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5850" windowWidth="19230" windowHeight="6150"/>
  </bookViews>
  <sheets>
    <sheet name="Prices" sheetId="13" r:id="rId1"/>
  </sheets>
  <calcPr calcId="152511"/>
</workbook>
</file>

<file path=xl/calcChain.xml><?xml version="1.0" encoding="utf-8"?>
<calcChain xmlns="http://schemas.openxmlformats.org/spreadsheetml/2006/main">
  <c r="CP4" i="13" l="1"/>
  <c r="BV8" i="13" l="1"/>
  <c r="BU8" i="13"/>
  <c r="BT8" i="13"/>
  <c r="BS8" i="13"/>
  <c r="BR8" i="13"/>
  <c r="BQ8" i="13"/>
  <c r="AU3" i="13" l="1"/>
  <c r="AT3" i="13"/>
  <c r="AS3" i="13"/>
  <c r="AU2" i="13"/>
  <c r="AT2" i="13"/>
  <c r="AS2" i="13"/>
  <c r="D9" i="13" l="1"/>
  <c r="BY9" i="13" l="1"/>
  <c r="BX9" i="13" s="1"/>
  <c r="D10" i="13"/>
  <c r="BY10" i="13" l="1"/>
  <c r="BX10" i="13" s="1"/>
  <c r="D11" i="13"/>
  <c r="CE9" i="13" l="1"/>
  <c r="CA9" i="13"/>
  <c r="BB9" i="13"/>
  <c r="BY11" i="13"/>
  <c r="BX11" i="13" s="1"/>
  <c r="D12" i="13"/>
  <c r="CE10" i="13" l="1"/>
  <c r="CA10" i="13"/>
  <c r="BB10" i="13"/>
  <c r="D13" i="13"/>
  <c r="BY12" i="13"/>
  <c r="BX12" i="13" s="1"/>
  <c r="CE11" i="13" l="1"/>
  <c r="CA11" i="13"/>
  <c r="BB11" i="13"/>
  <c r="BY13" i="13"/>
  <c r="BX13" i="13" s="1"/>
  <c r="D14" i="13"/>
  <c r="CE12" i="13" l="1"/>
  <c r="CA12" i="13"/>
  <c r="BB12" i="13"/>
  <c r="BY14" i="13"/>
  <c r="BX14" i="13" s="1"/>
  <c r="D15" i="13"/>
  <c r="BG6" i="13"/>
  <c r="CE13" i="13" l="1"/>
  <c r="CA13" i="13"/>
  <c r="BB13" i="13"/>
  <c r="BY15" i="13"/>
  <c r="BX15" i="13" s="1"/>
  <c r="D16" i="13"/>
  <c r="CE14" i="13" l="1"/>
  <c r="CA14" i="13"/>
  <c r="BB14" i="13"/>
  <c r="D17" i="13"/>
  <c r="BY16" i="13"/>
  <c r="BX16" i="13" s="1"/>
  <c r="CE15" i="13" l="1"/>
  <c r="CA15" i="13"/>
  <c r="BB15" i="13"/>
  <c r="BY17" i="13"/>
  <c r="BX17" i="13" s="1"/>
  <c r="D18" i="13"/>
  <c r="CE16" i="13" l="1"/>
  <c r="CA16" i="13"/>
  <c r="BB16" i="13"/>
  <c r="BY18" i="13"/>
  <c r="BX18" i="13" s="1"/>
  <c r="D19" i="13"/>
  <c r="CE17" i="13" l="1"/>
  <c r="CA17" i="13"/>
  <c r="BB17" i="13"/>
  <c r="BY19" i="13"/>
  <c r="BX19" i="13" s="1"/>
  <c r="D20" i="13"/>
  <c r="CE18" i="13" l="1"/>
  <c r="CA18" i="13"/>
  <c r="BB18" i="13"/>
  <c r="D21" i="13"/>
  <c r="BY20" i="13"/>
  <c r="BX20" i="13" s="1"/>
  <c r="CE19" i="13" l="1"/>
  <c r="CA19" i="13"/>
  <c r="BB19" i="13"/>
  <c r="BY21" i="13"/>
  <c r="BX21" i="13" s="1"/>
  <c r="D22" i="13"/>
  <c r="CE20" i="13" l="1"/>
  <c r="CA20" i="13"/>
  <c r="BB20" i="13"/>
  <c r="BY22" i="13"/>
  <c r="BX22" i="13" s="1"/>
  <c r="D23" i="13"/>
  <c r="AZ9" i="13"/>
  <c r="BD9" i="13"/>
  <c r="BZ9" i="13"/>
  <c r="U9" i="13"/>
  <c r="CE21" i="13" l="1"/>
  <c r="CA21" i="13"/>
  <c r="BB21" i="13"/>
  <c r="BY23" i="13"/>
  <c r="BX23" i="13" s="1"/>
  <c r="D24" i="13"/>
  <c r="AY9" i="13"/>
  <c r="BD10" i="13"/>
  <c r="BZ10" i="13"/>
  <c r="U10" i="13"/>
  <c r="AZ10" i="13"/>
  <c r="Q9" i="13"/>
  <c r="S9" i="13"/>
  <c r="O9" i="13"/>
  <c r="A9" i="13"/>
  <c r="CE22" i="13" l="1"/>
  <c r="CA22" i="13"/>
  <c r="BB22" i="13"/>
  <c r="D25" i="13"/>
  <c r="BY24" i="13"/>
  <c r="BX24" i="13" s="1"/>
  <c r="AY10" i="13"/>
  <c r="S10" i="13"/>
  <c r="Q10" i="13"/>
  <c r="O10" i="13"/>
  <c r="AZ11" i="13"/>
  <c r="BD11" i="13"/>
  <c r="U11" i="13"/>
  <c r="BZ11" i="13"/>
  <c r="A10" i="13"/>
  <c r="CE23" i="13" l="1"/>
  <c r="CA23" i="13"/>
  <c r="BB23" i="13"/>
  <c r="BY25" i="13"/>
  <c r="BX25" i="13" s="1"/>
  <c r="D26" i="13"/>
  <c r="AY11" i="13"/>
  <c r="BD12" i="13"/>
  <c r="BZ12" i="13"/>
  <c r="AZ12" i="13"/>
  <c r="U12" i="13"/>
  <c r="Q11" i="13"/>
  <c r="S11" i="13"/>
  <c r="O11" i="13"/>
  <c r="A11" i="13"/>
  <c r="CE24" i="13" l="1"/>
  <c r="CA24" i="13"/>
  <c r="BB24" i="13"/>
  <c r="BY26" i="13"/>
  <c r="BX26" i="13" s="1"/>
  <c r="D27" i="13"/>
  <c r="AY12" i="13"/>
  <c r="AZ13" i="13"/>
  <c r="BD13" i="13"/>
  <c r="BZ13" i="13"/>
  <c r="U13" i="13"/>
  <c r="S12" i="13"/>
  <c r="Q12" i="13"/>
  <c r="O12" i="13"/>
  <c r="A12" i="13"/>
  <c r="CE25" i="13" l="1"/>
  <c r="CA25" i="13"/>
  <c r="BB25" i="13"/>
  <c r="D28" i="13"/>
  <c r="BY27" i="13"/>
  <c r="BX27" i="13" s="1"/>
  <c r="AY13" i="13"/>
  <c r="BD14" i="13"/>
  <c r="BZ14" i="13"/>
  <c r="AZ14" i="13"/>
  <c r="U14" i="13"/>
  <c r="Q13" i="13"/>
  <c r="S13" i="13"/>
  <c r="O13" i="13"/>
  <c r="A13" i="13"/>
  <c r="CE26" i="13" l="1"/>
  <c r="CA26" i="13"/>
  <c r="BB26" i="13"/>
  <c r="D29" i="13"/>
  <c r="BY28" i="13"/>
  <c r="BX28" i="13" s="1"/>
  <c r="AY14" i="13"/>
  <c r="AZ15" i="13"/>
  <c r="BD15" i="13"/>
  <c r="U15" i="13"/>
  <c r="BZ15" i="13"/>
  <c r="S14" i="13"/>
  <c r="Q14" i="13"/>
  <c r="O14" i="13"/>
  <c r="A14" i="13"/>
  <c r="CE27" i="13" l="1"/>
  <c r="CA27" i="13"/>
  <c r="BB27" i="13"/>
  <c r="BY29" i="13"/>
  <c r="BX29" i="13" s="1"/>
  <c r="D30" i="13"/>
  <c r="AY15" i="13"/>
  <c r="BD16" i="13"/>
  <c r="BZ16" i="13"/>
  <c r="U16" i="13"/>
  <c r="AZ16" i="13"/>
  <c r="Q15" i="13"/>
  <c r="S15" i="13"/>
  <c r="O15" i="13"/>
  <c r="A15" i="13"/>
  <c r="CE28" i="13" l="1"/>
  <c r="CA28" i="13"/>
  <c r="BB28" i="13"/>
  <c r="D31" i="13"/>
  <c r="BY30" i="13"/>
  <c r="BX30" i="13" s="1"/>
  <c r="AY16" i="13"/>
  <c r="AZ17" i="13"/>
  <c r="BD17" i="13"/>
  <c r="BZ17" i="13"/>
  <c r="U17" i="13"/>
  <c r="S16" i="13"/>
  <c r="Q16" i="13"/>
  <c r="O16" i="13"/>
  <c r="A16" i="13"/>
  <c r="CE29" i="13" l="1"/>
  <c r="CA29" i="13"/>
  <c r="BB29" i="13"/>
  <c r="BY31" i="13"/>
  <c r="BX31" i="13" s="1"/>
  <c r="D32" i="13"/>
  <c r="AY17" i="13"/>
  <c r="BD18" i="13"/>
  <c r="BZ18" i="13"/>
  <c r="U18" i="13"/>
  <c r="AZ18" i="13"/>
  <c r="Q17" i="13"/>
  <c r="S17" i="13"/>
  <c r="O17" i="13"/>
  <c r="A17" i="13"/>
  <c r="CE30" i="13" l="1"/>
  <c r="CA30" i="13"/>
  <c r="BB30" i="13"/>
  <c r="BY32" i="13"/>
  <c r="BX32" i="13" s="1"/>
  <c r="D33" i="13"/>
  <c r="AY18" i="13"/>
  <c r="AZ19" i="13"/>
  <c r="BD19" i="13"/>
  <c r="U19" i="13"/>
  <c r="BZ19" i="13"/>
  <c r="S18" i="13"/>
  <c r="Q18" i="13"/>
  <c r="O18" i="13"/>
  <c r="A18" i="13"/>
  <c r="CE31" i="13" l="1"/>
  <c r="CA31" i="13"/>
  <c r="BB31" i="13"/>
  <c r="D34" i="13"/>
  <c r="BY33" i="13"/>
  <c r="BX33" i="13" s="1"/>
  <c r="AY19" i="13"/>
  <c r="BD20" i="13"/>
  <c r="BZ20" i="13"/>
  <c r="AZ20" i="13"/>
  <c r="U20" i="13"/>
  <c r="Q19" i="13"/>
  <c r="S19" i="13"/>
  <c r="O19" i="13"/>
  <c r="A19" i="13"/>
  <c r="CE32" i="13" l="1"/>
  <c r="CA32" i="13"/>
  <c r="BB32" i="13"/>
  <c r="BY34" i="13"/>
  <c r="BX34" i="13" s="1"/>
  <c r="D35" i="13"/>
  <c r="AY20" i="13"/>
  <c r="S20" i="13"/>
  <c r="Q20" i="13"/>
  <c r="O20" i="13"/>
  <c r="AZ21" i="13"/>
  <c r="BD21" i="13"/>
  <c r="BZ21" i="13"/>
  <c r="U21" i="13"/>
  <c r="A20" i="13"/>
  <c r="CE33" i="13" l="1"/>
  <c r="CA33" i="13"/>
  <c r="BB33" i="13"/>
  <c r="BY35" i="13"/>
  <c r="BX35" i="13" s="1"/>
  <c r="D36" i="13"/>
  <c r="AY21" i="13"/>
  <c r="BD22" i="13"/>
  <c r="BZ22" i="13"/>
  <c r="AZ22" i="13"/>
  <c r="U22" i="13"/>
  <c r="Q21" i="13"/>
  <c r="S21" i="13"/>
  <c r="O21" i="13"/>
  <c r="A21" i="13"/>
  <c r="CE34" i="13" l="1"/>
  <c r="CA34" i="13"/>
  <c r="BB34" i="13"/>
  <c r="BY36" i="13"/>
  <c r="BX36" i="13" s="1"/>
  <c r="D37" i="13"/>
  <c r="AY22" i="13"/>
  <c r="AZ23" i="13"/>
  <c r="BD23" i="13"/>
  <c r="U23" i="13"/>
  <c r="BZ23" i="13"/>
  <c r="S22" i="13"/>
  <c r="Q22" i="13"/>
  <c r="O22" i="13"/>
  <c r="A22" i="13"/>
  <c r="CE35" i="13" l="1"/>
  <c r="CA35" i="13"/>
  <c r="BB35" i="13"/>
  <c r="D38" i="13"/>
  <c r="BY37" i="13"/>
  <c r="BX37" i="13" s="1"/>
  <c r="AY23" i="13"/>
  <c r="BZ24" i="13"/>
  <c r="AZ24" i="13"/>
  <c r="BD24" i="13"/>
  <c r="U24" i="13"/>
  <c r="Q23" i="13"/>
  <c r="S23" i="13"/>
  <c r="O23" i="13"/>
  <c r="A23" i="13"/>
  <c r="CE36" i="13" l="1"/>
  <c r="CA36" i="13"/>
  <c r="BB36" i="13"/>
  <c r="BY38" i="13"/>
  <c r="BX38" i="13" s="1"/>
  <c r="D39" i="13"/>
  <c r="AY24" i="13"/>
  <c r="BD25" i="13"/>
  <c r="BZ25" i="13"/>
  <c r="AZ25" i="13"/>
  <c r="U25" i="13"/>
  <c r="S24" i="13"/>
  <c r="Q24" i="13"/>
  <c r="O24" i="13"/>
  <c r="A24" i="13"/>
  <c r="CE37" i="13" l="1"/>
  <c r="CA37" i="13"/>
  <c r="BB37" i="13"/>
  <c r="BY39" i="13"/>
  <c r="BX39" i="13" s="1"/>
  <c r="D40" i="13"/>
  <c r="AY25" i="13"/>
  <c r="AZ26" i="13"/>
  <c r="BD26" i="13"/>
  <c r="U26" i="13"/>
  <c r="BZ26" i="13"/>
  <c r="Q25" i="13"/>
  <c r="S25" i="13"/>
  <c r="O25" i="13"/>
  <c r="A25" i="13"/>
  <c r="CE38" i="13" l="1"/>
  <c r="CA38" i="13"/>
  <c r="BB38" i="13"/>
  <c r="BY40" i="13"/>
  <c r="BX40" i="13" s="1"/>
  <c r="D41" i="13"/>
  <c r="AY26" i="13"/>
  <c r="AZ27" i="13"/>
  <c r="BD27" i="13"/>
  <c r="U27" i="13"/>
  <c r="BZ27" i="13"/>
  <c r="S26" i="13"/>
  <c r="Q26" i="13"/>
  <c r="O26" i="13"/>
  <c r="A26" i="13"/>
  <c r="CE39" i="13" l="1"/>
  <c r="CA39" i="13"/>
  <c r="BB39" i="13"/>
  <c r="D42" i="13"/>
  <c r="BY41" i="13"/>
  <c r="BX41" i="13" s="1"/>
  <c r="AY27" i="13"/>
  <c r="BZ28" i="13"/>
  <c r="U28" i="13"/>
  <c r="BD28" i="13"/>
  <c r="AZ28" i="13"/>
  <c r="Q27" i="13"/>
  <c r="O27" i="13"/>
  <c r="S27" i="13"/>
  <c r="A27" i="13"/>
  <c r="CE40" i="13" l="1"/>
  <c r="CA40" i="13"/>
  <c r="BB40" i="13"/>
  <c r="BY42" i="13"/>
  <c r="BX42" i="13" s="1"/>
  <c r="D43" i="13"/>
  <c r="AY28" i="13"/>
  <c r="U29" i="13"/>
  <c r="AZ29" i="13"/>
  <c r="BD29" i="13"/>
  <c r="BZ29" i="13"/>
  <c r="S28" i="13"/>
  <c r="Q28" i="13"/>
  <c r="O28" i="13"/>
  <c r="A28" i="13"/>
  <c r="CE41" i="13" l="1"/>
  <c r="CA41" i="13"/>
  <c r="BB41" i="13"/>
  <c r="BY43" i="13"/>
  <c r="BX43" i="13" s="1"/>
  <c r="D44" i="13"/>
  <c r="AY29" i="13"/>
  <c r="AZ30" i="13"/>
  <c r="BD30" i="13"/>
  <c r="U30" i="13"/>
  <c r="BZ30" i="13"/>
  <c r="Q29" i="13"/>
  <c r="S29" i="13"/>
  <c r="O29" i="13"/>
  <c r="A29" i="13"/>
  <c r="CE42" i="13" l="1"/>
  <c r="CA42" i="13"/>
  <c r="BB42" i="13"/>
  <c r="BY44" i="13"/>
  <c r="BX44" i="13" s="1"/>
  <c r="D45" i="13"/>
  <c r="AY30" i="13"/>
  <c r="AZ31" i="13"/>
  <c r="U31" i="13"/>
  <c r="BD31" i="13"/>
  <c r="BZ31" i="13"/>
  <c r="S30" i="13"/>
  <c r="Q30" i="13"/>
  <c r="O30" i="13"/>
  <c r="A30" i="13"/>
  <c r="CE43" i="13" l="1"/>
  <c r="CA43" i="13"/>
  <c r="BB43" i="13"/>
  <c r="D46" i="13"/>
  <c r="BY45" i="13"/>
  <c r="BX45" i="13" s="1"/>
  <c r="AY31" i="13"/>
  <c r="Q31" i="13"/>
  <c r="O31" i="13"/>
  <c r="S31" i="13"/>
  <c r="BZ32" i="13"/>
  <c r="BD32" i="13"/>
  <c r="U32" i="13"/>
  <c r="AZ32" i="13"/>
  <c r="A31" i="13"/>
  <c r="CE44" i="13" l="1"/>
  <c r="CA44" i="13"/>
  <c r="BB44" i="13"/>
  <c r="BY46" i="13"/>
  <c r="BX46" i="13" s="1"/>
  <c r="D47" i="13"/>
  <c r="AY32" i="13"/>
  <c r="BD33" i="13"/>
  <c r="BZ33" i="13"/>
  <c r="AZ33" i="13"/>
  <c r="U33" i="13"/>
  <c r="S32" i="13"/>
  <c r="Q32" i="13"/>
  <c r="O32" i="13"/>
  <c r="A32" i="13"/>
  <c r="CE45" i="13" l="1"/>
  <c r="CA45" i="13"/>
  <c r="BB45" i="13"/>
  <c r="BY47" i="13"/>
  <c r="BX47" i="13" s="1"/>
  <c r="D48" i="13"/>
  <c r="AY33" i="13"/>
  <c r="AZ34" i="13"/>
  <c r="BD34" i="13"/>
  <c r="U34" i="13"/>
  <c r="BZ34" i="13"/>
  <c r="Q33" i="13"/>
  <c r="S33" i="13"/>
  <c r="O33" i="13"/>
  <c r="A33" i="13"/>
  <c r="CE46" i="13" l="1"/>
  <c r="CA46" i="13"/>
  <c r="BB46" i="13"/>
  <c r="BY48" i="13"/>
  <c r="BX48" i="13" s="1"/>
  <c r="D49" i="13"/>
  <c r="AY34" i="13"/>
  <c r="AZ35" i="13"/>
  <c r="BD35" i="13"/>
  <c r="BZ35" i="13"/>
  <c r="U35" i="13"/>
  <c r="S34" i="13"/>
  <c r="Q34" i="13"/>
  <c r="O34" i="13"/>
  <c r="A34" i="13"/>
  <c r="CE47" i="13" l="1"/>
  <c r="CA47" i="13"/>
  <c r="BB47" i="13"/>
  <c r="D50" i="13"/>
  <c r="BY49" i="13"/>
  <c r="BX49" i="13" s="1"/>
  <c r="AY35" i="13"/>
  <c r="Q35" i="13"/>
  <c r="O35" i="13"/>
  <c r="S35" i="13"/>
  <c r="BZ36" i="13"/>
  <c r="U36" i="13"/>
  <c r="AZ36" i="13"/>
  <c r="BD36" i="13"/>
  <c r="A35" i="13"/>
  <c r="CE48" i="13" l="1"/>
  <c r="CA48" i="13"/>
  <c r="BB48" i="13"/>
  <c r="BY50" i="13"/>
  <c r="BX50" i="13" s="1"/>
  <c r="D51" i="13"/>
  <c r="AY36" i="13"/>
  <c r="U37" i="13"/>
  <c r="AZ37" i="13"/>
  <c r="BD37" i="13"/>
  <c r="BZ37" i="13"/>
  <c r="S36" i="13"/>
  <c r="Q36" i="13"/>
  <c r="O36" i="13"/>
  <c r="A36" i="13"/>
  <c r="CE49" i="13" l="1"/>
  <c r="CA49" i="13"/>
  <c r="BB49" i="13"/>
  <c r="BY51" i="13"/>
  <c r="BX51" i="13" s="1"/>
  <c r="D52" i="13"/>
  <c r="AY37" i="13"/>
  <c r="AZ38" i="13"/>
  <c r="BD38" i="13"/>
  <c r="U38" i="13"/>
  <c r="BZ38" i="13"/>
  <c r="Q37" i="13"/>
  <c r="S37" i="13"/>
  <c r="O37" i="13"/>
  <c r="A37" i="13"/>
  <c r="CE50" i="13" l="1"/>
  <c r="CA50" i="13"/>
  <c r="BB50" i="13"/>
  <c r="BY52" i="13"/>
  <c r="BX52" i="13" s="1"/>
  <c r="D53" i="13"/>
  <c r="AY38" i="13"/>
  <c r="AZ39" i="13"/>
  <c r="U39" i="13"/>
  <c r="BD39" i="13"/>
  <c r="BZ39" i="13"/>
  <c r="S38" i="13"/>
  <c r="Q38" i="13"/>
  <c r="O38" i="13"/>
  <c r="A38" i="13"/>
  <c r="CE51" i="13" l="1"/>
  <c r="CA51" i="13"/>
  <c r="BB51" i="13"/>
  <c r="D54" i="13"/>
  <c r="BY53" i="13"/>
  <c r="BX53" i="13" s="1"/>
  <c r="AY39" i="13"/>
  <c r="BZ40" i="13"/>
  <c r="AZ40" i="13"/>
  <c r="BD40" i="13"/>
  <c r="U40" i="13"/>
  <c r="Q39" i="13"/>
  <c r="O39" i="13"/>
  <c r="S39" i="13"/>
  <c r="A39" i="13"/>
  <c r="CE52" i="13" l="1"/>
  <c r="CA52" i="13"/>
  <c r="BB52" i="13"/>
  <c r="BY54" i="13"/>
  <c r="BX54" i="13" s="1"/>
  <c r="D55" i="13"/>
  <c r="AY40" i="13"/>
  <c r="S40" i="13"/>
  <c r="Q40" i="13"/>
  <c r="O40" i="13"/>
  <c r="BD41" i="13"/>
  <c r="BZ41" i="13"/>
  <c r="AZ41" i="13"/>
  <c r="U41" i="13"/>
  <c r="A40" i="13"/>
  <c r="CE53" i="13" l="1"/>
  <c r="CA53" i="13"/>
  <c r="BB53" i="13"/>
  <c r="BY55" i="13"/>
  <c r="BX55" i="13" s="1"/>
  <c r="D56" i="13"/>
  <c r="AY41" i="13"/>
  <c r="Q41" i="13"/>
  <c r="S41" i="13"/>
  <c r="O41" i="13"/>
  <c r="BZ42" i="13"/>
  <c r="AZ42" i="13"/>
  <c r="U42" i="13"/>
  <c r="BD42" i="13"/>
  <c r="A41" i="13"/>
  <c r="CE54" i="13" l="1"/>
  <c r="CA54" i="13"/>
  <c r="BB54" i="13"/>
  <c r="BY56" i="13"/>
  <c r="BX56" i="13" s="1"/>
  <c r="D57" i="13"/>
  <c r="AY42" i="13"/>
  <c r="BZ43" i="13"/>
  <c r="U43" i="13"/>
  <c r="AZ43" i="13"/>
  <c r="BD43" i="13"/>
  <c r="S42" i="13"/>
  <c r="Q42" i="13"/>
  <c r="O42" i="13"/>
  <c r="A42" i="13"/>
  <c r="CE55" i="13" l="1"/>
  <c r="CA55" i="13"/>
  <c r="BB55" i="13"/>
  <c r="D58" i="13"/>
  <c r="BY57" i="13"/>
  <c r="BX57" i="13" s="1"/>
  <c r="AY43" i="13"/>
  <c r="AZ44" i="13"/>
  <c r="BZ44" i="13"/>
  <c r="U44" i="13"/>
  <c r="BD44" i="13"/>
  <c r="Q43" i="13"/>
  <c r="O43" i="13"/>
  <c r="S43" i="13"/>
  <c r="A43" i="13"/>
  <c r="CE56" i="13" l="1"/>
  <c r="CA56" i="13"/>
  <c r="BB56" i="13"/>
  <c r="BY58" i="13"/>
  <c r="BX58" i="13" s="1"/>
  <c r="D59" i="13"/>
  <c r="AY44" i="13"/>
  <c r="BD45" i="13"/>
  <c r="BZ45" i="13"/>
  <c r="AZ45" i="13"/>
  <c r="U45" i="13"/>
  <c r="S44" i="13"/>
  <c r="Q44" i="13"/>
  <c r="O44" i="13"/>
  <c r="A44" i="13"/>
  <c r="BY59" i="13" l="1"/>
  <c r="BX59" i="13" s="1"/>
  <c r="D60" i="13"/>
  <c r="AY45" i="13"/>
  <c r="BZ46" i="13"/>
  <c r="AZ46" i="13"/>
  <c r="BD46" i="13"/>
  <c r="U46" i="13"/>
  <c r="Q45" i="13"/>
  <c r="S45" i="13"/>
  <c r="O45" i="13"/>
  <c r="A45" i="13"/>
  <c r="BY60" i="13" l="1"/>
  <c r="BX60" i="13" s="1"/>
  <c r="D61" i="13"/>
  <c r="AY46" i="13"/>
  <c r="BZ47" i="13"/>
  <c r="AZ47" i="13"/>
  <c r="BD47" i="13"/>
  <c r="U47" i="13"/>
  <c r="S46" i="13"/>
  <c r="Q46" i="13"/>
  <c r="O46" i="13"/>
  <c r="A46" i="13"/>
  <c r="D62" i="13" l="1"/>
  <c r="BY61" i="13"/>
  <c r="BX61" i="13" s="1"/>
  <c r="AY47" i="13"/>
  <c r="Q47" i="13"/>
  <c r="O47" i="13"/>
  <c r="S47" i="13"/>
  <c r="AZ48" i="13"/>
  <c r="U48" i="13"/>
  <c r="BD48" i="13"/>
  <c r="BZ48" i="13"/>
  <c r="A47" i="13"/>
  <c r="BY62" i="13" l="1"/>
  <c r="BX62" i="13" s="1"/>
  <c r="D63" i="13"/>
  <c r="AY48" i="13"/>
  <c r="U49" i="13"/>
  <c r="AZ49" i="13"/>
  <c r="BD49" i="13"/>
  <c r="BZ49" i="13"/>
  <c r="S48" i="13"/>
  <c r="Q48" i="13"/>
  <c r="O48" i="13"/>
  <c r="A48" i="13"/>
  <c r="BY63" i="13" l="1"/>
  <c r="BX63" i="13" s="1"/>
  <c r="D64" i="13"/>
  <c r="AY49" i="13"/>
  <c r="Q49" i="13"/>
  <c r="S49" i="13"/>
  <c r="O49" i="13"/>
  <c r="BZ50" i="13"/>
  <c r="BD50" i="13"/>
  <c r="U50" i="13"/>
  <c r="AZ50" i="13"/>
  <c r="A49" i="13"/>
  <c r="BY64" i="13" l="1"/>
  <c r="BX64" i="13" s="1"/>
  <c r="D65" i="13"/>
  <c r="AY50" i="13"/>
  <c r="S50" i="13"/>
  <c r="Q50" i="13"/>
  <c r="O50" i="13"/>
  <c r="BZ51" i="13"/>
  <c r="U51" i="13"/>
  <c r="AZ51" i="13"/>
  <c r="BD51" i="13"/>
  <c r="A50" i="13"/>
  <c r="D66" i="13" l="1"/>
  <c r="BY65" i="13"/>
  <c r="BX65" i="13" s="1"/>
  <c r="AY51" i="13"/>
  <c r="Q51" i="13"/>
  <c r="O51" i="13"/>
  <c r="S51" i="13"/>
  <c r="BZ52" i="13"/>
  <c r="AZ52" i="13"/>
  <c r="BD52" i="13"/>
  <c r="U52" i="13"/>
  <c r="A51" i="13"/>
  <c r="BY66" i="13" l="1"/>
  <c r="BX66" i="13" s="1"/>
  <c r="D67" i="13"/>
  <c r="AY52" i="13"/>
  <c r="U53" i="13"/>
  <c r="BD53" i="13"/>
  <c r="AZ53" i="13"/>
  <c r="BZ53" i="13"/>
  <c r="S52" i="13"/>
  <c r="Q52" i="13"/>
  <c r="O52" i="13"/>
  <c r="A52" i="13"/>
  <c r="BY67" i="13" l="1"/>
  <c r="BX67" i="13" s="1"/>
  <c r="D68" i="13"/>
  <c r="AY53" i="13"/>
  <c r="Q53" i="13"/>
  <c r="S53" i="13"/>
  <c r="O53" i="13"/>
  <c r="AZ54" i="13"/>
  <c r="BZ54" i="13"/>
  <c r="BD54" i="13"/>
  <c r="U54" i="13"/>
  <c r="A53" i="13"/>
  <c r="BY68" i="13" l="1"/>
  <c r="BX68" i="13" s="1"/>
  <c r="D69" i="13"/>
  <c r="AY54" i="13"/>
  <c r="S54" i="13"/>
  <c r="Q54" i="13"/>
  <c r="O54" i="13"/>
  <c r="AZ55" i="13"/>
  <c r="U55" i="13"/>
  <c r="BZ55" i="13"/>
  <c r="BD55" i="13"/>
  <c r="A54" i="13"/>
  <c r="D70" i="13" l="1"/>
  <c r="BY69" i="13"/>
  <c r="BX69" i="13" s="1"/>
  <c r="AY55" i="13"/>
  <c r="Q55" i="13"/>
  <c r="O55" i="13"/>
  <c r="S55" i="13"/>
  <c r="BD56" i="13"/>
  <c r="U56" i="13"/>
  <c r="AZ56" i="13"/>
  <c r="BZ56" i="13"/>
  <c r="A55" i="13"/>
  <c r="H57" i="13" l="1"/>
  <c r="M57" i="13"/>
  <c r="AB57" i="13"/>
  <c r="AZ57" i="13" s="1"/>
  <c r="W57" i="13"/>
  <c r="N57" i="13"/>
  <c r="L57" i="13"/>
  <c r="AD57" i="13"/>
  <c r="X57" i="13"/>
  <c r="J57" i="13"/>
  <c r="G57" i="13"/>
  <c r="E57" i="13"/>
  <c r="U57" i="13" s="1"/>
  <c r="Z57" i="13"/>
  <c r="BD57" i="13" s="1"/>
  <c r="AE57" i="13"/>
  <c r="F57" i="13"/>
  <c r="K57" i="13"/>
  <c r="I57" i="13"/>
  <c r="Y57" i="13"/>
  <c r="BZ57" i="13" s="1"/>
  <c r="AC57" i="13"/>
  <c r="Y58" i="13"/>
  <c r="X58" i="13"/>
  <c r="W58" i="13"/>
  <c r="AC58" i="13"/>
  <c r="AD58" i="13"/>
  <c r="AE58" i="13"/>
  <c r="Z58" i="13"/>
  <c r="AB58" i="13"/>
  <c r="K58" i="13"/>
  <c r="G58" i="13"/>
  <c r="N58" i="13"/>
  <c r="J58" i="13"/>
  <c r="F58" i="13"/>
  <c r="M58" i="13"/>
  <c r="I58" i="13"/>
  <c r="E58" i="13"/>
  <c r="L58" i="13"/>
  <c r="H58" i="13"/>
  <c r="BY70" i="13"/>
  <c r="BX70" i="13" s="1"/>
  <c r="D71" i="13"/>
  <c r="AY56" i="13"/>
  <c r="S56" i="13"/>
  <c r="Q56" i="13"/>
  <c r="O56" i="13"/>
  <c r="A56" i="13"/>
  <c r="CE57" i="13" l="1"/>
  <c r="CA57" i="13"/>
  <c r="BB57" i="13"/>
  <c r="CE69" i="13"/>
  <c r="CA69" i="13"/>
  <c r="BB69" i="13"/>
  <c r="AD59" i="13"/>
  <c r="Z59" i="13"/>
  <c r="X59" i="13"/>
  <c r="W59" i="13"/>
  <c r="I59" i="13"/>
  <c r="L59" i="13"/>
  <c r="K59" i="13"/>
  <c r="N59" i="13"/>
  <c r="F59" i="13"/>
  <c r="BY71" i="13"/>
  <c r="BX71" i="13" s="1"/>
  <c r="D72" i="13"/>
  <c r="AY57" i="13"/>
  <c r="Q57" i="13"/>
  <c r="O57" i="13"/>
  <c r="S57" i="13"/>
  <c r="BD58" i="13"/>
  <c r="U58" i="13"/>
  <c r="BZ58" i="13"/>
  <c r="AZ58" i="13"/>
  <c r="A57" i="13"/>
  <c r="AE59" i="13" l="1"/>
  <c r="J59" i="13"/>
  <c r="H59" i="13"/>
  <c r="M59" i="13"/>
  <c r="AB59" i="13"/>
  <c r="AZ59" i="13" s="1"/>
  <c r="Y59" i="13"/>
  <c r="BZ59" i="13" s="1"/>
  <c r="G59" i="13"/>
  <c r="E59" i="13"/>
  <c r="U59" i="13" s="1"/>
  <c r="AC59" i="13"/>
  <c r="CE58" i="13"/>
  <c r="CA58" i="13"/>
  <c r="BB58" i="13"/>
  <c r="AB60" i="13"/>
  <c r="Z60" i="13"/>
  <c r="X60" i="13"/>
  <c r="AD60" i="13"/>
  <c r="Y60" i="13"/>
  <c r="AE60" i="13"/>
  <c r="W60" i="13"/>
  <c r="AC60" i="13"/>
  <c r="CE70" i="13"/>
  <c r="CA70" i="13"/>
  <c r="BB70" i="13"/>
  <c r="K60" i="13"/>
  <c r="G60" i="13"/>
  <c r="N60" i="13"/>
  <c r="J60" i="13"/>
  <c r="F60" i="13"/>
  <c r="M60" i="13"/>
  <c r="I60" i="13"/>
  <c r="E60" i="13"/>
  <c r="L60" i="13"/>
  <c r="H60" i="13"/>
  <c r="BY72" i="13"/>
  <c r="BX72" i="13" s="1"/>
  <c r="D73" i="13"/>
  <c r="AY58" i="13"/>
  <c r="S58" i="13"/>
  <c r="Q58" i="13"/>
  <c r="O58" i="13"/>
  <c r="BD59" i="13"/>
  <c r="A58" i="13"/>
  <c r="CE59" i="13" l="1"/>
  <c r="CA59" i="13"/>
  <c r="BB59" i="13"/>
  <c r="CE71" i="13"/>
  <c r="CA71" i="13"/>
  <c r="BB71" i="13"/>
  <c r="W61" i="13"/>
  <c r="AE61" i="13"/>
  <c r="AB61" i="13"/>
  <c r="AC61" i="13"/>
  <c r="AD61" i="13"/>
  <c r="Y61" i="13"/>
  <c r="X61" i="13"/>
  <c r="Z61" i="13"/>
  <c r="M61" i="13"/>
  <c r="E61" i="13"/>
  <c r="L61" i="13"/>
  <c r="K61" i="13"/>
  <c r="G61" i="13"/>
  <c r="N61" i="13"/>
  <c r="J61" i="13"/>
  <c r="F61" i="13"/>
  <c r="D74" i="13"/>
  <c r="BY73" i="13"/>
  <c r="BX73" i="13" s="1"/>
  <c r="AY59" i="13"/>
  <c r="Q59" i="13"/>
  <c r="S59" i="13"/>
  <c r="O59" i="13"/>
  <c r="BZ60" i="13"/>
  <c r="AZ60" i="13"/>
  <c r="U60" i="13"/>
  <c r="BD60" i="13"/>
  <c r="A59" i="13"/>
  <c r="I61" i="13" l="1"/>
  <c r="H61" i="13"/>
  <c r="CE60" i="13"/>
  <c r="CA60" i="13"/>
  <c r="BB60" i="13"/>
  <c r="AB62" i="13"/>
  <c r="X62" i="13"/>
  <c r="AD62" i="13"/>
  <c r="W62" i="13"/>
  <c r="Z62" i="13"/>
  <c r="CE72" i="13"/>
  <c r="CA72" i="13"/>
  <c r="BB72" i="13"/>
  <c r="K62" i="13"/>
  <c r="G62" i="13"/>
  <c r="N62" i="13"/>
  <c r="J62" i="13"/>
  <c r="F62" i="13"/>
  <c r="I62" i="13"/>
  <c r="L62" i="13"/>
  <c r="H62" i="13"/>
  <c r="BY74" i="13"/>
  <c r="BX74" i="13" s="1"/>
  <c r="D75" i="13"/>
  <c r="AY60" i="13"/>
  <c r="S60" i="13"/>
  <c r="Q60" i="13"/>
  <c r="O60" i="13"/>
  <c r="AZ61" i="13"/>
  <c r="BZ61" i="13"/>
  <c r="BD61" i="13"/>
  <c r="U61" i="13"/>
  <c r="A60" i="13"/>
  <c r="AC62" i="13" l="1"/>
  <c r="M62" i="13"/>
  <c r="Y62" i="13"/>
  <c r="BZ62" i="13" s="1"/>
  <c r="E62" i="13"/>
  <c r="U62" i="13" s="1"/>
  <c r="AE62" i="13"/>
  <c r="CE61" i="13"/>
  <c r="CA61" i="13"/>
  <c r="BB61" i="13"/>
  <c r="Z63" i="13"/>
  <c r="AE63" i="13"/>
  <c r="X63" i="13"/>
  <c r="W63" i="13"/>
  <c r="AD63" i="13"/>
  <c r="AB63" i="13"/>
  <c r="Y63" i="13"/>
  <c r="AC63" i="13"/>
  <c r="CE73" i="13"/>
  <c r="CA73" i="13"/>
  <c r="BB73" i="13"/>
  <c r="M63" i="13"/>
  <c r="I63" i="13"/>
  <c r="E63" i="13"/>
  <c r="L63" i="13"/>
  <c r="K63" i="13"/>
  <c r="G63" i="13"/>
  <c r="N63" i="13"/>
  <c r="J63" i="13"/>
  <c r="F63" i="13"/>
  <c r="BY75" i="13"/>
  <c r="BX75" i="13" s="1"/>
  <c r="D76" i="13"/>
  <c r="AY61" i="13"/>
  <c r="Q61" i="13"/>
  <c r="O61" i="13"/>
  <c r="S61" i="13"/>
  <c r="AZ62" i="13"/>
  <c r="BD62" i="13"/>
  <c r="A61" i="13"/>
  <c r="H63" i="13" l="1"/>
  <c r="CE62" i="13"/>
  <c r="CA62" i="13"/>
  <c r="BB62" i="13"/>
  <c r="X64" i="13"/>
  <c r="AC64" i="13"/>
  <c r="AD64" i="13"/>
  <c r="Y64" i="13"/>
  <c r="Z64" i="13"/>
  <c r="W64" i="13"/>
  <c r="AB64" i="13"/>
  <c r="AE64" i="13"/>
  <c r="CE74" i="13"/>
  <c r="CA74" i="13"/>
  <c r="BB74" i="13"/>
  <c r="K64" i="13"/>
  <c r="G64" i="13"/>
  <c r="N64" i="13"/>
  <c r="J64" i="13"/>
  <c r="F64" i="13"/>
  <c r="M64" i="13"/>
  <c r="I64" i="13"/>
  <c r="E64" i="13"/>
  <c r="L64" i="13"/>
  <c r="H64" i="13"/>
  <c r="BY76" i="13"/>
  <c r="BX76" i="13" s="1"/>
  <c r="D77" i="13"/>
  <c r="AY62" i="13"/>
  <c r="S62" i="13"/>
  <c r="Q62" i="13"/>
  <c r="O62" i="13"/>
  <c r="BZ63" i="13"/>
  <c r="AZ63" i="13"/>
  <c r="BD63" i="13"/>
  <c r="U63" i="13"/>
  <c r="A62" i="13"/>
  <c r="CE63" i="13" l="1"/>
  <c r="CA63" i="13"/>
  <c r="BB63" i="13"/>
  <c r="CE75" i="13"/>
  <c r="CA75" i="13"/>
  <c r="BB75" i="13"/>
  <c r="AD65" i="13"/>
  <c r="AC65" i="13"/>
  <c r="Y65" i="13"/>
  <c r="X65" i="13"/>
  <c r="AB65" i="13"/>
  <c r="Z65" i="13"/>
  <c r="AE65" i="13"/>
  <c r="W65" i="13"/>
  <c r="M65" i="13"/>
  <c r="I65" i="13"/>
  <c r="E65" i="13"/>
  <c r="L65" i="13"/>
  <c r="H65" i="13"/>
  <c r="K65" i="13"/>
  <c r="G65" i="13"/>
  <c r="N65" i="13"/>
  <c r="J65" i="13"/>
  <c r="F65" i="13"/>
  <c r="D78" i="13"/>
  <c r="BY77" i="13"/>
  <c r="BX77" i="13" s="1"/>
  <c r="AY63" i="13"/>
  <c r="Q63" i="13"/>
  <c r="O63" i="13"/>
  <c r="S63" i="13"/>
  <c r="BD64" i="13"/>
  <c r="BZ64" i="13"/>
  <c r="U64" i="13"/>
  <c r="AZ64" i="13"/>
  <c r="A63" i="13"/>
  <c r="CE64" i="13" l="1"/>
  <c r="CA64" i="13"/>
  <c r="BB64" i="13"/>
  <c r="AD66" i="13"/>
  <c r="Z66" i="13"/>
  <c r="AB66" i="13"/>
  <c r="AC66" i="13"/>
  <c r="Y66" i="13"/>
  <c r="X66" i="13"/>
  <c r="AE66" i="13"/>
  <c r="W66" i="13"/>
  <c r="CE76" i="13"/>
  <c r="CA76" i="13"/>
  <c r="BB76" i="13"/>
  <c r="K66" i="13"/>
  <c r="G66" i="13"/>
  <c r="N66" i="13"/>
  <c r="J66" i="13"/>
  <c r="F66" i="13"/>
  <c r="M66" i="13"/>
  <c r="I66" i="13"/>
  <c r="E66" i="13"/>
  <c r="L66" i="13"/>
  <c r="H66" i="13"/>
  <c r="BY78" i="13"/>
  <c r="BX78" i="13" s="1"/>
  <c r="D79" i="13"/>
  <c r="AY64" i="13"/>
  <c r="S64" i="13"/>
  <c r="Q64" i="13"/>
  <c r="O64" i="13"/>
  <c r="AZ65" i="13"/>
  <c r="U65" i="13"/>
  <c r="BZ65" i="13"/>
  <c r="BD65" i="13"/>
  <c r="A64" i="13"/>
  <c r="CE65" i="13" l="1"/>
  <c r="CA65" i="13"/>
  <c r="BB65" i="13"/>
  <c r="X67" i="13"/>
  <c r="AD67" i="13"/>
  <c r="AC67" i="13"/>
  <c r="Y67" i="13"/>
  <c r="AB67" i="13"/>
  <c r="W67" i="13"/>
  <c r="Z67" i="13"/>
  <c r="AE67" i="13"/>
  <c r="CE77" i="13"/>
  <c r="CA77" i="13"/>
  <c r="BB77" i="13"/>
  <c r="M67" i="13"/>
  <c r="I67" i="13"/>
  <c r="E67" i="13"/>
  <c r="L67" i="13"/>
  <c r="H67" i="13"/>
  <c r="K67" i="13"/>
  <c r="G67" i="13"/>
  <c r="N67" i="13"/>
  <c r="J67" i="13"/>
  <c r="F67" i="13"/>
  <c r="BY79" i="13"/>
  <c r="BX79" i="13" s="1"/>
  <c r="D80" i="13"/>
  <c r="AY65" i="13"/>
  <c r="BD66" i="13"/>
  <c r="U66" i="13"/>
  <c r="AZ66" i="13"/>
  <c r="BZ66" i="13"/>
  <c r="Q65" i="13"/>
  <c r="O65" i="13"/>
  <c r="S65" i="13"/>
  <c r="A65" i="13"/>
  <c r="CE66" i="13" l="1"/>
  <c r="CA66" i="13"/>
  <c r="BB66" i="13"/>
  <c r="AB68" i="13"/>
  <c r="AD68" i="13"/>
  <c r="Y68" i="13"/>
  <c r="Z68" i="13"/>
  <c r="AC68" i="13"/>
  <c r="X68" i="13"/>
  <c r="W68" i="13"/>
  <c r="AE68" i="13"/>
  <c r="CE78" i="13"/>
  <c r="CA78" i="13"/>
  <c r="BB78" i="13"/>
  <c r="K68" i="13"/>
  <c r="G68" i="13"/>
  <c r="N68" i="13"/>
  <c r="J68" i="13"/>
  <c r="F68" i="13"/>
  <c r="M68" i="13"/>
  <c r="I68" i="13"/>
  <c r="E68" i="13"/>
  <c r="L68" i="13"/>
  <c r="H68" i="13"/>
  <c r="BY80" i="13"/>
  <c r="BX80" i="13" s="1"/>
  <c r="D81" i="13"/>
  <c r="AY66" i="13"/>
  <c r="AZ67" i="13"/>
  <c r="U67" i="13"/>
  <c r="BZ67" i="13"/>
  <c r="BD67" i="13"/>
  <c r="S66" i="13"/>
  <c r="Q66" i="13"/>
  <c r="O66" i="13"/>
  <c r="A66" i="13"/>
  <c r="CE67" i="13" l="1"/>
  <c r="CA67" i="13"/>
  <c r="BB67" i="13"/>
  <c r="CE79" i="13"/>
  <c r="CA79" i="13"/>
  <c r="BB79" i="13"/>
  <c r="D82" i="13"/>
  <c r="BY81" i="13"/>
  <c r="BX81" i="13" s="1"/>
  <c r="AY67" i="13"/>
  <c r="BZ68" i="13"/>
  <c r="AZ68" i="13"/>
  <c r="U68" i="13"/>
  <c r="BD68" i="13"/>
  <c r="Q67" i="13"/>
  <c r="S67" i="13"/>
  <c r="O67" i="13"/>
  <c r="A67" i="13"/>
  <c r="CA68" i="13" l="1"/>
  <c r="BB68" i="13"/>
  <c r="CE68" i="13"/>
  <c r="CE80" i="13"/>
  <c r="CA80" i="13"/>
  <c r="BB80" i="13"/>
  <c r="BY82" i="13"/>
  <c r="BX82" i="13" s="1"/>
  <c r="D83" i="13"/>
  <c r="AY68" i="13"/>
  <c r="S68" i="13"/>
  <c r="Q68" i="13"/>
  <c r="O68" i="13"/>
  <c r="AZ69" i="13"/>
  <c r="AI69" i="13"/>
  <c r="BZ69" i="13"/>
  <c r="U69" i="13"/>
  <c r="BD69" i="13"/>
  <c r="A68" i="13"/>
  <c r="AI57" i="13" l="1"/>
  <c r="CE81" i="13"/>
  <c r="CA81" i="13"/>
  <c r="BB81" i="13"/>
  <c r="BY83" i="13"/>
  <c r="BX83" i="13" s="1"/>
  <c r="D84" i="13"/>
  <c r="AJ69" i="13"/>
  <c r="AY69" i="13"/>
  <c r="AG69" i="13"/>
  <c r="AH69" i="13"/>
  <c r="AF69" i="13"/>
  <c r="AZ70" i="13"/>
  <c r="AI70" i="13"/>
  <c r="AI58" i="13" s="1"/>
  <c r="BZ70" i="13"/>
  <c r="BD70" i="13"/>
  <c r="U70" i="13"/>
  <c r="Q69" i="13"/>
  <c r="O69" i="13"/>
  <c r="S69" i="13"/>
  <c r="A69" i="13"/>
  <c r="AH57" i="13" l="1"/>
  <c r="AG57" i="13"/>
  <c r="AF57" i="13"/>
  <c r="AJ57" i="13"/>
  <c r="CE82" i="13"/>
  <c r="CA82" i="13"/>
  <c r="BB82" i="13"/>
  <c r="BY84" i="13"/>
  <c r="BX84" i="13" s="1"/>
  <c r="D85" i="13"/>
  <c r="AJ70" i="13"/>
  <c r="AJ58" i="13" s="1"/>
  <c r="AY70" i="13"/>
  <c r="AI71" i="13"/>
  <c r="BZ71" i="13"/>
  <c r="AZ71" i="13"/>
  <c r="U71" i="13"/>
  <c r="BD71" i="13"/>
  <c r="AH70" i="13"/>
  <c r="AH58" i="13" s="1"/>
  <c r="AG70" i="13"/>
  <c r="AG58" i="13" s="1"/>
  <c r="AF70" i="13"/>
  <c r="AF58" i="13" s="1"/>
  <c r="S70" i="13"/>
  <c r="Q70" i="13"/>
  <c r="O70" i="13"/>
  <c r="A70" i="13"/>
  <c r="AI59" i="13" l="1"/>
  <c r="CE83" i="13"/>
  <c r="CA83" i="13"/>
  <c r="BB83" i="13"/>
  <c r="D86" i="13"/>
  <c r="BY85" i="13"/>
  <c r="BX85" i="13" s="1"/>
  <c r="AJ71" i="13"/>
  <c r="AJ59" i="13" s="1"/>
  <c r="AY71" i="13"/>
  <c r="BD72" i="13"/>
  <c r="AI72" i="13"/>
  <c r="AI60" i="13" s="1"/>
  <c r="AZ72" i="13"/>
  <c r="BZ72" i="13"/>
  <c r="U72" i="13"/>
  <c r="AG71" i="13"/>
  <c r="AG59" i="13" s="1"/>
  <c r="AH71" i="13"/>
  <c r="AH59" i="13" s="1"/>
  <c r="AF71" i="13"/>
  <c r="AF59" i="13" s="1"/>
  <c r="Q71" i="13"/>
  <c r="O71" i="13"/>
  <c r="S71" i="13"/>
  <c r="A71" i="13"/>
  <c r="CE84" i="13" l="1"/>
  <c r="CA84" i="13"/>
  <c r="BB84" i="13"/>
  <c r="BY86" i="13"/>
  <c r="BX86" i="13" s="1"/>
  <c r="D87" i="13"/>
  <c r="AJ72" i="13"/>
  <c r="AJ60" i="13" s="1"/>
  <c r="AY72" i="13"/>
  <c r="AH72" i="13"/>
  <c r="AH60" i="13" s="1"/>
  <c r="AG72" i="13"/>
  <c r="AG60" i="13" s="1"/>
  <c r="AF72" i="13"/>
  <c r="AF60" i="13" s="1"/>
  <c r="S72" i="13"/>
  <c r="Q72" i="13"/>
  <c r="O72" i="13"/>
  <c r="AZ73" i="13"/>
  <c r="U73" i="13"/>
  <c r="AI73" i="13"/>
  <c r="AI61" i="13" s="1"/>
  <c r="BZ73" i="13"/>
  <c r="BD73" i="13"/>
  <c r="A72" i="13"/>
  <c r="CE85" i="13" l="1"/>
  <c r="CA85" i="13"/>
  <c r="BB85" i="13"/>
  <c r="BY87" i="13"/>
  <c r="BX87" i="13" s="1"/>
  <c r="D88" i="13"/>
  <c r="AJ73" i="13"/>
  <c r="AY73" i="13"/>
  <c r="Q73" i="13"/>
  <c r="O73" i="13"/>
  <c r="S73" i="13"/>
  <c r="BD74" i="13"/>
  <c r="U74" i="13"/>
  <c r="BZ74" i="13"/>
  <c r="AZ74" i="13"/>
  <c r="AI74" i="13"/>
  <c r="AI62" i="13" s="1"/>
  <c r="AG73" i="13"/>
  <c r="AH73" i="13"/>
  <c r="AF73" i="13"/>
  <c r="AF61" i="13" s="1"/>
  <c r="A73" i="13"/>
  <c r="AJ61" i="13" l="1"/>
  <c r="AG61" i="13"/>
  <c r="AH61" i="13"/>
  <c r="CE86" i="13"/>
  <c r="CA86" i="13"/>
  <c r="BB86" i="13"/>
  <c r="BY88" i="13"/>
  <c r="BX88" i="13" s="1"/>
  <c r="D89" i="13"/>
  <c r="AJ74" i="13"/>
  <c r="AJ62" i="13" s="1"/>
  <c r="AY74" i="13"/>
  <c r="S74" i="13"/>
  <c r="Q74" i="13"/>
  <c r="O74" i="13"/>
  <c r="AH74" i="13"/>
  <c r="AH62" i="13" s="1"/>
  <c r="AF74" i="13"/>
  <c r="AF62" i="13" s="1"/>
  <c r="AG74" i="13"/>
  <c r="AG62" i="13" s="1"/>
  <c r="AZ75" i="13"/>
  <c r="U75" i="13"/>
  <c r="AI75" i="13"/>
  <c r="AI63" i="13" s="1"/>
  <c r="BZ75" i="13"/>
  <c r="BD75" i="13"/>
  <c r="A74" i="13"/>
  <c r="CE87" i="13" l="1"/>
  <c r="CA87" i="13"/>
  <c r="BB87" i="13"/>
  <c r="D90" i="13"/>
  <c r="BY89" i="13"/>
  <c r="BX89" i="13" s="1"/>
  <c r="AJ75" i="13"/>
  <c r="AJ63" i="13" s="1"/>
  <c r="AY75" i="13"/>
  <c r="AI76" i="13"/>
  <c r="AI64" i="13" s="1"/>
  <c r="BZ76" i="13"/>
  <c r="AZ76" i="13"/>
  <c r="U76" i="13"/>
  <c r="BD76" i="13"/>
  <c r="Q75" i="13"/>
  <c r="S75" i="13"/>
  <c r="O75" i="13"/>
  <c r="AF75" i="13"/>
  <c r="AF63" i="13" s="1"/>
  <c r="AH75" i="13"/>
  <c r="AH63" i="13" s="1"/>
  <c r="AG75" i="13"/>
  <c r="AG63" i="13" s="1"/>
  <c r="A75" i="13"/>
  <c r="CE88" i="13" l="1"/>
  <c r="CA88" i="13"/>
  <c r="BB88" i="13"/>
  <c r="BY90" i="13"/>
  <c r="BX90" i="13" s="1"/>
  <c r="D91" i="13"/>
  <c r="AJ76" i="13"/>
  <c r="AJ64" i="13" s="1"/>
  <c r="AY76" i="13"/>
  <c r="AZ77" i="13"/>
  <c r="AI77" i="13"/>
  <c r="AI65" i="13" s="1"/>
  <c r="BZ77" i="13"/>
  <c r="BD77" i="13"/>
  <c r="U77" i="13"/>
  <c r="S76" i="13"/>
  <c r="Q76" i="13"/>
  <c r="O76" i="13"/>
  <c r="AH76" i="13"/>
  <c r="AH64" i="13" s="1"/>
  <c r="AG76" i="13"/>
  <c r="AG64" i="13" s="1"/>
  <c r="AF76" i="13"/>
  <c r="AF64" i="13" s="1"/>
  <c r="A76" i="13"/>
  <c r="CE89" i="13" l="1"/>
  <c r="CA89" i="13"/>
  <c r="BB89" i="13"/>
  <c r="BY91" i="13"/>
  <c r="BX91" i="13" s="1"/>
  <c r="D92" i="13"/>
  <c r="AJ77" i="13"/>
  <c r="AJ65" i="13" s="1"/>
  <c r="AY77" i="13"/>
  <c r="AZ78" i="13"/>
  <c r="AI78" i="13"/>
  <c r="AI66" i="13" s="1"/>
  <c r="BZ78" i="13"/>
  <c r="BD78" i="13"/>
  <c r="U78" i="13"/>
  <c r="AG77" i="13"/>
  <c r="AG65" i="13" s="1"/>
  <c r="AH77" i="13"/>
  <c r="AH65" i="13" s="1"/>
  <c r="AF77" i="13"/>
  <c r="AF65" i="13" s="1"/>
  <c r="Q77" i="13"/>
  <c r="O77" i="13"/>
  <c r="S77" i="13"/>
  <c r="A77" i="13"/>
  <c r="CE90" i="13" l="1"/>
  <c r="CA90" i="13"/>
  <c r="BB90" i="13"/>
  <c r="BY92" i="13"/>
  <c r="BX92" i="13" s="1"/>
  <c r="D93" i="13"/>
  <c r="AJ78" i="13"/>
  <c r="AJ66" i="13" s="1"/>
  <c r="AY78" i="13"/>
  <c r="AH78" i="13"/>
  <c r="AH66" i="13" s="1"/>
  <c r="AG78" i="13"/>
  <c r="AG66" i="13" s="1"/>
  <c r="AF78" i="13"/>
  <c r="AF66" i="13" s="1"/>
  <c r="S78" i="13"/>
  <c r="Q78" i="13"/>
  <c r="O78" i="13"/>
  <c r="AI79" i="13"/>
  <c r="AI67" i="13" s="1"/>
  <c r="BZ79" i="13"/>
  <c r="AZ79" i="13"/>
  <c r="BD79" i="13"/>
  <c r="U79" i="13"/>
  <c r="A78" i="13"/>
  <c r="CE91" i="13" l="1"/>
  <c r="CA91" i="13"/>
  <c r="BB91" i="13"/>
  <c r="D94" i="13"/>
  <c r="BY93" i="13"/>
  <c r="BX93" i="13" s="1"/>
  <c r="AJ79" i="13"/>
  <c r="AJ67" i="13" s="1"/>
  <c r="AY79" i="13"/>
  <c r="Q79" i="13"/>
  <c r="O79" i="13"/>
  <c r="S79" i="13"/>
  <c r="AG79" i="13"/>
  <c r="AG67" i="13" s="1"/>
  <c r="AH79" i="13"/>
  <c r="AH67" i="13" s="1"/>
  <c r="AF79" i="13"/>
  <c r="AF67" i="13" s="1"/>
  <c r="BD80" i="13"/>
  <c r="BZ80" i="13"/>
  <c r="U80" i="13"/>
  <c r="AI80" i="13"/>
  <c r="AI68" i="13" s="1"/>
  <c r="AZ80" i="13"/>
  <c r="A79" i="13"/>
  <c r="CE92" i="13" l="1"/>
  <c r="CA92" i="13"/>
  <c r="BB92" i="13"/>
  <c r="BY94" i="13"/>
  <c r="BX94" i="13" s="1"/>
  <c r="D95" i="13"/>
  <c r="AJ80" i="13"/>
  <c r="AJ68" i="13" s="1"/>
  <c r="AY80" i="13"/>
  <c r="S80" i="13"/>
  <c r="Q80" i="13"/>
  <c r="O80" i="13"/>
  <c r="AH80" i="13"/>
  <c r="AH68" i="13" s="1"/>
  <c r="AG80" i="13"/>
  <c r="AG68" i="13" s="1"/>
  <c r="AF80" i="13"/>
  <c r="AF68" i="13" s="1"/>
  <c r="AZ81" i="13"/>
  <c r="U81" i="13"/>
  <c r="AI81" i="13"/>
  <c r="BZ81" i="13"/>
  <c r="BD81" i="13"/>
  <c r="A80" i="13"/>
  <c r="CE93" i="13" l="1"/>
  <c r="CA93" i="13"/>
  <c r="BB93" i="13"/>
  <c r="BY95" i="13"/>
  <c r="BX95" i="13" s="1"/>
  <c r="D96" i="13"/>
  <c r="AJ81" i="13"/>
  <c r="AY81" i="13"/>
  <c r="AG81" i="13"/>
  <c r="AH81" i="13"/>
  <c r="AF81" i="13"/>
  <c r="BD82" i="13"/>
  <c r="U82" i="13"/>
  <c r="AI82" i="13"/>
  <c r="AZ82" i="13"/>
  <c r="BZ82" i="13"/>
  <c r="Q81" i="13"/>
  <c r="O81" i="13"/>
  <c r="S81" i="13"/>
  <c r="A81" i="13"/>
  <c r="CE94" i="13" l="1"/>
  <c r="CA94" i="13"/>
  <c r="BB94" i="13"/>
  <c r="BY96" i="13"/>
  <c r="BX96" i="13" s="1"/>
  <c r="D97" i="13"/>
  <c r="AJ82" i="13"/>
  <c r="AY82" i="13"/>
  <c r="AH82" i="13"/>
  <c r="AG82" i="13"/>
  <c r="AF82" i="13"/>
  <c r="S82" i="13"/>
  <c r="Q82" i="13"/>
  <c r="O82" i="13"/>
  <c r="AZ83" i="13"/>
  <c r="U83" i="13"/>
  <c r="AI83" i="13"/>
  <c r="BZ83" i="13"/>
  <c r="BD83" i="13"/>
  <c r="A82" i="13"/>
  <c r="CE95" i="13" l="1"/>
  <c r="CA95" i="13"/>
  <c r="BB95" i="13"/>
  <c r="D98" i="13"/>
  <c r="BY97" i="13"/>
  <c r="BX97" i="13" s="1"/>
  <c r="AJ83" i="13"/>
  <c r="AY83" i="13"/>
  <c r="AI84" i="13"/>
  <c r="BZ84" i="13"/>
  <c r="AZ84" i="13"/>
  <c r="U84" i="13"/>
  <c r="BD84" i="13"/>
  <c r="AH83" i="13"/>
  <c r="AG83" i="13"/>
  <c r="AF83" i="13"/>
  <c r="Q83" i="13"/>
  <c r="S83" i="13"/>
  <c r="O83" i="13"/>
  <c r="A83" i="13"/>
  <c r="CE96" i="13" l="1"/>
  <c r="CA96" i="13"/>
  <c r="BB96" i="13"/>
  <c r="BY98" i="13"/>
  <c r="BX98" i="13" s="1"/>
  <c r="D99" i="13"/>
  <c r="AJ84" i="13"/>
  <c r="AY84" i="13"/>
  <c r="AZ85" i="13"/>
  <c r="AI85" i="13"/>
  <c r="BZ85" i="13"/>
  <c r="BD85" i="13"/>
  <c r="U85" i="13"/>
  <c r="S84" i="13"/>
  <c r="Q84" i="13"/>
  <c r="O84" i="13"/>
  <c r="AH84" i="13"/>
  <c r="AG84" i="13"/>
  <c r="AF84" i="13"/>
  <c r="A84" i="13"/>
  <c r="CE97" i="13" l="1"/>
  <c r="CA97" i="13"/>
  <c r="BB97" i="13"/>
  <c r="BY99" i="13"/>
  <c r="BX99" i="13" s="1"/>
  <c r="D100" i="13"/>
  <c r="AJ85" i="13"/>
  <c r="AY85" i="13"/>
  <c r="AZ86" i="13"/>
  <c r="AI86" i="13"/>
  <c r="BZ86" i="13"/>
  <c r="BD86" i="13"/>
  <c r="U86" i="13"/>
  <c r="Q85" i="13"/>
  <c r="O85" i="13"/>
  <c r="S85" i="13"/>
  <c r="AG85" i="13"/>
  <c r="AH85" i="13"/>
  <c r="AF85" i="13"/>
  <c r="A85" i="13"/>
  <c r="CE98" i="13" l="1"/>
  <c r="CA98" i="13"/>
  <c r="BB98" i="13"/>
  <c r="BY100" i="13"/>
  <c r="BX100" i="13" s="1"/>
  <c r="D101" i="13"/>
  <c r="AJ86" i="13"/>
  <c r="AY86" i="13"/>
  <c r="S86" i="13"/>
  <c r="Q86" i="13"/>
  <c r="O86" i="13"/>
  <c r="AH86" i="13"/>
  <c r="AF86" i="13"/>
  <c r="AG86" i="13"/>
  <c r="AI87" i="13"/>
  <c r="BZ87" i="13"/>
  <c r="AZ87" i="13"/>
  <c r="BD87" i="13"/>
  <c r="U87" i="13"/>
  <c r="A86" i="13"/>
  <c r="CE99" i="13" l="1"/>
  <c r="CA99" i="13"/>
  <c r="BB99" i="13"/>
  <c r="D102" i="13"/>
  <c r="BY101" i="13"/>
  <c r="BX101" i="13" s="1"/>
  <c r="AJ87" i="13"/>
  <c r="AY87" i="13"/>
  <c r="BD88" i="13"/>
  <c r="AI88" i="13"/>
  <c r="AZ88" i="13"/>
  <c r="BZ88" i="13"/>
  <c r="U88" i="13"/>
  <c r="Q87" i="13"/>
  <c r="O87" i="13"/>
  <c r="S87" i="13"/>
  <c r="AG87" i="13"/>
  <c r="AH87" i="13"/>
  <c r="AF87" i="13"/>
  <c r="A87" i="13"/>
  <c r="CE100" i="13" l="1"/>
  <c r="CA100" i="13"/>
  <c r="BB100" i="13"/>
  <c r="BY102" i="13"/>
  <c r="BX102" i="13" s="1"/>
  <c r="D103" i="13"/>
  <c r="AJ88" i="13"/>
  <c r="AY88" i="13"/>
  <c r="S88" i="13"/>
  <c r="Q88" i="13"/>
  <c r="O88" i="13"/>
  <c r="AH88" i="13"/>
  <c r="AG88" i="13"/>
  <c r="AF88" i="13"/>
  <c r="AZ89" i="13"/>
  <c r="U89" i="13"/>
  <c r="AI89" i="13"/>
  <c r="BZ89" i="13"/>
  <c r="BD89" i="13"/>
  <c r="A88" i="13"/>
  <c r="CE101" i="13" l="1"/>
  <c r="CA101" i="13"/>
  <c r="BB101" i="13"/>
  <c r="BY103" i="13"/>
  <c r="BX103" i="13" s="1"/>
  <c r="D104" i="13"/>
  <c r="AJ89" i="13"/>
  <c r="AY89" i="13"/>
  <c r="BD90" i="13"/>
  <c r="U90" i="13"/>
  <c r="BZ90" i="13"/>
  <c r="AI90" i="13"/>
  <c r="AZ90" i="13"/>
  <c r="AG89" i="13"/>
  <c r="AH89" i="13"/>
  <c r="AF89" i="13"/>
  <c r="Q89" i="13"/>
  <c r="O89" i="13"/>
  <c r="S89" i="13"/>
  <c r="A89" i="13"/>
  <c r="CE102" i="13" l="1"/>
  <c r="CA102" i="13"/>
  <c r="BB102" i="13"/>
  <c r="BY104" i="13"/>
  <c r="BX104" i="13" s="1"/>
  <c r="D105" i="13"/>
  <c r="AJ90" i="13"/>
  <c r="AY90" i="13"/>
  <c r="S90" i="13"/>
  <c r="Q90" i="13"/>
  <c r="O90" i="13"/>
  <c r="AH90" i="13"/>
  <c r="AG90" i="13"/>
  <c r="AF90" i="13"/>
  <c r="AZ91" i="13"/>
  <c r="U91" i="13"/>
  <c r="AI91" i="13"/>
  <c r="BZ91" i="13"/>
  <c r="BD91" i="13"/>
  <c r="A90" i="13"/>
  <c r="CE103" i="13" l="1"/>
  <c r="CA103" i="13"/>
  <c r="BB103" i="13"/>
  <c r="D106" i="13"/>
  <c r="BY105" i="13"/>
  <c r="BX105" i="13" s="1"/>
  <c r="AJ91" i="13"/>
  <c r="AY91" i="13"/>
  <c r="Q91" i="13"/>
  <c r="S91" i="13"/>
  <c r="O91" i="13"/>
  <c r="AI92" i="13"/>
  <c r="BZ92" i="13"/>
  <c r="AZ92" i="13"/>
  <c r="U92" i="13"/>
  <c r="BD92" i="13"/>
  <c r="AF91" i="13"/>
  <c r="AH91" i="13"/>
  <c r="AG91" i="13"/>
  <c r="A91" i="13"/>
  <c r="CE104" i="13" l="1"/>
  <c r="CA104" i="13"/>
  <c r="BB104" i="13"/>
  <c r="BY106" i="13"/>
  <c r="BX106" i="13" s="1"/>
  <c r="D107" i="13"/>
  <c r="AJ92" i="13"/>
  <c r="AY92" i="13"/>
  <c r="AH92" i="13"/>
  <c r="AG92" i="13"/>
  <c r="AF92" i="13"/>
  <c r="S92" i="13"/>
  <c r="Q92" i="13"/>
  <c r="O92" i="13"/>
  <c r="AZ93" i="13"/>
  <c r="AI93" i="13"/>
  <c r="BZ93" i="13"/>
  <c r="BD93" i="13"/>
  <c r="U93" i="13"/>
  <c r="A92" i="13"/>
  <c r="CE105" i="13" l="1"/>
  <c r="CA105" i="13"/>
  <c r="BB105" i="13"/>
  <c r="BY107" i="13"/>
  <c r="BX107" i="13" s="1"/>
  <c r="D108" i="13"/>
  <c r="AJ93" i="13"/>
  <c r="AY93" i="13"/>
  <c r="AZ94" i="13"/>
  <c r="AI94" i="13"/>
  <c r="BZ94" i="13"/>
  <c r="BD94" i="13"/>
  <c r="U94" i="13"/>
  <c r="AG93" i="13"/>
  <c r="AF93" i="13"/>
  <c r="AH93" i="13"/>
  <c r="Q93" i="13"/>
  <c r="O93" i="13"/>
  <c r="S93" i="13"/>
  <c r="A93" i="13"/>
  <c r="CE106" i="13" l="1"/>
  <c r="CA106" i="13"/>
  <c r="BB106" i="13"/>
  <c r="BY108" i="13"/>
  <c r="BX108" i="13" s="1"/>
  <c r="D109" i="13"/>
  <c r="AJ94" i="13"/>
  <c r="AY94" i="13"/>
  <c r="S94" i="13"/>
  <c r="Q94" i="13"/>
  <c r="O94" i="13"/>
  <c r="AH94" i="13"/>
  <c r="AF94" i="13"/>
  <c r="AG94" i="13"/>
  <c r="AI95" i="13"/>
  <c r="BZ95" i="13"/>
  <c r="AZ95" i="13"/>
  <c r="BD95" i="13"/>
  <c r="U95" i="13"/>
  <c r="A94" i="13"/>
  <c r="CE107" i="13" l="1"/>
  <c r="CA107" i="13"/>
  <c r="BB107" i="13"/>
  <c r="D110" i="13"/>
  <c r="BY109" i="13"/>
  <c r="BX109" i="13" s="1"/>
  <c r="AJ95" i="13"/>
  <c r="AY95" i="13"/>
  <c r="Q95" i="13"/>
  <c r="O95" i="13"/>
  <c r="S95" i="13"/>
  <c r="BD96" i="13"/>
  <c r="BZ96" i="13"/>
  <c r="U96" i="13"/>
  <c r="AI96" i="13"/>
  <c r="AZ96" i="13"/>
  <c r="AG95" i="13"/>
  <c r="AH95" i="13"/>
  <c r="AF95" i="13"/>
  <c r="A95" i="13"/>
  <c r="CE108" i="13" l="1"/>
  <c r="CA108" i="13"/>
  <c r="BB108" i="13"/>
  <c r="BY110" i="13"/>
  <c r="BX110" i="13" s="1"/>
  <c r="D111" i="13"/>
  <c r="AJ96" i="13"/>
  <c r="AY96" i="13"/>
  <c r="AZ97" i="13"/>
  <c r="U97" i="13"/>
  <c r="AI97" i="13"/>
  <c r="BZ97" i="13"/>
  <c r="BD97" i="13"/>
  <c r="S96" i="13"/>
  <c r="Q96" i="13"/>
  <c r="O96" i="13"/>
  <c r="AH96" i="13"/>
  <c r="AG96" i="13"/>
  <c r="AF96" i="13"/>
  <c r="A96" i="13"/>
  <c r="CE109" i="13" l="1"/>
  <c r="CA109" i="13"/>
  <c r="BB109" i="13"/>
  <c r="BY111" i="13"/>
  <c r="BX111" i="13" s="1"/>
  <c r="D112" i="13"/>
  <c r="AJ97" i="13"/>
  <c r="AY97" i="13"/>
  <c r="Q97" i="13"/>
  <c r="O97" i="13"/>
  <c r="S97" i="13"/>
  <c r="BD98" i="13"/>
  <c r="U98" i="13"/>
  <c r="AI98" i="13"/>
  <c r="AZ98" i="13"/>
  <c r="BZ98" i="13"/>
  <c r="AG97" i="13"/>
  <c r="AH97" i="13"/>
  <c r="AF97" i="13"/>
  <c r="A97" i="13"/>
  <c r="CE110" i="13" l="1"/>
  <c r="CA110" i="13"/>
  <c r="BB110" i="13"/>
  <c r="BY112" i="13"/>
  <c r="BX112" i="13" s="1"/>
  <c r="D113" i="13"/>
  <c r="AJ98" i="13"/>
  <c r="AY98" i="13"/>
  <c r="S98" i="13"/>
  <c r="Q98" i="13"/>
  <c r="O98" i="13"/>
  <c r="AZ99" i="13"/>
  <c r="U99" i="13"/>
  <c r="AI99" i="13"/>
  <c r="BZ99" i="13"/>
  <c r="BD99" i="13"/>
  <c r="AH98" i="13"/>
  <c r="AG98" i="13"/>
  <c r="AF98" i="13"/>
  <c r="A98" i="13"/>
  <c r="CE111" i="13" l="1"/>
  <c r="CA111" i="13"/>
  <c r="BB111" i="13"/>
  <c r="D114" i="13"/>
  <c r="BY113" i="13"/>
  <c r="BX113" i="13" s="1"/>
  <c r="AJ99" i="13"/>
  <c r="AY99" i="13"/>
  <c r="AI100" i="13"/>
  <c r="BZ100" i="13"/>
  <c r="AZ100" i="13"/>
  <c r="U100" i="13"/>
  <c r="BD100" i="13"/>
  <c r="Q99" i="13"/>
  <c r="S99" i="13"/>
  <c r="O99" i="13"/>
  <c r="AF99" i="13"/>
  <c r="AG99" i="13"/>
  <c r="AH99" i="13"/>
  <c r="A99" i="13"/>
  <c r="CE112" i="13" l="1"/>
  <c r="CA112" i="13"/>
  <c r="BB112" i="13"/>
  <c r="BY114" i="13"/>
  <c r="BX114" i="13" s="1"/>
  <c r="D115" i="13"/>
  <c r="AJ100" i="13"/>
  <c r="AY100" i="13"/>
  <c r="AH100" i="13"/>
  <c r="AG100" i="13"/>
  <c r="AF100" i="13"/>
  <c r="AZ101" i="13"/>
  <c r="AI101" i="13"/>
  <c r="BZ101" i="13"/>
  <c r="BD101" i="13"/>
  <c r="U101" i="13"/>
  <c r="S100" i="13"/>
  <c r="Q100" i="13"/>
  <c r="O100" i="13"/>
  <c r="A100" i="13"/>
  <c r="CE113" i="13" l="1"/>
  <c r="CA113" i="13"/>
  <c r="BB113" i="13"/>
  <c r="BY115" i="13"/>
  <c r="BX115" i="13" s="1"/>
  <c r="D116" i="13"/>
  <c r="AJ101" i="13"/>
  <c r="AY101" i="13"/>
  <c r="AZ102" i="13"/>
  <c r="AI102" i="13"/>
  <c r="BZ102" i="13"/>
  <c r="BD102" i="13"/>
  <c r="U102" i="13"/>
  <c r="AG101" i="13"/>
  <c r="AH101" i="13"/>
  <c r="AF101" i="13"/>
  <c r="Q101" i="13"/>
  <c r="O101" i="13"/>
  <c r="S101" i="13"/>
  <c r="A101" i="13"/>
  <c r="CE114" i="13" l="1"/>
  <c r="CA114" i="13"/>
  <c r="BB114" i="13"/>
  <c r="BY116" i="13"/>
  <c r="BX116" i="13" s="1"/>
  <c r="D117" i="13"/>
  <c r="AJ102" i="13"/>
  <c r="AY102" i="13"/>
  <c r="S102" i="13"/>
  <c r="Q102" i="13"/>
  <c r="O102" i="13"/>
  <c r="AH102" i="13"/>
  <c r="AF102" i="13"/>
  <c r="AG102" i="13"/>
  <c r="AI103" i="13"/>
  <c r="BZ103" i="13"/>
  <c r="AZ103" i="13"/>
  <c r="U103" i="13"/>
  <c r="BD103" i="13"/>
  <c r="A102" i="13"/>
  <c r="CE115" i="13" l="1"/>
  <c r="CA115" i="13"/>
  <c r="BB115" i="13"/>
  <c r="D118" i="13"/>
  <c r="BY117" i="13"/>
  <c r="BX117" i="13" s="1"/>
  <c r="AJ103" i="13"/>
  <c r="AY103" i="13"/>
  <c r="BD104" i="13"/>
  <c r="AI104" i="13"/>
  <c r="AZ104" i="13"/>
  <c r="BZ104" i="13"/>
  <c r="U104" i="13"/>
  <c r="AG103" i="13"/>
  <c r="AH103" i="13"/>
  <c r="AF103" i="13"/>
  <c r="Q103" i="13"/>
  <c r="O103" i="13"/>
  <c r="S103" i="13"/>
  <c r="A103" i="13"/>
  <c r="CE116" i="13" l="1"/>
  <c r="CA116" i="13"/>
  <c r="BB116" i="13"/>
  <c r="BY118" i="13"/>
  <c r="BX118" i="13" s="1"/>
  <c r="D119" i="13"/>
  <c r="AJ104" i="13"/>
  <c r="AY104" i="13"/>
  <c r="S104" i="13"/>
  <c r="Q104" i="13"/>
  <c r="O104" i="13"/>
  <c r="AH104" i="13"/>
  <c r="AG104" i="13"/>
  <c r="AF104" i="13"/>
  <c r="AZ105" i="13"/>
  <c r="U105" i="13"/>
  <c r="AI105" i="13"/>
  <c r="BZ105" i="13"/>
  <c r="BD105" i="13"/>
  <c r="A104" i="13"/>
  <c r="CE117" i="13" l="1"/>
  <c r="CA117" i="13"/>
  <c r="BB117" i="13"/>
  <c r="BY119" i="13"/>
  <c r="BX119" i="13" s="1"/>
  <c r="D120" i="13"/>
  <c r="AJ105" i="13"/>
  <c r="AY105" i="13"/>
  <c r="AZ106" i="13"/>
  <c r="AI106" i="13"/>
  <c r="BZ106" i="13"/>
  <c r="BD106" i="13"/>
  <c r="U106" i="13"/>
  <c r="AF105" i="13"/>
  <c r="AG105" i="13"/>
  <c r="AH105" i="13"/>
  <c r="Q105" i="13"/>
  <c r="O105" i="13"/>
  <c r="S105" i="13"/>
  <c r="A105" i="13"/>
  <c r="CE118" i="13" l="1"/>
  <c r="CA118" i="13"/>
  <c r="BB118" i="13"/>
  <c r="BY120" i="13"/>
  <c r="BX120" i="13" s="1"/>
  <c r="D121" i="13"/>
  <c r="AJ106" i="13"/>
  <c r="AY106" i="13"/>
  <c r="O106" i="13"/>
  <c r="S106" i="13"/>
  <c r="Q106" i="13"/>
  <c r="AG106" i="13"/>
  <c r="AF106" i="13"/>
  <c r="AH106" i="13"/>
  <c r="BD107" i="13"/>
  <c r="U107" i="13"/>
  <c r="AI107" i="13"/>
  <c r="AZ107" i="13"/>
  <c r="BZ107" i="13"/>
  <c r="A106" i="13"/>
  <c r="CE119" i="13" l="1"/>
  <c r="CA119" i="13"/>
  <c r="BB119" i="13"/>
  <c r="D122" i="13"/>
  <c r="BY121" i="13"/>
  <c r="BX121" i="13" s="1"/>
  <c r="AJ107" i="13"/>
  <c r="AY107" i="13"/>
  <c r="AH107" i="13"/>
  <c r="AF107" i="13"/>
  <c r="AG107" i="13"/>
  <c r="BD108" i="13"/>
  <c r="AI108" i="13"/>
  <c r="AZ108" i="13"/>
  <c r="BZ108" i="13"/>
  <c r="U108" i="13"/>
  <c r="O107" i="13"/>
  <c r="S107" i="13"/>
  <c r="Q107" i="13"/>
  <c r="A107" i="13"/>
  <c r="CE120" i="13" l="1"/>
  <c r="CA120" i="13"/>
  <c r="BB120" i="13"/>
  <c r="BY122" i="13"/>
  <c r="BX122" i="13" s="1"/>
  <c r="D123" i="13"/>
  <c r="AJ108" i="13"/>
  <c r="AY108" i="13"/>
  <c r="Q108" i="13"/>
  <c r="S108" i="13"/>
  <c r="O108" i="13"/>
  <c r="AG108" i="13"/>
  <c r="AH108" i="13"/>
  <c r="AF108" i="13"/>
  <c r="AZ109" i="13"/>
  <c r="AI109" i="13"/>
  <c r="BZ109" i="13"/>
  <c r="BD109" i="13"/>
  <c r="U109" i="13"/>
  <c r="A108" i="13"/>
  <c r="CE121" i="13" l="1"/>
  <c r="CA121" i="13"/>
  <c r="BB121" i="13"/>
  <c r="BY123" i="13"/>
  <c r="BX123" i="13" s="1"/>
  <c r="D124" i="13"/>
  <c r="AJ109" i="13"/>
  <c r="AY109" i="13"/>
  <c r="AZ110" i="13"/>
  <c r="U110" i="13"/>
  <c r="AI110" i="13"/>
  <c r="BZ110" i="13"/>
  <c r="BD110" i="13"/>
  <c r="S109" i="13"/>
  <c r="Q109" i="13"/>
  <c r="O109" i="13"/>
  <c r="AF109" i="13"/>
  <c r="AG109" i="13"/>
  <c r="AH109" i="13"/>
  <c r="A109" i="13"/>
  <c r="CE122" i="13" l="1"/>
  <c r="CA122" i="13"/>
  <c r="BB122" i="13"/>
  <c r="BY124" i="13"/>
  <c r="BX124" i="13" s="1"/>
  <c r="D125" i="13"/>
  <c r="AJ110" i="13"/>
  <c r="AY110" i="13"/>
  <c r="AG110" i="13"/>
  <c r="AF110" i="13"/>
  <c r="AH110" i="13"/>
  <c r="AZ111" i="13"/>
  <c r="AI111" i="13"/>
  <c r="BZ111" i="13"/>
  <c r="U111" i="13"/>
  <c r="BD111" i="13"/>
  <c r="O110" i="13"/>
  <c r="Q110" i="13"/>
  <c r="S110" i="13"/>
  <c r="A110" i="13"/>
  <c r="CE123" i="13" l="1"/>
  <c r="CA123" i="13"/>
  <c r="BB123" i="13"/>
  <c r="D126" i="13"/>
  <c r="BY125" i="13"/>
  <c r="BX125" i="13" s="1"/>
  <c r="AJ111" i="13"/>
  <c r="AY111" i="13"/>
  <c r="AZ112" i="13"/>
  <c r="AI112" i="13"/>
  <c r="BZ112" i="13"/>
  <c r="BD112" i="13"/>
  <c r="U112" i="13"/>
  <c r="O111" i="13"/>
  <c r="Q111" i="13"/>
  <c r="S111" i="13"/>
  <c r="AH111" i="13"/>
  <c r="AG111" i="13"/>
  <c r="AF111" i="13"/>
  <c r="A111" i="13"/>
  <c r="CE124" i="13" l="1"/>
  <c r="CA124" i="13"/>
  <c r="BB124" i="13"/>
  <c r="BY126" i="13"/>
  <c r="BX126" i="13" s="1"/>
  <c r="D127" i="13"/>
  <c r="AJ112" i="13"/>
  <c r="AY112" i="13"/>
  <c r="AG112" i="13"/>
  <c r="AF112" i="13"/>
  <c r="AH112" i="13"/>
  <c r="BD113" i="13"/>
  <c r="U113" i="13"/>
  <c r="AZ113" i="13"/>
  <c r="BZ113" i="13"/>
  <c r="AI113" i="13"/>
  <c r="O112" i="13"/>
  <c r="S112" i="13"/>
  <c r="Q112" i="13"/>
  <c r="A112" i="13"/>
  <c r="CE125" i="13" l="1"/>
  <c r="CA125" i="13"/>
  <c r="BB125" i="13"/>
  <c r="BY127" i="13"/>
  <c r="BX127" i="13" s="1"/>
  <c r="D128" i="13"/>
  <c r="AJ113" i="13"/>
  <c r="AY113" i="13"/>
  <c r="BD114" i="13"/>
  <c r="U114" i="13"/>
  <c r="BZ114" i="13"/>
  <c r="AI114" i="13"/>
  <c r="AZ114" i="13"/>
  <c r="Q113" i="13"/>
  <c r="S113" i="13"/>
  <c r="O113" i="13"/>
  <c r="AH113" i="13"/>
  <c r="AF113" i="13"/>
  <c r="AG113" i="13"/>
  <c r="A113" i="13"/>
  <c r="CE126" i="13" l="1"/>
  <c r="CA126" i="13"/>
  <c r="BB126" i="13"/>
  <c r="BY128" i="13"/>
  <c r="BX128" i="13" s="1"/>
  <c r="D129" i="13"/>
  <c r="AJ114" i="13"/>
  <c r="AY114" i="13"/>
  <c r="O114" i="13"/>
  <c r="Q114" i="13"/>
  <c r="S114" i="13"/>
  <c r="AG114" i="13"/>
  <c r="AH114" i="13"/>
  <c r="AF114" i="13"/>
  <c r="AZ115" i="13"/>
  <c r="BZ115" i="13"/>
  <c r="U115" i="13"/>
  <c r="BD115" i="13"/>
  <c r="AI115" i="13"/>
  <c r="A114" i="13"/>
  <c r="CE127" i="13" l="1"/>
  <c r="CA127" i="13"/>
  <c r="BB127" i="13"/>
  <c r="D130" i="13"/>
  <c r="BY129" i="13"/>
  <c r="BX129" i="13" s="1"/>
  <c r="AJ115" i="13"/>
  <c r="AY115" i="13"/>
  <c r="AI116" i="13"/>
  <c r="BZ116" i="13"/>
  <c r="BD116" i="13"/>
  <c r="U116" i="13"/>
  <c r="AZ116" i="13"/>
  <c r="O115" i="13"/>
  <c r="Q115" i="13"/>
  <c r="S115" i="13"/>
  <c r="AF115" i="13"/>
  <c r="AH115" i="13"/>
  <c r="AG115" i="13"/>
  <c r="A115" i="13"/>
  <c r="CE128" i="13" l="1"/>
  <c r="CA128" i="13"/>
  <c r="BB128" i="13"/>
  <c r="BY130" i="13"/>
  <c r="BX130" i="13" s="1"/>
  <c r="D131" i="13"/>
  <c r="AJ116" i="13"/>
  <c r="AY116" i="13"/>
  <c r="O116" i="13"/>
  <c r="S116" i="13"/>
  <c r="Q116" i="13"/>
  <c r="AG116" i="13"/>
  <c r="AF116" i="13"/>
  <c r="AH116" i="13"/>
  <c r="BD117" i="13"/>
  <c r="U117" i="13"/>
  <c r="BZ117" i="13"/>
  <c r="AZ117" i="13"/>
  <c r="AI117" i="13"/>
  <c r="A116" i="13"/>
  <c r="CE129" i="13" l="1"/>
  <c r="CA129" i="13"/>
  <c r="BB129" i="13"/>
  <c r="BY131" i="13"/>
  <c r="BX131" i="13" s="1"/>
  <c r="D132" i="13"/>
  <c r="AJ117" i="13"/>
  <c r="AY117" i="13"/>
  <c r="O117" i="13"/>
  <c r="S117" i="13"/>
  <c r="Q117" i="13"/>
  <c r="BD118" i="13"/>
  <c r="U118" i="13"/>
  <c r="AI118" i="13"/>
  <c r="AZ118" i="13"/>
  <c r="BZ118" i="13"/>
  <c r="AF117" i="13"/>
  <c r="AH117" i="13"/>
  <c r="AG117" i="13"/>
  <c r="A117" i="13"/>
  <c r="CE130" i="13" l="1"/>
  <c r="CA130" i="13"/>
  <c r="BB130" i="13"/>
  <c r="BY132" i="13"/>
  <c r="BX132" i="13" s="1"/>
  <c r="D133" i="13"/>
  <c r="AJ118" i="13"/>
  <c r="AY118" i="13"/>
  <c r="O118" i="13"/>
  <c r="Q118" i="13"/>
  <c r="S118" i="13"/>
  <c r="AZ119" i="13"/>
  <c r="AI119" i="13"/>
  <c r="BZ119" i="13"/>
  <c r="BD119" i="13"/>
  <c r="U119" i="13"/>
  <c r="AG118" i="13"/>
  <c r="AF118" i="13"/>
  <c r="AH118" i="13"/>
  <c r="A118" i="13"/>
  <c r="CE131" i="13" l="1"/>
  <c r="CA131" i="13"/>
  <c r="BB131" i="13"/>
  <c r="D134" i="13"/>
  <c r="BY133" i="13"/>
  <c r="BX133" i="13" s="1"/>
  <c r="AJ119" i="13"/>
  <c r="AY119" i="13"/>
  <c r="AI120" i="13"/>
  <c r="BZ120" i="13"/>
  <c r="AZ120" i="13"/>
  <c r="BD120" i="13"/>
  <c r="U120" i="13"/>
  <c r="O119" i="13"/>
  <c r="Q119" i="13"/>
  <c r="S119" i="13"/>
  <c r="AF119" i="13"/>
  <c r="AH119" i="13"/>
  <c r="AG119" i="13"/>
  <c r="A119" i="13"/>
  <c r="CE132" i="13" l="1"/>
  <c r="CA132" i="13"/>
  <c r="BB132" i="13"/>
  <c r="BY134" i="13"/>
  <c r="BX134" i="13" s="1"/>
  <c r="D135" i="13"/>
  <c r="AJ120" i="13"/>
  <c r="AY120" i="13"/>
  <c r="O120" i="13"/>
  <c r="S120" i="13"/>
  <c r="Q120" i="13"/>
  <c r="AG120" i="13"/>
  <c r="AF120" i="13"/>
  <c r="AH120" i="13"/>
  <c r="BD121" i="13"/>
  <c r="U121" i="13"/>
  <c r="AZ121" i="13"/>
  <c r="AI121" i="13"/>
  <c r="BZ121" i="13"/>
  <c r="A120" i="13"/>
  <c r="CE133" i="13" l="1"/>
  <c r="CA133" i="13"/>
  <c r="BB133" i="13"/>
  <c r="BY135" i="13"/>
  <c r="BX135" i="13" s="1"/>
  <c r="D136" i="13"/>
  <c r="AJ121" i="13"/>
  <c r="AY121" i="13"/>
  <c r="BD122" i="13"/>
  <c r="U122" i="13"/>
  <c r="BZ122" i="13"/>
  <c r="AI122" i="13"/>
  <c r="AZ122" i="13"/>
  <c r="O121" i="13"/>
  <c r="S121" i="13"/>
  <c r="Q121" i="13"/>
  <c r="AF121" i="13"/>
  <c r="AH121" i="13"/>
  <c r="AG121" i="13"/>
  <c r="A121" i="13"/>
  <c r="CE134" i="13" l="1"/>
  <c r="CA134" i="13"/>
  <c r="BB134" i="13"/>
  <c r="BY136" i="13"/>
  <c r="BX136" i="13" s="1"/>
  <c r="D137" i="13"/>
  <c r="AJ122" i="13"/>
  <c r="AY122" i="13"/>
  <c r="AG122" i="13"/>
  <c r="AH122" i="13"/>
  <c r="AF122" i="13"/>
  <c r="AI123" i="13"/>
  <c r="BZ123" i="13"/>
  <c r="AZ123" i="13"/>
  <c r="U123" i="13"/>
  <c r="BD123" i="13"/>
  <c r="O122" i="13"/>
  <c r="Q122" i="13"/>
  <c r="S122" i="13"/>
  <c r="A122" i="13"/>
  <c r="CE135" i="13" l="1"/>
  <c r="CA135" i="13"/>
  <c r="BB135" i="13"/>
  <c r="D138" i="13"/>
  <c r="BY137" i="13"/>
  <c r="BX137" i="13" s="1"/>
  <c r="AJ123" i="13"/>
  <c r="AY123" i="13"/>
  <c r="AH123" i="13"/>
  <c r="AF123" i="13"/>
  <c r="AG123" i="13"/>
  <c r="AZ124" i="13"/>
  <c r="AI124" i="13"/>
  <c r="BZ124" i="13"/>
  <c r="U124" i="13"/>
  <c r="BD124" i="13"/>
  <c r="O123" i="13"/>
  <c r="Q123" i="13"/>
  <c r="S123" i="13"/>
  <c r="A123" i="13"/>
  <c r="CE136" i="13" l="1"/>
  <c r="CA136" i="13"/>
  <c r="BB136" i="13"/>
  <c r="BY138" i="13"/>
  <c r="BX138" i="13" s="1"/>
  <c r="D139" i="13"/>
  <c r="AJ124" i="13"/>
  <c r="AY124" i="13"/>
  <c r="O124" i="13"/>
  <c r="S124" i="13"/>
  <c r="Q124" i="13"/>
  <c r="AG124" i="13"/>
  <c r="AF124" i="13"/>
  <c r="AH124" i="13"/>
  <c r="BD125" i="13"/>
  <c r="U125" i="13"/>
  <c r="AI125" i="13"/>
  <c r="BZ125" i="13"/>
  <c r="AZ125" i="13"/>
  <c r="A124" i="13"/>
  <c r="CE137" i="13" l="1"/>
  <c r="CA137" i="13"/>
  <c r="BB137" i="13"/>
  <c r="BY139" i="13"/>
  <c r="BX139" i="13" s="1"/>
  <c r="D140" i="13"/>
  <c r="AJ125" i="13"/>
  <c r="AY125" i="13"/>
  <c r="O125" i="13"/>
  <c r="Q125" i="13"/>
  <c r="S125" i="13"/>
  <c r="BD126" i="13"/>
  <c r="U126" i="13"/>
  <c r="AZ126" i="13"/>
  <c r="AI126" i="13"/>
  <c r="BZ126" i="13"/>
  <c r="AH125" i="13"/>
  <c r="AF125" i="13"/>
  <c r="AG125" i="13"/>
  <c r="A125" i="13"/>
  <c r="CE138" i="13" l="1"/>
  <c r="CA138" i="13"/>
  <c r="BB138" i="13"/>
  <c r="D141" i="13"/>
  <c r="BY140" i="13"/>
  <c r="BX140" i="13" s="1"/>
  <c r="AJ126" i="13"/>
  <c r="AY126" i="13"/>
  <c r="O126" i="13"/>
  <c r="Q126" i="13"/>
  <c r="S126" i="13"/>
  <c r="AG126" i="13"/>
  <c r="AH126" i="13"/>
  <c r="AF126" i="13"/>
  <c r="AZ127" i="13"/>
  <c r="AI127" i="13"/>
  <c r="BZ127" i="13"/>
  <c r="BD127" i="13"/>
  <c r="U127" i="13"/>
  <c r="A126" i="13"/>
  <c r="CE139" i="13" l="1"/>
  <c r="CA139" i="13"/>
  <c r="BB139" i="13"/>
  <c r="D142" i="13"/>
  <c r="BY141" i="13"/>
  <c r="BX141" i="13" s="1"/>
  <c r="AJ127" i="13"/>
  <c r="AY127" i="13"/>
  <c r="AI128" i="13"/>
  <c r="BZ128" i="13"/>
  <c r="AZ128" i="13"/>
  <c r="BD128" i="13"/>
  <c r="U128" i="13"/>
  <c r="O127" i="13"/>
  <c r="S127" i="13"/>
  <c r="Q127" i="13"/>
  <c r="AF127" i="13"/>
  <c r="AH127" i="13"/>
  <c r="AG127" i="13"/>
  <c r="A127" i="13"/>
  <c r="CE140" i="13" l="1"/>
  <c r="CA140" i="13"/>
  <c r="BB140" i="13"/>
  <c r="BY142" i="13"/>
  <c r="BX142" i="13" s="1"/>
  <c r="D143" i="13"/>
  <c r="AJ128" i="13"/>
  <c r="AY128" i="13"/>
  <c r="O128" i="13"/>
  <c r="S128" i="13"/>
  <c r="Q128" i="13"/>
  <c r="BD129" i="13"/>
  <c r="U129" i="13"/>
  <c r="AZ129" i="13"/>
  <c r="AI129" i="13"/>
  <c r="BZ129" i="13"/>
  <c r="AG128" i="13"/>
  <c r="AF128" i="13"/>
  <c r="AH128" i="13"/>
  <c r="A128" i="13"/>
  <c r="CE141" i="13" l="1"/>
  <c r="CA141" i="13"/>
  <c r="BB141" i="13"/>
  <c r="D144" i="13"/>
  <c r="BY143" i="13"/>
  <c r="BX143" i="13" s="1"/>
  <c r="AJ129" i="13"/>
  <c r="AY129" i="13"/>
  <c r="AF129" i="13"/>
  <c r="AH129" i="13"/>
  <c r="AG129" i="13"/>
  <c r="BD130" i="13"/>
  <c r="U130" i="13"/>
  <c r="AI130" i="13"/>
  <c r="BZ130" i="13"/>
  <c r="AZ130" i="13"/>
  <c r="O129" i="13"/>
  <c r="S129" i="13"/>
  <c r="Q129" i="13"/>
  <c r="A129" i="13"/>
  <c r="CE142" i="13" l="1"/>
  <c r="CA142" i="13"/>
  <c r="BB142" i="13"/>
  <c r="BY144" i="13"/>
  <c r="BX144" i="13" s="1"/>
  <c r="D145" i="13"/>
  <c r="AJ130" i="13"/>
  <c r="AY130" i="13"/>
  <c r="AG130" i="13"/>
  <c r="AH130" i="13"/>
  <c r="AF130" i="13"/>
  <c r="AI131" i="13"/>
  <c r="BZ131" i="13"/>
  <c r="AZ131" i="13"/>
  <c r="U131" i="13"/>
  <c r="BD131" i="13"/>
  <c r="O130" i="13"/>
  <c r="Q130" i="13"/>
  <c r="S130" i="13"/>
  <c r="A130" i="13"/>
  <c r="CE143" i="13" l="1"/>
  <c r="CA143" i="13"/>
  <c r="BB143" i="13"/>
  <c r="BY145" i="13"/>
  <c r="BX145" i="13" s="1"/>
  <c r="D146" i="13"/>
  <c r="AJ131" i="13"/>
  <c r="AY131" i="13"/>
  <c r="AZ132" i="13"/>
  <c r="AI132" i="13"/>
  <c r="BZ132" i="13"/>
  <c r="U132" i="13"/>
  <c r="BD132" i="13"/>
  <c r="O131" i="13"/>
  <c r="Q131" i="13"/>
  <c r="S131" i="13"/>
  <c r="AH131" i="13"/>
  <c r="AF131" i="13"/>
  <c r="AG131" i="13"/>
  <c r="A131" i="13"/>
  <c r="CE144" i="13" l="1"/>
  <c r="CA144" i="13"/>
  <c r="BB144" i="13"/>
  <c r="D147" i="13"/>
  <c r="BY146" i="13"/>
  <c r="BX146" i="13" s="1"/>
  <c r="AJ132" i="13"/>
  <c r="AY132" i="13"/>
  <c r="O132" i="13"/>
  <c r="S132" i="13"/>
  <c r="Q132" i="13"/>
  <c r="BD133" i="13"/>
  <c r="U133" i="13"/>
  <c r="BZ133" i="13"/>
  <c r="AI133" i="13"/>
  <c r="AZ133" i="13"/>
  <c r="AG132" i="13"/>
  <c r="AF132" i="13"/>
  <c r="AH132" i="13"/>
  <c r="A132" i="13"/>
  <c r="CE145" i="13" l="1"/>
  <c r="CA145" i="13"/>
  <c r="BB145" i="13"/>
  <c r="BY147" i="13"/>
  <c r="BX147" i="13" s="1"/>
  <c r="D148" i="13"/>
  <c r="AJ133" i="13"/>
  <c r="AY133" i="13"/>
  <c r="BD134" i="13"/>
  <c r="U134" i="13"/>
  <c r="AZ134" i="13"/>
  <c r="BZ134" i="13"/>
  <c r="AI134" i="13"/>
  <c r="AH133" i="13"/>
  <c r="AF133" i="13"/>
  <c r="AG133" i="13"/>
  <c r="O133" i="13"/>
  <c r="Q133" i="13"/>
  <c r="S133" i="13"/>
  <c r="A133" i="13"/>
  <c r="CE146" i="13" l="1"/>
  <c r="CA146" i="13"/>
  <c r="BB146" i="13"/>
  <c r="BY148" i="13"/>
  <c r="BX148" i="13" s="1"/>
  <c r="D149" i="13"/>
  <c r="AJ134" i="13"/>
  <c r="AY134" i="13"/>
  <c r="O134" i="13"/>
  <c r="Q134" i="13"/>
  <c r="S134" i="13"/>
  <c r="AG134" i="13"/>
  <c r="AH134" i="13"/>
  <c r="AF134" i="13"/>
  <c r="AZ135" i="13"/>
  <c r="AI135" i="13"/>
  <c r="BZ135" i="13"/>
  <c r="BD135" i="13"/>
  <c r="U135" i="13"/>
  <c r="A134" i="13"/>
  <c r="CE147" i="13" l="1"/>
  <c r="CA147" i="13"/>
  <c r="BB147" i="13"/>
  <c r="BY149" i="13"/>
  <c r="BX149" i="13" s="1"/>
  <c r="D150" i="13"/>
  <c r="AJ135" i="13"/>
  <c r="AY135" i="13"/>
  <c r="AI136" i="13"/>
  <c r="BZ136" i="13"/>
  <c r="AZ136" i="13"/>
  <c r="BD136" i="13"/>
  <c r="U136" i="13"/>
  <c r="O135" i="13"/>
  <c r="S135" i="13"/>
  <c r="Q135" i="13"/>
  <c r="AF135" i="13"/>
  <c r="AH135" i="13"/>
  <c r="AG135" i="13"/>
  <c r="A135" i="13"/>
  <c r="CE148" i="13" l="1"/>
  <c r="CA148" i="13"/>
  <c r="BB148" i="13"/>
  <c r="D151" i="13"/>
  <c r="BY150" i="13"/>
  <c r="BX150" i="13" s="1"/>
  <c r="AJ136" i="13"/>
  <c r="AY136" i="13"/>
  <c r="O136" i="13"/>
  <c r="S136" i="13"/>
  <c r="Q136" i="13"/>
  <c r="AG136" i="13"/>
  <c r="AF136" i="13"/>
  <c r="AH136" i="13"/>
  <c r="BD137" i="13"/>
  <c r="U137" i="13"/>
  <c r="AZ137" i="13"/>
  <c r="AI137" i="13"/>
  <c r="BZ137" i="13"/>
  <c r="A136" i="13"/>
  <c r="CE149" i="13" l="1"/>
  <c r="CA149" i="13"/>
  <c r="BB149" i="13"/>
  <c r="BY151" i="13"/>
  <c r="BX151" i="13" s="1"/>
  <c r="D152" i="13"/>
  <c r="AJ137" i="13"/>
  <c r="AY137" i="13"/>
  <c r="BD138" i="13"/>
  <c r="U138" i="13"/>
  <c r="BZ138" i="13"/>
  <c r="AI138" i="13"/>
  <c r="AZ138" i="13"/>
  <c r="O137" i="13"/>
  <c r="S137" i="13"/>
  <c r="Q137" i="13"/>
  <c r="AF137" i="13"/>
  <c r="AH137" i="13"/>
  <c r="AG137" i="13"/>
  <c r="A137" i="13"/>
  <c r="CE150" i="13" l="1"/>
  <c r="CA150" i="13"/>
  <c r="BB150" i="13"/>
  <c r="BY152" i="13"/>
  <c r="BX152" i="13" s="1"/>
  <c r="D153" i="13"/>
  <c r="AJ138" i="13"/>
  <c r="AY138" i="13"/>
  <c r="AG138" i="13"/>
  <c r="AH138" i="13"/>
  <c r="AF138" i="13"/>
  <c r="AI139" i="13"/>
  <c r="BZ139" i="13"/>
  <c r="AZ139" i="13"/>
  <c r="U139" i="13"/>
  <c r="BD139" i="13"/>
  <c r="O138" i="13"/>
  <c r="Q138" i="13"/>
  <c r="S138" i="13"/>
  <c r="A138" i="13"/>
  <c r="CE151" i="13" l="1"/>
  <c r="CA151" i="13"/>
  <c r="BB151" i="13"/>
  <c r="BY153" i="13"/>
  <c r="BX153" i="13" s="1"/>
  <c r="D154" i="13"/>
  <c r="AJ139" i="13"/>
  <c r="AY139" i="13"/>
  <c r="O139" i="13"/>
  <c r="Q139" i="13"/>
  <c r="S139" i="13"/>
  <c r="AZ140" i="13"/>
  <c r="AI140" i="13"/>
  <c r="BZ140" i="13"/>
  <c r="U140" i="13"/>
  <c r="BD140" i="13"/>
  <c r="AH139" i="13"/>
  <c r="AF139" i="13"/>
  <c r="AG139" i="13"/>
  <c r="A139" i="13"/>
  <c r="CE152" i="13" l="1"/>
  <c r="CA152" i="13"/>
  <c r="BB152" i="13"/>
  <c r="D155" i="13"/>
  <c r="BY154" i="13"/>
  <c r="BX154" i="13" s="1"/>
  <c r="AJ140" i="13"/>
  <c r="AY140" i="13"/>
  <c r="O140" i="13"/>
  <c r="S140" i="13"/>
  <c r="Q140" i="13"/>
  <c r="BD141" i="13"/>
  <c r="U141" i="13"/>
  <c r="AI141" i="13"/>
  <c r="BZ141" i="13"/>
  <c r="AZ141" i="13"/>
  <c r="AG140" i="13"/>
  <c r="AF140" i="13"/>
  <c r="AH140" i="13"/>
  <c r="A140" i="13"/>
  <c r="CE153" i="13" l="1"/>
  <c r="CA153" i="13"/>
  <c r="BB153" i="13"/>
  <c r="BY155" i="13"/>
  <c r="BX155" i="13" s="1"/>
  <c r="D156" i="13"/>
  <c r="AJ141" i="13"/>
  <c r="AY141" i="13"/>
  <c r="O141" i="13"/>
  <c r="Q141" i="13"/>
  <c r="S141" i="13"/>
  <c r="BD142" i="13"/>
  <c r="U142" i="13"/>
  <c r="AZ142" i="13"/>
  <c r="BZ142" i="13"/>
  <c r="AI142" i="13"/>
  <c r="AH141" i="13"/>
  <c r="AF141" i="13"/>
  <c r="AG141" i="13"/>
  <c r="A141" i="13"/>
  <c r="CE154" i="13" l="1"/>
  <c r="CA154" i="13"/>
  <c r="BB154" i="13"/>
  <c r="BY156" i="13"/>
  <c r="BX156" i="13" s="1"/>
  <c r="D157" i="13"/>
  <c r="AJ142" i="13"/>
  <c r="AY142" i="13"/>
  <c r="AZ143" i="13"/>
  <c r="AI143" i="13"/>
  <c r="BZ143" i="13"/>
  <c r="BD143" i="13"/>
  <c r="U143" i="13"/>
  <c r="O142" i="13"/>
  <c r="Q142" i="13"/>
  <c r="S142" i="13"/>
  <c r="AG142" i="13"/>
  <c r="AH142" i="13"/>
  <c r="AF142" i="13"/>
  <c r="A142" i="13"/>
  <c r="CE155" i="13" l="1"/>
  <c r="CA155" i="13"/>
  <c r="BB155" i="13"/>
  <c r="BY157" i="13"/>
  <c r="BX157" i="13" s="1"/>
  <c r="D158" i="13"/>
  <c r="AJ143" i="13"/>
  <c r="AY143" i="13"/>
  <c r="O143" i="13"/>
  <c r="S143" i="13"/>
  <c r="Q143" i="13"/>
  <c r="AF143" i="13"/>
  <c r="AH143" i="13"/>
  <c r="AG143" i="13"/>
  <c r="AI144" i="13"/>
  <c r="BZ144" i="13"/>
  <c r="AZ144" i="13"/>
  <c r="BD144" i="13"/>
  <c r="U144" i="13"/>
  <c r="A143" i="13"/>
  <c r="CE156" i="13" l="1"/>
  <c r="CA156" i="13"/>
  <c r="BB156" i="13"/>
  <c r="D159" i="13"/>
  <c r="BY158" i="13"/>
  <c r="BX158" i="13" s="1"/>
  <c r="AJ144" i="13"/>
  <c r="AY144" i="13"/>
  <c r="AG144" i="13"/>
  <c r="AF144" i="13"/>
  <c r="AH144" i="13"/>
  <c r="BD145" i="13"/>
  <c r="U145" i="13"/>
  <c r="AZ145" i="13"/>
  <c r="BZ145" i="13"/>
  <c r="AI145" i="13"/>
  <c r="O144" i="13"/>
  <c r="S144" i="13"/>
  <c r="Q144" i="13"/>
  <c r="A144" i="13"/>
  <c r="CE157" i="13" l="1"/>
  <c r="CA157" i="13"/>
  <c r="BB157" i="13"/>
  <c r="BY159" i="13"/>
  <c r="BX159" i="13" s="1"/>
  <c r="D160" i="13"/>
  <c r="AJ145" i="13"/>
  <c r="AY145" i="13"/>
  <c r="BD146" i="13"/>
  <c r="U146" i="13"/>
  <c r="AI146" i="13"/>
  <c r="BZ146" i="13"/>
  <c r="AZ146" i="13"/>
  <c r="AF145" i="13"/>
  <c r="AH145" i="13"/>
  <c r="AG145" i="13"/>
  <c r="O145" i="13"/>
  <c r="S145" i="13"/>
  <c r="Q145" i="13"/>
  <c r="A145" i="13"/>
  <c r="CE158" i="13" l="1"/>
  <c r="CA158" i="13"/>
  <c r="BB158" i="13"/>
  <c r="BY160" i="13"/>
  <c r="BX160" i="13" s="1"/>
  <c r="D161" i="13"/>
  <c r="AJ146" i="13"/>
  <c r="AY146" i="13"/>
  <c r="AG146" i="13"/>
  <c r="AH146" i="13"/>
  <c r="AF146" i="13"/>
  <c r="AI147" i="13"/>
  <c r="BZ147" i="13"/>
  <c r="AZ147" i="13"/>
  <c r="U147" i="13"/>
  <c r="BD147" i="13"/>
  <c r="O146" i="13"/>
  <c r="Q146" i="13"/>
  <c r="S146" i="13"/>
  <c r="A146" i="13"/>
  <c r="CE159" i="13" l="1"/>
  <c r="CA159" i="13"/>
  <c r="BB159" i="13"/>
  <c r="BY161" i="13"/>
  <c r="BX161" i="13" s="1"/>
  <c r="D162" i="13"/>
  <c r="AJ147" i="13"/>
  <c r="AY147" i="13"/>
  <c r="AH147" i="13"/>
  <c r="AF147" i="13"/>
  <c r="AG147" i="13"/>
  <c r="AZ148" i="13"/>
  <c r="AI148" i="13"/>
  <c r="BZ148" i="13"/>
  <c r="U148" i="13"/>
  <c r="BD148" i="13"/>
  <c r="O147" i="13"/>
  <c r="Q147" i="13"/>
  <c r="S147" i="13"/>
  <c r="A147" i="13"/>
  <c r="CE160" i="13" l="1"/>
  <c r="CA160" i="13"/>
  <c r="BB160" i="13"/>
  <c r="D163" i="13"/>
  <c r="BY162" i="13"/>
  <c r="BX162" i="13" s="1"/>
  <c r="AJ148" i="13"/>
  <c r="AY148" i="13"/>
  <c r="AG148" i="13"/>
  <c r="AF148" i="13"/>
  <c r="AH148" i="13"/>
  <c r="BD149" i="13"/>
  <c r="U149" i="13"/>
  <c r="BZ149" i="13"/>
  <c r="AI149" i="13"/>
  <c r="AZ149" i="13"/>
  <c r="O148" i="13"/>
  <c r="S148" i="13"/>
  <c r="Q148" i="13"/>
  <c r="A148" i="13"/>
  <c r="CE161" i="13" l="1"/>
  <c r="CA161" i="13"/>
  <c r="BB161" i="13"/>
  <c r="BY163" i="13"/>
  <c r="BX163" i="13" s="1"/>
  <c r="D164" i="13"/>
  <c r="AJ149" i="13"/>
  <c r="AY149" i="13"/>
  <c r="BD150" i="13"/>
  <c r="U150" i="13"/>
  <c r="AZ150" i="13"/>
  <c r="AI150" i="13"/>
  <c r="BZ150" i="13"/>
  <c r="AH149" i="13"/>
  <c r="AF149" i="13"/>
  <c r="AG149" i="13"/>
  <c r="O149" i="13"/>
  <c r="Q149" i="13"/>
  <c r="S149" i="13"/>
  <c r="A149" i="13"/>
  <c r="CE162" i="13" l="1"/>
  <c r="CA162" i="13"/>
  <c r="BB162" i="13"/>
  <c r="BY164" i="13"/>
  <c r="BX164" i="13" s="1"/>
  <c r="D165" i="13"/>
  <c r="AJ150" i="13"/>
  <c r="AY150" i="13"/>
  <c r="O150" i="13"/>
  <c r="Q150" i="13"/>
  <c r="S150" i="13"/>
  <c r="AG150" i="13"/>
  <c r="AH150" i="13"/>
  <c r="AF150" i="13"/>
  <c r="AZ151" i="13"/>
  <c r="AI151" i="13"/>
  <c r="BZ151" i="13"/>
  <c r="BD151" i="13"/>
  <c r="U151" i="13"/>
  <c r="A150" i="13"/>
  <c r="CE163" i="13" l="1"/>
  <c r="CA163" i="13"/>
  <c r="BB163" i="13"/>
  <c r="BY165" i="13"/>
  <c r="BX165" i="13" s="1"/>
  <c r="D166" i="13"/>
  <c r="AJ151" i="13"/>
  <c r="AY151" i="13"/>
  <c r="BD152" i="13"/>
  <c r="AZ152" i="13"/>
  <c r="AI152" i="13"/>
  <c r="BZ152" i="13"/>
  <c r="U152" i="13"/>
  <c r="O151" i="13"/>
  <c r="S151" i="13"/>
  <c r="Q151" i="13"/>
  <c r="AF151" i="13"/>
  <c r="AH151" i="13"/>
  <c r="AG151" i="13"/>
  <c r="A151" i="13"/>
  <c r="CE164" i="13" l="1"/>
  <c r="CA164" i="13"/>
  <c r="BB164" i="13"/>
  <c r="D167" i="13"/>
  <c r="BY166" i="13"/>
  <c r="BX166" i="13" s="1"/>
  <c r="AJ152" i="13"/>
  <c r="AY152" i="13"/>
  <c r="AG152" i="13"/>
  <c r="AH152" i="13"/>
  <c r="AF152" i="13"/>
  <c r="AZ153" i="13"/>
  <c r="AI153" i="13"/>
  <c r="BZ153" i="13"/>
  <c r="BD153" i="13"/>
  <c r="U153" i="13"/>
  <c r="O152" i="13"/>
  <c r="Q152" i="13"/>
  <c r="S152" i="13"/>
  <c r="A152" i="13"/>
  <c r="CE165" i="13" l="1"/>
  <c r="CA165" i="13"/>
  <c r="BB165" i="13"/>
  <c r="BY167" i="13"/>
  <c r="BX167" i="13" s="1"/>
  <c r="D168" i="13"/>
  <c r="AJ153" i="13"/>
  <c r="AY153" i="13"/>
  <c r="BD154" i="13"/>
  <c r="AZ154" i="13"/>
  <c r="AI154" i="13"/>
  <c r="BZ154" i="13"/>
  <c r="U154" i="13"/>
  <c r="O153" i="13"/>
  <c r="S153" i="13"/>
  <c r="Q153" i="13"/>
  <c r="AF153" i="13"/>
  <c r="AH153" i="13"/>
  <c r="AG153" i="13"/>
  <c r="A153" i="13"/>
  <c r="CE166" i="13" l="1"/>
  <c r="CA166" i="13"/>
  <c r="BB166" i="13"/>
  <c r="BY168" i="13"/>
  <c r="BX168" i="13" s="1"/>
  <c r="D169" i="13"/>
  <c r="AJ154" i="13"/>
  <c r="AY154" i="13"/>
  <c r="AG154" i="13"/>
  <c r="AH154" i="13"/>
  <c r="AF154" i="13"/>
  <c r="AZ155" i="13"/>
  <c r="AI155" i="13"/>
  <c r="BZ155" i="13"/>
  <c r="BD155" i="13"/>
  <c r="U155" i="13"/>
  <c r="O154" i="13"/>
  <c r="Q154" i="13"/>
  <c r="S154" i="13"/>
  <c r="A154" i="13"/>
  <c r="CE167" i="13" l="1"/>
  <c r="CA167" i="13"/>
  <c r="BB167" i="13"/>
  <c r="BY169" i="13"/>
  <c r="BX169" i="13" s="1"/>
  <c r="D170" i="13"/>
  <c r="AJ155" i="13"/>
  <c r="AY155" i="13"/>
  <c r="O155" i="13"/>
  <c r="S155" i="13"/>
  <c r="Q155" i="13"/>
  <c r="AF155" i="13"/>
  <c r="AH155" i="13"/>
  <c r="AG155" i="13"/>
  <c r="BD156" i="13"/>
  <c r="AZ156" i="13"/>
  <c r="AI156" i="13"/>
  <c r="BZ156" i="13"/>
  <c r="U156" i="13"/>
  <c r="A155" i="13"/>
  <c r="CE168" i="13" l="1"/>
  <c r="CA168" i="13"/>
  <c r="BB168" i="13"/>
  <c r="D171" i="13"/>
  <c r="BY170" i="13"/>
  <c r="BX170" i="13" s="1"/>
  <c r="AJ156" i="13"/>
  <c r="AY156" i="13"/>
  <c r="AG156" i="13"/>
  <c r="AH156" i="13"/>
  <c r="AF156" i="13"/>
  <c r="BD157" i="13"/>
  <c r="BZ157" i="13"/>
  <c r="AI157" i="13"/>
  <c r="AZ157" i="13"/>
  <c r="U157" i="13"/>
  <c r="O156" i="13"/>
  <c r="Q156" i="13"/>
  <c r="S156" i="13"/>
  <c r="A156" i="13"/>
  <c r="CE169" i="13" l="1"/>
  <c r="CA169" i="13"/>
  <c r="BB169" i="13"/>
  <c r="BY171" i="13"/>
  <c r="BX171" i="13" s="1"/>
  <c r="D172" i="13"/>
  <c r="AJ157" i="13"/>
  <c r="AY157" i="13"/>
  <c r="AI158" i="13"/>
  <c r="BZ158" i="13"/>
  <c r="AZ158" i="13"/>
  <c r="U158" i="13"/>
  <c r="BD158" i="13"/>
  <c r="O157" i="13"/>
  <c r="S157" i="13"/>
  <c r="Q157" i="13"/>
  <c r="AH157" i="13"/>
  <c r="AF157" i="13"/>
  <c r="AG157" i="13"/>
  <c r="A157" i="13"/>
  <c r="CE170" i="13" l="1"/>
  <c r="CA170" i="13"/>
  <c r="BB170" i="13"/>
  <c r="BY172" i="13"/>
  <c r="BX172" i="13" s="1"/>
  <c r="D173" i="13"/>
  <c r="AJ158" i="13"/>
  <c r="AY158" i="13"/>
  <c r="O158" i="13"/>
  <c r="Q158" i="13"/>
  <c r="S158" i="13"/>
  <c r="AI159" i="13"/>
  <c r="BZ159" i="13"/>
  <c r="U159" i="13"/>
  <c r="AZ159" i="13"/>
  <c r="BD159" i="13"/>
  <c r="AG158" i="13"/>
  <c r="AF158" i="13"/>
  <c r="AH158" i="13"/>
  <c r="A158" i="13"/>
  <c r="CE171" i="13" l="1"/>
  <c r="CA171" i="13"/>
  <c r="BB171" i="13"/>
  <c r="BY173" i="13"/>
  <c r="BX173" i="13" s="1"/>
  <c r="D174" i="13"/>
  <c r="AJ159" i="13"/>
  <c r="AY159" i="13"/>
  <c r="BD160" i="13"/>
  <c r="BZ160" i="13"/>
  <c r="U160" i="13"/>
  <c r="AI160" i="13"/>
  <c r="AZ160" i="13"/>
  <c r="AH159" i="13"/>
  <c r="AF159" i="13"/>
  <c r="AG159" i="13"/>
  <c r="O159" i="13"/>
  <c r="S159" i="13"/>
  <c r="Q159" i="13"/>
  <c r="A159" i="13"/>
  <c r="CE172" i="13" l="1"/>
  <c r="CA172" i="13"/>
  <c r="BB172" i="13"/>
  <c r="D175" i="13"/>
  <c r="BY174" i="13"/>
  <c r="BX174" i="13" s="1"/>
  <c r="AJ160" i="13"/>
  <c r="AY160" i="13"/>
  <c r="O160" i="13"/>
  <c r="Q160" i="13"/>
  <c r="S160" i="13"/>
  <c r="AG160" i="13"/>
  <c r="AH160" i="13"/>
  <c r="AF160" i="13"/>
  <c r="BD161" i="13"/>
  <c r="AZ161" i="13"/>
  <c r="U161" i="13"/>
  <c r="BZ161" i="13"/>
  <c r="AI161" i="13"/>
  <c r="A160" i="13"/>
  <c r="CE173" i="13" l="1"/>
  <c r="CA173" i="13"/>
  <c r="BB173" i="13"/>
  <c r="BY175" i="13"/>
  <c r="BX175" i="13" s="1"/>
  <c r="D176" i="13"/>
  <c r="AJ161" i="13"/>
  <c r="AY161" i="13"/>
  <c r="AZ162" i="13"/>
  <c r="U162" i="13"/>
  <c r="AI162" i="13"/>
  <c r="BZ162" i="13"/>
  <c r="BD162" i="13"/>
  <c r="AF161" i="13"/>
  <c r="AH161" i="13"/>
  <c r="AG161" i="13"/>
  <c r="O161" i="13"/>
  <c r="Q161" i="13"/>
  <c r="S161" i="13"/>
  <c r="A161" i="13"/>
  <c r="CE174" i="13" l="1"/>
  <c r="CA174" i="13"/>
  <c r="BB174" i="13"/>
  <c r="BY176" i="13"/>
  <c r="BX176" i="13" s="1"/>
  <c r="D177" i="13"/>
  <c r="AJ162" i="13"/>
  <c r="AY162" i="13"/>
  <c r="AG162" i="13"/>
  <c r="AF162" i="13"/>
  <c r="AH162" i="13"/>
  <c r="AZ163" i="13"/>
  <c r="AI163" i="13"/>
  <c r="BZ163" i="13"/>
  <c r="U163" i="13"/>
  <c r="BD163" i="13"/>
  <c r="O162" i="13"/>
  <c r="Q162" i="13"/>
  <c r="S162" i="13"/>
  <c r="A162" i="13"/>
  <c r="CE175" i="13" l="1"/>
  <c r="CA175" i="13"/>
  <c r="BB175" i="13"/>
  <c r="BY177" i="13"/>
  <c r="BX177" i="13" s="1"/>
  <c r="D178" i="13"/>
  <c r="AJ163" i="13"/>
  <c r="AY163" i="13"/>
  <c r="BD164" i="13"/>
  <c r="AZ164" i="13"/>
  <c r="AI164" i="13"/>
  <c r="BZ164" i="13"/>
  <c r="U164" i="13"/>
  <c r="AF163" i="13"/>
  <c r="AH163" i="13"/>
  <c r="AG163" i="13"/>
  <c r="O163" i="13"/>
  <c r="Q163" i="13"/>
  <c r="S163" i="13"/>
  <c r="A163" i="13"/>
  <c r="CE176" i="13" l="1"/>
  <c r="CA176" i="13"/>
  <c r="BB176" i="13"/>
  <c r="D179" i="13"/>
  <c r="BY178" i="13"/>
  <c r="BX178" i="13" s="1"/>
  <c r="AJ164" i="13"/>
  <c r="AY164" i="13"/>
  <c r="O164" i="13"/>
  <c r="Q164" i="13"/>
  <c r="S164" i="13"/>
  <c r="AG164" i="13"/>
  <c r="AH164" i="13"/>
  <c r="AF164" i="13"/>
  <c r="BD165" i="13"/>
  <c r="AI165" i="13"/>
  <c r="BZ165" i="13"/>
  <c r="AZ165" i="13"/>
  <c r="U165" i="13"/>
  <c r="A164" i="13"/>
  <c r="CE177" i="13" l="1"/>
  <c r="CA177" i="13"/>
  <c r="BB177" i="13"/>
  <c r="BY179" i="13"/>
  <c r="BX179" i="13" s="1"/>
  <c r="D180" i="13"/>
  <c r="AJ165" i="13"/>
  <c r="AY165" i="13"/>
  <c r="O165" i="13"/>
  <c r="S165" i="13"/>
  <c r="Q165" i="13"/>
  <c r="AI166" i="13"/>
  <c r="BZ166" i="13"/>
  <c r="AZ166" i="13"/>
  <c r="U166" i="13"/>
  <c r="BD166" i="13"/>
  <c r="AH165" i="13"/>
  <c r="AF165" i="13"/>
  <c r="AG165" i="13"/>
  <c r="A165" i="13"/>
  <c r="CE178" i="13" l="1"/>
  <c r="CA178" i="13"/>
  <c r="BB178" i="13"/>
  <c r="BY180" i="13"/>
  <c r="BX180" i="13" s="1"/>
  <c r="D181" i="13"/>
  <c r="AJ166" i="13"/>
  <c r="AY166" i="13"/>
  <c r="O166" i="13"/>
  <c r="Q166" i="13"/>
  <c r="S166" i="13"/>
  <c r="AI167" i="13"/>
  <c r="BZ167" i="13"/>
  <c r="U167" i="13"/>
  <c r="AZ167" i="13"/>
  <c r="BD167" i="13"/>
  <c r="AG166" i="13"/>
  <c r="AF166" i="13"/>
  <c r="AH166" i="13"/>
  <c r="A166" i="13"/>
  <c r="CE179" i="13" l="1"/>
  <c r="CA179" i="13"/>
  <c r="BB179" i="13"/>
  <c r="BY181" i="13"/>
  <c r="BX181" i="13" s="1"/>
  <c r="D182" i="13"/>
  <c r="AJ167" i="13"/>
  <c r="AY167" i="13"/>
  <c r="AI168" i="13"/>
  <c r="BZ168" i="13"/>
  <c r="AZ168" i="13"/>
  <c r="BD168" i="13"/>
  <c r="U168" i="13"/>
  <c r="AG167" i="13"/>
  <c r="AF167" i="13"/>
  <c r="AH167" i="13"/>
  <c r="O167" i="13"/>
  <c r="S167" i="13"/>
  <c r="Q167" i="13"/>
  <c r="A167" i="13"/>
  <c r="CE180" i="13" l="1"/>
  <c r="CA180" i="13"/>
  <c r="BB180" i="13"/>
  <c r="D183" i="13"/>
  <c r="BY182" i="13"/>
  <c r="BX182" i="13" s="1"/>
  <c r="AJ168" i="13"/>
  <c r="AY168" i="13"/>
  <c r="AH168" i="13"/>
  <c r="AG168" i="13"/>
  <c r="AF168" i="13"/>
  <c r="BD169" i="13"/>
  <c r="U169" i="13"/>
  <c r="AI169" i="13"/>
  <c r="BZ169" i="13"/>
  <c r="AZ169" i="13"/>
  <c r="O168" i="13"/>
  <c r="S168" i="13"/>
  <c r="Q168" i="13"/>
  <c r="A168" i="13"/>
  <c r="CE181" i="13" l="1"/>
  <c r="CA181" i="13"/>
  <c r="BB181" i="13"/>
  <c r="BY183" i="13"/>
  <c r="BX183" i="13" s="1"/>
  <c r="D184" i="13"/>
  <c r="AJ169" i="13"/>
  <c r="AY169" i="13"/>
  <c r="AZ170" i="13"/>
  <c r="U170" i="13"/>
  <c r="AI170" i="13"/>
  <c r="BZ170" i="13"/>
  <c r="BD170" i="13"/>
  <c r="AG169" i="13"/>
  <c r="AH169" i="13"/>
  <c r="AF169" i="13"/>
  <c r="Q169" i="13"/>
  <c r="S169" i="13"/>
  <c r="O169" i="13"/>
  <c r="A169" i="13"/>
  <c r="CE182" i="13" l="1"/>
  <c r="CA182" i="13"/>
  <c r="BB182" i="13"/>
  <c r="BY184" i="13"/>
  <c r="BX184" i="13" s="1"/>
  <c r="D185" i="13"/>
  <c r="AJ170" i="13"/>
  <c r="AY170" i="13"/>
  <c r="AZ171" i="13"/>
  <c r="U171" i="13"/>
  <c r="AI171" i="13"/>
  <c r="BZ171" i="13"/>
  <c r="BD171" i="13"/>
  <c r="AF170" i="13"/>
  <c r="AG170" i="13"/>
  <c r="AH170" i="13"/>
  <c r="O170" i="13"/>
  <c r="S170" i="13"/>
  <c r="Q170" i="13"/>
  <c r="A170" i="13"/>
  <c r="CE183" i="13" l="1"/>
  <c r="CA183" i="13"/>
  <c r="BB183" i="13"/>
  <c r="BY185" i="13"/>
  <c r="BX185" i="13" s="1"/>
  <c r="D186" i="13"/>
  <c r="AJ171" i="13"/>
  <c r="AY171" i="13"/>
  <c r="S171" i="13"/>
  <c r="Q171" i="13"/>
  <c r="O171" i="13"/>
  <c r="BD172" i="13"/>
  <c r="U172" i="13"/>
  <c r="AZ172" i="13"/>
  <c r="BZ172" i="13"/>
  <c r="AI172" i="13"/>
  <c r="AG171" i="13"/>
  <c r="AF171" i="13"/>
  <c r="AH171" i="13"/>
  <c r="A171" i="13"/>
  <c r="CE184" i="13" l="1"/>
  <c r="CA184" i="13"/>
  <c r="BB184" i="13"/>
  <c r="D187" i="13"/>
  <c r="BY186" i="13"/>
  <c r="BX186" i="13" s="1"/>
  <c r="AJ172" i="13"/>
  <c r="AY172" i="13"/>
  <c r="AH172" i="13"/>
  <c r="AF172" i="13"/>
  <c r="AG172" i="13"/>
  <c r="O172" i="13"/>
  <c r="Q172" i="13"/>
  <c r="S172" i="13"/>
  <c r="AZ173" i="13"/>
  <c r="AI173" i="13"/>
  <c r="BZ173" i="13"/>
  <c r="BD173" i="13"/>
  <c r="U173" i="13"/>
  <c r="A172" i="13"/>
  <c r="CE185" i="13" l="1"/>
  <c r="CA185" i="13"/>
  <c r="BB185" i="13"/>
  <c r="BY187" i="13"/>
  <c r="BX187" i="13" s="1"/>
  <c r="D188" i="13"/>
  <c r="AJ173" i="13"/>
  <c r="AY173" i="13"/>
  <c r="O173" i="13"/>
  <c r="S173" i="13"/>
  <c r="Q173" i="13"/>
  <c r="AG173" i="13"/>
  <c r="AF173" i="13"/>
  <c r="AH173" i="13"/>
  <c r="BD174" i="13"/>
  <c r="U174" i="13"/>
  <c r="AI174" i="13"/>
  <c r="BZ174" i="13"/>
  <c r="AZ174" i="13"/>
  <c r="A173" i="13"/>
  <c r="CE186" i="13" l="1"/>
  <c r="CA186" i="13"/>
  <c r="BB186" i="13"/>
  <c r="BY188" i="13"/>
  <c r="BX188" i="13" s="1"/>
  <c r="D189" i="13"/>
  <c r="AJ174" i="13"/>
  <c r="AY174" i="13"/>
  <c r="BD175" i="13"/>
  <c r="U175" i="13"/>
  <c r="AI175" i="13"/>
  <c r="BZ175" i="13"/>
  <c r="AZ175" i="13"/>
  <c r="Q174" i="13"/>
  <c r="S174" i="13"/>
  <c r="O174" i="13"/>
  <c r="AG174" i="13"/>
  <c r="AF174" i="13"/>
  <c r="AH174" i="13"/>
  <c r="A174" i="13"/>
  <c r="CE187" i="13" l="1"/>
  <c r="CA187" i="13"/>
  <c r="BB187" i="13"/>
  <c r="BY189" i="13"/>
  <c r="BX189" i="13" s="1"/>
  <c r="D190" i="13"/>
  <c r="AJ175" i="13"/>
  <c r="AY175" i="13"/>
  <c r="BD176" i="13"/>
  <c r="U176" i="13"/>
  <c r="AZ176" i="13"/>
  <c r="AI176" i="13"/>
  <c r="BZ176" i="13"/>
  <c r="S175" i="13"/>
  <c r="Q175" i="13"/>
  <c r="O175" i="13"/>
  <c r="AG175" i="13"/>
  <c r="AH175" i="13"/>
  <c r="AF175" i="13"/>
  <c r="A175" i="13"/>
  <c r="CE188" i="13" l="1"/>
  <c r="CA188" i="13"/>
  <c r="BB188" i="13"/>
  <c r="D191" i="13"/>
  <c r="BY190" i="13"/>
  <c r="BX190" i="13" s="1"/>
  <c r="AJ176" i="13"/>
  <c r="AY176" i="13"/>
  <c r="BD177" i="13"/>
  <c r="AZ177" i="13"/>
  <c r="BZ177" i="13"/>
  <c r="U177" i="13"/>
  <c r="AI177" i="13"/>
  <c r="AG176" i="13"/>
  <c r="AF176" i="13"/>
  <c r="AH176" i="13"/>
  <c r="O176" i="13"/>
  <c r="Q176" i="13"/>
  <c r="S176" i="13"/>
  <c r="A176" i="13"/>
  <c r="CE189" i="13" l="1"/>
  <c r="CA189" i="13"/>
  <c r="BB189" i="13"/>
  <c r="BY191" i="13"/>
  <c r="BX191" i="13" s="1"/>
  <c r="D192" i="13"/>
  <c r="AJ177" i="13"/>
  <c r="AY177" i="13"/>
  <c r="BD178" i="13"/>
  <c r="AZ178" i="13"/>
  <c r="BZ178" i="13"/>
  <c r="U178" i="13"/>
  <c r="AI178" i="13"/>
  <c r="Q177" i="13"/>
  <c r="S177" i="13"/>
  <c r="O177" i="13"/>
  <c r="AG177" i="13"/>
  <c r="AH177" i="13"/>
  <c r="AF177" i="13"/>
  <c r="A177" i="13"/>
  <c r="CE190" i="13" l="1"/>
  <c r="CA190" i="13"/>
  <c r="BB190" i="13"/>
  <c r="BY192" i="13"/>
  <c r="BX192" i="13" s="1"/>
  <c r="D193" i="13"/>
  <c r="AJ178" i="13"/>
  <c r="AY178" i="13"/>
  <c r="AI179" i="13"/>
  <c r="BZ179" i="13"/>
  <c r="AZ179" i="13"/>
  <c r="BD179" i="13"/>
  <c r="U179" i="13"/>
  <c r="AG178" i="13"/>
  <c r="AF178" i="13"/>
  <c r="AH178" i="13"/>
  <c r="S178" i="13"/>
  <c r="Q178" i="13"/>
  <c r="O178" i="13"/>
  <c r="A178" i="13"/>
  <c r="CE191" i="13" l="1"/>
  <c r="CA191" i="13"/>
  <c r="BB191" i="13"/>
  <c r="BY193" i="13"/>
  <c r="BX193" i="13" s="1"/>
  <c r="D194" i="13"/>
  <c r="AJ179" i="13"/>
  <c r="AY179" i="13"/>
  <c r="AI180" i="13"/>
  <c r="BZ180" i="13"/>
  <c r="U180" i="13"/>
  <c r="AZ180" i="13"/>
  <c r="BD180" i="13"/>
  <c r="S179" i="13"/>
  <c r="Q179" i="13"/>
  <c r="O179" i="13"/>
  <c r="AG179" i="13"/>
  <c r="AF179" i="13"/>
  <c r="AH179" i="13"/>
  <c r="A179" i="13"/>
  <c r="CE192" i="13" l="1"/>
  <c r="CA192" i="13"/>
  <c r="BB192" i="13"/>
  <c r="D195" i="13"/>
  <c r="BY194" i="13"/>
  <c r="BX194" i="13" s="1"/>
  <c r="AJ180" i="13"/>
  <c r="AY180" i="13"/>
  <c r="AI181" i="13"/>
  <c r="BZ181" i="13"/>
  <c r="AZ181" i="13"/>
  <c r="U181" i="13"/>
  <c r="BD181" i="13"/>
  <c r="O180" i="13"/>
  <c r="S180" i="13"/>
  <c r="Q180" i="13"/>
  <c r="AH180" i="13"/>
  <c r="AG180" i="13"/>
  <c r="AF180" i="13"/>
  <c r="A180" i="13"/>
  <c r="CE193" i="13" l="1"/>
  <c r="CA193" i="13"/>
  <c r="BB193" i="13"/>
  <c r="BY195" i="13"/>
  <c r="BX195" i="13" s="1"/>
  <c r="D196" i="13"/>
  <c r="AJ181" i="13"/>
  <c r="AY181" i="13"/>
  <c r="BD182" i="13"/>
  <c r="U182" i="13"/>
  <c r="AI182" i="13"/>
  <c r="BZ182" i="13"/>
  <c r="AZ182" i="13"/>
  <c r="O181" i="13"/>
  <c r="S181" i="13"/>
  <c r="Q181" i="13"/>
  <c r="AG181" i="13"/>
  <c r="AF181" i="13"/>
  <c r="AH181" i="13"/>
  <c r="A181" i="13"/>
  <c r="CE194" i="13" l="1"/>
  <c r="CA194" i="13"/>
  <c r="BB194" i="13"/>
  <c r="BY196" i="13"/>
  <c r="BX196" i="13" s="1"/>
  <c r="D197" i="13"/>
  <c r="AJ182" i="13"/>
  <c r="AY182" i="13"/>
  <c r="BD183" i="13"/>
  <c r="BZ183" i="13"/>
  <c r="U183" i="13"/>
  <c r="AI183" i="13"/>
  <c r="AZ183" i="13"/>
  <c r="AG182" i="13"/>
  <c r="AH182" i="13"/>
  <c r="AF182" i="13"/>
  <c r="O182" i="13"/>
  <c r="S182" i="13"/>
  <c r="Q182" i="13"/>
  <c r="A182" i="13"/>
  <c r="CE195" i="13" l="1"/>
  <c r="CA195" i="13"/>
  <c r="BB195" i="13"/>
  <c r="BY197" i="13"/>
  <c r="BX197" i="13" s="1"/>
  <c r="D198" i="13"/>
  <c r="AJ183" i="13"/>
  <c r="AY183" i="13"/>
  <c r="O183" i="13"/>
  <c r="Q183" i="13"/>
  <c r="S183" i="13"/>
  <c r="AG183" i="13"/>
  <c r="AH183" i="13"/>
  <c r="AF183" i="13"/>
  <c r="AZ184" i="13"/>
  <c r="AI184" i="13"/>
  <c r="BD184" i="13"/>
  <c r="BZ184" i="13"/>
  <c r="U184" i="13"/>
  <c r="A183" i="13"/>
  <c r="CE196" i="13" l="1"/>
  <c r="CA196" i="13"/>
  <c r="BB196" i="13"/>
  <c r="D199" i="13"/>
  <c r="BY198" i="13"/>
  <c r="BX198" i="13" s="1"/>
  <c r="AJ184" i="13"/>
  <c r="AY184" i="13"/>
  <c r="AG184" i="13"/>
  <c r="AF184" i="13"/>
  <c r="AH184" i="13"/>
  <c r="AI185" i="13"/>
  <c r="BZ185" i="13"/>
  <c r="AZ185" i="13"/>
  <c r="U185" i="13"/>
  <c r="BD185" i="13"/>
  <c r="O184" i="13"/>
  <c r="Q184" i="13"/>
  <c r="S184" i="13"/>
  <c r="A184" i="13"/>
  <c r="CE197" i="13" l="1"/>
  <c r="CA197" i="13"/>
  <c r="BB197" i="13"/>
  <c r="BY199" i="13"/>
  <c r="BX199" i="13" s="1"/>
  <c r="D200" i="13"/>
  <c r="AJ185" i="13"/>
  <c r="AY185" i="13"/>
  <c r="BD186" i="13"/>
  <c r="U186" i="13"/>
  <c r="AI186" i="13"/>
  <c r="AZ186" i="13"/>
  <c r="BZ186" i="13"/>
  <c r="AG185" i="13"/>
  <c r="AH185" i="13"/>
  <c r="AF185" i="13"/>
  <c r="O185" i="13"/>
  <c r="S185" i="13"/>
  <c r="Q185" i="13"/>
  <c r="A185" i="13"/>
  <c r="CE198" i="13" l="1"/>
  <c r="CA198" i="13"/>
  <c r="BB198" i="13"/>
  <c r="BY200" i="13"/>
  <c r="BX200" i="13" s="1"/>
  <c r="D201" i="13"/>
  <c r="AJ186" i="13"/>
  <c r="AY186" i="13"/>
  <c r="BZ187" i="13"/>
  <c r="AZ187" i="13"/>
  <c r="AI187" i="13"/>
  <c r="U187" i="13"/>
  <c r="BD187" i="13"/>
  <c r="O186" i="13"/>
  <c r="S186" i="13"/>
  <c r="Q186" i="13"/>
  <c r="AG186" i="13"/>
  <c r="AF186" i="13"/>
  <c r="AH186" i="13"/>
  <c r="A186" i="13"/>
  <c r="CE199" i="13" l="1"/>
  <c r="CA199" i="13"/>
  <c r="BB199" i="13"/>
  <c r="BY201" i="13"/>
  <c r="BX201" i="13" s="1"/>
  <c r="D202" i="13"/>
  <c r="AJ187" i="13"/>
  <c r="AY187" i="13"/>
  <c r="AI188" i="13"/>
  <c r="BZ188" i="13"/>
  <c r="AZ188" i="13"/>
  <c r="BD188" i="13"/>
  <c r="U188" i="13"/>
  <c r="AG187" i="13"/>
  <c r="AH187" i="13"/>
  <c r="AF187" i="13"/>
  <c r="O187" i="13"/>
  <c r="Q187" i="13"/>
  <c r="S187" i="13"/>
  <c r="A187" i="13"/>
  <c r="CE200" i="13" l="1"/>
  <c r="CA200" i="13"/>
  <c r="BB200" i="13"/>
  <c r="D203" i="13"/>
  <c r="BY202" i="13"/>
  <c r="BX202" i="13" s="1"/>
  <c r="AJ188" i="13"/>
  <c r="AY188" i="13"/>
  <c r="AZ189" i="13"/>
  <c r="AI189" i="13"/>
  <c r="BD189" i="13"/>
  <c r="U189" i="13"/>
  <c r="BZ189" i="13"/>
  <c r="O188" i="13"/>
  <c r="S188" i="13"/>
  <c r="Q188" i="13"/>
  <c r="AG188" i="13"/>
  <c r="AH188" i="13"/>
  <c r="AF188" i="13"/>
  <c r="A188" i="13"/>
  <c r="CE201" i="13" l="1"/>
  <c r="CA201" i="13"/>
  <c r="BB201" i="13"/>
  <c r="BY203" i="13"/>
  <c r="BX203" i="13" s="1"/>
  <c r="D204" i="13"/>
  <c r="AJ189" i="13"/>
  <c r="AY189" i="13"/>
  <c r="AI190" i="13"/>
  <c r="BD190" i="13"/>
  <c r="U190" i="13"/>
  <c r="AZ190" i="13"/>
  <c r="BZ190" i="13"/>
  <c r="AG189" i="13"/>
  <c r="AF189" i="13"/>
  <c r="AH189" i="13"/>
  <c r="O189" i="13"/>
  <c r="S189" i="13"/>
  <c r="Q189" i="13"/>
  <c r="A189" i="13"/>
  <c r="CE202" i="13" l="1"/>
  <c r="CA202" i="13"/>
  <c r="BB202" i="13"/>
  <c r="BY204" i="13"/>
  <c r="BX204" i="13" s="1"/>
  <c r="D205" i="13"/>
  <c r="AJ190" i="13"/>
  <c r="AY190" i="13"/>
  <c r="BD191" i="13"/>
  <c r="U191" i="13"/>
  <c r="AI191" i="13"/>
  <c r="AZ191" i="13"/>
  <c r="BZ191" i="13"/>
  <c r="O190" i="13"/>
  <c r="Q190" i="13"/>
  <c r="S190" i="13"/>
  <c r="AG190" i="13"/>
  <c r="AF190" i="13"/>
  <c r="AH190" i="13"/>
  <c r="A190" i="13"/>
  <c r="CE203" i="13" l="1"/>
  <c r="CA203" i="13"/>
  <c r="BB203" i="13"/>
  <c r="BY205" i="13"/>
  <c r="BX205" i="13" s="1"/>
  <c r="D206" i="13"/>
  <c r="AJ191" i="13"/>
  <c r="AY191" i="13"/>
  <c r="AG191" i="13"/>
  <c r="AH191" i="13"/>
  <c r="AF191" i="13"/>
  <c r="AZ192" i="13"/>
  <c r="BZ192" i="13"/>
  <c r="U192" i="13"/>
  <c r="AI192" i="13"/>
  <c r="BD192" i="13"/>
  <c r="O191" i="13"/>
  <c r="S191" i="13"/>
  <c r="Q191" i="13"/>
  <c r="A191" i="13"/>
  <c r="CE204" i="13" l="1"/>
  <c r="CA204" i="13"/>
  <c r="BB204" i="13"/>
  <c r="D207" i="13"/>
  <c r="BY206" i="13"/>
  <c r="BX206" i="13" s="1"/>
  <c r="AJ192" i="13"/>
  <c r="AY192" i="13"/>
  <c r="O192" i="13"/>
  <c r="S192" i="13"/>
  <c r="Q192" i="13"/>
  <c r="AG192" i="13"/>
  <c r="AF192" i="13"/>
  <c r="AH192" i="13"/>
  <c r="AI193" i="13"/>
  <c r="BZ193" i="13"/>
  <c r="BD193" i="13"/>
  <c r="U193" i="13"/>
  <c r="AZ193" i="13"/>
  <c r="A192" i="13"/>
  <c r="CE205" i="13" l="1"/>
  <c r="CA205" i="13"/>
  <c r="BB205" i="13"/>
  <c r="BY207" i="13"/>
  <c r="BX207" i="13" s="1"/>
  <c r="D208" i="13"/>
  <c r="AJ193" i="13"/>
  <c r="AY193" i="13"/>
  <c r="AG193" i="13"/>
  <c r="AH193" i="13"/>
  <c r="AF193" i="13"/>
  <c r="BD194" i="13"/>
  <c r="U194" i="13"/>
  <c r="BZ194" i="13"/>
  <c r="AI194" i="13"/>
  <c r="AZ194" i="13"/>
  <c r="O193" i="13"/>
  <c r="S193" i="13"/>
  <c r="Q193" i="13"/>
  <c r="A193" i="13"/>
  <c r="CE206" i="13" l="1"/>
  <c r="CA206" i="13"/>
  <c r="BB206" i="13"/>
  <c r="BY208" i="13"/>
  <c r="BX208" i="13" s="1"/>
  <c r="D209" i="13"/>
  <c r="AJ194" i="13"/>
  <c r="AY194" i="13"/>
  <c r="AI195" i="13"/>
  <c r="BD195" i="13"/>
  <c r="U195" i="13"/>
  <c r="BZ195" i="13"/>
  <c r="AZ195" i="13"/>
  <c r="AG194" i="13"/>
  <c r="AH194" i="13"/>
  <c r="AF194" i="13"/>
  <c r="O194" i="13"/>
  <c r="S194" i="13"/>
  <c r="Q194" i="13"/>
  <c r="A194" i="13"/>
  <c r="CE207" i="13" l="1"/>
  <c r="CA207" i="13"/>
  <c r="BB207" i="13"/>
  <c r="BY209" i="13"/>
  <c r="BX209" i="13" s="1"/>
  <c r="D210" i="13"/>
  <c r="AJ195" i="13"/>
  <c r="AY195" i="13"/>
  <c r="AI196" i="13"/>
  <c r="BZ196" i="13"/>
  <c r="BD196" i="13"/>
  <c r="U196" i="13"/>
  <c r="AZ196" i="13"/>
  <c r="AG195" i="13"/>
  <c r="AH195" i="13"/>
  <c r="AF195" i="13"/>
  <c r="O195" i="13"/>
  <c r="Q195" i="13"/>
  <c r="S195" i="13"/>
  <c r="A195" i="13"/>
  <c r="CE208" i="13" l="1"/>
  <c r="CA208" i="13"/>
  <c r="BB208" i="13"/>
  <c r="D211" i="13"/>
  <c r="BY210" i="13"/>
  <c r="BX210" i="13" s="1"/>
  <c r="AJ196" i="13"/>
  <c r="AY196" i="13"/>
  <c r="AZ197" i="13"/>
  <c r="BZ197" i="13"/>
  <c r="U197" i="13"/>
  <c r="AI197" i="13"/>
  <c r="BD197" i="13"/>
  <c r="O196" i="13"/>
  <c r="Q196" i="13"/>
  <c r="S196" i="13"/>
  <c r="AG196" i="13"/>
  <c r="AH196" i="13"/>
  <c r="AF196" i="13"/>
  <c r="A196" i="13"/>
  <c r="CE209" i="13" l="1"/>
  <c r="CA209" i="13"/>
  <c r="BB209" i="13"/>
  <c r="BY211" i="13"/>
  <c r="BX211" i="13" s="1"/>
  <c r="D212" i="13"/>
  <c r="AJ197" i="13"/>
  <c r="AY197" i="13"/>
  <c r="AZ198" i="13"/>
  <c r="BZ198" i="13"/>
  <c r="BD198" i="13"/>
  <c r="AI198" i="13"/>
  <c r="U198" i="13"/>
  <c r="O197" i="13"/>
  <c r="Q197" i="13"/>
  <c r="S197" i="13"/>
  <c r="AG197" i="13"/>
  <c r="AF197" i="13"/>
  <c r="AH197" i="13"/>
  <c r="A197" i="13"/>
  <c r="CE210" i="13" l="1"/>
  <c r="CA210" i="13"/>
  <c r="BB210" i="13"/>
  <c r="BY212" i="13"/>
  <c r="BX212" i="13" s="1"/>
  <c r="D213" i="13"/>
  <c r="AJ198" i="13"/>
  <c r="AY198" i="13"/>
  <c r="AZ199" i="13"/>
  <c r="BD199" i="13"/>
  <c r="U199" i="13"/>
  <c r="AI199" i="13"/>
  <c r="BZ199" i="13"/>
  <c r="O198" i="13"/>
  <c r="Q198" i="13"/>
  <c r="S198" i="13"/>
  <c r="AG198" i="13"/>
  <c r="AH198" i="13"/>
  <c r="AF198" i="13"/>
  <c r="A198" i="13"/>
  <c r="CE211" i="13" l="1"/>
  <c r="CA211" i="13"/>
  <c r="BB211" i="13"/>
  <c r="BY213" i="13"/>
  <c r="BX213" i="13" s="1"/>
  <c r="D214" i="13"/>
  <c r="AJ199" i="13"/>
  <c r="AY199" i="13"/>
  <c r="AZ200" i="13"/>
  <c r="BD200" i="13"/>
  <c r="AI200" i="13"/>
  <c r="U200" i="13"/>
  <c r="BZ200" i="13"/>
  <c r="AG199" i="13"/>
  <c r="AF199" i="13"/>
  <c r="AH199" i="13"/>
  <c r="O199" i="13"/>
  <c r="Q199" i="13"/>
  <c r="S199" i="13"/>
  <c r="A199" i="13"/>
  <c r="CE212" i="13" l="1"/>
  <c r="CA212" i="13"/>
  <c r="BB212" i="13"/>
  <c r="D215" i="13"/>
  <c r="BY214" i="13"/>
  <c r="BX214" i="13" s="1"/>
  <c r="AJ200" i="13"/>
  <c r="AY200" i="13"/>
  <c r="BD201" i="13"/>
  <c r="U201" i="13"/>
  <c r="AI201" i="13"/>
  <c r="BZ201" i="13"/>
  <c r="AZ201" i="13"/>
  <c r="O200" i="13"/>
  <c r="Q200" i="13"/>
  <c r="S200" i="13"/>
  <c r="AG200" i="13"/>
  <c r="AF200" i="13"/>
  <c r="AH200" i="13"/>
  <c r="A200" i="13"/>
  <c r="CE213" i="13" l="1"/>
  <c r="CA213" i="13"/>
  <c r="BB213" i="13"/>
  <c r="BY215" i="13"/>
  <c r="BX215" i="13" s="1"/>
  <c r="D216" i="13"/>
  <c r="AJ201" i="13"/>
  <c r="AY201" i="13"/>
  <c r="AZ202" i="13"/>
  <c r="BD202" i="13"/>
  <c r="U202" i="13"/>
  <c r="AI202" i="13"/>
  <c r="BZ202" i="13"/>
  <c r="O201" i="13"/>
  <c r="S201" i="13"/>
  <c r="Q201" i="13"/>
  <c r="AG201" i="13"/>
  <c r="AH201" i="13"/>
  <c r="AF201" i="13"/>
  <c r="A201" i="13"/>
  <c r="CE214" i="13" l="1"/>
  <c r="CA214" i="13"/>
  <c r="BB214" i="13"/>
  <c r="BY216" i="13"/>
  <c r="BX216" i="13" s="1"/>
  <c r="D217" i="13"/>
  <c r="AJ202" i="13"/>
  <c r="AY202" i="13"/>
  <c r="O202" i="13"/>
  <c r="S202" i="13"/>
  <c r="Q202" i="13"/>
  <c r="AI203" i="13"/>
  <c r="BZ203" i="13"/>
  <c r="BD203" i="13"/>
  <c r="U203" i="13"/>
  <c r="AZ203" i="13"/>
  <c r="AG202" i="13"/>
  <c r="AF202" i="13"/>
  <c r="AH202" i="13"/>
  <c r="A202" i="13"/>
  <c r="CE215" i="13" l="1"/>
  <c r="CA215" i="13"/>
  <c r="BB215" i="13"/>
  <c r="BY217" i="13"/>
  <c r="BX217" i="13" s="1"/>
  <c r="D218" i="13"/>
  <c r="AJ203" i="13"/>
  <c r="AY203" i="13"/>
  <c r="BD204" i="13"/>
  <c r="U204" i="13"/>
  <c r="AI204" i="13"/>
  <c r="BZ204" i="13"/>
  <c r="AZ204" i="13"/>
  <c r="O203" i="13"/>
  <c r="S203" i="13"/>
  <c r="Q203" i="13"/>
  <c r="AG203" i="13"/>
  <c r="AH203" i="13"/>
  <c r="AF203" i="13"/>
  <c r="A203" i="13"/>
  <c r="CE216" i="13" l="1"/>
  <c r="CA216" i="13"/>
  <c r="BB216" i="13"/>
  <c r="D219" i="13"/>
  <c r="BY218" i="13"/>
  <c r="BX218" i="13" s="1"/>
  <c r="AJ204" i="13"/>
  <c r="AY204" i="13"/>
  <c r="AZ205" i="13"/>
  <c r="BD205" i="13"/>
  <c r="AI205" i="13"/>
  <c r="U205" i="13"/>
  <c r="BZ205" i="13"/>
  <c r="O204" i="13"/>
  <c r="S204" i="13"/>
  <c r="Q204" i="13"/>
  <c r="AG204" i="13"/>
  <c r="AH204" i="13"/>
  <c r="AF204" i="13"/>
  <c r="A204" i="13"/>
  <c r="CE217" i="13" l="1"/>
  <c r="CA217" i="13"/>
  <c r="BB217" i="13"/>
  <c r="BY219" i="13"/>
  <c r="BX219" i="13" s="1"/>
  <c r="D220" i="13"/>
  <c r="AJ205" i="13"/>
  <c r="AY205" i="13"/>
  <c r="AI206" i="13"/>
  <c r="BZ206" i="13"/>
  <c r="AZ206" i="13"/>
  <c r="U206" i="13"/>
  <c r="BD206" i="13"/>
  <c r="AG205" i="13"/>
  <c r="AF205" i="13"/>
  <c r="AH205" i="13"/>
  <c r="O205" i="13"/>
  <c r="Q205" i="13"/>
  <c r="S205" i="13"/>
  <c r="A205" i="13"/>
  <c r="CE218" i="13" l="1"/>
  <c r="CA218" i="13"/>
  <c r="BB218" i="13"/>
  <c r="BY220" i="13"/>
  <c r="BX220" i="13" s="1"/>
  <c r="D221" i="13"/>
  <c r="AJ206" i="13"/>
  <c r="AY206" i="13"/>
  <c r="AZ207" i="13"/>
  <c r="BD207" i="13"/>
  <c r="U207" i="13"/>
  <c r="BZ207" i="13"/>
  <c r="AI207" i="13"/>
  <c r="O206" i="13"/>
  <c r="Q206" i="13"/>
  <c r="S206" i="13"/>
  <c r="AG206" i="13"/>
  <c r="AH206" i="13"/>
  <c r="AF206" i="13"/>
  <c r="A206" i="13"/>
  <c r="CE219" i="13" l="1"/>
  <c r="CA219" i="13"/>
  <c r="BB219" i="13"/>
  <c r="BY221" i="13"/>
  <c r="BX221" i="13" s="1"/>
  <c r="D222" i="13"/>
  <c r="AJ207" i="13"/>
  <c r="AY207" i="13"/>
  <c r="AZ208" i="13"/>
  <c r="BD208" i="13"/>
  <c r="BZ208" i="13"/>
  <c r="AI208" i="13"/>
  <c r="U208" i="13"/>
  <c r="O207" i="13"/>
  <c r="Q207" i="13"/>
  <c r="S207" i="13"/>
  <c r="AG207" i="13"/>
  <c r="AF207" i="13"/>
  <c r="AH207" i="13"/>
  <c r="A207" i="13"/>
  <c r="CE220" i="13" l="1"/>
  <c r="CA220" i="13"/>
  <c r="BB220" i="13"/>
  <c r="D223" i="13"/>
  <c r="BY222" i="13"/>
  <c r="BX222" i="13" s="1"/>
  <c r="AJ208" i="13"/>
  <c r="AY208" i="13"/>
  <c r="BD209" i="13"/>
  <c r="U209" i="13"/>
  <c r="AI209" i="13"/>
  <c r="BZ209" i="13"/>
  <c r="AZ209" i="13"/>
  <c r="AG208" i="13"/>
  <c r="AF208" i="13"/>
  <c r="AH208" i="13"/>
  <c r="O208" i="13"/>
  <c r="Q208" i="13"/>
  <c r="S208" i="13"/>
  <c r="A208" i="13"/>
  <c r="CE221" i="13" l="1"/>
  <c r="CA221" i="13"/>
  <c r="BB221" i="13"/>
  <c r="BY223" i="13"/>
  <c r="BX223" i="13" s="1"/>
  <c r="D224" i="13"/>
  <c r="AJ209" i="13"/>
  <c r="AY209" i="13"/>
  <c r="AZ210" i="13"/>
  <c r="BD210" i="13"/>
  <c r="U210" i="13"/>
  <c r="BZ210" i="13"/>
  <c r="AI210" i="13"/>
  <c r="O209" i="13"/>
  <c r="S209" i="13"/>
  <c r="Q209" i="13"/>
  <c r="AG209" i="13"/>
  <c r="AH209" i="13"/>
  <c r="AF209" i="13"/>
  <c r="A209" i="13"/>
  <c r="CE222" i="13" l="1"/>
  <c r="CA222" i="13"/>
  <c r="BB222" i="13"/>
  <c r="BY224" i="13"/>
  <c r="BX224" i="13" s="1"/>
  <c r="D225" i="13"/>
  <c r="AJ210" i="13"/>
  <c r="AY210" i="13"/>
  <c r="AI211" i="13"/>
  <c r="BZ211" i="13"/>
  <c r="BD211" i="13"/>
  <c r="U211" i="13"/>
  <c r="AZ211" i="13"/>
  <c r="O210" i="13"/>
  <c r="S210" i="13"/>
  <c r="Q210" i="13"/>
  <c r="AG210" i="13"/>
  <c r="AF210" i="13"/>
  <c r="AH210" i="13"/>
  <c r="A210" i="13"/>
  <c r="CE223" i="13" l="1"/>
  <c r="CA223" i="13"/>
  <c r="BB223" i="13"/>
  <c r="BY225" i="13"/>
  <c r="BX225" i="13" s="1"/>
  <c r="D226" i="13"/>
  <c r="AJ211" i="13"/>
  <c r="AY211" i="13"/>
  <c r="BD212" i="13"/>
  <c r="U212" i="13"/>
  <c r="AI212" i="13"/>
  <c r="BZ212" i="13"/>
  <c r="AZ212" i="13"/>
  <c r="AG211" i="13"/>
  <c r="AH211" i="13"/>
  <c r="AF211" i="13"/>
  <c r="O211" i="13"/>
  <c r="S211" i="13"/>
  <c r="Q211" i="13"/>
  <c r="A211" i="13"/>
  <c r="CE224" i="13" l="1"/>
  <c r="CA224" i="13"/>
  <c r="BB224" i="13"/>
  <c r="D227" i="13"/>
  <c r="BY226" i="13"/>
  <c r="BX226" i="13" s="1"/>
  <c r="AJ212" i="13"/>
  <c r="AY212" i="13"/>
  <c r="O212" i="13"/>
  <c r="S212" i="13"/>
  <c r="Q212" i="13"/>
  <c r="AG212" i="13"/>
  <c r="AH212" i="13"/>
  <c r="AF212" i="13"/>
  <c r="AZ213" i="13"/>
  <c r="BD213" i="13"/>
  <c r="BZ213" i="13"/>
  <c r="AI213" i="13"/>
  <c r="U213" i="13"/>
  <c r="A212" i="13"/>
  <c r="CE225" i="13" l="1"/>
  <c r="CA225" i="13"/>
  <c r="BB225" i="13"/>
  <c r="BY227" i="13"/>
  <c r="BX227" i="13" s="1"/>
  <c r="D228" i="13"/>
  <c r="AJ213" i="13"/>
  <c r="AY213" i="13"/>
  <c r="AI214" i="13"/>
  <c r="BZ214" i="13"/>
  <c r="AZ214" i="13"/>
  <c r="BD214" i="13"/>
  <c r="U214" i="13"/>
  <c r="AG213" i="13"/>
  <c r="AF213" i="13"/>
  <c r="AH213" i="13"/>
  <c r="O213" i="13"/>
  <c r="Q213" i="13"/>
  <c r="S213" i="13"/>
  <c r="A213" i="13"/>
  <c r="CE226" i="13" l="1"/>
  <c r="CA226" i="13"/>
  <c r="BB226" i="13"/>
  <c r="BY228" i="13"/>
  <c r="BX228" i="13" s="1"/>
  <c r="D229" i="13"/>
  <c r="AJ214" i="13"/>
  <c r="AY214" i="13"/>
  <c r="AZ215" i="13"/>
  <c r="BD215" i="13"/>
  <c r="U215" i="13"/>
  <c r="AI215" i="13"/>
  <c r="BZ215" i="13"/>
  <c r="AG214" i="13"/>
  <c r="AH214" i="13"/>
  <c r="AF214" i="13"/>
  <c r="O214" i="13"/>
  <c r="Q214" i="13"/>
  <c r="S214" i="13"/>
  <c r="A214" i="13"/>
  <c r="CE227" i="13" l="1"/>
  <c r="CA227" i="13"/>
  <c r="BB227" i="13"/>
  <c r="BY229" i="13"/>
  <c r="BX229" i="13" s="1"/>
  <c r="D230" i="13"/>
  <c r="AJ215" i="13"/>
  <c r="AY215" i="13"/>
  <c r="AZ216" i="13"/>
  <c r="BD216" i="13"/>
  <c r="U216" i="13"/>
  <c r="AI216" i="13"/>
  <c r="BZ216" i="13"/>
  <c r="O215" i="13"/>
  <c r="Q215" i="13"/>
  <c r="S215" i="13"/>
  <c r="AG215" i="13"/>
  <c r="AF215" i="13"/>
  <c r="AH215" i="13"/>
  <c r="A215" i="13"/>
  <c r="CE228" i="13" l="1"/>
  <c r="CA228" i="13"/>
  <c r="BB228" i="13"/>
  <c r="D231" i="13"/>
  <c r="BY230" i="13"/>
  <c r="BX230" i="13" s="1"/>
  <c r="AJ216" i="13"/>
  <c r="AY216" i="13"/>
  <c r="BD217" i="13"/>
  <c r="U217" i="13"/>
  <c r="AI217" i="13"/>
  <c r="BZ217" i="13"/>
  <c r="AZ217" i="13"/>
  <c r="O216" i="13"/>
  <c r="Q216" i="13"/>
  <c r="S216" i="13"/>
  <c r="AG216" i="13"/>
  <c r="AF216" i="13"/>
  <c r="AH216" i="13"/>
  <c r="A216" i="13"/>
  <c r="CE229" i="13" l="1"/>
  <c r="CA229" i="13"/>
  <c r="BB229" i="13"/>
  <c r="BY231" i="13"/>
  <c r="BX231" i="13" s="1"/>
  <c r="D232" i="13"/>
  <c r="AJ217" i="13"/>
  <c r="AY217" i="13"/>
  <c r="AZ218" i="13"/>
  <c r="BD218" i="13"/>
  <c r="U218" i="13"/>
  <c r="AI218" i="13"/>
  <c r="BZ218" i="13"/>
  <c r="O217" i="13"/>
  <c r="S217" i="13"/>
  <c r="Q217" i="13"/>
  <c r="AG217" i="13"/>
  <c r="AH217" i="13"/>
  <c r="AF217" i="13"/>
  <c r="A217" i="13"/>
  <c r="CE230" i="13" l="1"/>
  <c r="CA230" i="13"/>
  <c r="BB230" i="13"/>
  <c r="BY232" i="13"/>
  <c r="BX232" i="13" s="1"/>
  <c r="D233" i="13"/>
  <c r="AJ218" i="13"/>
  <c r="AY218" i="13"/>
  <c r="AG218" i="13"/>
  <c r="AF218" i="13"/>
  <c r="AH218" i="13"/>
  <c r="O218" i="13"/>
  <c r="S218" i="13"/>
  <c r="Q218" i="13"/>
  <c r="AI219" i="13"/>
  <c r="BZ219" i="13"/>
  <c r="BD219" i="13"/>
  <c r="U219" i="13"/>
  <c r="AZ219" i="13"/>
  <c r="A218" i="13"/>
  <c r="CE231" i="13" l="1"/>
  <c r="CA231" i="13"/>
  <c r="BB231" i="13"/>
  <c r="BY233" i="13"/>
  <c r="BX233" i="13" s="1"/>
  <c r="D234" i="13"/>
  <c r="AJ219" i="13"/>
  <c r="AY219" i="13"/>
  <c r="O219" i="13"/>
  <c r="S219" i="13"/>
  <c r="Q219" i="13"/>
  <c r="AI220" i="13"/>
  <c r="BZ220" i="13"/>
  <c r="AZ220" i="13"/>
  <c r="BD220" i="13"/>
  <c r="U220" i="13"/>
  <c r="AG219" i="13"/>
  <c r="AH219" i="13"/>
  <c r="AF219" i="13"/>
  <c r="A219" i="13"/>
  <c r="CE232" i="13" l="1"/>
  <c r="CA232" i="13"/>
  <c r="BB232" i="13"/>
  <c r="D235" i="13"/>
  <c r="BY234" i="13"/>
  <c r="BX234" i="13" s="1"/>
  <c r="AJ220" i="13"/>
  <c r="AY220" i="13"/>
  <c r="AZ221" i="13"/>
  <c r="BD221" i="13"/>
  <c r="AI221" i="13"/>
  <c r="BZ221" i="13"/>
  <c r="U221" i="13"/>
  <c r="AG220" i="13"/>
  <c r="AH220" i="13"/>
  <c r="AF220" i="13"/>
  <c r="O220" i="13"/>
  <c r="S220" i="13"/>
  <c r="Q220" i="13"/>
  <c r="A220" i="13"/>
  <c r="CE233" i="13" l="1"/>
  <c r="CA233" i="13"/>
  <c r="BB233" i="13"/>
  <c r="BY235" i="13"/>
  <c r="BX235" i="13" s="1"/>
  <c r="D236" i="13"/>
  <c r="AJ221" i="13"/>
  <c r="AY221" i="13"/>
  <c r="AZ222" i="13"/>
  <c r="BD222" i="13"/>
  <c r="U222" i="13"/>
  <c r="AI222" i="13"/>
  <c r="BZ222" i="13"/>
  <c r="AG221" i="13"/>
  <c r="AF221" i="13"/>
  <c r="AH221" i="13"/>
  <c r="O221" i="13"/>
  <c r="S221" i="13"/>
  <c r="Q221" i="13"/>
  <c r="A221" i="13"/>
  <c r="CE234" i="13" l="1"/>
  <c r="CA234" i="13"/>
  <c r="BB234" i="13"/>
  <c r="BY236" i="13"/>
  <c r="BX236" i="13" s="1"/>
  <c r="D237" i="13"/>
  <c r="AJ222" i="13"/>
  <c r="AY222" i="13"/>
  <c r="BD223" i="13"/>
  <c r="U223" i="13"/>
  <c r="AZ223" i="13"/>
  <c r="AI223" i="13"/>
  <c r="BZ223" i="13"/>
  <c r="AG222" i="13"/>
  <c r="AH222" i="13"/>
  <c r="AF222" i="13"/>
  <c r="O222" i="13"/>
  <c r="Q222" i="13"/>
  <c r="S222" i="13"/>
  <c r="A222" i="13"/>
  <c r="CE235" i="13" l="1"/>
  <c r="CA235" i="13"/>
  <c r="BB235" i="13"/>
  <c r="BY237" i="13"/>
  <c r="BX237" i="13" s="1"/>
  <c r="D238" i="13"/>
  <c r="AJ223" i="13"/>
  <c r="AY223" i="13"/>
  <c r="AZ224" i="13"/>
  <c r="BD224" i="13"/>
  <c r="BZ224" i="13"/>
  <c r="U224" i="13"/>
  <c r="AI224" i="13"/>
  <c r="AG223" i="13"/>
  <c r="AH223" i="13"/>
  <c r="AF223" i="13"/>
  <c r="O223" i="13"/>
  <c r="S223" i="13"/>
  <c r="Q223" i="13"/>
  <c r="A223" i="13"/>
  <c r="CE236" i="13" l="1"/>
  <c r="CA236" i="13"/>
  <c r="BB236" i="13"/>
  <c r="D239" i="13"/>
  <c r="BY238" i="13"/>
  <c r="BX238" i="13" s="1"/>
  <c r="AJ224" i="13"/>
  <c r="AY224" i="13"/>
  <c r="AI225" i="13"/>
  <c r="BZ225" i="13"/>
  <c r="AZ225" i="13"/>
  <c r="BD225" i="13"/>
  <c r="U225" i="13"/>
  <c r="O224" i="13"/>
  <c r="Q224" i="13"/>
  <c r="S224" i="13"/>
  <c r="AG224" i="13"/>
  <c r="AF224" i="13"/>
  <c r="AH224" i="13"/>
  <c r="A224" i="13"/>
  <c r="CE237" i="13" l="1"/>
  <c r="CA237" i="13"/>
  <c r="BB237" i="13"/>
  <c r="BY239" i="13"/>
  <c r="BX239" i="13" s="1"/>
  <c r="D240" i="13"/>
  <c r="AJ225" i="13"/>
  <c r="AY225" i="13"/>
  <c r="BD226" i="13"/>
  <c r="U226" i="13"/>
  <c r="AZ226" i="13"/>
  <c r="BZ226" i="13"/>
  <c r="AI226" i="13"/>
  <c r="O225" i="13"/>
  <c r="S225" i="13"/>
  <c r="Q225" i="13"/>
  <c r="AG225" i="13"/>
  <c r="AF225" i="13"/>
  <c r="AH225" i="13"/>
  <c r="A225" i="13"/>
  <c r="CE238" i="13" l="1"/>
  <c r="CA238" i="13"/>
  <c r="BB238" i="13"/>
  <c r="BY240" i="13"/>
  <c r="BX240" i="13" s="1"/>
  <c r="D241" i="13"/>
  <c r="AJ226" i="13"/>
  <c r="AY226" i="13"/>
  <c r="AZ227" i="13"/>
  <c r="BD227" i="13"/>
  <c r="U227" i="13"/>
  <c r="AI227" i="13"/>
  <c r="BZ227" i="13"/>
  <c r="O226" i="13"/>
  <c r="S226" i="13"/>
  <c r="Q226" i="13"/>
  <c r="AG226" i="13"/>
  <c r="AF226" i="13"/>
  <c r="AH226" i="13"/>
  <c r="A226" i="13"/>
  <c r="CE239" i="13" l="1"/>
  <c r="CA239" i="13"/>
  <c r="BB239" i="13"/>
  <c r="BY241" i="13"/>
  <c r="BX241" i="13" s="1"/>
  <c r="D242" i="13"/>
  <c r="AJ227" i="13"/>
  <c r="AY227" i="13"/>
  <c r="AI228" i="13"/>
  <c r="BZ228" i="13"/>
  <c r="AZ228" i="13"/>
  <c r="BD228" i="13"/>
  <c r="U228" i="13"/>
  <c r="AG227" i="13"/>
  <c r="AF227" i="13"/>
  <c r="AH227" i="13"/>
  <c r="O227" i="13"/>
  <c r="Q227" i="13"/>
  <c r="S227" i="13"/>
  <c r="A227" i="13"/>
  <c r="CE240" i="13" l="1"/>
  <c r="CA240" i="13"/>
  <c r="BB240" i="13"/>
  <c r="D243" i="13"/>
  <c r="BY242" i="13"/>
  <c r="BX242" i="13" s="1"/>
  <c r="AJ228" i="13"/>
  <c r="AY228" i="13"/>
  <c r="AG228" i="13"/>
  <c r="AH228" i="13"/>
  <c r="AF228" i="13"/>
  <c r="O228" i="13"/>
  <c r="S228" i="13"/>
  <c r="Q228" i="13"/>
  <c r="AZ229" i="13"/>
  <c r="BD229" i="13"/>
  <c r="U229" i="13"/>
  <c r="AI229" i="13"/>
  <c r="BZ229" i="13"/>
  <c r="A228" i="13"/>
  <c r="CE241" i="13" l="1"/>
  <c r="CA241" i="13"/>
  <c r="BB241" i="13"/>
  <c r="BY243" i="13"/>
  <c r="BX243" i="13" s="1"/>
  <c r="D244" i="13"/>
  <c r="AJ229" i="13"/>
  <c r="AY229" i="13"/>
  <c r="AI230" i="13"/>
  <c r="BZ230" i="13"/>
  <c r="AZ230" i="13"/>
  <c r="BD230" i="13"/>
  <c r="U230" i="13"/>
  <c r="O229" i="13"/>
  <c r="Q229" i="13"/>
  <c r="S229" i="13"/>
  <c r="AG229" i="13"/>
  <c r="AF229" i="13"/>
  <c r="AH229" i="13"/>
  <c r="A229" i="13"/>
  <c r="CE242" i="13" l="1"/>
  <c r="CA242" i="13"/>
  <c r="BB242" i="13"/>
  <c r="BY244" i="13"/>
  <c r="BX244" i="13" s="1"/>
  <c r="D245" i="13"/>
  <c r="AJ230" i="13"/>
  <c r="AY230" i="13"/>
  <c r="AZ231" i="13"/>
  <c r="BD231" i="13"/>
  <c r="U231" i="13"/>
  <c r="AI231" i="13"/>
  <c r="BZ231" i="13"/>
  <c r="AG230" i="13"/>
  <c r="AH230" i="13"/>
  <c r="AF230" i="13"/>
  <c r="O230" i="13"/>
  <c r="S230" i="13"/>
  <c r="Q230" i="13"/>
  <c r="A230" i="13"/>
  <c r="CE243" i="13" l="1"/>
  <c r="CA243" i="13"/>
  <c r="BB243" i="13"/>
  <c r="BY245" i="13"/>
  <c r="BX245" i="13" s="1"/>
  <c r="D246" i="13"/>
  <c r="AJ231" i="13"/>
  <c r="AY231" i="13"/>
  <c r="O231" i="13"/>
  <c r="Q231" i="13"/>
  <c r="S231" i="13"/>
  <c r="AI232" i="13"/>
  <c r="BZ232" i="13"/>
  <c r="AZ232" i="13"/>
  <c r="BD232" i="13"/>
  <c r="U232" i="13"/>
  <c r="AG231" i="13"/>
  <c r="AF231" i="13"/>
  <c r="AH231" i="13"/>
  <c r="A231" i="13"/>
  <c r="CE244" i="13" l="1"/>
  <c r="CA244" i="13"/>
  <c r="BB244" i="13"/>
  <c r="D247" i="13"/>
  <c r="BY246" i="13"/>
  <c r="BX246" i="13" s="1"/>
  <c r="AJ232" i="13"/>
  <c r="AY232" i="13"/>
  <c r="AG232" i="13"/>
  <c r="AH232" i="13"/>
  <c r="AF232" i="13"/>
  <c r="AZ233" i="13"/>
  <c r="BD233" i="13"/>
  <c r="U233" i="13"/>
  <c r="AI233" i="13"/>
  <c r="BZ233" i="13"/>
  <c r="O232" i="13"/>
  <c r="S232" i="13"/>
  <c r="Q232" i="13"/>
  <c r="A232" i="13"/>
  <c r="CE245" i="13" l="1"/>
  <c r="CA245" i="13"/>
  <c r="BB245" i="13"/>
  <c r="BY247" i="13"/>
  <c r="BX247" i="13" s="1"/>
  <c r="D248" i="13"/>
  <c r="AJ233" i="13"/>
  <c r="AY233" i="13"/>
  <c r="O233" i="13"/>
  <c r="Q233" i="13"/>
  <c r="S233" i="13"/>
  <c r="BD234" i="13"/>
  <c r="BZ234" i="13"/>
  <c r="U234" i="13"/>
  <c r="AZ234" i="13"/>
  <c r="AI234" i="13"/>
  <c r="AG233" i="13"/>
  <c r="AF233" i="13"/>
  <c r="AH233" i="13"/>
  <c r="A233" i="13"/>
  <c r="CE246" i="13" l="1"/>
  <c r="CA246" i="13"/>
  <c r="BB246" i="13"/>
  <c r="BY248" i="13"/>
  <c r="BX248" i="13" s="1"/>
  <c r="D249" i="13"/>
  <c r="AJ234" i="13"/>
  <c r="AY234" i="13"/>
  <c r="O234" i="13"/>
  <c r="S234" i="13"/>
  <c r="Q234" i="13"/>
  <c r="AG234" i="13"/>
  <c r="AF234" i="13"/>
  <c r="AH234" i="13"/>
  <c r="AZ235" i="13"/>
  <c r="U235" i="13"/>
  <c r="BD235" i="13"/>
  <c r="AI235" i="13"/>
  <c r="BZ235" i="13"/>
  <c r="A234" i="13"/>
  <c r="CE247" i="13" l="1"/>
  <c r="CA247" i="13"/>
  <c r="BB247" i="13"/>
  <c r="BY249" i="13"/>
  <c r="BX249" i="13" s="1"/>
  <c r="D250" i="13"/>
  <c r="AJ235" i="13"/>
  <c r="AY235" i="13"/>
  <c r="AZ236" i="13"/>
  <c r="BD236" i="13"/>
  <c r="BZ236" i="13"/>
  <c r="U236" i="13"/>
  <c r="AI236" i="13"/>
  <c r="AG235" i="13"/>
  <c r="AF235" i="13"/>
  <c r="AH235" i="13"/>
  <c r="O235" i="13"/>
  <c r="Q235" i="13"/>
  <c r="S235" i="13"/>
  <c r="A235" i="13"/>
  <c r="CE248" i="13" l="1"/>
  <c r="CA248" i="13"/>
  <c r="BB248" i="13"/>
  <c r="D251" i="13"/>
  <c r="BY250" i="13"/>
  <c r="BX250" i="13" s="1"/>
  <c r="AJ236" i="13"/>
  <c r="AY236" i="13"/>
  <c r="AG236" i="13"/>
  <c r="AF236" i="13"/>
  <c r="AH236" i="13"/>
  <c r="BD237" i="13"/>
  <c r="AZ237" i="13"/>
  <c r="U237" i="13"/>
  <c r="AI237" i="13"/>
  <c r="BZ237" i="13"/>
  <c r="O236" i="13"/>
  <c r="Q236" i="13"/>
  <c r="S236" i="13"/>
  <c r="A236" i="13"/>
  <c r="CE249" i="13" l="1"/>
  <c r="CA249" i="13"/>
  <c r="BB249" i="13"/>
  <c r="BY251" i="13"/>
  <c r="BX251" i="13" s="1"/>
  <c r="D252" i="13"/>
  <c r="AJ237" i="13"/>
  <c r="AY237" i="13"/>
  <c r="AI238" i="13"/>
  <c r="AZ238" i="13"/>
  <c r="BZ238" i="13"/>
  <c r="BD238" i="13"/>
  <c r="U238" i="13"/>
  <c r="S237" i="13"/>
  <c r="Q237" i="13"/>
  <c r="O237" i="13"/>
  <c r="AG237" i="13"/>
  <c r="AH237" i="13"/>
  <c r="AF237" i="13"/>
  <c r="A237" i="13"/>
  <c r="CE250" i="13" l="1"/>
  <c r="CA250" i="13"/>
  <c r="BB250" i="13"/>
  <c r="BY252" i="13"/>
  <c r="BX252" i="13" s="1"/>
  <c r="D253" i="13"/>
  <c r="AJ238" i="13"/>
  <c r="AY238" i="13"/>
  <c r="AZ239" i="13"/>
  <c r="AI239" i="13"/>
  <c r="BD239" i="13"/>
  <c r="U239" i="13"/>
  <c r="BZ239" i="13"/>
  <c r="AH238" i="13"/>
  <c r="AF238" i="13"/>
  <c r="AG238" i="13"/>
  <c r="O238" i="13"/>
  <c r="Q238" i="13"/>
  <c r="S238" i="13"/>
  <c r="A238" i="13"/>
  <c r="CE251" i="13" l="1"/>
  <c r="CA251" i="13"/>
  <c r="BB251" i="13"/>
  <c r="BY253" i="13"/>
  <c r="BX253" i="13" s="1"/>
  <c r="D254" i="13"/>
  <c r="AJ239" i="13"/>
  <c r="AY239" i="13"/>
  <c r="BD240" i="13"/>
  <c r="BZ240" i="13"/>
  <c r="AI240" i="13"/>
  <c r="AZ240" i="13"/>
  <c r="U240" i="13"/>
  <c r="O239" i="13"/>
  <c r="S239" i="13"/>
  <c r="Q239" i="13"/>
  <c r="AG239" i="13"/>
  <c r="AF239" i="13"/>
  <c r="AH239" i="13"/>
  <c r="A239" i="13"/>
  <c r="CE252" i="13" l="1"/>
  <c r="CA252" i="13"/>
  <c r="BB252" i="13"/>
  <c r="D255" i="13"/>
  <c r="BY254" i="13"/>
  <c r="BX254" i="13" s="1"/>
  <c r="AJ240" i="13"/>
  <c r="AY240" i="13"/>
  <c r="BD241" i="13"/>
  <c r="AZ241" i="13"/>
  <c r="U241" i="13"/>
  <c r="AI241" i="13"/>
  <c r="BZ241" i="13"/>
  <c r="O240" i="13"/>
  <c r="Q240" i="13"/>
  <c r="S240" i="13"/>
  <c r="AF240" i="13"/>
  <c r="AG240" i="13"/>
  <c r="AH240" i="13"/>
  <c r="A240" i="13"/>
  <c r="CE253" i="13" l="1"/>
  <c r="CA253" i="13"/>
  <c r="BB253" i="13"/>
  <c r="BY255" i="13"/>
  <c r="BX255" i="13" s="1"/>
  <c r="D256" i="13"/>
  <c r="AJ241" i="13"/>
  <c r="AY241" i="13"/>
  <c r="AG241" i="13"/>
  <c r="AH241" i="13"/>
  <c r="AF241" i="13"/>
  <c r="AZ242" i="13"/>
  <c r="BZ242" i="13"/>
  <c r="U242" i="13"/>
  <c r="AI242" i="13"/>
  <c r="BD242" i="13"/>
  <c r="S241" i="13"/>
  <c r="Q241" i="13"/>
  <c r="O241" i="13"/>
  <c r="A241" i="13"/>
  <c r="CE254" i="13" l="1"/>
  <c r="CA254" i="13"/>
  <c r="BB254" i="13"/>
  <c r="BY256" i="13"/>
  <c r="BX256" i="13" s="1"/>
  <c r="D257" i="13"/>
  <c r="AJ242" i="13"/>
  <c r="AY242" i="13"/>
  <c r="BZ243" i="13"/>
  <c r="AZ243" i="13"/>
  <c r="AI243" i="13"/>
  <c r="U243" i="13"/>
  <c r="BD243" i="13"/>
  <c r="O242" i="13"/>
  <c r="S242" i="13"/>
  <c r="Q242" i="13"/>
  <c r="AH242" i="13"/>
  <c r="AG242" i="13"/>
  <c r="AF242" i="13"/>
  <c r="A242" i="13"/>
  <c r="CE255" i="13" l="1"/>
  <c r="CA255" i="13"/>
  <c r="BB255" i="13"/>
  <c r="BY257" i="13"/>
  <c r="BX257" i="13" s="1"/>
  <c r="D258" i="13"/>
  <c r="AJ243" i="13"/>
  <c r="AY243" i="13"/>
  <c r="AG243" i="13"/>
  <c r="AF243" i="13"/>
  <c r="AH243" i="13"/>
  <c r="AI244" i="13"/>
  <c r="BZ244" i="13"/>
  <c r="AZ244" i="13"/>
  <c r="U244" i="13"/>
  <c r="BD244" i="13"/>
  <c r="O243" i="13"/>
  <c r="Q243" i="13"/>
  <c r="S243" i="13"/>
  <c r="A243" i="13"/>
  <c r="CE256" i="13" l="1"/>
  <c r="CA256" i="13"/>
  <c r="BB256" i="13"/>
  <c r="D259" i="13"/>
  <c r="BY258" i="13"/>
  <c r="BX258" i="13" s="1"/>
  <c r="AJ244" i="13"/>
  <c r="AY244" i="13"/>
  <c r="AZ245" i="13"/>
  <c r="AI245" i="13"/>
  <c r="BD245" i="13"/>
  <c r="U245" i="13"/>
  <c r="BZ245" i="13"/>
  <c r="O244" i="13"/>
  <c r="S244" i="13"/>
  <c r="Q244" i="13"/>
  <c r="AG244" i="13"/>
  <c r="AH244" i="13"/>
  <c r="AF244" i="13"/>
  <c r="A244" i="13"/>
  <c r="CE257" i="13" l="1"/>
  <c r="CA257" i="13"/>
  <c r="BB257" i="13"/>
  <c r="BY259" i="13"/>
  <c r="BX259" i="13" s="1"/>
  <c r="D260" i="13"/>
  <c r="AJ245" i="13"/>
  <c r="AY245" i="13"/>
  <c r="O245" i="13"/>
  <c r="S245" i="13"/>
  <c r="Q245" i="13"/>
  <c r="AG245" i="13"/>
  <c r="AF245" i="13"/>
  <c r="AH245" i="13"/>
  <c r="AI246" i="13"/>
  <c r="BD246" i="13"/>
  <c r="U246" i="13"/>
  <c r="AZ246" i="13"/>
  <c r="BZ246" i="13"/>
  <c r="A245" i="13"/>
  <c r="CE258" i="13" l="1"/>
  <c r="CA258" i="13"/>
  <c r="BB258" i="13"/>
  <c r="BY260" i="13"/>
  <c r="BX260" i="13" s="1"/>
  <c r="AJ246" i="13"/>
  <c r="AY246" i="13"/>
  <c r="AG246" i="13"/>
  <c r="AF246" i="13"/>
  <c r="AH246" i="13"/>
  <c r="O246" i="13"/>
  <c r="Q246" i="13"/>
  <c r="S246" i="13"/>
  <c r="BD247" i="13"/>
  <c r="U247" i="13"/>
  <c r="AI247" i="13"/>
  <c r="AZ247" i="13"/>
  <c r="BZ247" i="13"/>
  <c r="A246" i="13"/>
  <c r="BQ23" i="13" l="1"/>
  <c r="BQ14" i="13"/>
  <c r="BU15" i="13"/>
  <c r="BR16" i="13"/>
  <c r="BU11" i="13"/>
  <c r="BR22" i="13"/>
  <c r="BV10" i="13"/>
  <c r="BS13" i="13"/>
  <c r="BS12" i="13"/>
  <c r="BR28" i="13"/>
  <c r="BQ26" i="13"/>
  <c r="BS26" i="13"/>
  <c r="BQ15" i="13"/>
  <c r="BU25" i="13"/>
  <c r="BV19" i="13"/>
  <c r="BU27" i="13"/>
  <c r="BV22" i="13"/>
  <c r="BT27" i="13"/>
  <c r="BU23" i="13"/>
  <c r="BS18" i="13"/>
  <c r="BT20" i="13"/>
  <c r="BS20" i="13"/>
  <c r="BQ25" i="13"/>
  <c r="BQ24" i="13"/>
  <c r="BT24" i="13"/>
  <c r="BV23" i="13"/>
  <c r="BT26" i="13"/>
  <c r="BV18" i="13"/>
  <c r="BR12" i="13"/>
  <c r="BS10" i="13"/>
  <c r="BT21" i="13"/>
  <c r="BS21" i="13"/>
  <c r="BT23" i="13"/>
  <c r="BV17" i="13"/>
  <c r="BR21" i="13"/>
  <c r="BS19" i="13"/>
  <c r="BV15" i="13"/>
  <c r="BR20" i="13"/>
  <c r="BV27" i="13"/>
  <c r="BR18" i="13"/>
  <c r="BQ22" i="13"/>
  <c r="BV26" i="13"/>
  <c r="BV16" i="13"/>
  <c r="BU24" i="13"/>
  <c r="BU13" i="13"/>
  <c r="BR24" i="13"/>
  <c r="BV24" i="13"/>
  <c r="BT13" i="13"/>
  <c r="BT22" i="13"/>
  <c r="BR13" i="13"/>
  <c r="BS15" i="13"/>
  <c r="BV14" i="13"/>
  <c r="BT12" i="13"/>
  <c r="BT11" i="13"/>
  <c r="BR17" i="13"/>
  <c r="BQ13" i="13"/>
  <c r="BU14" i="13"/>
  <c r="BU20" i="13"/>
  <c r="BU9" i="13"/>
  <c r="BT29" i="13"/>
  <c r="BV21" i="13"/>
  <c r="BQ16" i="13"/>
  <c r="BR14" i="13"/>
  <c r="BS14" i="13"/>
  <c r="BQ18" i="13"/>
  <c r="BT17" i="13"/>
  <c r="BS27" i="13"/>
  <c r="BT14" i="13"/>
  <c r="BT10" i="13"/>
  <c r="BR11" i="13"/>
  <c r="BS11" i="13"/>
  <c r="BU26" i="13"/>
  <c r="BU10" i="13"/>
  <c r="BV25" i="13"/>
  <c r="BV11" i="13"/>
  <c r="BT25" i="13"/>
  <c r="BR23" i="13"/>
  <c r="BS9" i="13"/>
  <c r="BQ17" i="13"/>
  <c r="BU16" i="13"/>
  <c r="BU28" i="13"/>
  <c r="BU29" i="13"/>
  <c r="BS17" i="13"/>
  <c r="BS24" i="13"/>
  <c r="BS28" i="13"/>
  <c r="BU19" i="13"/>
  <c r="BR26" i="13"/>
  <c r="BV20" i="13"/>
  <c r="BQ21" i="13"/>
  <c r="BT28" i="13"/>
  <c r="BS22" i="13"/>
  <c r="BU21" i="13"/>
  <c r="BU17" i="13"/>
  <c r="BT19" i="13"/>
  <c r="BR15" i="13"/>
  <c r="BT16" i="13"/>
  <c r="BR10" i="13"/>
  <c r="BR19" i="13"/>
  <c r="BS25" i="13"/>
  <c r="BS29" i="13"/>
  <c r="BQ19" i="13"/>
  <c r="BT9" i="13"/>
  <c r="BV12" i="13"/>
  <c r="BQ10" i="13"/>
  <c r="BT18" i="13"/>
  <c r="BU18" i="13"/>
  <c r="BV13" i="13"/>
  <c r="BS16" i="13"/>
  <c r="BS23" i="13"/>
  <c r="BT15" i="13"/>
  <c r="BQ12" i="13"/>
  <c r="BQ20" i="13"/>
  <c r="BU12" i="13"/>
  <c r="BU22" i="13"/>
  <c r="BR27" i="13"/>
  <c r="BQ27" i="13"/>
  <c r="BQ11" i="13"/>
  <c r="BR25" i="13"/>
  <c r="BV28" i="13"/>
  <c r="CE259" i="13"/>
  <c r="CA259" i="13"/>
  <c r="BB259" i="13"/>
  <c r="AJ247" i="13"/>
  <c r="AY247" i="13"/>
  <c r="O247" i="13"/>
  <c r="S247" i="13"/>
  <c r="Q247" i="13"/>
  <c r="AZ248" i="13"/>
  <c r="BZ248" i="13"/>
  <c r="BQ28" i="13" s="1"/>
  <c r="U248" i="13"/>
  <c r="BD248" i="13"/>
  <c r="AI248" i="13"/>
  <c r="AG247" i="13"/>
  <c r="AH247" i="13"/>
  <c r="AF247" i="13"/>
  <c r="A247" i="13"/>
  <c r="BV29" i="13" l="1"/>
  <c r="CE260" i="13"/>
  <c r="BV9" i="13" s="1"/>
  <c r="CA260" i="13"/>
  <c r="BB260" i="13"/>
  <c r="AJ248" i="13"/>
  <c r="AY248" i="13"/>
  <c r="AG248" i="13"/>
  <c r="AF248" i="13"/>
  <c r="AH248" i="13"/>
  <c r="AI249" i="13"/>
  <c r="BZ249" i="13"/>
  <c r="BD249" i="13"/>
  <c r="U249" i="13"/>
  <c r="AZ249" i="13"/>
  <c r="O248" i="13"/>
  <c r="S248" i="13"/>
  <c r="Q248" i="13"/>
  <c r="A248" i="13"/>
  <c r="BR9" i="13" l="1"/>
  <c r="BR29" i="13"/>
  <c r="AJ249" i="13"/>
  <c r="AY249" i="13"/>
  <c r="AG249" i="13"/>
  <c r="AH249" i="13"/>
  <c r="AF249" i="13"/>
  <c r="O249" i="13"/>
  <c r="S249" i="13"/>
  <c r="Q249" i="13"/>
  <c r="BD250" i="13"/>
  <c r="U250" i="13"/>
  <c r="BZ250" i="13"/>
  <c r="AI250" i="13"/>
  <c r="AZ250" i="13"/>
  <c r="A249" i="13"/>
  <c r="AJ250" i="13" l="1"/>
  <c r="AY250" i="13"/>
  <c r="O250" i="13"/>
  <c r="S250" i="13"/>
  <c r="Q250" i="13"/>
  <c r="AI251" i="13"/>
  <c r="BD251" i="13"/>
  <c r="U251" i="13"/>
  <c r="AZ251" i="13"/>
  <c r="BZ251" i="13"/>
  <c r="AG250" i="13"/>
  <c r="AH250" i="13"/>
  <c r="AF250" i="13"/>
  <c r="A250" i="13"/>
  <c r="AJ251" i="13" l="1"/>
  <c r="AY251" i="13"/>
  <c r="O251" i="13"/>
  <c r="Q251" i="13"/>
  <c r="S251" i="13"/>
  <c r="AI252" i="13"/>
  <c r="BZ252" i="13"/>
  <c r="BD252" i="13"/>
  <c r="U252" i="13"/>
  <c r="AZ252" i="13"/>
  <c r="AG251" i="13"/>
  <c r="AH251" i="13"/>
  <c r="AF251" i="13"/>
  <c r="A251" i="13"/>
  <c r="AJ252" i="13" l="1"/>
  <c r="AY252" i="13"/>
  <c r="AG252" i="13"/>
  <c r="AH252" i="13"/>
  <c r="AF252" i="13"/>
  <c r="O252" i="13"/>
  <c r="Q252" i="13"/>
  <c r="S252" i="13"/>
  <c r="AZ253" i="13"/>
  <c r="BZ253" i="13"/>
  <c r="U253" i="13"/>
  <c r="AI253" i="13"/>
  <c r="BD253" i="13"/>
  <c r="A252" i="13"/>
  <c r="AJ253" i="13" l="1"/>
  <c r="AY253" i="13"/>
  <c r="O253" i="13"/>
  <c r="Q253" i="13"/>
  <c r="S253" i="13"/>
  <c r="AZ254" i="13"/>
  <c r="BZ254" i="13"/>
  <c r="AI254" i="13"/>
  <c r="U254" i="13"/>
  <c r="BD254" i="13"/>
  <c r="AG253" i="13"/>
  <c r="AF253" i="13"/>
  <c r="AH253" i="13"/>
  <c r="A253" i="13"/>
  <c r="AJ254" i="13" l="1"/>
  <c r="AY254" i="13"/>
  <c r="AG254" i="13"/>
  <c r="AH254" i="13"/>
  <c r="AF254" i="13"/>
  <c r="O254" i="13"/>
  <c r="Q254" i="13"/>
  <c r="S254" i="13"/>
  <c r="BD255" i="13"/>
  <c r="U255" i="13"/>
  <c r="BZ255" i="13"/>
  <c r="AZ255" i="13"/>
  <c r="AI255" i="13"/>
  <c r="A254" i="13"/>
  <c r="AJ255" i="13" l="1"/>
  <c r="AY255" i="13"/>
  <c r="O255" i="13"/>
  <c r="Q255" i="13"/>
  <c r="S255" i="13"/>
  <c r="AZ256" i="13"/>
  <c r="BD256" i="13"/>
  <c r="AI256" i="13"/>
  <c r="U256" i="13"/>
  <c r="BZ256" i="13"/>
  <c r="AG255" i="13"/>
  <c r="AH255" i="13"/>
  <c r="AF255" i="13"/>
  <c r="A255" i="13"/>
  <c r="AJ256" i="13" l="1"/>
  <c r="AY256" i="13"/>
  <c r="AG256" i="13"/>
  <c r="AF256" i="13"/>
  <c r="AH256" i="13"/>
  <c r="O256" i="13"/>
  <c r="S256" i="13"/>
  <c r="Q256" i="13"/>
  <c r="AI257" i="13"/>
  <c r="BZ257" i="13"/>
  <c r="AZ257" i="13"/>
  <c r="U257" i="13"/>
  <c r="BD257" i="13"/>
  <c r="A256" i="13"/>
  <c r="AJ257" i="13" l="1"/>
  <c r="AY257" i="13"/>
  <c r="AG257" i="13"/>
  <c r="AF257" i="13"/>
  <c r="AH257" i="13"/>
  <c r="O257" i="13"/>
  <c r="S257" i="13"/>
  <c r="Q257" i="13"/>
  <c r="BD258" i="13"/>
  <c r="U258" i="13"/>
  <c r="AZ258" i="13"/>
  <c r="AI258" i="13"/>
  <c r="BZ258" i="13"/>
  <c r="A257" i="13"/>
  <c r="AJ258" i="13" l="1"/>
  <c r="AY258" i="13"/>
  <c r="O258" i="13"/>
  <c r="S258" i="13"/>
  <c r="Q258" i="13"/>
  <c r="AZ259" i="13"/>
  <c r="BZ259" i="13"/>
  <c r="BD259" i="13"/>
  <c r="AI259" i="13"/>
  <c r="U259" i="13"/>
  <c r="AG258" i="13"/>
  <c r="AH258" i="13"/>
  <c r="AF258" i="13"/>
  <c r="A258" i="13"/>
  <c r="AJ259" i="13" l="1"/>
  <c r="AY259" i="13"/>
  <c r="O259" i="13"/>
  <c r="Q259" i="13"/>
  <c r="S259" i="13"/>
  <c r="AG259" i="13"/>
  <c r="AH259" i="13"/>
  <c r="AF259" i="13"/>
  <c r="AI260" i="13"/>
  <c r="BZ260" i="13"/>
  <c r="AZ260" i="13"/>
  <c r="U260" i="13"/>
  <c r="BD260" i="13"/>
  <c r="A259" i="13"/>
  <c r="BQ9" i="13" l="1"/>
  <c r="BQ29" i="13"/>
  <c r="AJ260" i="13"/>
  <c r="AY260" i="13"/>
  <c r="O260" i="13"/>
  <c r="S260" i="13"/>
  <c r="Q260" i="13"/>
  <c r="AG260" i="13"/>
  <c r="AH260" i="13"/>
  <c r="AF260" i="13"/>
  <c r="A260" i="13"/>
  <c r="V61" i="13" l="1"/>
  <c r="V80" i="13"/>
  <c r="V79" i="13"/>
  <c r="V62" i="13"/>
  <c r="V25" i="13"/>
  <c r="V94" i="13"/>
  <c r="V55" i="13"/>
  <c r="V16" i="13"/>
  <c r="V32" i="13"/>
  <c r="V96" i="13"/>
  <c r="V98" i="13"/>
  <c r="BK14" i="13"/>
  <c r="V66" i="13"/>
  <c r="V92" i="13"/>
  <c r="V89" i="13"/>
  <c r="V81" i="13"/>
  <c r="V11" i="13"/>
  <c r="V46" i="13"/>
  <c r="V60" i="13"/>
  <c r="V70" i="13"/>
  <c r="V15" i="13"/>
  <c r="V44" i="13"/>
  <c r="V36" i="13"/>
  <c r="V88" i="13"/>
  <c r="V9" i="13"/>
  <c r="V68" i="13"/>
  <c r="V31" i="13"/>
  <c r="V59" i="13"/>
  <c r="V84" i="13"/>
  <c r="V54" i="13"/>
  <c r="V95" i="13"/>
  <c r="V10" i="13"/>
  <c r="V37" i="13"/>
  <c r="V20" i="13"/>
  <c r="V85" i="13"/>
  <c r="V43" i="13"/>
  <c r="V76" i="13"/>
  <c r="V40" i="13"/>
  <c r="V30" i="13"/>
  <c r="V63" i="13"/>
  <c r="V45" i="13"/>
  <c r="V49" i="13"/>
  <c r="V77" i="13"/>
  <c r="V19" i="13"/>
  <c r="V21" i="13"/>
  <c r="V74" i="13"/>
  <c r="V58" i="13"/>
  <c r="V93" i="13"/>
  <c r="V33" i="13"/>
  <c r="V17" i="13"/>
  <c r="V78" i="13"/>
  <c r="V100" i="13"/>
  <c r="V99" i="13"/>
  <c r="V56" i="13"/>
  <c r="V64" i="13"/>
  <c r="V14" i="13"/>
  <c r="V12" i="13"/>
  <c r="V57" i="13"/>
  <c r="V34" i="13"/>
  <c r="V67" i="13"/>
  <c r="BH19" i="13"/>
  <c r="V102" i="13"/>
  <c r="V71" i="13"/>
  <c r="V18" i="13"/>
  <c r="V39" i="13"/>
  <c r="V38" i="13"/>
  <c r="V75" i="13"/>
  <c r="V26" i="13"/>
  <c r="V72" i="13"/>
  <c r="V23" i="13"/>
  <c r="V48" i="13"/>
  <c r="V101" i="13"/>
  <c r="BH20" i="13"/>
  <c r="V87" i="13"/>
  <c r="V13" i="13"/>
  <c r="V22" i="13"/>
  <c r="V73" i="13"/>
  <c r="V50" i="13"/>
  <c r="V28" i="13"/>
  <c r="V42" i="13"/>
  <c r="V82" i="13"/>
  <c r="V24" i="13"/>
  <c r="V29" i="13"/>
  <c r="V65" i="13"/>
  <c r="V52" i="13"/>
  <c r="V35" i="13"/>
  <c r="V27" i="13"/>
  <c r="V83" i="13"/>
  <c r="V86" i="13"/>
  <c r="V51" i="13"/>
  <c r="V97" i="13"/>
  <c r="V90" i="13"/>
  <c r="V53" i="13"/>
  <c r="V91" i="13"/>
  <c r="V69" i="13"/>
  <c r="V41" i="13"/>
  <c r="V47" i="13"/>
  <c r="BI256" i="13"/>
  <c r="BH257" i="13" l="1"/>
  <c r="V109" i="13"/>
  <c r="V232" i="13"/>
  <c r="P28" i="13"/>
  <c r="R28" i="13"/>
  <c r="T28" i="13"/>
  <c r="R82" i="13"/>
  <c r="T82" i="13"/>
  <c r="P82" i="13"/>
  <c r="V209" i="13"/>
  <c r="P65" i="13"/>
  <c r="T65" i="13"/>
  <c r="R65" i="13"/>
  <c r="P14" i="13"/>
  <c r="T14" i="13"/>
  <c r="R14" i="13"/>
  <c r="V233" i="13"/>
  <c r="V177" i="13"/>
  <c r="R70" i="13"/>
  <c r="T70" i="13"/>
  <c r="P70" i="13"/>
  <c r="BK183" i="13"/>
  <c r="R38" i="13"/>
  <c r="T38" i="13"/>
  <c r="P38" i="13"/>
  <c r="P48" i="13"/>
  <c r="T48" i="13"/>
  <c r="R48" i="13"/>
  <c r="V128" i="13"/>
  <c r="P16" i="13"/>
  <c r="T16" i="13"/>
  <c r="R16" i="13"/>
  <c r="P102" i="13"/>
  <c r="R102" i="13"/>
  <c r="T102" i="13"/>
  <c r="V146" i="13"/>
  <c r="BH231" i="13"/>
  <c r="V161" i="13"/>
  <c r="V216" i="13"/>
  <c r="P12" i="13"/>
  <c r="T12" i="13"/>
  <c r="R12" i="13"/>
  <c r="V244" i="13"/>
  <c r="R93" i="13"/>
  <c r="P93" i="13"/>
  <c r="T93" i="13"/>
  <c r="P43" i="13"/>
  <c r="T43" i="13"/>
  <c r="R43" i="13"/>
  <c r="V195" i="13"/>
  <c r="T68" i="13"/>
  <c r="R68" i="13"/>
  <c r="P68" i="13"/>
  <c r="V115" i="13"/>
  <c r="R41" i="13"/>
  <c r="P41" i="13"/>
  <c r="T41" i="13"/>
  <c r="V122" i="13"/>
  <c r="V225" i="13"/>
  <c r="V234" i="13"/>
  <c r="V141" i="13"/>
  <c r="BH171" i="13"/>
  <c r="BK161" i="13"/>
  <c r="V199" i="13"/>
  <c r="P50" i="13"/>
  <c r="R50" i="13"/>
  <c r="T50" i="13"/>
  <c r="V159" i="13"/>
  <c r="V258" i="13"/>
  <c r="V152" i="13"/>
  <c r="T52" i="13"/>
  <c r="R52" i="13"/>
  <c r="P52" i="13"/>
  <c r="BK246" i="13"/>
  <c r="R59" i="13"/>
  <c r="P59" i="13"/>
  <c r="T59" i="13"/>
  <c r="V252" i="13"/>
  <c r="R96" i="13"/>
  <c r="T96" i="13"/>
  <c r="P96" i="13"/>
  <c r="V153" i="13"/>
  <c r="T60" i="13"/>
  <c r="R60" i="13"/>
  <c r="P60" i="13"/>
  <c r="V171" i="13"/>
  <c r="V200" i="13"/>
  <c r="V142" i="13"/>
  <c r="P18" i="13"/>
  <c r="T18" i="13"/>
  <c r="R18" i="13"/>
  <c r="V124" i="13"/>
  <c r="R30" i="13"/>
  <c r="T30" i="13"/>
  <c r="P30" i="13"/>
  <c r="R74" i="13"/>
  <c r="P74" i="13"/>
  <c r="T74" i="13"/>
  <c r="R51" i="13"/>
  <c r="P51" i="13"/>
  <c r="T51" i="13"/>
  <c r="BH228" i="13"/>
  <c r="V203" i="13"/>
  <c r="V108" i="13"/>
  <c r="BH191" i="13"/>
  <c r="V135" i="13"/>
  <c r="V106" i="13"/>
  <c r="P95" i="13"/>
  <c r="R95" i="13"/>
  <c r="T95" i="13"/>
  <c r="V170" i="13"/>
  <c r="V156" i="13"/>
  <c r="V210" i="13"/>
  <c r="T9" i="13"/>
  <c r="P9" i="13"/>
  <c r="R9" i="13"/>
  <c r="V236" i="13"/>
  <c r="BK147" i="13"/>
  <c r="V202" i="13"/>
  <c r="BH256" i="13"/>
  <c r="V204" i="13"/>
  <c r="BK166" i="13"/>
  <c r="V158" i="13"/>
  <c r="BK108" i="13"/>
  <c r="R69" i="13"/>
  <c r="T69" i="13"/>
  <c r="P69" i="13"/>
  <c r="T66" i="13"/>
  <c r="P66" i="13"/>
  <c r="R66" i="13"/>
  <c r="V129" i="13"/>
  <c r="V206" i="13"/>
  <c r="V163" i="13"/>
  <c r="R84" i="13"/>
  <c r="P84" i="13"/>
  <c r="T84" i="13"/>
  <c r="V160" i="13"/>
  <c r="V242" i="13"/>
  <c r="T29" i="13"/>
  <c r="P29" i="13"/>
  <c r="R29" i="13"/>
  <c r="V211" i="13"/>
  <c r="P92" i="13"/>
  <c r="R92" i="13"/>
  <c r="T92" i="13"/>
  <c r="P35" i="13"/>
  <c r="T35" i="13"/>
  <c r="R35" i="13"/>
  <c r="V241" i="13"/>
  <c r="T57" i="13"/>
  <c r="R57" i="13"/>
  <c r="P57" i="13"/>
  <c r="T44" i="13"/>
  <c r="P44" i="13"/>
  <c r="R44" i="13"/>
  <c r="V220" i="13"/>
  <c r="V103" i="13"/>
  <c r="V127" i="13"/>
  <c r="R73" i="13"/>
  <c r="T73" i="13"/>
  <c r="P73" i="13"/>
  <c r="V235" i="13"/>
  <c r="V187" i="13"/>
  <c r="V207" i="13"/>
  <c r="R20" i="13"/>
  <c r="P20" i="13"/>
  <c r="T20" i="13"/>
  <c r="V231" i="13"/>
  <c r="R87" i="13"/>
  <c r="T87" i="13"/>
  <c r="P87" i="13"/>
  <c r="V150" i="13"/>
  <c r="V219" i="13"/>
  <c r="P58" i="13"/>
  <c r="T58" i="13"/>
  <c r="R58" i="13"/>
  <c r="BH145" i="13"/>
  <c r="V214" i="13"/>
  <c r="V111" i="13"/>
  <c r="V224" i="13"/>
  <c r="P39" i="13"/>
  <c r="T39" i="13"/>
  <c r="R39" i="13"/>
  <c r="R62" i="13"/>
  <c r="T62" i="13"/>
  <c r="P62" i="13"/>
  <c r="R15" i="13"/>
  <c r="P15" i="13"/>
  <c r="T15" i="13"/>
  <c r="V154" i="13"/>
  <c r="T37" i="13"/>
  <c r="R37" i="13"/>
  <c r="P37" i="13"/>
  <c r="V131" i="13"/>
  <c r="V147" i="13"/>
  <c r="V172" i="13"/>
  <c r="T46" i="13"/>
  <c r="P46" i="13"/>
  <c r="R46" i="13"/>
  <c r="V123" i="13"/>
  <c r="V104" i="13"/>
  <c r="V238" i="13"/>
  <c r="V116" i="13"/>
  <c r="V105" i="13"/>
  <c r="BH199" i="13"/>
  <c r="V228" i="13"/>
  <c r="V213" i="13"/>
  <c r="V198" i="13"/>
  <c r="V226" i="13"/>
  <c r="V110" i="13"/>
  <c r="BH192" i="13"/>
  <c r="V190" i="13"/>
  <c r="V164" i="13"/>
  <c r="V205" i="13"/>
  <c r="P94" i="13"/>
  <c r="R94" i="13"/>
  <c r="T94" i="13"/>
  <c r="V254" i="13"/>
  <c r="BK178" i="13"/>
  <c r="V120" i="13"/>
  <c r="P97" i="13"/>
  <c r="T97" i="13"/>
  <c r="R97" i="13"/>
  <c r="V188" i="13"/>
  <c r="P63" i="13"/>
  <c r="T63" i="13"/>
  <c r="R63" i="13"/>
  <c r="BK107" i="13"/>
  <c r="BK132" i="13"/>
  <c r="V180" i="13"/>
  <c r="P91" i="13"/>
  <c r="T91" i="13"/>
  <c r="R91" i="13"/>
  <c r="R11" i="13"/>
  <c r="T11" i="13"/>
  <c r="P11" i="13"/>
  <c r="V117" i="13"/>
  <c r="R90" i="13"/>
  <c r="P90" i="13"/>
  <c r="T90" i="13"/>
  <c r="V173" i="13"/>
  <c r="V174" i="13"/>
  <c r="R64" i="13"/>
  <c r="T64" i="13"/>
  <c r="P64" i="13"/>
  <c r="BK112" i="13"/>
  <c r="T17" i="13"/>
  <c r="R17" i="13"/>
  <c r="P17" i="13"/>
  <c r="V208" i="13"/>
  <c r="V112" i="13"/>
  <c r="V145" i="13"/>
  <c r="V167" i="13"/>
  <c r="V186" i="13"/>
  <c r="BK234" i="13"/>
  <c r="BH133" i="13"/>
  <c r="R54" i="13"/>
  <c r="P54" i="13"/>
  <c r="T54" i="13"/>
  <c r="R101" i="13"/>
  <c r="T101" i="13"/>
  <c r="P101" i="13"/>
  <c r="P100" i="13"/>
  <c r="R100" i="13"/>
  <c r="T100" i="13"/>
  <c r="R23" i="13"/>
  <c r="T23" i="13"/>
  <c r="P23" i="13"/>
  <c r="V126" i="13"/>
  <c r="T81" i="13"/>
  <c r="P81" i="13"/>
  <c r="R81" i="13"/>
  <c r="R55" i="13"/>
  <c r="P55" i="13"/>
  <c r="T55" i="13"/>
  <c r="BH131" i="13"/>
  <c r="BK224" i="13"/>
  <c r="V179" i="13"/>
  <c r="V215" i="13"/>
  <c r="P40" i="13"/>
  <c r="T40" i="13"/>
  <c r="R40" i="13"/>
  <c r="V227" i="13"/>
  <c r="V191" i="13"/>
  <c r="P78" i="13"/>
  <c r="R78" i="13"/>
  <c r="T78" i="13"/>
  <c r="BH108" i="13"/>
  <c r="V221" i="13"/>
  <c r="R83" i="13"/>
  <c r="P83" i="13"/>
  <c r="T83" i="13"/>
  <c r="V168" i="13"/>
  <c r="P33" i="13"/>
  <c r="R33" i="13"/>
  <c r="T33" i="13"/>
  <c r="V247" i="13"/>
  <c r="V193" i="13"/>
  <c r="V237" i="13"/>
  <c r="V140" i="13"/>
  <c r="V250" i="13"/>
  <c r="V148" i="13"/>
  <c r="V138" i="13"/>
  <c r="BK118" i="13"/>
  <c r="V243" i="13"/>
  <c r="V133" i="13"/>
  <c r="P24" i="13"/>
  <c r="R24" i="13"/>
  <c r="T24" i="13"/>
  <c r="V151" i="13"/>
  <c r="BH234" i="13"/>
  <c r="BH115" i="13"/>
  <c r="V185" i="13"/>
  <c r="V249" i="13"/>
  <c r="V166" i="13"/>
  <c r="V130" i="13"/>
  <c r="V119" i="13"/>
  <c r="V257" i="13"/>
  <c r="P36" i="13"/>
  <c r="R36" i="13"/>
  <c r="T36" i="13"/>
  <c r="V253" i="13"/>
  <c r="V137" i="13"/>
  <c r="V181" i="13"/>
  <c r="P71" i="13"/>
  <c r="T71" i="13"/>
  <c r="R71" i="13"/>
  <c r="V212" i="13"/>
  <c r="T79" i="13"/>
  <c r="P79" i="13"/>
  <c r="R79" i="13"/>
  <c r="T10" i="13"/>
  <c r="R10" i="13"/>
  <c r="P10" i="13"/>
  <c r="BH222" i="13"/>
  <c r="V223" i="13"/>
  <c r="BH233" i="13"/>
  <c r="V217" i="13"/>
  <c r="V260" i="13"/>
  <c r="V230" i="13"/>
  <c r="R53" i="13"/>
  <c r="P53" i="13"/>
  <c r="T53" i="13"/>
  <c r="V144" i="13"/>
  <c r="V139" i="13"/>
  <c r="BH196" i="13"/>
  <c r="BK229" i="13"/>
  <c r="V218" i="13"/>
  <c r="BH119" i="13"/>
  <c r="V118" i="13"/>
  <c r="V136" i="13"/>
  <c r="T49" i="13"/>
  <c r="P49" i="13"/>
  <c r="R49" i="13"/>
  <c r="BH197" i="13"/>
  <c r="V183" i="13"/>
  <c r="V229" i="13"/>
  <c r="V222" i="13"/>
  <c r="V157" i="13"/>
  <c r="V175" i="13"/>
  <c r="BH174" i="13"/>
  <c r="V201" i="13"/>
  <c r="T56" i="13"/>
  <c r="P56" i="13"/>
  <c r="R56" i="13"/>
  <c r="R61" i="13"/>
  <c r="T61" i="13"/>
  <c r="P61" i="13"/>
  <c r="V192" i="13"/>
  <c r="V194" i="13"/>
  <c r="T21" i="13"/>
  <c r="P21" i="13"/>
  <c r="R21" i="13"/>
  <c r="V114" i="13"/>
  <c r="V196" i="13"/>
  <c r="P45" i="13"/>
  <c r="R45" i="13"/>
  <c r="T45" i="13"/>
  <c r="BH187" i="13"/>
  <c r="R85" i="13"/>
  <c r="P85" i="13"/>
  <c r="T85" i="13"/>
  <c r="V189" i="13"/>
  <c r="V107" i="13"/>
  <c r="R22" i="13"/>
  <c r="P22" i="13"/>
  <c r="T22" i="13"/>
  <c r="R34" i="13"/>
  <c r="T34" i="13"/>
  <c r="P34" i="13"/>
  <c r="V246" i="13"/>
  <c r="BK220" i="13"/>
  <c r="R32" i="13"/>
  <c r="P32" i="13"/>
  <c r="T32" i="13"/>
  <c r="V149" i="13"/>
  <c r="V113" i="13"/>
  <c r="V165" i="13"/>
  <c r="V239" i="13"/>
  <c r="BK214" i="13"/>
  <c r="BH244" i="13"/>
  <c r="BH188" i="13"/>
  <c r="V132" i="13"/>
  <c r="P88" i="13"/>
  <c r="T88" i="13"/>
  <c r="R88" i="13"/>
  <c r="R31" i="13"/>
  <c r="T31" i="13"/>
  <c r="P31" i="13"/>
  <c r="V182" i="13"/>
  <c r="R72" i="13"/>
  <c r="P72" i="13"/>
  <c r="T72" i="13"/>
  <c r="R98" i="13"/>
  <c r="T98" i="13"/>
  <c r="P98" i="13"/>
  <c r="R47" i="13"/>
  <c r="P47" i="13"/>
  <c r="T47" i="13"/>
  <c r="V162" i="13"/>
  <c r="BH167" i="13"/>
  <c r="R67" i="13"/>
  <c r="P67" i="13"/>
  <c r="T67" i="13"/>
  <c r="V178" i="13"/>
  <c r="P75" i="13"/>
  <c r="T75" i="13"/>
  <c r="R75" i="13"/>
  <c r="BH123" i="13"/>
  <c r="R25" i="13"/>
  <c r="T25" i="13"/>
  <c r="P25" i="13"/>
  <c r="T27" i="13"/>
  <c r="R27" i="13"/>
  <c r="P27" i="13"/>
  <c r="V240" i="13"/>
  <c r="BK248" i="13"/>
  <c r="R26" i="13"/>
  <c r="T26" i="13"/>
  <c r="P26" i="13"/>
  <c r="V176" i="13"/>
  <c r="P99" i="13"/>
  <c r="T99" i="13"/>
  <c r="R99" i="13"/>
  <c r="P13" i="13"/>
  <c r="R13" i="13"/>
  <c r="T13" i="13"/>
  <c r="R86" i="13"/>
  <c r="T86" i="13"/>
  <c r="P86" i="13"/>
  <c r="V248" i="13"/>
  <c r="V143" i="13"/>
  <c r="T76" i="13"/>
  <c r="P76" i="13"/>
  <c r="R76" i="13"/>
  <c r="R19" i="13"/>
  <c r="T19" i="13"/>
  <c r="P19" i="13"/>
  <c r="V251" i="13"/>
  <c r="V169" i="13"/>
  <c r="V256" i="13"/>
  <c r="BH122" i="13"/>
  <c r="T80" i="13"/>
  <c r="R80" i="13"/>
  <c r="P80" i="13"/>
  <c r="V125" i="13"/>
  <c r="V184" i="13"/>
  <c r="V121" i="13"/>
  <c r="V259" i="13"/>
  <c r="V255" i="13"/>
  <c r="BK247" i="13"/>
  <c r="V155" i="13"/>
  <c r="BH139" i="13"/>
  <c r="V197" i="13"/>
  <c r="V134" i="13"/>
  <c r="V245" i="13"/>
  <c r="T89" i="13"/>
  <c r="R89" i="13"/>
  <c r="P89" i="13"/>
  <c r="T77" i="13"/>
  <c r="R77" i="13"/>
  <c r="P77" i="13"/>
  <c r="T42" i="13"/>
  <c r="P42" i="13"/>
  <c r="R42" i="13"/>
  <c r="BI57" i="13"/>
  <c r="BI171" i="13"/>
  <c r="BH85" i="13"/>
  <c r="BI152" i="13"/>
  <c r="BG94" i="13"/>
  <c r="BI166" i="13"/>
  <c r="BI218" i="13"/>
  <c r="BH12" i="13"/>
  <c r="BI226" i="13"/>
  <c r="BI72" i="13"/>
  <c r="BH55" i="13"/>
  <c r="BI55" i="13"/>
  <c r="BI95" i="13"/>
  <c r="BI71" i="13"/>
  <c r="BH58" i="13"/>
  <c r="BK13" i="13"/>
  <c r="BI255" i="13"/>
  <c r="BI217" i="13"/>
  <c r="BI188" i="13"/>
  <c r="BI127" i="13"/>
  <c r="BK72" i="13"/>
  <c r="BG50" i="13"/>
  <c r="BG76" i="13"/>
  <c r="BI99" i="13"/>
  <c r="BI231" i="13"/>
  <c r="BI62" i="13"/>
  <c r="BI107" i="13"/>
  <c r="BK102" i="13"/>
  <c r="BG16" i="13"/>
  <c r="BG60" i="13"/>
  <c r="BH46" i="13"/>
  <c r="BK27" i="13"/>
  <c r="BI91" i="13"/>
  <c r="BI241" i="13"/>
  <c r="BF69" i="13"/>
  <c r="BI181" i="13"/>
  <c r="BI82" i="13"/>
  <c r="BG20" i="13"/>
  <c r="BI139" i="13"/>
  <c r="BI199" i="13"/>
  <c r="BH91" i="13"/>
  <c r="BI110" i="13"/>
  <c r="BH62" i="13"/>
  <c r="BI38" i="13"/>
  <c r="BK73" i="13"/>
  <c r="BI108" i="13"/>
  <c r="BI44" i="13"/>
  <c r="BI158" i="13"/>
  <c r="BI119" i="13"/>
  <c r="BG97" i="13"/>
  <c r="BH17" i="13"/>
  <c r="BI80" i="13"/>
  <c r="BI207" i="13"/>
  <c r="BI120" i="13"/>
  <c r="BG44" i="13"/>
  <c r="BI197" i="13"/>
  <c r="BI224" i="13"/>
  <c r="BH94" i="13"/>
  <c r="BI106" i="13"/>
  <c r="BI174" i="13"/>
  <c r="BH36" i="13"/>
  <c r="BK101" i="13"/>
  <c r="BI235" i="13"/>
  <c r="BI100" i="13"/>
  <c r="BH60" i="13"/>
  <c r="BH40" i="13"/>
  <c r="BI254" i="13"/>
  <c r="BG58" i="13"/>
  <c r="BI32" i="13"/>
  <c r="BI104" i="13"/>
  <c r="BI63" i="13"/>
  <c r="BI132" i="13"/>
  <c r="BG63" i="13"/>
  <c r="BI114" i="13"/>
  <c r="BI209" i="13"/>
  <c r="BI19" i="13"/>
  <c r="BH78" i="13"/>
  <c r="BK28" i="13"/>
  <c r="BI39" i="13"/>
  <c r="BG84" i="13"/>
  <c r="BI70" i="13"/>
  <c r="BI159" i="13"/>
  <c r="BH11" i="13"/>
  <c r="BH74" i="13"/>
  <c r="BH72" i="13"/>
  <c r="BI112" i="13"/>
  <c r="BK62" i="13"/>
  <c r="BH29" i="13"/>
  <c r="BH9" i="13"/>
  <c r="BG83" i="13"/>
  <c r="BH30" i="13"/>
  <c r="BI222" i="13"/>
  <c r="BI236" i="13"/>
  <c r="BI126" i="13"/>
  <c r="BH89" i="13"/>
  <c r="BI227" i="13"/>
  <c r="BK98" i="13"/>
  <c r="BH65" i="13"/>
  <c r="BK15" i="13"/>
  <c r="BH61" i="13"/>
  <c r="BI87" i="13"/>
  <c r="BK89" i="13"/>
  <c r="BH100" i="13"/>
  <c r="BK16" i="13"/>
  <c r="BK42" i="13"/>
  <c r="BK31" i="13"/>
  <c r="BH76" i="13"/>
  <c r="BH99" i="13"/>
  <c r="BI18" i="13"/>
  <c r="BH42" i="13"/>
  <c r="BH70" i="13"/>
  <c r="BI233" i="13"/>
  <c r="BI65" i="13"/>
  <c r="BI148" i="13"/>
  <c r="BH71" i="13"/>
  <c r="BI146" i="13"/>
  <c r="BG28" i="13"/>
  <c r="BI59" i="13"/>
  <c r="BK97" i="13"/>
  <c r="BK38" i="13"/>
  <c r="BG21" i="13"/>
  <c r="BI22" i="13"/>
  <c r="BI90" i="13"/>
  <c r="BK30" i="13"/>
  <c r="BI51" i="13"/>
  <c r="BK59" i="13"/>
  <c r="BI176" i="13"/>
  <c r="BI48" i="13"/>
  <c r="BI238" i="13"/>
  <c r="BK75" i="13"/>
  <c r="BG100" i="13"/>
  <c r="BF9" i="13"/>
  <c r="BI223" i="13"/>
  <c r="BH27" i="13"/>
  <c r="BH25" i="13"/>
  <c r="BI30" i="13"/>
  <c r="BI246" i="13"/>
  <c r="BI20" i="13"/>
  <c r="BI124" i="13"/>
  <c r="BI46" i="13"/>
  <c r="BI214" i="13"/>
  <c r="BI208" i="13"/>
  <c r="BI180" i="13"/>
  <c r="BI245" i="13"/>
  <c r="BK12" i="13"/>
  <c r="BK64" i="13"/>
  <c r="BI140" i="13"/>
  <c r="BH38" i="13"/>
  <c r="BI121" i="13"/>
  <c r="BG47" i="13"/>
  <c r="BI205" i="13"/>
  <c r="BK86" i="13"/>
  <c r="BI137" i="13"/>
  <c r="BI162" i="13"/>
  <c r="BI216" i="13"/>
  <c r="BI74" i="13"/>
  <c r="BI84" i="13"/>
  <c r="BI73" i="13"/>
  <c r="BG29" i="13"/>
  <c r="BK23" i="13"/>
  <c r="BI101" i="13"/>
  <c r="BH49" i="13"/>
  <c r="BH35" i="13"/>
  <c r="BI164" i="13"/>
  <c r="BH43" i="13"/>
  <c r="BK88" i="13"/>
  <c r="BH77" i="13"/>
  <c r="BI219" i="13"/>
  <c r="BI186" i="13"/>
  <c r="BH81" i="13"/>
  <c r="BI242" i="13"/>
  <c r="BK57" i="13"/>
  <c r="BI40" i="13"/>
  <c r="BG35" i="13"/>
  <c r="BI89" i="13"/>
  <c r="BI133" i="13"/>
  <c r="BK45" i="13"/>
  <c r="BK65" i="13"/>
  <c r="BK34" i="13"/>
  <c r="BI42" i="13"/>
  <c r="BG65" i="13"/>
  <c r="BI27" i="13"/>
  <c r="BI78" i="13"/>
  <c r="BI193" i="13"/>
  <c r="BI113" i="13"/>
  <c r="BI200" i="13"/>
  <c r="BI136" i="13"/>
  <c r="BI167" i="13"/>
  <c r="BI49" i="13"/>
  <c r="BI230" i="13"/>
  <c r="BH57" i="13"/>
  <c r="BI234" i="13"/>
  <c r="BG10" i="13"/>
  <c r="BI150" i="13"/>
  <c r="BI221" i="13"/>
  <c r="BI155" i="13"/>
  <c r="BI178" i="13"/>
  <c r="BI11" i="13"/>
  <c r="BG51" i="13"/>
  <c r="BI14" i="13"/>
  <c r="BI116" i="13"/>
  <c r="BI168" i="13"/>
  <c r="BK93" i="13"/>
  <c r="BI64" i="13"/>
  <c r="BK48" i="13"/>
  <c r="BI52" i="13"/>
  <c r="BI96" i="13"/>
  <c r="BI215" i="13"/>
  <c r="BI202" i="13"/>
  <c r="BH10" i="13"/>
  <c r="BI198" i="13"/>
  <c r="BI244" i="13"/>
  <c r="BI10" i="13"/>
  <c r="BI134" i="13"/>
  <c r="BK94" i="13"/>
  <c r="BI98" i="13"/>
  <c r="BI50" i="13"/>
  <c r="BI41" i="13"/>
  <c r="BH96" i="13"/>
  <c r="BI145" i="13"/>
  <c r="BI102" i="13"/>
  <c r="BH28" i="13"/>
  <c r="BI184" i="13"/>
  <c r="BI179" i="13"/>
  <c r="BI122" i="13"/>
  <c r="BH39" i="13"/>
  <c r="BG38" i="13"/>
  <c r="BI185" i="13"/>
  <c r="BK55" i="13"/>
  <c r="BI68" i="13"/>
  <c r="BG25" i="13"/>
  <c r="BK11" i="13"/>
  <c r="BK26" i="13"/>
  <c r="BH22" i="13"/>
  <c r="BG52" i="13"/>
  <c r="BK37" i="13"/>
  <c r="BK70" i="13"/>
  <c r="BH16" i="13"/>
  <c r="BH52" i="13"/>
  <c r="BH75" i="13"/>
  <c r="BK67" i="13"/>
  <c r="BG33" i="13"/>
  <c r="BI252" i="13"/>
  <c r="BI212" i="13"/>
  <c r="BI220" i="13"/>
  <c r="BI77" i="13"/>
  <c r="BG45" i="13"/>
  <c r="BI118" i="13"/>
  <c r="BI60" i="13"/>
  <c r="BH84" i="13"/>
  <c r="BK46" i="13"/>
  <c r="BI83" i="13"/>
  <c r="BI157" i="13"/>
  <c r="BG74" i="13"/>
  <c r="BI125" i="13"/>
  <c r="BG37" i="13"/>
  <c r="BK51" i="13"/>
  <c r="BK92" i="13"/>
  <c r="BK87" i="13"/>
  <c r="BH95" i="13"/>
  <c r="BI36" i="13"/>
  <c r="BI253" i="13"/>
  <c r="BK61" i="13"/>
  <c r="BK60" i="13"/>
  <c r="BH87" i="13"/>
  <c r="BI35" i="13"/>
  <c r="BG49" i="13"/>
  <c r="BI172" i="13"/>
  <c r="BK50" i="13"/>
  <c r="BH24" i="13"/>
  <c r="BI160" i="13"/>
  <c r="BK40" i="13"/>
  <c r="BK91" i="13"/>
  <c r="BI154" i="13"/>
  <c r="BI161" i="13"/>
  <c r="BK24" i="13"/>
  <c r="BH41" i="13"/>
  <c r="BG26" i="13"/>
  <c r="BG13" i="13"/>
  <c r="BI15" i="13"/>
  <c r="BI26" i="13"/>
  <c r="BG41" i="13"/>
  <c r="BI251" i="13"/>
  <c r="BG79" i="13"/>
  <c r="BI128" i="13"/>
  <c r="BK81" i="13"/>
  <c r="BH32" i="13"/>
  <c r="BK20" i="13"/>
  <c r="BI163" i="13"/>
  <c r="BI56" i="13"/>
  <c r="BK41" i="13"/>
  <c r="BI17" i="13"/>
  <c r="BI149" i="13"/>
  <c r="BI94" i="13"/>
  <c r="BI183" i="13"/>
  <c r="BI12" i="13"/>
  <c r="BH92" i="13"/>
  <c r="BH18" i="13"/>
  <c r="BK43" i="13"/>
  <c r="BK49" i="13"/>
  <c r="BH14" i="13"/>
  <c r="BI24" i="13"/>
  <c r="BI203" i="13"/>
  <c r="BK54" i="13"/>
  <c r="BI75" i="13"/>
  <c r="BF57" i="13"/>
  <c r="BH51" i="13"/>
  <c r="BH54" i="13"/>
  <c r="BH48" i="13"/>
  <c r="BG36" i="13"/>
  <c r="BK17" i="13"/>
  <c r="BI250" i="13"/>
  <c r="BG88" i="13"/>
  <c r="BI142" i="13"/>
  <c r="BI204" i="13"/>
  <c r="BG92" i="13"/>
  <c r="BG11" i="13"/>
  <c r="BI76" i="13"/>
  <c r="BI175" i="13"/>
  <c r="BI192" i="13"/>
  <c r="BK99" i="13"/>
  <c r="BI54" i="13"/>
  <c r="BH26" i="13"/>
  <c r="BG71" i="13"/>
  <c r="BI67" i="13"/>
  <c r="BK36" i="13"/>
  <c r="BI79" i="13"/>
  <c r="BI228" i="13"/>
  <c r="BK32" i="13"/>
  <c r="BG66" i="13"/>
  <c r="BI151" i="13"/>
  <c r="BK79" i="13"/>
  <c r="BG19" i="13"/>
  <c r="BH44" i="13"/>
  <c r="BI232" i="13"/>
  <c r="BI92" i="13"/>
  <c r="BK85" i="13"/>
  <c r="BI206" i="13"/>
  <c r="BI195" i="13"/>
  <c r="BI258" i="13"/>
  <c r="BH56" i="13"/>
  <c r="BK82" i="13"/>
  <c r="BK69" i="13"/>
  <c r="BI170" i="13"/>
  <c r="BI103" i="13"/>
  <c r="BK95" i="13"/>
  <c r="BI25" i="13"/>
  <c r="BK18" i="13"/>
  <c r="BH83" i="13"/>
  <c r="BH68" i="13"/>
  <c r="BK66" i="13"/>
  <c r="BH66" i="13"/>
  <c r="BH53" i="13"/>
  <c r="BK47" i="13"/>
  <c r="BK22" i="13"/>
  <c r="BK100" i="13"/>
  <c r="BH15" i="13"/>
  <c r="BK80" i="13"/>
  <c r="BI66" i="13"/>
  <c r="BI138" i="13"/>
  <c r="BI196" i="13"/>
  <c r="BH31" i="13"/>
  <c r="BG39" i="13"/>
  <c r="BK63" i="13"/>
  <c r="BG75" i="13"/>
  <c r="BI131" i="13"/>
  <c r="BI47" i="13"/>
  <c r="BI257" i="13"/>
  <c r="BH59" i="13"/>
  <c r="BI169" i="13"/>
  <c r="BG14" i="13"/>
  <c r="BI240" i="13"/>
  <c r="BK71" i="13"/>
  <c r="BG32" i="13"/>
  <c r="BI260" i="13"/>
  <c r="BI248" i="13"/>
  <c r="BI61" i="13"/>
  <c r="BH98" i="13"/>
  <c r="BI58" i="13"/>
  <c r="BH86" i="13"/>
  <c r="BI43" i="13"/>
  <c r="BK83" i="13"/>
  <c r="BF81" i="13"/>
  <c r="BH102" i="13"/>
  <c r="BI229" i="13"/>
  <c r="BK68" i="13"/>
  <c r="BI144" i="13"/>
  <c r="BK74" i="13"/>
  <c r="BI86" i="13"/>
  <c r="BI34" i="13"/>
  <c r="BK84" i="13"/>
  <c r="BG30" i="13"/>
  <c r="BI243" i="13"/>
  <c r="BH101" i="13"/>
  <c r="BH64" i="13"/>
  <c r="BI109" i="13"/>
  <c r="BI88" i="13"/>
  <c r="BH82" i="13"/>
  <c r="BI210" i="13"/>
  <c r="BH63" i="13"/>
  <c r="BH47" i="13"/>
  <c r="BI247" i="13"/>
  <c r="BG70" i="13"/>
  <c r="BI135" i="13"/>
  <c r="BI31" i="13"/>
  <c r="BK90" i="13"/>
  <c r="BH13" i="13"/>
  <c r="BH34" i="13"/>
  <c r="BK44" i="13"/>
  <c r="BK96" i="13"/>
  <c r="BI190" i="13"/>
  <c r="BK52" i="13"/>
  <c r="BH67" i="13"/>
  <c r="BI143" i="13"/>
  <c r="BG82" i="13"/>
  <c r="BK33" i="13"/>
  <c r="BK58" i="13"/>
  <c r="BK35" i="13"/>
  <c r="BI211" i="13"/>
  <c r="BG48" i="13"/>
  <c r="BI156" i="13"/>
  <c r="BI130" i="13"/>
  <c r="BF21" i="13"/>
  <c r="BK76" i="13"/>
  <c r="BI53" i="13"/>
  <c r="BI115" i="13"/>
  <c r="BH80" i="13"/>
  <c r="BG12" i="13"/>
  <c r="BH73" i="13"/>
  <c r="BG68" i="13"/>
  <c r="BH50" i="13"/>
  <c r="BI239" i="13"/>
  <c r="BI147" i="13"/>
  <c r="BH23" i="13"/>
  <c r="BH90" i="13"/>
  <c r="BI16" i="13"/>
  <c r="BI194" i="13"/>
  <c r="BI123" i="13"/>
  <c r="BI29" i="13"/>
  <c r="BG53" i="13"/>
  <c r="BK29" i="13"/>
  <c r="BH88" i="13"/>
  <c r="BI259" i="13"/>
  <c r="BF45" i="13"/>
  <c r="BI187" i="13"/>
  <c r="BH37" i="13"/>
  <c r="BI111" i="13"/>
  <c r="BG77" i="13"/>
  <c r="BG40" i="13"/>
  <c r="BI173" i="13"/>
  <c r="BI97" i="13"/>
  <c r="BK25" i="13"/>
  <c r="BK39" i="13"/>
  <c r="BI37" i="13"/>
  <c r="BK53" i="13"/>
  <c r="BI182" i="13"/>
  <c r="BK19" i="13"/>
  <c r="BK77" i="13"/>
  <c r="BI28" i="13"/>
  <c r="BG24" i="13"/>
  <c r="BK10" i="13"/>
  <c r="BK78" i="13"/>
  <c r="BI13" i="13"/>
  <c r="BK56" i="13"/>
  <c r="BH79" i="13"/>
  <c r="BH97" i="13"/>
  <c r="BG86" i="13"/>
  <c r="BI85" i="13"/>
  <c r="BI23" i="13"/>
  <c r="BG95" i="13"/>
  <c r="BG89" i="13"/>
  <c r="BI191" i="13"/>
  <c r="BG56" i="13"/>
  <c r="BK250" i="13"/>
  <c r="BG81" i="13"/>
  <c r="BH21" i="13"/>
  <c r="BH169" i="13"/>
  <c r="BG78" i="13"/>
  <c r="BK21" i="13"/>
  <c r="BF70" i="13"/>
  <c r="BK139" i="13"/>
  <c r="BG69" i="13"/>
  <c r="BG80" i="13"/>
  <c r="BG91" i="13"/>
  <c r="BK228" i="13"/>
  <c r="BG42" i="13"/>
  <c r="BG55" i="13"/>
  <c r="BK256" i="13"/>
  <c r="BH93" i="13"/>
  <c r="BG90" i="13"/>
  <c r="BK204" i="13"/>
  <c r="BG96" i="13"/>
  <c r="BF79" i="13"/>
  <c r="BL96" i="13"/>
  <c r="BF96" i="13"/>
  <c r="BF46" i="13"/>
  <c r="BF101" i="13"/>
  <c r="BG31" i="13"/>
  <c r="BF29" i="13"/>
  <c r="BL14" i="13"/>
  <c r="BF14" i="13"/>
  <c r="BH221" i="13"/>
  <c r="BK127" i="13"/>
  <c r="BH33" i="13"/>
  <c r="BG61" i="13"/>
  <c r="BH121" i="13"/>
  <c r="BF11" i="13"/>
  <c r="BG54" i="13"/>
  <c r="BL61" i="13"/>
  <c r="BL18" i="13"/>
  <c r="BF18" i="13"/>
  <c r="BL52" i="13"/>
  <c r="BL41" i="13"/>
  <c r="BF41" i="13"/>
  <c r="BG43" i="13"/>
  <c r="BL73" i="13"/>
  <c r="BK154" i="13"/>
  <c r="BL32" i="13"/>
  <c r="BF32" i="13"/>
  <c r="BL31" i="13"/>
  <c r="BG46" i="13"/>
  <c r="BH137" i="13"/>
  <c r="BF100" i="13"/>
  <c r="BF51" i="13"/>
  <c r="BF77" i="13"/>
  <c r="BK219" i="13"/>
  <c r="BG64" i="13"/>
  <c r="BF65" i="13"/>
  <c r="T202" i="13" l="1"/>
  <c r="R202" i="13"/>
  <c r="P202" i="13"/>
  <c r="R142" i="13"/>
  <c r="T142" i="13"/>
  <c r="P142" i="13"/>
  <c r="T165" i="13"/>
  <c r="R165" i="13"/>
  <c r="P165" i="13"/>
  <c r="P177" i="13"/>
  <c r="T177" i="13"/>
  <c r="R177" i="13"/>
  <c r="P193" i="13"/>
  <c r="T193" i="13"/>
  <c r="R193" i="13"/>
  <c r="P174" i="13"/>
  <c r="T174" i="13"/>
  <c r="R174" i="13"/>
  <c r="T179" i="13"/>
  <c r="P179" i="13"/>
  <c r="BM179" i="13" s="1"/>
  <c r="R179" i="13"/>
  <c r="T172" i="13"/>
  <c r="R172" i="13"/>
  <c r="P172" i="13"/>
  <c r="T255" i="13"/>
  <c r="BN255" i="13" s="1"/>
  <c r="R255" i="13"/>
  <c r="P255" i="13"/>
  <c r="T258" i="13"/>
  <c r="R258" i="13"/>
  <c r="P258" i="13"/>
  <c r="P206" i="13"/>
  <c r="R206" i="13"/>
  <c r="T206" i="13"/>
  <c r="T251" i="13"/>
  <c r="P251" i="13"/>
  <c r="R251" i="13"/>
  <c r="T232" i="13"/>
  <c r="R232" i="13"/>
  <c r="P232" i="13"/>
  <c r="R149" i="13"/>
  <c r="P149" i="13"/>
  <c r="T149" i="13"/>
  <c r="R156" i="13"/>
  <c r="P156" i="13"/>
  <c r="T156" i="13"/>
  <c r="R106" i="13"/>
  <c r="T106" i="13"/>
  <c r="BN106" i="13" s="1"/>
  <c r="P106" i="13"/>
  <c r="R118" i="13"/>
  <c r="BJ118" i="13" s="1"/>
  <c r="P118" i="13"/>
  <c r="T118" i="13"/>
  <c r="P194" i="13"/>
  <c r="T194" i="13"/>
  <c r="R194" i="13"/>
  <c r="T169" i="13"/>
  <c r="R169" i="13"/>
  <c r="P169" i="13"/>
  <c r="T231" i="13"/>
  <c r="P231" i="13"/>
  <c r="R231" i="13"/>
  <c r="P111" i="13"/>
  <c r="BM111" i="13" s="1"/>
  <c r="T111" i="13"/>
  <c r="R111" i="13"/>
  <c r="P236" i="13"/>
  <c r="BM236" i="13" s="1"/>
  <c r="T236" i="13"/>
  <c r="R236" i="13"/>
  <c r="P159" i="13"/>
  <c r="T159" i="13"/>
  <c r="R159" i="13"/>
  <c r="T148" i="13"/>
  <c r="BN148" i="13" s="1"/>
  <c r="R148" i="13"/>
  <c r="P148" i="13"/>
  <c r="R114" i="13"/>
  <c r="T114" i="13"/>
  <c r="BN114" i="13" s="1"/>
  <c r="P114" i="13"/>
  <c r="T248" i="13"/>
  <c r="R248" i="13"/>
  <c r="P248" i="13"/>
  <c r="P208" i="13"/>
  <c r="T208" i="13"/>
  <c r="R208" i="13"/>
  <c r="P153" i="13"/>
  <c r="T153" i="13"/>
  <c r="R153" i="13"/>
  <c r="P187" i="13"/>
  <c r="T187" i="13"/>
  <c r="R187" i="13"/>
  <c r="T144" i="13"/>
  <c r="R144" i="13"/>
  <c r="P144" i="13"/>
  <c r="P189" i="13"/>
  <c r="T189" i="13"/>
  <c r="R189" i="13"/>
  <c r="P216" i="13"/>
  <c r="R216" i="13"/>
  <c r="T216" i="13"/>
  <c r="R211" i="13"/>
  <c r="T211" i="13"/>
  <c r="P211" i="13"/>
  <c r="R209" i="13"/>
  <c r="T209" i="13"/>
  <c r="P209" i="13"/>
  <c r="P151" i="13"/>
  <c r="R151" i="13"/>
  <c r="T151" i="13"/>
  <c r="R195" i="13"/>
  <c r="P195" i="13"/>
  <c r="T195" i="13"/>
  <c r="R171" i="13"/>
  <c r="T171" i="13"/>
  <c r="P171" i="13"/>
  <c r="P182" i="13"/>
  <c r="T182" i="13"/>
  <c r="R182" i="13"/>
  <c r="R130" i="13"/>
  <c r="BJ130" i="13" s="1"/>
  <c r="T130" i="13"/>
  <c r="P130" i="13"/>
  <c r="P116" i="13"/>
  <c r="T116" i="13"/>
  <c r="R116" i="13"/>
  <c r="R243" i="13"/>
  <c r="T243" i="13"/>
  <c r="P243" i="13"/>
  <c r="R112" i="13"/>
  <c r="P112" i="13"/>
  <c r="T112" i="13"/>
  <c r="R143" i="13"/>
  <c r="T143" i="13"/>
  <c r="P143" i="13"/>
  <c r="P200" i="13"/>
  <c r="T200" i="13"/>
  <c r="R200" i="13"/>
  <c r="P217" i="13"/>
  <c r="T217" i="13"/>
  <c r="R217" i="13"/>
  <c r="R154" i="13"/>
  <c r="T154" i="13"/>
  <c r="P154" i="13"/>
  <c r="P222" i="13"/>
  <c r="T222" i="13"/>
  <c r="R222" i="13"/>
  <c r="R191" i="13"/>
  <c r="T191" i="13"/>
  <c r="P191" i="13"/>
  <c r="R166" i="13"/>
  <c r="T166" i="13"/>
  <c r="BN166" i="13" s="1"/>
  <c r="P166" i="13"/>
  <c r="R219" i="13"/>
  <c r="T219" i="13"/>
  <c r="P219" i="13"/>
  <c r="P140" i="13"/>
  <c r="T140" i="13"/>
  <c r="R140" i="13"/>
  <c r="R221" i="13"/>
  <c r="P221" i="13"/>
  <c r="T221" i="13"/>
  <c r="BN221" i="13" s="1"/>
  <c r="P141" i="13"/>
  <c r="R141" i="13"/>
  <c r="T141" i="13"/>
  <c r="P120" i="13"/>
  <c r="BM120" i="13" s="1"/>
  <c r="T120" i="13"/>
  <c r="R120" i="13"/>
  <c r="R113" i="13"/>
  <c r="P113" i="13"/>
  <c r="T113" i="13"/>
  <c r="T246" i="13"/>
  <c r="R246" i="13"/>
  <c r="P246" i="13"/>
  <c r="R164" i="13"/>
  <c r="P164" i="13"/>
  <c r="T164" i="13"/>
  <c r="R126" i="13"/>
  <c r="T126" i="13"/>
  <c r="P126" i="13"/>
  <c r="T260" i="13"/>
  <c r="R260" i="13"/>
  <c r="P260" i="13"/>
  <c r="P109" i="13"/>
  <c r="R109" i="13"/>
  <c r="T109" i="13"/>
  <c r="R247" i="13"/>
  <c r="P247" i="13"/>
  <c r="BM247" i="13" s="1"/>
  <c r="T247" i="13"/>
  <c r="P163" i="13"/>
  <c r="R163" i="13"/>
  <c r="T163" i="13"/>
  <c r="T249" i="13"/>
  <c r="P249" i="13"/>
  <c r="R249" i="13"/>
  <c r="T137" i="13"/>
  <c r="R137" i="13"/>
  <c r="P137" i="13"/>
  <c r="P225" i="13"/>
  <c r="T225" i="13"/>
  <c r="R225" i="13"/>
  <c r="T256" i="13"/>
  <c r="R256" i="13"/>
  <c r="P256" i="13"/>
  <c r="P115" i="13"/>
  <c r="R115" i="13"/>
  <c r="T115" i="13"/>
  <c r="R125" i="13"/>
  <c r="T125" i="13"/>
  <c r="P125" i="13"/>
  <c r="T234" i="13"/>
  <c r="R234" i="13"/>
  <c r="BJ234" i="13" s="1"/>
  <c r="P234" i="13"/>
  <c r="P104" i="13"/>
  <c r="T104" i="13"/>
  <c r="R104" i="13"/>
  <c r="P180" i="13"/>
  <c r="R180" i="13"/>
  <c r="BJ180" i="13" s="1"/>
  <c r="T180" i="13"/>
  <c r="R107" i="13"/>
  <c r="P107" i="13"/>
  <c r="T107" i="13"/>
  <c r="P167" i="13"/>
  <c r="R167" i="13"/>
  <c r="BJ167" i="13" s="1"/>
  <c r="T167" i="13"/>
  <c r="T218" i="13"/>
  <c r="R218" i="13"/>
  <c r="P218" i="13"/>
  <c r="R139" i="13"/>
  <c r="T139" i="13"/>
  <c r="P139" i="13"/>
  <c r="T259" i="13"/>
  <c r="R259" i="13"/>
  <c r="P259" i="13"/>
  <c r="BM259" i="13" s="1"/>
  <c r="T257" i="13"/>
  <c r="P257" i="13"/>
  <c r="R257" i="13"/>
  <c r="P175" i="13"/>
  <c r="R175" i="13"/>
  <c r="T175" i="13"/>
  <c r="T188" i="13"/>
  <c r="R188" i="13"/>
  <c r="P188" i="13"/>
  <c r="P197" i="13"/>
  <c r="R197" i="13"/>
  <c r="T197" i="13"/>
  <c r="T121" i="13"/>
  <c r="R121" i="13"/>
  <c r="BJ121" i="13" s="1"/>
  <c r="P121" i="13"/>
  <c r="R223" i="13"/>
  <c r="T223" i="13"/>
  <c r="BN223" i="13" s="1"/>
  <c r="P223" i="13"/>
  <c r="R233" i="13"/>
  <c r="T233" i="13"/>
  <c r="P233" i="13"/>
  <c r="P241" i="13"/>
  <c r="R241" i="13"/>
  <c r="T241" i="13"/>
  <c r="P190" i="13"/>
  <c r="T190" i="13"/>
  <c r="R190" i="13"/>
  <c r="P220" i="13"/>
  <c r="T220" i="13"/>
  <c r="R220" i="13"/>
  <c r="P214" i="13"/>
  <c r="R214" i="13"/>
  <c r="T214" i="13"/>
  <c r="T254" i="13"/>
  <c r="P254" i="13"/>
  <c r="R254" i="13"/>
  <c r="P237" i="13"/>
  <c r="R237" i="13"/>
  <c r="T237" i="13"/>
  <c r="T224" i="13"/>
  <c r="R224" i="13"/>
  <c r="P224" i="13"/>
  <c r="P242" i="13"/>
  <c r="R242" i="13"/>
  <c r="T242" i="13"/>
  <c r="BN242" i="13" s="1"/>
  <c r="R150" i="13"/>
  <c r="P150" i="13"/>
  <c r="T150" i="13"/>
  <c r="R235" i="13"/>
  <c r="P235" i="13"/>
  <c r="T235" i="13"/>
  <c r="T252" i="13"/>
  <c r="R252" i="13"/>
  <c r="P252" i="13"/>
  <c r="T183" i="13"/>
  <c r="P183" i="13"/>
  <c r="R183" i="13"/>
  <c r="T250" i="13"/>
  <c r="R250" i="13"/>
  <c r="P250" i="13"/>
  <c r="T239" i="13"/>
  <c r="R239" i="13"/>
  <c r="P239" i="13"/>
  <c r="T105" i="13"/>
  <c r="R105" i="13"/>
  <c r="P105" i="13"/>
  <c r="P155" i="13"/>
  <c r="T155" i="13"/>
  <c r="BN155" i="13" s="1"/>
  <c r="R155" i="13"/>
  <c r="P201" i="13"/>
  <c r="T201" i="13"/>
  <c r="R201" i="13"/>
  <c r="P124" i="13"/>
  <c r="T124" i="13"/>
  <c r="R124" i="13"/>
  <c r="R238" i="13"/>
  <c r="T238" i="13"/>
  <c r="P238" i="13"/>
  <c r="P135" i="13"/>
  <c r="T135" i="13"/>
  <c r="R135" i="13"/>
  <c r="P199" i="13"/>
  <c r="R199" i="13"/>
  <c r="T199" i="13"/>
  <c r="BN199" i="13" s="1"/>
  <c r="P103" i="13"/>
  <c r="T103" i="13"/>
  <c r="R103" i="13"/>
  <c r="BJ103" i="13" s="1"/>
  <c r="P229" i="13"/>
  <c r="T229" i="13"/>
  <c r="R229" i="13"/>
  <c r="P119" i="13"/>
  <c r="T119" i="13"/>
  <c r="R119" i="13"/>
  <c r="BJ119" i="13" s="1"/>
  <c r="R133" i="13"/>
  <c r="P133" i="13"/>
  <c r="T133" i="13"/>
  <c r="T162" i="13"/>
  <c r="P162" i="13"/>
  <c r="R162" i="13"/>
  <c r="P138" i="13"/>
  <c r="R138" i="13"/>
  <c r="T138" i="13"/>
  <c r="R196" i="13"/>
  <c r="T196" i="13"/>
  <c r="P196" i="13"/>
  <c r="R134" i="13"/>
  <c r="P134" i="13"/>
  <c r="T134" i="13"/>
  <c r="R110" i="13"/>
  <c r="BJ110" i="13" s="1"/>
  <c r="P110" i="13"/>
  <c r="T110" i="13"/>
  <c r="T170" i="13"/>
  <c r="P170" i="13"/>
  <c r="R170" i="13"/>
  <c r="P186" i="13"/>
  <c r="T186" i="13"/>
  <c r="R186" i="13"/>
  <c r="P168" i="13"/>
  <c r="T168" i="13"/>
  <c r="BN168" i="13" s="1"/>
  <c r="R168" i="13"/>
  <c r="P226" i="13"/>
  <c r="T226" i="13"/>
  <c r="R226" i="13"/>
  <c r="P178" i="13"/>
  <c r="T178" i="13"/>
  <c r="R178" i="13"/>
  <c r="P198" i="13"/>
  <c r="R198" i="13"/>
  <c r="T198" i="13"/>
  <c r="BN198" i="13" s="1"/>
  <c r="T117" i="13"/>
  <c r="R117" i="13"/>
  <c r="P117" i="13"/>
  <c r="P161" i="13"/>
  <c r="T161" i="13"/>
  <c r="R161" i="13"/>
  <c r="P158" i="13"/>
  <c r="T158" i="13"/>
  <c r="R158" i="13"/>
  <c r="T131" i="13"/>
  <c r="R131" i="13"/>
  <c r="P131" i="13"/>
  <c r="R253" i="13"/>
  <c r="P253" i="13"/>
  <c r="T253" i="13"/>
  <c r="T123" i="13"/>
  <c r="R123" i="13"/>
  <c r="P123" i="13"/>
  <c r="BM123" i="13" s="1"/>
  <c r="P132" i="13"/>
  <c r="T132" i="13"/>
  <c r="R132" i="13"/>
  <c r="T184" i="13"/>
  <c r="P184" i="13"/>
  <c r="R184" i="13"/>
  <c r="P108" i="13"/>
  <c r="R108" i="13"/>
  <c r="T108" i="13"/>
  <c r="R146" i="13"/>
  <c r="T146" i="13"/>
  <c r="P146" i="13"/>
  <c r="P185" i="13"/>
  <c r="R185" i="13"/>
  <c r="T185" i="13"/>
  <c r="R181" i="13"/>
  <c r="T181" i="13"/>
  <c r="P181" i="13"/>
  <c r="P228" i="13"/>
  <c r="R228" i="13"/>
  <c r="T228" i="13"/>
  <c r="R213" i="13"/>
  <c r="T213" i="13"/>
  <c r="P213" i="13"/>
  <c r="R215" i="13"/>
  <c r="T215" i="13"/>
  <c r="P215" i="13"/>
  <c r="P205" i="13"/>
  <c r="T205" i="13"/>
  <c r="R205" i="13"/>
  <c r="P136" i="13"/>
  <c r="R136" i="13"/>
  <c r="BJ136" i="13" s="1"/>
  <c r="T136" i="13"/>
  <c r="P212" i="13"/>
  <c r="R212" i="13"/>
  <c r="T212" i="13"/>
  <c r="T160" i="13"/>
  <c r="R160" i="13"/>
  <c r="P160" i="13"/>
  <c r="R145" i="13"/>
  <c r="P145" i="13"/>
  <c r="T145" i="13"/>
  <c r="R245" i="13"/>
  <c r="T245" i="13"/>
  <c r="P245" i="13"/>
  <c r="P203" i="13"/>
  <c r="T203" i="13"/>
  <c r="R203" i="13"/>
  <c r="T207" i="13"/>
  <c r="P207" i="13"/>
  <c r="R207" i="13"/>
  <c r="P240" i="13"/>
  <c r="R240" i="13"/>
  <c r="T240" i="13"/>
  <c r="BN240" i="13" s="1"/>
  <c r="P173" i="13"/>
  <c r="R173" i="13"/>
  <c r="T173" i="13"/>
  <c r="BN173" i="13" s="1"/>
  <c r="R127" i="13"/>
  <c r="T127" i="13"/>
  <c r="P127" i="13"/>
  <c r="R152" i="13"/>
  <c r="P152" i="13"/>
  <c r="BM152" i="13" s="1"/>
  <c r="T152" i="13"/>
  <c r="R176" i="13"/>
  <c r="BJ176" i="13" s="1"/>
  <c r="P176" i="13"/>
  <c r="T176" i="13"/>
  <c r="P227" i="13"/>
  <c r="R227" i="13"/>
  <c r="BJ227" i="13" s="1"/>
  <c r="T227" i="13"/>
  <c r="R122" i="13"/>
  <c r="T122" i="13"/>
  <c r="P122" i="13"/>
  <c r="R128" i="13"/>
  <c r="T128" i="13"/>
  <c r="P128" i="13"/>
  <c r="R147" i="13"/>
  <c r="P147" i="13"/>
  <c r="T147" i="13"/>
  <c r="R230" i="13"/>
  <c r="P230" i="13"/>
  <c r="T230" i="13"/>
  <c r="P157" i="13"/>
  <c r="R157" i="13"/>
  <c r="T157" i="13"/>
  <c r="P244" i="13"/>
  <c r="T244" i="13"/>
  <c r="R244" i="13"/>
  <c r="T129" i="13"/>
  <c r="P129" i="13"/>
  <c r="R129" i="13"/>
  <c r="P210" i="13"/>
  <c r="R210" i="13"/>
  <c r="T210" i="13"/>
  <c r="T192" i="13"/>
  <c r="R192" i="13"/>
  <c r="P192" i="13"/>
  <c r="BM192" i="13" s="1"/>
  <c r="P204" i="13"/>
  <c r="R204" i="13"/>
  <c r="T204" i="13"/>
  <c r="BL58" i="13"/>
  <c r="BL71" i="13"/>
  <c r="BL94" i="13"/>
  <c r="BL85" i="13"/>
  <c r="BL53" i="13"/>
  <c r="BL68" i="13"/>
  <c r="BL46" i="13"/>
  <c r="BH202" i="13"/>
  <c r="BK123" i="13"/>
  <c r="BH186" i="13"/>
  <c r="BK172" i="13"/>
  <c r="BH258" i="13"/>
  <c r="BF53" i="13"/>
  <c r="BK171" i="13"/>
  <c r="BK191" i="13"/>
  <c r="BH220" i="13"/>
  <c r="BH147" i="13"/>
  <c r="BH218" i="13"/>
  <c r="BH227" i="13"/>
  <c r="BF39" i="13"/>
  <c r="BF87" i="13"/>
  <c r="BF30" i="13"/>
  <c r="BK145" i="13"/>
  <c r="BF31" i="13"/>
  <c r="BK174" i="13"/>
  <c r="BK187" i="13"/>
  <c r="BH116" i="13"/>
  <c r="BH246" i="13"/>
  <c r="BH259" i="13"/>
  <c r="BK253" i="13"/>
  <c r="BL59" i="13"/>
  <c r="BL70" i="13"/>
  <c r="BL67" i="13"/>
  <c r="BH248" i="13"/>
  <c r="BF15" i="13"/>
  <c r="BH185" i="13"/>
  <c r="BH125" i="13"/>
  <c r="BH161" i="13"/>
  <c r="BK202" i="13"/>
  <c r="BF92" i="13"/>
  <c r="BF26" i="13"/>
  <c r="BK241" i="13"/>
  <c r="BF73" i="13"/>
  <c r="BF40" i="13"/>
  <c r="BF83" i="13"/>
  <c r="BK196" i="13"/>
  <c r="BL76" i="13"/>
  <c r="BL47" i="13"/>
  <c r="BF86" i="13"/>
  <c r="BK170" i="13"/>
  <c r="BL64" i="13"/>
  <c r="BF72" i="13"/>
  <c r="BF84" i="13"/>
  <c r="BK121" i="13"/>
  <c r="BF16" i="13"/>
  <c r="BH206" i="13"/>
  <c r="BH229" i="13"/>
  <c r="BH178" i="13"/>
  <c r="BK210" i="13"/>
  <c r="BF88" i="13"/>
  <c r="BF63" i="13"/>
  <c r="BK239" i="13"/>
  <c r="BK242" i="13"/>
  <c r="BF34" i="13"/>
  <c r="BK259" i="13"/>
  <c r="BL82" i="13"/>
  <c r="BF35" i="13"/>
  <c r="BK252" i="13"/>
  <c r="BH112" i="13"/>
  <c r="BK140" i="13"/>
  <c r="BF24" i="13"/>
  <c r="BF42" i="13"/>
  <c r="BF22" i="13"/>
  <c r="BK128" i="13"/>
  <c r="BL49" i="13"/>
  <c r="BH183" i="13"/>
  <c r="BK207" i="13"/>
  <c r="BK152" i="13"/>
  <c r="BK135" i="13"/>
  <c r="BL38" i="13"/>
  <c r="BH214" i="13"/>
  <c r="BK192" i="13"/>
  <c r="BH126" i="13"/>
  <c r="BF54" i="13"/>
  <c r="BH172" i="13"/>
  <c r="BH176" i="13"/>
  <c r="BK206" i="13"/>
  <c r="BL20" i="13"/>
  <c r="BL39" i="13"/>
  <c r="BL87" i="13"/>
  <c r="BF82" i="13"/>
  <c r="BH113" i="13"/>
  <c r="BL35" i="13"/>
  <c r="BH148" i="13"/>
  <c r="BH204" i="13"/>
  <c r="BH235" i="13"/>
  <c r="BL40" i="13"/>
  <c r="BL83" i="13"/>
  <c r="BH175" i="13"/>
  <c r="BH224" i="13"/>
  <c r="BH107" i="13"/>
  <c r="BK131" i="13"/>
  <c r="BF76" i="13"/>
  <c r="BH132" i="13"/>
  <c r="BH142" i="13"/>
  <c r="BH162" i="13"/>
  <c r="BH245" i="13"/>
  <c r="BF67" i="13"/>
  <c r="BL16" i="13"/>
  <c r="BH250" i="13"/>
  <c r="BK208" i="13"/>
  <c r="BK236" i="13"/>
  <c r="BF58" i="13"/>
  <c r="BK150" i="13"/>
  <c r="BK223" i="13"/>
  <c r="BK173" i="13"/>
  <c r="BK110" i="13"/>
  <c r="BK103" i="13"/>
  <c r="BK230" i="13"/>
  <c r="BF59" i="13"/>
  <c r="BK218" i="13"/>
  <c r="BH203" i="13"/>
  <c r="BK142" i="13"/>
  <c r="BL15" i="13"/>
  <c r="BH106" i="13"/>
  <c r="BL92" i="13"/>
  <c r="BL100" i="13"/>
  <c r="BK205" i="13"/>
  <c r="BH255" i="13"/>
  <c r="BH254" i="13"/>
  <c r="BF68" i="13"/>
  <c r="BF49" i="13"/>
  <c r="BK175" i="13"/>
  <c r="BF12" i="13"/>
  <c r="BL62" i="13"/>
  <c r="BK158" i="13"/>
  <c r="BH251" i="13"/>
  <c r="BK238" i="13"/>
  <c r="BL75" i="13"/>
  <c r="BK244" i="13"/>
  <c r="BH135" i="13"/>
  <c r="BH124" i="13"/>
  <c r="BF71" i="13"/>
  <c r="BK151" i="13"/>
  <c r="BH150" i="13"/>
  <c r="BF43" i="13"/>
  <c r="BL84" i="13"/>
  <c r="BF10" i="13"/>
  <c r="BH166" i="13"/>
  <c r="BH163" i="13"/>
  <c r="BL88" i="13"/>
  <c r="BL63" i="13"/>
  <c r="BH226" i="13"/>
  <c r="BF20" i="13"/>
  <c r="BL89" i="13"/>
  <c r="BF89" i="13"/>
  <c r="BL23" i="13"/>
  <c r="BF23" i="13"/>
  <c r="BL48" i="13"/>
  <c r="BF48" i="13"/>
  <c r="BL95" i="13"/>
  <c r="BF95" i="13"/>
  <c r="BH236" i="13"/>
  <c r="BH110" i="13"/>
  <c r="BL97" i="13"/>
  <c r="BF90" i="13"/>
  <c r="BL102" i="13"/>
  <c r="BK168" i="13"/>
  <c r="BH239" i="13"/>
  <c r="BL19" i="13"/>
  <c r="BK149" i="13"/>
  <c r="BH190" i="13"/>
  <c r="BK179" i="13"/>
  <c r="BL66" i="13"/>
  <c r="BH160" i="13"/>
  <c r="BF17" i="13"/>
  <c r="BK258" i="13"/>
  <c r="BH195" i="13"/>
  <c r="BH168" i="13"/>
  <c r="BL90" i="13"/>
  <c r="BK217" i="13"/>
  <c r="BK212" i="13"/>
  <c r="BK180" i="13"/>
  <c r="BH252" i="13"/>
  <c r="BF50" i="13"/>
  <c r="BF85" i="13"/>
  <c r="BK164" i="13"/>
  <c r="BL36" i="13"/>
  <c r="BL17" i="13"/>
  <c r="BK222" i="13"/>
  <c r="BL51" i="13"/>
  <c r="BK119" i="13"/>
  <c r="BF97" i="13"/>
  <c r="BK133" i="13"/>
  <c r="BK203" i="13"/>
  <c r="BK260" i="13"/>
  <c r="BH179" i="13"/>
  <c r="BL29" i="13"/>
  <c r="BF19" i="13"/>
  <c r="BH149" i="13"/>
  <c r="BK136" i="13"/>
  <c r="BK130" i="13"/>
  <c r="BH200" i="13"/>
  <c r="BH120" i="13"/>
  <c r="BK226" i="13"/>
  <c r="BH182" i="13"/>
  <c r="BK227" i="13"/>
  <c r="BH243" i="13"/>
  <c r="BL24" i="13"/>
  <c r="BH216" i="13"/>
  <c r="BL42" i="13"/>
  <c r="BH211" i="13"/>
  <c r="BL11" i="13"/>
  <c r="BK184" i="13"/>
  <c r="BL37" i="13"/>
  <c r="BK138" i="13"/>
  <c r="BK114" i="13"/>
  <c r="BH134" i="13"/>
  <c r="BH118" i="13"/>
  <c r="BH136" i="13"/>
  <c r="BK143" i="13"/>
  <c r="BL101" i="13"/>
  <c r="BH130" i="13"/>
  <c r="BK251" i="13"/>
  <c r="BK186" i="13"/>
  <c r="BK190" i="13"/>
  <c r="BL72" i="13"/>
  <c r="BH198" i="13"/>
  <c r="BK159" i="13"/>
  <c r="BK188" i="13"/>
  <c r="BL54" i="13"/>
  <c r="BH184" i="13"/>
  <c r="BL74" i="13"/>
  <c r="BH240" i="13"/>
  <c r="BH209" i="13"/>
  <c r="BK233" i="13"/>
  <c r="BH111" i="13"/>
  <c r="BK200" i="13"/>
  <c r="BK181" i="13"/>
  <c r="BH114" i="13"/>
  <c r="BH157" i="13"/>
  <c r="BK211" i="13"/>
  <c r="BK157" i="13"/>
  <c r="BN78" i="13"/>
  <c r="BJ78" i="13"/>
  <c r="BM78" i="13"/>
  <c r="BI117" i="13"/>
  <c r="BJ17" i="13"/>
  <c r="BM17" i="13"/>
  <c r="BN17" i="13"/>
  <c r="BM42" i="13"/>
  <c r="BN42" i="13"/>
  <c r="BJ42" i="13"/>
  <c r="BI213" i="13"/>
  <c r="BM93" i="13"/>
  <c r="BJ93" i="13"/>
  <c r="BJ81" i="13"/>
  <c r="BN81" i="13"/>
  <c r="BM81" i="13"/>
  <c r="BJ18" i="13"/>
  <c r="BN18" i="13"/>
  <c r="BM18" i="13"/>
  <c r="BM99" i="13"/>
  <c r="BJ99" i="13"/>
  <c r="BN99" i="13"/>
  <c r="BJ101" i="13"/>
  <c r="BN101" i="13"/>
  <c r="BM101" i="13"/>
  <c r="BN57" i="13"/>
  <c r="BM57" i="13"/>
  <c r="BJ57" i="13"/>
  <c r="BM87" i="13"/>
  <c r="BN87" i="13"/>
  <c r="BJ87" i="13"/>
  <c r="BJ59" i="13"/>
  <c r="BM59" i="13"/>
  <c r="BN59" i="13"/>
  <c r="BI33" i="13"/>
  <c r="BN15" i="13"/>
  <c r="BJ15" i="13"/>
  <c r="BM15" i="13"/>
  <c r="BN27" i="13"/>
  <c r="BJ27" i="13"/>
  <c r="BM27" i="13"/>
  <c r="BL30" i="13"/>
  <c r="BK124" i="13"/>
  <c r="BL65" i="13"/>
  <c r="BF56" i="13"/>
  <c r="BL77" i="13"/>
  <c r="BK216" i="13"/>
  <c r="BK113" i="13"/>
  <c r="BH45" i="13"/>
  <c r="BF78" i="13"/>
  <c r="BF91" i="13"/>
  <c r="BH193" i="13"/>
  <c r="BF13" i="13"/>
  <c r="BL79" i="13"/>
  <c r="BH223" i="13"/>
  <c r="BK182" i="13"/>
  <c r="BH194" i="13"/>
  <c r="BH230" i="13"/>
  <c r="BK243" i="13"/>
  <c r="BL10" i="13"/>
  <c r="BF99" i="13"/>
  <c r="BG87" i="13"/>
  <c r="BK144" i="13"/>
  <c r="BK245" i="13"/>
  <c r="BG18" i="13"/>
  <c r="BH128" i="13"/>
  <c r="BH215" i="13"/>
  <c r="BN67" i="13"/>
  <c r="BJ67" i="13"/>
  <c r="BI69" i="13"/>
  <c r="BJ12" i="13"/>
  <c r="BM12" i="13"/>
  <c r="BN12" i="13"/>
  <c r="BM62" i="13"/>
  <c r="BJ62" i="13"/>
  <c r="BN62" i="13"/>
  <c r="BJ98" i="13"/>
  <c r="BM98" i="13"/>
  <c r="BN98" i="13"/>
  <c r="BN23" i="13"/>
  <c r="BJ23" i="13"/>
  <c r="BM23" i="13"/>
  <c r="BN34" i="13"/>
  <c r="BM34" i="13"/>
  <c r="BJ34" i="13"/>
  <c r="BJ30" i="13"/>
  <c r="BM30" i="13"/>
  <c r="BN30" i="13"/>
  <c r="BN39" i="13"/>
  <c r="BJ39" i="13"/>
  <c r="BN19" i="13"/>
  <c r="BJ19" i="13"/>
  <c r="BM19" i="13"/>
  <c r="BN72" i="13"/>
  <c r="BM72" i="13"/>
  <c r="BJ72" i="13"/>
  <c r="BJ13" i="13"/>
  <c r="BN13" i="13"/>
  <c r="BM13" i="13"/>
  <c r="BN45" i="13"/>
  <c r="BM45" i="13"/>
  <c r="BJ90" i="13"/>
  <c r="BM90" i="13"/>
  <c r="BN90" i="13"/>
  <c r="BN43" i="13"/>
  <c r="BJ43" i="13"/>
  <c r="BM43" i="13"/>
  <c r="BJ73" i="13"/>
  <c r="BM73" i="13"/>
  <c r="BN73" i="13"/>
  <c r="BM28" i="13"/>
  <c r="BN28" i="13"/>
  <c r="BJ28" i="13"/>
  <c r="BI21" i="13"/>
  <c r="BJ58" i="13"/>
  <c r="BM58" i="13"/>
  <c r="BN58" i="13"/>
  <c r="BI129" i="13"/>
  <c r="BM85" i="13"/>
  <c r="BN85" i="13"/>
  <c r="BJ85" i="13"/>
  <c r="BH210" i="13"/>
  <c r="BH180" i="13"/>
  <c r="BH212" i="13"/>
  <c r="BF55" i="13"/>
  <c r="BK198" i="13"/>
  <c r="BH208" i="13"/>
  <c r="BL56" i="13"/>
  <c r="BH247" i="13"/>
  <c r="BG93" i="13"/>
  <c r="BK215" i="13"/>
  <c r="BH232" i="13"/>
  <c r="BF28" i="13"/>
  <c r="BK185" i="13"/>
  <c r="BK115" i="13"/>
  <c r="BK148" i="13"/>
  <c r="BK155" i="13"/>
  <c r="BH152" i="13"/>
  <c r="BH155" i="13"/>
  <c r="BK193" i="13"/>
  <c r="BK254" i="13"/>
  <c r="BH181" i="13"/>
  <c r="BL78" i="13"/>
  <c r="BH241" i="13"/>
  <c r="BF27" i="13"/>
  <c r="BH164" i="13"/>
  <c r="BK194" i="13"/>
  <c r="BL12" i="13"/>
  <c r="BM39" i="13"/>
  <c r="BK169" i="13"/>
  <c r="BF33" i="13"/>
  <c r="BL91" i="13"/>
  <c r="BK156" i="13"/>
  <c r="BK122" i="13"/>
  <c r="BH219" i="13"/>
  <c r="BK232" i="13"/>
  <c r="BK104" i="13"/>
  <c r="BL13" i="13"/>
  <c r="BH207" i="13"/>
  <c r="BL86" i="13"/>
  <c r="BK120" i="13"/>
  <c r="BH146" i="13"/>
  <c r="BH104" i="13"/>
  <c r="BG98" i="13"/>
  <c r="BK162" i="13"/>
  <c r="BK199" i="13"/>
  <c r="BK235" i="13"/>
  <c r="BL43" i="13"/>
  <c r="BL50" i="13"/>
  <c r="BH144" i="13"/>
  <c r="BF98" i="13"/>
  <c r="BM67" i="13"/>
  <c r="BG34" i="13"/>
  <c r="BF60" i="13"/>
  <c r="BL99" i="13"/>
  <c r="BF44" i="13"/>
  <c r="BH238" i="13"/>
  <c r="BG99" i="13"/>
  <c r="BH156" i="13"/>
  <c r="BF25" i="13"/>
  <c r="BL34" i="13"/>
  <c r="BG17" i="13"/>
  <c r="BK137" i="13"/>
  <c r="BH170" i="13"/>
  <c r="BK160" i="13"/>
  <c r="BF80" i="13"/>
  <c r="BF161" i="13"/>
  <c r="BI225" i="13"/>
  <c r="BN96" i="13"/>
  <c r="BM96" i="13"/>
  <c r="BJ96" i="13"/>
  <c r="BJ48" i="13"/>
  <c r="BN48" i="13"/>
  <c r="BM48" i="13"/>
  <c r="BJ82" i="13"/>
  <c r="BM82" i="13"/>
  <c r="BN82" i="13"/>
  <c r="BI81" i="13"/>
  <c r="BI9" i="13"/>
  <c r="BM14" i="13"/>
  <c r="BN14" i="13"/>
  <c r="BJ75" i="13"/>
  <c r="BM75" i="13"/>
  <c r="BI165" i="13"/>
  <c r="BM11" i="13"/>
  <c r="BJ11" i="13"/>
  <c r="BN11" i="13"/>
  <c r="BM92" i="13"/>
  <c r="BN92" i="13"/>
  <c r="BN88" i="13"/>
  <c r="BM88" i="13"/>
  <c r="BJ88" i="13"/>
  <c r="BJ36" i="13"/>
  <c r="BM36" i="13"/>
  <c r="BN36" i="13"/>
  <c r="BJ56" i="13"/>
  <c r="BN56" i="13"/>
  <c r="BM56" i="13"/>
  <c r="BN79" i="13"/>
  <c r="BJ79" i="13"/>
  <c r="BM79" i="13"/>
  <c r="BN26" i="13"/>
  <c r="BM26" i="13"/>
  <c r="BJ26" i="13"/>
  <c r="BI189" i="13"/>
  <c r="BM49" i="13"/>
  <c r="BJ49" i="13"/>
  <c r="BN49" i="13"/>
  <c r="BI237" i="13"/>
  <c r="BJ37" i="13"/>
  <c r="BN37" i="13"/>
  <c r="BM37" i="13"/>
  <c r="BN52" i="13"/>
  <c r="BM52" i="13"/>
  <c r="BJ52" i="13"/>
  <c r="BN25" i="13"/>
  <c r="BJ25" i="13"/>
  <c r="BM25" i="13"/>
  <c r="BJ51" i="13"/>
  <c r="BN51" i="13"/>
  <c r="BM51" i="13"/>
  <c r="BN10" i="13"/>
  <c r="BM10" i="13"/>
  <c r="BJ10" i="13"/>
  <c r="BM65" i="13"/>
  <c r="BN65" i="13"/>
  <c r="BJ65" i="13"/>
  <c r="BJ35" i="13"/>
  <c r="BN35" i="13"/>
  <c r="BM35" i="13"/>
  <c r="BJ21" i="13"/>
  <c r="BN21" i="13"/>
  <c r="BN61" i="13"/>
  <c r="BJ61" i="13"/>
  <c r="BM61" i="13"/>
  <c r="BM63" i="13"/>
  <c r="BN63" i="13"/>
  <c r="BJ63" i="13"/>
  <c r="BI141" i="13"/>
  <c r="BM76" i="13"/>
  <c r="BJ76" i="13"/>
  <c r="BN76" i="13"/>
  <c r="BJ94" i="13"/>
  <c r="BM94" i="13"/>
  <c r="BN94" i="13"/>
  <c r="BJ92" i="13"/>
  <c r="BM95" i="13"/>
  <c r="BN95" i="13"/>
  <c r="BJ95" i="13"/>
  <c r="BM54" i="13"/>
  <c r="BN54" i="13"/>
  <c r="BJ54" i="13"/>
  <c r="BM71" i="13"/>
  <c r="BN71" i="13"/>
  <c r="BJ71" i="13"/>
  <c r="BM41" i="13"/>
  <c r="BN41" i="13"/>
  <c r="BJ41" i="13"/>
  <c r="BN102" i="13"/>
  <c r="BM102" i="13"/>
  <c r="BJ102" i="13"/>
  <c r="BJ74" i="13"/>
  <c r="BM74" i="13"/>
  <c r="BN74" i="13"/>
  <c r="BN55" i="13"/>
  <c r="BJ55" i="13"/>
  <c r="BM55" i="13"/>
  <c r="BM47" i="13"/>
  <c r="BN47" i="13"/>
  <c r="BJ47" i="13"/>
  <c r="BI201" i="13"/>
  <c r="BN84" i="13"/>
  <c r="BM84" i="13"/>
  <c r="BJ84" i="13"/>
  <c r="BJ60" i="13"/>
  <c r="BN60" i="13"/>
  <c r="BM60" i="13"/>
  <c r="BH217" i="13"/>
  <c r="BL26" i="13"/>
  <c r="BH69" i="13"/>
  <c r="BH127" i="13"/>
  <c r="BH140" i="13"/>
  <c r="BL22" i="13"/>
  <c r="BG102" i="13"/>
  <c r="BJ14" i="13"/>
  <c r="BH173" i="13"/>
  <c r="BG57" i="13"/>
  <c r="BM38" i="13"/>
  <c r="BJ38" i="13"/>
  <c r="BN38" i="13"/>
  <c r="BJ29" i="13"/>
  <c r="BN29" i="13"/>
  <c r="BM29" i="13"/>
  <c r="BM22" i="13"/>
  <c r="BJ22" i="13"/>
  <c r="BN22" i="13"/>
  <c r="BM9" i="13"/>
  <c r="BN9" i="13"/>
  <c r="BJ9" i="13"/>
  <c r="BM83" i="13"/>
  <c r="BJ83" i="13"/>
  <c r="BN83" i="13"/>
  <c r="BM20" i="13"/>
  <c r="BN20" i="13"/>
  <c r="BJ20" i="13"/>
  <c r="BL55" i="13"/>
  <c r="BG73" i="13"/>
  <c r="BG15" i="13"/>
  <c r="BK9" i="13"/>
  <c r="BH103" i="13"/>
  <c r="BK125" i="13"/>
  <c r="BK111" i="13"/>
  <c r="BG23" i="13"/>
  <c r="BL28" i="13"/>
  <c r="BG62" i="13"/>
  <c r="BK106" i="13"/>
  <c r="BK176" i="13"/>
  <c r="BK221" i="13"/>
  <c r="BH154" i="13"/>
  <c r="BG85" i="13"/>
  <c r="BF52" i="13"/>
  <c r="BH158" i="13"/>
  <c r="BF61" i="13"/>
  <c r="BK146" i="13"/>
  <c r="BK197" i="13"/>
  <c r="BF37" i="13"/>
  <c r="BF102" i="13"/>
  <c r="BL27" i="13"/>
  <c r="BH159" i="13"/>
  <c r="BH260" i="13"/>
  <c r="BG72" i="13"/>
  <c r="BK209" i="13"/>
  <c r="BG27" i="13"/>
  <c r="BG101" i="13"/>
  <c r="BF62" i="13"/>
  <c r="BK195" i="13"/>
  <c r="BK257" i="13"/>
  <c r="BN75" i="13"/>
  <c r="BF93" i="13"/>
  <c r="BF75" i="13"/>
  <c r="BF47" i="13"/>
  <c r="BK126" i="13"/>
  <c r="BK109" i="13"/>
  <c r="BK231" i="13"/>
  <c r="BG9" i="13"/>
  <c r="BF64" i="13"/>
  <c r="BK163" i="13"/>
  <c r="BF38" i="13"/>
  <c r="BG59" i="13"/>
  <c r="BH143" i="13"/>
  <c r="BF94" i="13"/>
  <c r="BK116" i="13"/>
  <c r="BH109" i="13"/>
  <c r="BG22" i="13"/>
  <c r="BL98" i="13"/>
  <c r="BF66" i="13"/>
  <c r="BH253" i="13"/>
  <c r="BG67" i="13"/>
  <c r="BH138" i="13"/>
  <c r="BK255" i="13"/>
  <c r="BK134" i="13"/>
  <c r="BK167" i="13"/>
  <c r="BL60" i="13"/>
  <c r="BL44" i="13"/>
  <c r="BH151" i="13"/>
  <c r="BF36" i="13"/>
  <c r="BL25" i="13"/>
  <c r="BH242" i="13"/>
  <c r="BF74" i="13"/>
  <c r="BK240" i="13"/>
  <c r="BL80" i="13"/>
  <c r="BH205" i="13"/>
  <c r="BL161" i="13"/>
  <c r="BM89" i="13"/>
  <c r="BJ89" i="13"/>
  <c r="BN89" i="13"/>
  <c r="BJ86" i="13"/>
  <c r="BN86" i="13"/>
  <c r="BM86" i="13"/>
  <c r="BI45" i="13"/>
  <c r="BJ24" i="13"/>
  <c r="BM24" i="13"/>
  <c r="BN24" i="13"/>
  <c r="BM40" i="13"/>
  <c r="BN40" i="13"/>
  <c r="BJ40" i="13"/>
  <c r="BM77" i="13"/>
  <c r="BJ77" i="13"/>
  <c r="BN77" i="13"/>
  <c r="BM53" i="13"/>
  <c r="BN53" i="13"/>
  <c r="BJ53" i="13"/>
  <c r="BI177" i="13"/>
  <c r="BN68" i="13"/>
  <c r="BJ68" i="13"/>
  <c r="BM68" i="13"/>
  <c r="BI105" i="13"/>
  <c r="BM70" i="13"/>
  <c r="BJ70" i="13"/>
  <c r="BN70" i="13"/>
  <c r="BJ32" i="13"/>
  <c r="BN32" i="13"/>
  <c r="BM32" i="13"/>
  <c r="BM66" i="13"/>
  <c r="BN66" i="13"/>
  <c r="BJ66" i="13"/>
  <c r="BN31" i="13"/>
  <c r="BJ31" i="13"/>
  <c r="BM31" i="13"/>
  <c r="BI153" i="13"/>
  <c r="BM33" i="13"/>
  <c r="BN69" i="13"/>
  <c r="BM69" i="13"/>
  <c r="BJ69" i="13"/>
  <c r="BI249" i="13"/>
  <c r="BN91" i="13"/>
  <c r="BJ91" i="13"/>
  <c r="BM91" i="13"/>
  <c r="BI93" i="13"/>
  <c r="BJ64" i="13"/>
  <c r="BN64" i="13"/>
  <c r="BM64" i="13"/>
  <c r="BJ46" i="13"/>
  <c r="BN46" i="13"/>
  <c r="BM46" i="13"/>
  <c r="BM80" i="13"/>
  <c r="BN80" i="13"/>
  <c r="BJ80" i="13"/>
  <c r="BM100" i="13"/>
  <c r="BJ100" i="13"/>
  <c r="BN100" i="13"/>
  <c r="BJ44" i="13"/>
  <c r="BM44" i="13"/>
  <c r="BN44" i="13"/>
  <c r="BM97" i="13"/>
  <c r="BJ97" i="13"/>
  <c r="BN97" i="13"/>
  <c r="BJ16" i="13"/>
  <c r="BN16" i="13"/>
  <c r="BM16" i="13"/>
  <c r="BJ50" i="13"/>
  <c r="BM50" i="13"/>
  <c r="BN50" i="13"/>
  <c r="BG187" i="13"/>
  <c r="BG171" i="13"/>
  <c r="BK105" i="13"/>
  <c r="BG120" i="13"/>
  <c r="BG251" i="13"/>
  <c r="BG202" i="13"/>
  <c r="BL192" i="13"/>
  <c r="BF192" i="13"/>
  <c r="BG177" i="13"/>
  <c r="BG157" i="13"/>
  <c r="BG112" i="13"/>
  <c r="BF105" i="13"/>
  <c r="BL103" i="13"/>
  <c r="BF103" i="13"/>
  <c r="BL134" i="13"/>
  <c r="BF134" i="13"/>
  <c r="BG233" i="13"/>
  <c r="BG165" i="13"/>
  <c r="BL245" i="13"/>
  <c r="BF245" i="13"/>
  <c r="BL169" i="13"/>
  <c r="BF169" i="13"/>
  <c r="BG158" i="13"/>
  <c r="BL209" i="13"/>
  <c r="BF209" i="13"/>
  <c r="BG247" i="13"/>
  <c r="BG181" i="13"/>
  <c r="BL156" i="13"/>
  <c r="BF156" i="13"/>
  <c r="BG134" i="13"/>
  <c r="BG129" i="13"/>
  <c r="BG154" i="13"/>
  <c r="BL104" i="13"/>
  <c r="BF104" i="13"/>
  <c r="BG194" i="13"/>
  <c r="BG259" i="13"/>
  <c r="BG199" i="13"/>
  <c r="BL176" i="13"/>
  <c r="BF176" i="13"/>
  <c r="BK117" i="13"/>
  <c r="BL195" i="13"/>
  <c r="BF195" i="13"/>
  <c r="BF129" i="13"/>
  <c r="BL229" i="13"/>
  <c r="BF229" i="13"/>
  <c r="BF225" i="13"/>
  <c r="BL204" i="13"/>
  <c r="BF204" i="13"/>
  <c r="BL112" i="13"/>
  <c r="BF112" i="13"/>
  <c r="BG196" i="13"/>
  <c r="BL257" i="13"/>
  <c r="BF257" i="13"/>
  <c r="BL142" i="13"/>
  <c r="BF142" i="13"/>
  <c r="BH105" i="13"/>
  <c r="BH213" i="13"/>
  <c r="BG147" i="13"/>
  <c r="BL106" i="13"/>
  <c r="BF106" i="13"/>
  <c r="BG172" i="13"/>
  <c r="BH237" i="13"/>
  <c r="BL135" i="13"/>
  <c r="BF135" i="13"/>
  <c r="BG197" i="13"/>
  <c r="BL197" i="13"/>
  <c r="BF197" i="13"/>
  <c r="BG132" i="13"/>
  <c r="BG107" i="13"/>
  <c r="BK249" i="13"/>
  <c r="BF201" i="13"/>
  <c r="BG130" i="13"/>
  <c r="BG108" i="13"/>
  <c r="BG126" i="13"/>
  <c r="BG216" i="13"/>
  <c r="BL162" i="13"/>
  <c r="BF162" i="13"/>
  <c r="BG195" i="13"/>
  <c r="BL131" i="13"/>
  <c r="BF131" i="13"/>
  <c r="BG217" i="13"/>
  <c r="BL246" i="13"/>
  <c r="BF246" i="13"/>
  <c r="BG160" i="13"/>
  <c r="BG109" i="13"/>
  <c r="BG246" i="13"/>
  <c r="BL232" i="13"/>
  <c r="BF232" i="13"/>
  <c r="BL126" i="13"/>
  <c r="BF126" i="13"/>
  <c r="BG215" i="13"/>
  <c r="BL259" i="13"/>
  <c r="BF259" i="13"/>
  <c r="BL230" i="13"/>
  <c r="BF230" i="13"/>
  <c r="BG186" i="13"/>
  <c r="BL45" i="13"/>
  <c r="BH117" i="13"/>
  <c r="BG214" i="13"/>
  <c r="BL188" i="13"/>
  <c r="BF188" i="13"/>
  <c r="BL149" i="13"/>
  <c r="BF149" i="13"/>
  <c r="BG243" i="13"/>
  <c r="BL223" i="13"/>
  <c r="BF223" i="13"/>
  <c r="BL110" i="13"/>
  <c r="BF110" i="13"/>
  <c r="BL148" i="13"/>
  <c r="BF148" i="13"/>
  <c r="BL200" i="13"/>
  <c r="BF200" i="13"/>
  <c r="BK225" i="13"/>
  <c r="BK213" i="13"/>
  <c r="BL120" i="13"/>
  <c r="BF120" i="13"/>
  <c r="BL109" i="13"/>
  <c r="BF109" i="13"/>
  <c r="BG142" i="13"/>
  <c r="BL178" i="13"/>
  <c r="BF178" i="13"/>
  <c r="BG250" i="13"/>
  <c r="BL218" i="13"/>
  <c r="BF218" i="13"/>
  <c r="BH165" i="13"/>
  <c r="BL175" i="13"/>
  <c r="BF175" i="13"/>
  <c r="BG169" i="13"/>
  <c r="BH249" i="13"/>
  <c r="BG152" i="13"/>
  <c r="BL184" i="13"/>
  <c r="BF184" i="13"/>
  <c r="BL183" i="13"/>
  <c r="BF183" i="13"/>
  <c r="BL166" i="13"/>
  <c r="BF166" i="13"/>
  <c r="BG143" i="13"/>
  <c r="BG235" i="13"/>
  <c r="BK165" i="13"/>
  <c r="BL260" i="13"/>
  <c r="BF260" i="13"/>
  <c r="BL244" i="13"/>
  <c r="BF244" i="13"/>
  <c r="BL221" i="13"/>
  <c r="BF221" i="13"/>
  <c r="BG241" i="13"/>
  <c r="BK201" i="13"/>
  <c r="BL113" i="13"/>
  <c r="BF113" i="13"/>
  <c r="BL212" i="13"/>
  <c r="BF212" i="13"/>
  <c r="BG258" i="13"/>
  <c r="BG144" i="13"/>
  <c r="BH177" i="13"/>
  <c r="BG138" i="13"/>
  <c r="BG218" i="13"/>
  <c r="BL130" i="13"/>
  <c r="BF130" i="13"/>
  <c r="BL143" i="13"/>
  <c r="BF143" i="13"/>
  <c r="BL185" i="13"/>
  <c r="BF185" i="13"/>
  <c r="BL111" i="13"/>
  <c r="BF111" i="13"/>
  <c r="BG140" i="13"/>
  <c r="BG125" i="13"/>
  <c r="BG245" i="13"/>
  <c r="BL234" i="13"/>
  <c r="BF234" i="13"/>
  <c r="BL247" i="13"/>
  <c r="BF247" i="13"/>
  <c r="BF177" i="13"/>
  <c r="BK153" i="13"/>
  <c r="BG249" i="13"/>
  <c r="BG155" i="13"/>
  <c r="BL187" i="13"/>
  <c r="BF187" i="13"/>
  <c r="BL224" i="13"/>
  <c r="BF224" i="13"/>
  <c r="BF165" i="13"/>
  <c r="BG151" i="13"/>
  <c r="BF189" i="13"/>
  <c r="BL155" i="13"/>
  <c r="BF155" i="13"/>
  <c r="BL191" i="13"/>
  <c r="BF191" i="13"/>
  <c r="BG210" i="13"/>
  <c r="BH141" i="13"/>
  <c r="BG170" i="13"/>
  <c r="BL132" i="13"/>
  <c r="BF132" i="13"/>
  <c r="BL242" i="13"/>
  <c r="BF242" i="13"/>
  <c r="BL128" i="13"/>
  <c r="BF128" i="13"/>
  <c r="BL251" i="13"/>
  <c r="BF251" i="13"/>
  <c r="BG204" i="13"/>
  <c r="BG116" i="13"/>
  <c r="BG124" i="13"/>
  <c r="BG104" i="13"/>
  <c r="BG229" i="13"/>
  <c r="BL243" i="13"/>
  <c r="BF243" i="13"/>
  <c r="BL159" i="13"/>
  <c r="BF159" i="13"/>
  <c r="BG127" i="13"/>
  <c r="BL231" i="13"/>
  <c r="BF231" i="13"/>
  <c r="BL258" i="13"/>
  <c r="BF258" i="13"/>
  <c r="BL222" i="13"/>
  <c r="BF222" i="13"/>
  <c r="BG189" i="13"/>
  <c r="BG222" i="13"/>
  <c r="BG209" i="13"/>
  <c r="BG221" i="13"/>
  <c r="BL138" i="13"/>
  <c r="BF138" i="13"/>
  <c r="BG193" i="13"/>
  <c r="BG168" i="13"/>
  <c r="BG145" i="13"/>
  <c r="BL211" i="13"/>
  <c r="BF211" i="13"/>
  <c r="BG113" i="13"/>
  <c r="BL137" i="13"/>
  <c r="BF137" i="13"/>
  <c r="BH201" i="13"/>
  <c r="BG178" i="13"/>
  <c r="BG131" i="13"/>
  <c r="BL235" i="13"/>
  <c r="BF235" i="13"/>
  <c r="BG114" i="13"/>
  <c r="BG236" i="13"/>
  <c r="BL181" i="13"/>
  <c r="BF181" i="13"/>
  <c r="BL241" i="13"/>
  <c r="BF241" i="13"/>
  <c r="BL180" i="13"/>
  <c r="BF180" i="13"/>
  <c r="BG137" i="13"/>
  <c r="BL236" i="13"/>
  <c r="BF236" i="13"/>
  <c r="BL182" i="13"/>
  <c r="BF182" i="13"/>
  <c r="BG150" i="13"/>
  <c r="BL123" i="13"/>
  <c r="BF123" i="13"/>
  <c r="BL119" i="13"/>
  <c r="BF119" i="13"/>
  <c r="BL168" i="13"/>
  <c r="BF168" i="13"/>
  <c r="BL179" i="13"/>
  <c r="BF179" i="13"/>
  <c r="BL133" i="13"/>
  <c r="BF133" i="13"/>
  <c r="BF117" i="13"/>
  <c r="BL239" i="13"/>
  <c r="BF239" i="13"/>
  <c r="BK237" i="13"/>
  <c r="BL226" i="13"/>
  <c r="BF226" i="13"/>
  <c r="BG148" i="13"/>
  <c r="BG135" i="13"/>
  <c r="BG201" i="13"/>
  <c r="BL202" i="13"/>
  <c r="BF202" i="13"/>
  <c r="BL186" i="13"/>
  <c r="BF186" i="13"/>
  <c r="BF249" i="13"/>
  <c r="BG123" i="13"/>
  <c r="BL122" i="13"/>
  <c r="BF122" i="13"/>
  <c r="BG211" i="13"/>
  <c r="BG252" i="13"/>
  <c r="BG184" i="13"/>
  <c r="BG175" i="13"/>
  <c r="BG166" i="13"/>
  <c r="BL208" i="13"/>
  <c r="BF208" i="13"/>
  <c r="BL114" i="13"/>
  <c r="BF114" i="13"/>
  <c r="BG164" i="13"/>
  <c r="BF141" i="13"/>
  <c r="BL172" i="13"/>
  <c r="BF172" i="13"/>
  <c r="BG242" i="13"/>
  <c r="BG248" i="13"/>
  <c r="BH129" i="13"/>
  <c r="BG159" i="13"/>
  <c r="BG256" i="13"/>
  <c r="BG253" i="13"/>
  <c r="BL118" i="13"/>
  <c r="BF118" i="13"/>
  <c r="BL154" i="13"/>
  <c r="BF154" i="13"/>
  <c r="BG136" i="13"/>
  <c r="BL174" i="13"/>
  <c r="BF174" i="13"/>
  <c r="BG205" i="13"/>
  <c r="BL144" i="13"/>
  <c r="BF144" i="13"/>
  <c r="BG182" i="13"/>
  <c r="BG161" i="13"/>
  <c r="BG188" i="13"/>
  <c r="BL256" i="13"/>
  <c r="BF256" i="13"/>
  <c r="BL194" i="13"/>
  <c r="BF194" i="13"/>
  <c r="BG183" i="13"/>
  <c r="BL139" i="13"/>
  <c r="BF139" i="13"/>
  <c r="BL199" i="13"/>
  <c r="BF199" i="13"/>
  <c r="BL140" i="13"/>
  <c r="BF140" i="13"/>
  <c r="BG128" i="13"/>
  <c r="BL254" i="13"/>
  <c r="BF254" i="13"/>
  <c r="BL124" i="13"/>
  <c r="BF124" i="13"/>
  <c r="BL214" i="13"/>
  <c r="BF214" i="13"/>
  <c r="BL205" i="13"/>
  <c r="BF205" i="13"/>
  <c r="BG213" i="13"/>
  <c r="BF213" i="13"/>
  <c r="BL145" i="13"/>
  <c r="BF145" i="13"/>
  <c r="BG226" i="13"/>
  <c r="BG240" i="13"/>
  <c r="BG153" i="13"/>
  <c r="BL167" i="13"/>
  <c r="BF167" i="13"/>
  <c r="BG212" i="13"/>
  <c r="BG133" i="13"/>
  <c r="BL121" i="13"/>
  <c r="BF121" i="13"/>
  <c r="BG103" i="13"/>
  <c r="BL219" i="13"/>
  <c r="BF219" i="13"/>
  <c r="BG231" i="13"/>
  <c r="BG220" i="13"/>
  <c r="BH189" i="13"/>
  <c r="BL147" i="13"/>
  <c r="BF147" i="13"/>
  <c r="BH225" i="13"/>
  <c r="BG224" i="13"/>
  <c r="BG230" i="13"/>
  <c r="BL190" i="13"/>
  <c r="BF190" i="13"/>
  <c r="BG156" i="13"/>
  <c r="BG255" i="13"/>
  <c r="BG232" i="13"/>
  <c r="BL170" i="13"/>
  <c r="BF170" i="13"/>
  <c r="BG238" i="13"/>
  <c r="BG185" i="13"/>
  <c r="BK189" i="13"/>
  <c r="BL151" i="13"/>
  <c r="BF151" i="13"/>
  <c r="BL248" i="13"/>
  <c r="BF248" i="13"/>
  <c r="BG208" i="13"/>
  <c r="BK141" i="13"/>
  <c r="BL164" i="13"/>
  <c r="BF164" i="13"/>
  <c r="BG191" i="13"/>
  <c r="BL150" i="13"/>
  <c r="BF150" i="13"/>
  <c r="BG121" i="13"/>
  <c r="BL217" i="13"/>
  <c r="BF217" i="13"/>
  <c r="BG198" i="13"/>
  <c r="BG110" i="13"/>
  <c r="BG173" i="13"/>
  <c r="BL173" i="13"/>
  <c r="BF173" i="13"/>
  <c r="BG167" i="13"/>
  <c r="BL81" i="13"/>
  <c r="BG162" i="13"/>
  <c r="BG122" i="13"/>
  <c r="BL146" i="13"/>
  <c r="BF146" i="13"/>
  <c r="BL171" i="13"/>
  <c r="BF171" i="13"/>
  <c r="BL198" i="13"/>
  <c r="BF198" i="13"/>
  <c r="BL116" i="13"/>
  <c r="BF116" i="13"/>
  <c r="BK129" i="13"/>
  <c r="BL228" i="13"/>
  <c r="BF228" i="13"/>
  <c r="BG139" i="13"/>
  <c r="BL108" i="13"/>
  <c r="BF108" i="13"/>
  <c r="BL152" i="13"/>
  <c r="BF152" i="13"/>
  <c r="BL252" i="13"/>
  <c r="BF252" i="13"/>
  <c r="BL136" i="13"/>
  <c r="BF136" i="13"/>
  <c r="BL210" i="13"/>
  <c r="BF210" i="13"/>
  <c r="BG149" i="13"/>
  <c r="BL125" i="13"/>
  <c r="BF125" i="13"/>
  <c r="BG227" i="13"/>
  <c r="BG260" i="13"/>
  <c r="BG223" i="13"/>
  <c r="BG179" i="13"/>
  <c r="BL158" i="13"/>
  <c r="BF158" i="13"/>
  <c r="BJ45" i="13"/>
  <c r="BG180" i="13"/>
  <c r="BG239" i="13"/>
  <c r="BG207" i="13"/>
  <c r="BG237" i="13"/>
  <c r="BH153" i="13"/>
  <c r="BG118" i="13"/>
  <c r="BG115" i="13"/>
  <c r="BG206" i="13"/>
  <c r="BG119" i="13"/>
  <c r="BG234" i="13"/>
  <c r="BG105" i="13"/>
  <c r="BG163" i="13"/>
  <c r="BL255" i="13"/>
  <c r="BF255" i="13"/>
  <c r="BG200" i="13"/>
  <c r="BG203" i="13"/>
  <c r="BL220" i="13"/>
  <c r="BF220" i="13"/>
  <c r="BL216" i="13"/>
  <c r="BF216" i="13"/>
  <c r="BK177" i="13"/>
  <c r="BL233" i="13"/>
  <c r="BF233" i="13"/>
  <c r="BL163" i="13"/>
  <c r="BF163" i="13"/>
  <c r="BG257" i="13"/>
  <c r="BG225" i="13"/>
  <c r="BL240" i="13"/>
  <c r="BF240" i="13"/>
  <c r="BL215" i="13"/>
  <c r="BF215" i="13"/>
  <c r="BL253" i="13"/>
  <c r="BF253" i="13"/>
  <c r="BG190" i="13"/>
  <c r="BG228" i="13"/>
  <c r="BG111" i="13"/>
  <c r="BG219" i="13"/>
  <c r="BL207" i="13"/>
  <c r="BF207" i="13"/>
  <c r="BG176" i="13"/>
  <c r="BL157" i="13"/>
  <c r="BF157" i="13"/>
  <c r="BL107" i="13"/>
  <c r="BF107" i="13"/>
  <c r="BL115" i="13"/>
  <c r="BF115" i="13"/>
  <c r="BL206" i="13"/>
  <c r="BF206" i="13"/>
  <c r="BG117" i="13"/>
  <c r="BL203" i="13"/>
  <c r="BF203" i="13"/>
  <c r="BF153" i="13"/>
  <c r="BG106" i="13"/>
  <c r="BG146" i="13"/>
  <c r="BL160" i="13"/>
  <c r="BF160" i="13"/>
  <c r="BF237" i="13"/>
  <c r="BG244" i="13"/>
  <c r="BG174" i="13"/>
  <c r="BG192" i="13"/>
  <c r="BL196" i="13"/>
  <c r="BF196" i="13"/>
  <c r="BL250" i="13"/>
  <c r="BF250" i="13"/>
  <c r="BL227" i="13"/>
  <c r="BF227" i="13"/>
  <c r="BG254" i="13"/>
  <c r="BG141" i="13"/>
  <c r="BL193" i="13"/>
  <c r="BF193" i="13"/>
  <c r="BL238" i="13"/>
  <c r="BF238" i="13"/>
  <c r="BL127" i="13"/>
  <c r="BF127" i="13"/>
  <c r="BN248" i="13" l="1"/>
  <c r="BN187" i="13"/>
  <c r="BM224" i="13"/>
  <c r="BM206" i="13"/>
  <c r="BM122" i="13"/>
  <c r="BM113" i="13"/>
  <c r="BN219" i="13"/>
  <c r="BM168" i="13"/>
  <c r="BN104" i="13"/>
  <c r="BN136" i="13"/>
  <c r="BM248" i="13"/>
  <c r="BN214" i="13"/>
  <c r="BJ247" i="13"/>
  <c r="BM212" i="13"/>
  <c r="BJ163" i="13"/>
  <c r="BJ115" i="13"/>
  <c r="BJ179" i="13"/>
  <c r="BN162" i="13"/>
  <c r="BJ238" i="13"/>
  <c r="BJ229" i="13"/>
  <c r="BM143" i="13"/>
  <c r="BN217" i="13"/>
  <c r="BJ197" i="13"/>
  <c r="BM158" i="13"/>
  <c r="BM251" i="13"/>
  <c r="BJ187" i="13"/>
  <c r="BM198" i="13"/>
  <c r="BJ226" i="13"/>
  <c r="BM148" i="13"/>
  <c r="BJ106" i="13"/>
  <c r="BM246" i="13"/>
  <c r="BN130" i="13"/>
  <c r="BM119" i="13"/>
  <c r="BN137" i="13"/>
  <c r="BJ235" i="13"/>
  <c r="BM197" i="13"/>
  <c r="BJ243" i="13"/>
  <c r="BN186" i="13"/>
  <c r="BM215" i="13"/>
  <c r="BJ195" i="13"/>
  <c r="BJ196" i="13"/>
  <c r="BN192" i="13"/>
  <c r="BN174" i="13"/>
  <c r="BM156" i="13"/>
  <c r="BN124" i="13"/>
  <c r="BM204" i="13"/>
  <c r="BJ210" i="13"/>
  <c r="BM195" i="13"/>
  <c r="BM233" i="13"/>
  <c r="BJ157" i="13"/>
  <c r="BN180" i="13"/>
  <c r="BM260" i="13"/>
  <c r="BJ139" i="13"/>
  <c r="BM256" i="13"/>
  <c r="BJ159" i="13"/>
  <c r="BM252" i="13"/>
  <c r="BJ109" i="13"/>
  <c r="BN126" i="13"/>
  <c r="BN254" i="13"/>
  <c r="BJ244" i="13"/>
  <c r="BN227" i="13"/>
  <c r="BN133" i="13"/>
  <c r="BN212" i="13"/>
  <c r="BN184" i="13"/>
  <c r="BN123" i="13"/>
  <c r="BJ135" i="13"/>
  <c r="BM150" i="13"/>
  <c r="BN131" i="13"/>
  <c r="BM178" i="13"/>
  <c r="BJ168" i="13"/>
  <c r="BJ170" i="13"/>
  <c r="BN151" i="13"/>
  <c r="BM218" i="13"/>
  <c r="BN258" i="13"/>
  <c r="BM241" i="13"/>
  <c r="BN250" i="13"/>
  <c r="BM160" i="13"/>
  <c r="BM108" i="13"/>
  <c r="BN107" i="13"/>
  <c r="BM132" i="13"/>
  <c r="BL33" i="13"/>
  <c r="BJ190" i="13"/>
  <c r="BN115" i="13"/>
  <c r="BJ149" i="13"/>
  <c r="BN139" i="13"/>
  <c r="BJ173" i="13"/>
  <c r="BM110" i="13"/>
  <c r="BN121" i="13"/>
  <c r="BM230" i="13"/>
  <c r="BJ188" i="13"/>
  <c r="BM184" i="13"/>
  <c r="BM137" i="13"/>
  <c r="BN113" i="13"/>
  <c r="BM193" i="13"/>
  <c r="BJ127" i="13"/>
  <c r="BM245" i="13"/>
  <c r="BM109" i="13"/>
  <c r="BN244" i="13"/>
  <c r="BM210" i="13"/>
  <c r="BN138" i="13"/>
  <c r="BM144" i="13"/>
  <c r="BN169" i="13"/>
  <c r="BN142" i="13"/>
  <c r="BN259" i="13"/>
  <c r="BM194" i="13"/>
  <c r="BM228" i="13"/>
  <c r="BJ111" i="13"/>
  <c r="BM203" i="13"/>
  <c r="BJ200" i="13"/>
  <c r="BM128" i="13"/>
  <c r="BM161" i="13"/>
  <c r="BN182" i="13"/>
  <c r="BN253" i="13"/>
  <c r="BM159" i="13"/>
  <c r="BM211" i="13"/>
  <c r="BJ209" i="13"/>
  <c r="BJ116" i="13"/>
  <c r="BM170" i="13"/>
  <c r="BJ151" i="13"/>
  <c r="BN218" i="13"/>
  <c r="BJ258" i="13"/>
  <c r="BN160" i="13"/>
  <c r="BN195" i="13"/>
  <c r="BN216" i="13"/>
  <c r="BN108" i="13"/>
  <c r="BM107" i="13"/>
  <c r="BM172" i="13"/>
  <c r="BM196" i="13"/>
  <c r="BJ199" i="13"/>
  <c r="BJ194" i="13"/>
  <c r="BJ154" i="13"/>
  <c r="BJ233" i="13"/>
  <c r="BM202" i="13"/>
  <c r="BM171" i="13"/>
  <c r="BN146" i="13"/>
  <c r="BN257" i="13"/>
  <c r="BN203" i="13"/>
  <c r="BN200" i="13"/>
  <c r="BN207" i="13"/>
  <c r="BN179" i="13"/>
  <c r="BJ232" i="13"/>
  <c r="BJ231" i="13"/>
  <c r="BN128" i="13"/>
  <c r="BJ183" i="13"/>
  <c r="BM188" i="13"/>
  <c r="BM182" i="13"/>
  <c r="BM164" i="13"/>
  <c r="BJ166" i="13"/>
  <c r="BN175" i="13"/>
  <c r="BJ211" i="13"/>
  <c r="BJ193" i="13"/>
  <c r="BN209" i="13"/>
  <c r="BM104" i="13"/>
  <c r="BN235" i="13"/>
  <c r="BM169" i="13"/>
  <c r="BN134" i="13"/>
  <c r="BM181" i="13"/>
  <c r="BN112" i="13"/>
  <c r="BM157" i="13"/>
  <c r="BM187" i="13"/>
  <c r="BJ254" i="13"/>
  <c r="BM191" i="13"/>
  <c r="BJ208" i="13"/>
  <c r="BN185" i="13"/>
  <c r="BN238" i="13"/>
  <c r="BM220" i="13"/>
  <c r="BN103" i="13"/>
  <c r="BM133" i="13"/>
  <c r="BJ212" i="13"/>
  <c r="BM226" i="13"/>
  <c r="BN183" i="13"/>
  <c r="BM205" i="13"/>
  <c r="BJ164" i="13"/>
  <c r="BJ184" i="13"/>
  <c r="BJ113" i="13"/>
  <c r="BJ145" i="13"/>
  <c r="BJ222" i="13"/>
  <c r="BJ204" i="13"/>
  <c r="BN170" i="13"/>
  <c r="BN210" i="13"/>
  <c r="BN125" i="13"/>
  <c r="BM186" i="13"/>
  <c r="BN215" i="13"/>
  <c r="BJ172" i="13"/>
  <c r="BJ147" i="13"/>
  <c r="BM199" i="13"/>
  <c r="BL21" i="13"/>
  <c r="BJ158" i="13"/>
  <c r="BL69" i="13"/>
  <c r="BN120" i="13"/>
  <c r="BL57" i="13"/>
  <c r="BN163" i="13"/>
  <c r="BJ198" i="13"/>
  <c r="BJ245" i="13"/>
  <c r="BJ205" i="13"/>
  <c r="BJ192" i="13"/>
  <c r="BM176" i="13"/>
  <c r="BM223" i="13"/>
  <c r="BM162" i="13"/>
  <c r="BJ185" i="13"/>
  <c r="BN156" i="13"/>
  <c r="BM103" i="13"/>
  <c r="BM183" i="13"/>
  <c r="BM155" i="13"/>
  <c r="BM140" i="13"/>
  <c r="BN143" i="13"/>
  <c r="BM154" i="13"/>
  <c r="BJ134" i="13"/>
  <c r="BM106" i="13"/>
  <c r="BM121" i="13"/>
  <c r="BM114" i="13"/>
  <c r="BM221" i="13"/>
  <c r="BN247" i="13"/>
  <c r="BJ174" i="13"/>
  <c r="BM219" i="13"/>
  <c r="BM257" i="13"/>
  <c r="BJ203" i="13"/>
  <c r="BM234" i="13"/>
  <c r="BJ206" i="13"/>
  <c r="BN118" i="13"/>
  <c r="BM207" i="13"/>
  <c r="BN239" i="13"/>
  <c r="BN149" i="13"/>
  <c r="BJ122" i="13"/>
  <c r="BM167" i="13"/>
  <c r="BM173" i="13"/>
  <c r="BN191" i="13"/>
  <c r="BN208" i="13"/>
  <c r="BJ255" i="13"/>
  <c r="BN230" i="13"/>
  <c r="BJ224" i="13"/>
  <c r="BM231" i="13"/>
  <c r="BN188" i="13"/>
  <c r="BM253" i="13"/>
  <c r="BJ175" i="13"/>
  <c r="BM135" i="13"/>
  <c r="BJ150" i="13"/>
  <c r="BM131" i="13"/>
  <c r="BJ178" i="13"/>
  <c r="BN145" i="13"/>
  <c r="BJ221" i="13"/>
  <c r="BN222" i="13"/>
  <c r="BM127" i="13"/>
  <c r="BM124" i="13"/>
  <c r="BN116" i="13"/>
  <c r="BM151" i="13"/>
  <c r="BJ155" i="13"/>
  <c r="BN144" i="13"/>
  <c r="BM258" i="13"/>
  <c r="BM235" i="13"/>
  <c r="BM214" i="13"/>
  <c r="BJ246" i="13"/>
  <c r="BN109" i="13"/>
  <c r="BM217" i="13"/>
  <c r="BJ216" i="13"/>
  <c r="BJ126" i="13"/>
  <c r="BM130" i="13"/>
  <c r="BN147" i="13"/>
  <c r="BJ259" i="13"/>
  <c r="BJ181" i="13"/>
  <c r="BN233" i="13"/>
  <c r="BN157" i="13"/>
  <c r="BJ202" i="13"/>
  <c r="BJ251" i="13"/>
  <c r="BN171" i="13"/>
  <c r="BM254" i="13"/>
  <c r="BJ146" i="13"/>
  <c r="BN228" i="13"/>
  <c r="BN190" i="13"/>
  <c r="BM163" i="13"/>
  <c r="BN234" i="13"/>
  <c r="BJ260" i="13"/>
  <c r="BM149" i="13"/>
  <c r="BN122" i="13"/>
  <c r="BM208" i="13"/>
  <c r="BM232" i="13"/>
  <c r="BN220" i="13"/>
  <c r="BJ240" i="13"/>
  <c r="BJ256" i="13"/>
  <c r="BM242" i="13"/>
  <c r="BM175" i="13"/>
  <c r="BJ252" i="13"/>
  <c r="BJ236" i="13"/>
  <c r="BN178" i="13"/>
  <c r="BM209" i="13"/>
  <c r="BM116" i="13"/>
  <c r="BM125" i="13"/>
  <c r="BN241" i="13"/>
  <c r="BN152" i="13"/>
  <c r="BJ169" i="13"/>
  <c r="BM250" i="13"/>
  <c r="BJ142" i="13"/>
  <c r="BM243" i="13"/>
  <c r="BJ108" i="13"/>
  <c r="BN197" i="13"/>
  <c r="BN158" i="13"/>
  <c r="BN251" i="13"/>
  <c r="BM174" i="13"/>
  <c r="BM244" i="13"/>
  <c r="BM146" i="13"/>
  <c r="BJ219" i="13"/>
  <c r="BJ257" i="13"/>
  <c r="BN119" i="13"/>
  <c r="BN206" i="13"/>
  <c r="BJ239" i="13"/>
  <c r="BM139" i="13"/>
  <c r="BJ162" i="13"/>
  <c r="BN167" i="13"/>
  <c r="BJ191" i="13"/>
  <c r="BM185" i="13"/>
  <c r="BJ156" i="13"/>
  <c r="BJ230" i="13"/>
  <c r="BN224" i="13"/>
  <c r="BN231" i="13"/>
  <c r="BJ133" i="13"/>
  <c r="BJ161" i="13"/>
  <c r="BJ182" i="13"/>
  <c r="BN205" i="13"/>
  <c r="BJ248" i="13"/>
  <c r="BJ242" i="13"/>
  <c r="BM166" i="13"/>
  <c r="BJ148" i="13"/>
  <c r="BN236" i="13"/>
  <c r="BM145" i="13"/>
  <c r="BN193" i="13"/>
  <c r="BM229" i="13"/>
  <c r="BJ33" i="13"/>
  <c r="BN245" i="13"/>
  <c r="BJ125" i="13"/>
  <c r="BN140" i="13"/>
  <c r="BJ218" i="13"/>
  <c r="BJ138" i="13"/>
  <c r="BJ144" i="13"/>
  <c r="BJ241" i="13"/>
  <c r="BJ143" i="13"/>
  <c r="BJ152" i="13"/>
  <c r="BJ214" i="13"/>
  <c r="BJ186" i="13"/>
  <c r="BJ215" i="13"/>
  <c r="BL9" i="13"/>
  <c r="BN246" i="13"/>
  <c r="BJ160" i="13"/>
  <c r="BM216" i="13"/>
  <c r="BJ107" i="13"/>
  <c r="BN132" i="13"/>
  <c r="BN172" i="13"/>
  <c r="BM112" i="13"/>
  <c r="BN202" i="13"/>
  <c r="BJ171" i="13"/>
  <c r="BN33" i="13"/>
  <c r="BN176" i="13"/>
  <c r="BN111" i="13"/>
  <c r="BJ228" i="13"/>
  <c r="BM190" i="13"/>
  <c r="BM200" i="13"/>
  <c r="BM21" i="13"/>
  <c r="BM115" i="13"/>
  <c r="BM118" i="13"/>
  <c r="BJ207" i="13"/>
  <c r="BM239" i="13"/>
  <c r="BM180" i="13"/>
  <c r="BJ223" i="13"/>
  <c r="BN260" i="13"/>
  <c r="BM227" i="13"/>
  <c r="BN110" i="13"/>
  <c r="BM238" i="13"/>
  <c r="BN232" i="13"/>
  <c r="BM255" i="13"/>
  <c r="BJ220" i="13"/>
  <c r="BM240" i="13"/>
  <c r="BN226" i="13"/>
  <c r="BJ128" i="13"/>
  <c r="BN161" i="13"/>
  <c r="BM136" i="13"/>
  <c r="BJ253" i="13"/>
  <c r="BN256" i="13"/>
  <c r="BN159" i="13"/>
  <c r="BL93" i="13"/>
  <c r="BN164" i="13"/>
  <c r="BN252" i="13"/>
  <c r="BN211" i="13"/>
  <c r="BJ123" i="13"/>
  <c r="BN135" i="13"/>
  <c r="BN150" i="13"/>
  <c r="BJ137" i="13"/>
  <c r="BN93" i="13"/>
  <c r="BJ114" i="13"/>
  <c r="BJ131" i="13"/>
  <c r="BM222" i="13"/>
  <c r="BN127" i="13"/>
  <c r="BN229" i="13"/>
  <c r="BJ104" i="13"/>
  <c r="BJ124" i="13"/>
  <c r="BN204" i="13"/>
  <c r="BJ140" i="13"/>
  <c r="BM138" i="13"/>
  <c r="BJ250" i="13"/>
  <c r="BM142" i="13"/>
  <c r="BN243" i="13"/>
  <c r="BJ217" i="13"/>
  <c r="BM126" i="13"/>
  <c r="BJ132" i="13"/>
  <c r="BM147" i="13"/>
  <c r="BN196" i="13"/>
  <c r="BN194" i="13"/>
  <c r="BN154" i="13"/>
  <c r="BM134" i="13"/>
  <c r="BN181" i="13"/>
  <c r="BJ112" i="13"/>
  <c r="BJ120" i="13"/>
  <c r="BJ141" i="13"/>
  <c r="BL153" i="13"/>
  <c r="BJ117" i="13"/>
  <c r="BN237" i="13"/>
  <c r="BJ153" i="13"/>
  <c r="BJ213" i="13"/>
  <c r="BL141" i="13"/>
  <c r="BM201" i="13"/>
  <c r="BN189" i="13"/>
  <c r="BN249" i="13"/>
  <c r="BL225" i="13"/>
  <c r="BM165" i="13"/>
  <c r="BM141" i="13"/>
  <c r="BL237" i="13"/>
  <c r="BN117" i="13"/>
  <c r="BM225" i="13"/>
  <c r="BM105" i="13"/>
  <c r="BN153" i="13"/>
  <c r="BL213" i="13"/>
  <c r="BN213" i="13"/>
  <c r="BL249" i="13"/>
  <c r="BL165" i="13"/>
  <c r="BM249" i="13"/>
  <c r="BL129" i="13"/>
  <c r="BJ129" i="13"/>
  <c r="BN177" i="13"/>
  <c r="BN141" i="13"/>
  <c r="BJ225" i="13"/>
  <c r="BJ105" i="13"/>
  <c r="BM237" i="13"/>
  <c r="BM153" i="13"/>
  <c r="BM213" i="13"/>
  <c r="BN201" i="13"/>
  <c r="BJ189" i="13"/>
  <c r="BL189" i="13"/>
  <c r="BL201" i="13"/>
  <c r="BN129" i="13"/>
  <c r="BN165" i="13"/>
  <c r="BJ177" i="13"/>
  <c r="BM117" i="13"/>
  <c r="BN225" i="13"/>
  <c r="BN105" i="13"/>
  <c r="BJ237" i="13"/>
  <c r="BJ201" i="13"/>
  <c r="BL117" i="13"/>
  <c r="BM189" i="13"/>
  <c r="BJ249" i="13"/>
  <c r="BL177" i="13"/>
  <c r="BM129" i="13"/>
  <c r="BJ165" i="13"/>
  <c r="BL105" i="13"/>
  <c r="BM177" i="13"/>
  <c r="AX9" i="13" l="1"/>
  <c r="AT9" i="13"/>
  <c r="AR9" i="13"/>
  <c r="AS9" i="13"/>
  <c r="AU9" i="13"/>
  <c r="AX10" i="13" l="1"/>
  <c r="AU10" i="13"/>
  <c r="AS10" i="13"/>
  <c r="AV9" i="13"/>
  <c r="AT10" i="13"/>
  <c r="AR10" i="13"/>
  <c r="AS11" i="13" l="1"/>
  <c r="AU11" i="13"/>
  <c r="AX11" i="13"/>
  <c r="AT11" i="13"/>
  <c r="AR11" i="13"/>
  <c r="AV10" i="13"/>
  <c r="AR12" i="13" l="1"/>
  <c r="AT12" i="13"/>
  <c r="AX12" i="13"/>
  <c r="AV11" i="13"/>
  <c r="AU12" i="13"/>
  <c r="AS12" i="13"/>
  <c r="AV12" i="13" l="1"/>
  <c r="AU13" i="13" l="1"/>
  <c r="AS13" i="13"/>
  <c r="AT13" i="13"/>
  <c r="AR13" i="13"/>
  <c r="AX13" i="13"/>
  <c r="AV13" i="13" l="1"/>
  <c r="AU14" i="13" l="1"/>
  <c r="AS14" i="13"/>
  <c r="AT14" i="13"/>
  <c r="AR14" i="13"/>
  <c r="AX14" i="13"/>
  <c r="AV14" i="13" l="1"/>
  <c r="AR15" i="13" l="1"/>
  <c r="AT15" i="13"/>
  <c r="AS15" i="13"/>
  <c r="AU15" i="13"/>
  <c r="AX15" i="13"/>
  <c r="AT16" i="13" l="1"/>
  <c r="AR16" i="13"/>
  <c r="AX16" i="13"/>
  <c r="AS16" i="13"/>
  <c r="AU16" i="13"/>
  <c r="AV15" i="13"/>
  <c r="AU17" i="13" l="1"/>
  <c r="AS17" i="13"/>
  <c r="AV16" i="13"/>
  <c r="AX17" i="13"/>
  <c r="AR17" i="13"/>
  <c r="AT17" i="13"/>
  <c r="AV17" i="13" l="1"/>
  <c r="AR18" i="13"/>
  <c r="AT18" i="13"/>
  <c r="AS18" i="13"/>
  <c r="AU18" i="13"/>
  <c r="AX18" i="13"/>
  <c r="AS19" i="13" l="1"/>
  <c r="AU19" i="13"/>
  <c r="AV18" i="13"/>
  <c r="AR19" i="13"/>
  <c r="AT19" i="13"/>
  <c r="AX19" i="13"/>
  <c r="AV19" i="13" l="1"/>
  <c r="AX20" i="13" l="1"/>
  <c r="AU20" i="13"/>
  <c r="AS20" i="13"/>
  <c r="AR20" i="13"/>
  <c r="AT20" i="13"/>
  <c r="AU21" i="13" l="1"/>
  <c r="AS21" i="13"/>
  <c r="AX21" i="13"/>
  <c r="AR21" i="13"/>
  <c r="AT21" i="13"/>
  <c r="AV20" i="13"/>
  <c r="AS22" i="13" l="1"/>
  <c r="AU22" i="13"/>
  <c r="AR22" i="13"/>
  <c r="AT22" i="13"/>
  <c r="AV21" i="13"/>
  <c r="AX22" i="13"/>
  <c r="AV22" i="13" l="1"/>
  <c r="AU23" i="13"/>
  <c r="AS23" i="13"/>
  <c r="AX23" i="13"/>
  <c r="AT23" i="13"/>
  <c r="AR23" i="13"/>
  <c r="AU24" i="13" l="1"/>
  <c r="AS24" i="13"/>
  <c r="AV23" i="13"/>
  <c r="AX24" i="13"/>
  <c r="AR24" i="13"/>
  <c r="AT24" i="13"/>
  <c r="AV24" i="13" l="1"/>
  <c r="AU25" i="13" l="1"/>
  <c r="AS25" i="13"/>
  <c r="AR25" i="13"/>
  <c r="AT25" i="13"/>
  <c r="AX25" i="13"/>
  <c r="AV25" i="13" l="1"/>
  <c r="AT26" i="13" l="1"/>
  <c r="AR26" i="13"/>
  <c r="AX26" i="13"/>
  <c r="AS26" i="13"/>
  <c r="AU26" i="13"/>
  <c r="AV26" i="13" l="1"/>
  <c r="AR27" i="13" l="1"/>
  <c r="AT27" i="13"/>
  <c r="AX27" i="13"/>
  <c r="AU27" i="13"/>
  <c r="AS27" i="13"/>
  <c r="AS28" i="13" l="1"/>
  <c r="AU28" i="13"/>
  <c r="AX28" i="13"/>
  <c r="AV27" i="13"/>
  <c r="AR28" i="13"/>
  <c r="AT28" i="13"/>
  <c r="AV28" i="13" l="1"/>
  <c r="AR29" i="13" l="1"/>
  <c r="AT29" i="13"/>
  <c r="AX29" i="13"/>
  <c r="AU29" i="13"/>
  <c r="AS29" i="13"/>
  <c r="AV29" i="13" l="1"/>
  <c r="AT30" i="13" l="1"/>
  <c r="AR30" i="13"/>
  <c r="AU30" i="13"/>
  <c r="AS30" i="13"/>
  <c r="AX30" i="13"/>
  <c r="AV30" i="13" l="1"/>
  <c r="AU31" i="13" l="1"/>
  <c r="AS31" i="13"/>
  <c r="AR31" i="13"/>
  <c r="AT31" i="13"/>
  <c r="AX31" i="13"/>
  <c r="AV31" i="13" l="1"/>
  <c r="AT32" i="13" l="1"/>
  <c r="AR32" i="13"/>
  <c r="AS32" i="13"/>
  <c r="AU32" i="13"/>
  <c r="AX32" i="13"/>
  <c r="AT33" i="13" l="1"/>
  <c r="AR33" i="13"/>
  <c r="AU33" i="13"/>
  <c r="AS33" i="13"/>
  <c r="AV32" i="13"/>
  <c r="AX33" i="13"/>
  <c r="AS34" i="13" l="1"/>
  <c r="AU34" i="13"/>
  <c r="AR34" i="13"/>
  <c r="AT34" i="13"/>
  <c r="AV33" i="13"/>
  <c r="AX34" i="13"/>
  <c r="AR35" i="13" l="1"/>
  <c r="AT35" i="13"/>
  <c r="AV34" i="13"/>
  <c r="AX35" i="13"/>
  <c r="AU35" i="13"/>
  <c r="AS35" i="13"/>
  <c r="AR36" i="13" l="1"/>
  <c r="AT36" i="13"/>
  <c r="AU36" i="13"/>
  <c r="AS36" i="13"/>
  <c r="AV35" i="13"/>
  <c r="AX36" i="13"/>
  <c r="AV36" i="13" l="1"/>
  <c r="AX37" i="13" l="1"/>
  <c r="AU37" i="13"/>
  <c r="AS37" i="13"/>
  <c r="AR37" i="13"/>
  <c r="AT37" i="13"/>
  <c r="AV37" i="13" l="1"/>
  <c r="AX38" i="13" l="1"/>
  <c r="AR38" i="13"/>
  <c r="AT38" i="13"/>
  <c r="AU38" i="13"/>
  <c r="AS38" i="13"/>
  <c r="AV38" i="13" l="1"/>
  <c r="AS39" i="13" l="1"/>
  <c r="AU39" i="13"/>
  <c r="AX39" i="13"/>
  <c r="AR39" i="13"/>
  <c r="AT39" i="13"/>
  <c r="AX40" i="13" l="1"/>
  <c r="AU40" i="13"/>
  <c r="AS40" i="13"/>
  <c r="AR40" i="13"/>
  <c r="AT40" i="13"/>
  <c r="AV39" i="13"/>
  <c r="AX41" i="13" l="1"/>
  <c r="AU41" i="13"/>
  <c r="AS41" i="13"/>
  <c r="AR41" i="13"/>
  <c r="AT41" i="13"/>
  <c r="AV40" i="13"/>
  <c r="AV41" i="13" l="1"/>
  <c r="AT42" i="13"/>
  <c r="AR42" i="13"/>
  <c r="AS42" i="13"/>
  <c r="AU42" i="13"/>
  <c r="AX42" i="13"/>
  <c r="AV42" i="13" l="1"/>
  <c r="AX43" i="13" l="1"/>
  <c r="AR43" i="13"/>
  <c r="AT43" i="13"/>
  <c r="AS43" i="13"/>
  <c r="AU43" i="13"/>
  <c r="AV43" i="13" l="1"/>
  <c r="AS44" i="13"/>
  <c r="AU44" i="13"/>
  <c r="AX44" i="13"/>
  <c r="AR44" i="13"/>
  <c r="AT44" i="13"/>
  <c r="AV44" i="13" l="1"/>
  <c r="AX45" i="13" l="1"/>
  <c r="AR45" i="13"/>
  <c r="AT45" i="13"/>
  <c r="AS45" i="13"/>
  <c r="AU45" i="13"/>
  <c r="AX46" i="13" l="1"/>
  <c r="AV45" i="13"/>
  <c r="AT46" i="13"/>
  <c r="AR46" i="13"/>
  <c r="AS46" i="13"/>
  <c r="AU46" i="13"/>
  <c r="AX47" i="13" l="1"/>
  <c r="AV46" i="13"/>
  <c r="AR47" i="13"/>
  <c r="AT47" i="13"/>
  <c r="AS47" i="13"/>
  <c r="AU47" i="13"/>
  <c r="AV47" i="13" l="1"/>
  <c r="AS48" i="13"/>
  <c r="AU48" i="13"/>
  <c r="AX48" i="13"/>
  <c r="AT48" i="13"/>
  <c r="AR48" i="13"/>
  <c r="AV48" i="13" l="1"/>
  <c r="AX49" i="13" l="1"/>
  <c r="AU49" i="13"/>
  <c r="AS49" i="13"/>
  <c r="AT49" i="13"/>
  <c r="AR49" i="13"/>
  <c r="AV49" i="13" l="1"/>
  <c r="AU50" i="13" l="1"/>
  <c r="AS50" i="13"/>
  <c r="AX50" i="13"/>
  <c r="AR50" i="13"/>
  <c r="AT50" i="13"/>
  <c r="AV50" i="13" l="1"/>
  <c r="AX51" i="13" l="1"/>
  <c r="AU51" i="13"/>
  <c r="AS51" i="13"/>
  <c r="AR51" i="13"/>
  <c r="AT51" i="13"/>
  <c r="AV51" i="13" l="1"/>
  <c r="AS52" i="13"/>
  <c r="AU52" i="13"/>
  <c r="AX52" i="13"/>
  <c r="AT52" i="13"/>
  <c r="AR52" i="13"/>
  <c r="AV52" i="13" l="1"/>
  <c r="AX53" i="13"/>
  <c r="AU53" i="13"/>
  <c r="AS53" i="13"/>
  <c r="AR53" i="13"/>
  <c r="AT53" i="13"/>
  <c r="AV53" i="13" l="1"/>
  <c r="AX54" i="13" l="1"/>
  <c r="AT54" i="13"/>
  <c r="AR54" i="13"/>
  <c r="AU54" i="13"/>
  <c r="AS54" i="13"/>
  <c r="AV54" i="13" l="1"/>
  <c r="AX55" i="13"/>
  <c r="AU55" i="13"/>
  <c r="AS55" i="13"/>
  <c r="AR55" i="13"/>
  <c r="AT55" i="13"/>
  <c r="AV55" i="13" l="1"/>
  <c r="AT56" i="13"/>
  <c r="AR56" i="13"/>
  <c r="AX56" i="13"/>
  <c r="AS56" i="13"/>
  <c r="AU56" i="13"/>
  <c r="AV56" i="13" l="1"/>
  <c r="AU57" i="13" l="1"/>
  <c r="AS57" i="13"/>
  <c r="AR57" i="13"/>
  <c r="AT57" i="13"/>
  <c r="AX57" i="13"/>
  <c r="AV57" i="13" l="1"/>
  <c r="AS58" i="13"/>
  <c r="AU58" i="13"/>
  <c r="AR58" i="13"/>
  <c r="AT58" i="13"/>
  <c r="AX58" i="13"/>
  <c r="AV58" i="13" l="1"/>
  <c r="AS59" i="13" l="1"/>
  <c r="AU59" i="13"/>
  <c r="AX59" i="13"/>
  <c r="AR59" i="13"/>
  <c r="AT59" i="13"/>
  <c r="AV59" i="13" l="1"/>
  <c r="AR60" i="13" l="1"/>
  <c r="AT60" i="13"/>
  <c r="AS60" i="13"/>
  <c r="AU60" i="13"/>
  <c r="AX60" i="13"/>
  <c r="AV60" i="13" l="1"/>
  <c r="AX61" i="13" l="1"/>
  <c r="AU61" i="13"/>
  <c r="AS61" i="13"/>
  <c r="AR61" i="13"/>
  <c r="AT61" i="13"/>
  <c r="AV61" i="13" l="1"/>
  <c r="AS62" i="13" l="1"/>
  <c r="AU62" i="13"/>
  <c r="AX62" i="13"/>
  <c r="AR62" i="13"/>
  <c r="AT62" i="13"/>
  <c r="AV62" i="13" l="1"/>
  <c r="AS63" i="13" l="1"/>
  <c r="AU63" i="13"/>
  <c r="AX63" i="13"/>
  <c r="AR63" i="13"/>
  <c r="AT63" i="13"/>
  <c r="AV63" i="13" l="1"/>
  <c r="AR64" i="13" l="1"/>
  <c r="AT64" i="13"/>
  <c r="AX64" i="13"/>
  <c r="AU64" i="13"/>
  <c r="AS64" i="13"/>
  <c r="AV64" i="13" l="1"/>
  <c r="AX65" i="13" l="1"/>
  <c r="AS65" i="13"/>
  <c r="AU65" i="13"/>
  <c r="AT65" i="13"/>
  <c r="AR65" i="13"/>
  <c r="AV65" i="13" l="1"/>
  <c r="AR66" i="13"/>
  <c r="AT66" i="13"/>
  <c r="AU66" i="13"/>
  <c r="AS66" i="13"/>
  <c r="AX66" i="13"/>
  <c r="AU67" i="13" l="1"/>
  <c r="AS67" i="13"/>
  <c r="AX67" i="13"/>
  <c r="AV66" i="13"/>
  <c r="AT67" i="13"/>
  <c r="AR67" i="13"/>
  <c r="AV67" i="13" l="1"/>
  <c r="AX68" i="13"/>
  <c r="AU68" i="13"/>
  <c r="AS68" i="13"/>
  <c r="AT68" i="13"/>
  <c r="AR68" i="13"/>
  <c r="AV68" i="13" l="1"/>
  <c r="AS69" i="13"/>
  <c r="AU69" i="13"/>
  <c r="AR69" i="13"/>
  <c r="AT69" i="13"/>
  <c r="AX69" i="13"/>
  <c r="AV69" i="13" l="1"/>
  <c r="AR70" i="13"/>
  <c r="AT70" i="13"/>
  <c r="AX70" i="13"/>
  <c r="AS70" i="13"/>
  <c r="AU70" i="13"/>
  <c r="AS71" i="13" l="1"/>
  <c r="AU71" i="13"/>
  <c r="AR71" i="13"/>
  <c r="AT71" i="13"/>
  <c r="AX71" i="13"/>
  <c r="AV70" i="13"/>
  <c r="AV71" i="13" l="1"/>
  <c r="AX72" i="13" l="1"/>
  <c r="AT72" i="13"/>
  <c r="AR72" i="13"/>
  <c r="AU72" i="13"/>
  <c r="AS72" i="13"/>
  <c r="AV72" i="13" l="1"/>
  <c r="AX73" i="13" l="1"/>
  <c r="AR73" i="13"/>
  <c r="AT73" i="13"/>
  <c r="AS73" i="13"/>
  <c r="AU73" i="13"/>
  <c r="AV73" i="13" l="1"/>
  <c r="AT74" i="13" l="1"/>
  <c r="AR74" i="13"/>
  <c r="AX74" i="13"/>
  <c r="AU74" i="13"/>
  <c r="AS74" i="13"/>
  <c r="AX75" i="13" l="1"/>
  <c r="AS75" i="13"/>
  <c r="AU75" i="13"/>
  <c r="AV74" i="13"/>
  <c r="AR75" i="13"/>
  <c r="AT75" i="13"/>
  <c r="AS76" i="13" l="1"/>
  <c r="AU76" i="13"/>
  <c r="AV75" i="13"/>
  <c r="AR76" i="13"/>
  <c r="AT76" i="13"/>
  <c r="AX76" i="13"/>
  <c r="AV76" i="13" l="1"/>
  <c r="AX77" i="13" l="1"/>
  <c r="AS77" i="13"/>
  <c r="AU77" i="13"/>
  <c r="AT77" i="13"/>
  <c r="AR77" i="13"/>
  <c r="AV77" i="13" l="1"/>
  <c r="AR78" i="13" l="1"/>
  <c r="AT78" i="13"/>
  <c r="AX78" i="13"/>
  <c r="AU78" i="13"/>
  <c r="AS78" i="13"/>
  <c r="AS79" i="13" l="1"/>
  <c r="AU79" i="13"/>
  <c r="AX79" i="13"/>
  <c r="AV78" i="13"/>
  <c r="AT79" i="13"/>
  <c r="AR79" i="13"/>
  <c r="AV79" i="13" l="1"/>
  <c r="AX80" i="13" l="1"/>
  <c r="AU80" i="13"/>
  <c r="AS80" i="13"/>
  <c r="AT80" i="13"/>
  <c r="AR80" i="13"/>
  <c r="AV80" i="13" l="1"/>
  <c r="AS81" i="13" l="1"/>
  <c r="AU81" i="13"/>
  <c r="AX81" i="13"/>
  <c r="AR81" i="13"/>
  <c r="AT81" i="13"/>
  <c r="AV81" i="13" l="1"/>
  <c r="AR82" i="13" l="1"/>
  <c r="AT82" i="13"/>
  <c r="AS82" i="13"/>
  <c r="AU82" i="13"/>
  <c r="AX82" i="13"/>
  <c r="AV82" i="13" l="1"/>
  <c r="AU83" i="13" l="1"/>
  <c r="AS83" i="13"/>
  <c r="AX83" i="13"/>
  <c r="AT83" i="13"/>
  <c r="AR83" i="13"/>
  <c r="AV83" i="13" l="1"/>
  <c r="AR84" i="13"/>
  <c r="AT84" i="13"/>
  <c r="AX84" i="13"/>
  <c r="AS84" i="13"/>
  <c r="AU84" i="13"/>
  <c r="AX85" i="13" l="1"/>
  <c r="AV84" i="13"/>
  <c r="AR85" i="13"/>
  <c r="AT85" i="13"/>
  <c r="AU85" i="13"/>
  <c r="AS85" i="13"/>
  <c r="AV85" i="13" l="1"/>
  <c r="AS86" i="13" l="1"/>
  <c r="AU86" i="13"/>
  <c r="AX86" i="13"/>
  <c r="AR86" i="13"/>
  <c r="AT86" i="13"/>
  <c r="AX165" i="13" l="1"/>
  <c r="AV86" i="13"/>
  <c r="AR165" i="13" l="1"/>
  <c r="AT165" i="13"/>
  <c r="AX166" i="13"/>
  <c r="AX167" i="13" l="1"/>
  <c r="AX87" i="13"/>
  <c r="AR87" i="13"/>
  <c r="AT87" i="13"/>
  <c r="AT166" i="13"/>
  <c r="AR166" i="13"/>
  <c r="AS87" i="13"/>
  <c r="AU87" i="13"/>
  <c r="AV87" i="13" l="1"/>
  <c r="AR88" i="13"/>
  <c r="AT88" i="13"/>
  <c r="AS88" i="13"/>
  <c r="AU88" i="13"/>
  <c r="AT167" i="13"/>
  <c r="AR167" i="13"/>
  <c r="AX88" i="13"/>
  <c r="AX168" i="13"/>
  <c r="AX89" i="13" l="1"/>
  <c r="AR89" i="13"/>
  <c r="AT89" i="13"/>
  <c r="AS89" i="13"/>
  <c r="AU89" i="13"/>
  <c r="AR168" i="13"/>
  <c r="AT168" i="13"/>
  <c r="AV88" i="13"/>
  <c r="AX169" i="13"/>
  <c r="AV89" i="13" l="1"/>
  <c r="AR169" i="13"/>
  <c r="AT169" i="13"/>
  <c r="AU90" i="13"/>
  <c r="AS90" i="13"/>
  <c r="AR90" i="13"/>
  <c r="AT90" i="13"/>
  <c r="AU165" i="13"/>
  <c r="AS165" i="13"/>
  <c r="AX90" i="13"/>
  <c r="AX170" i="13"/>
  <c r="AR170" i="13" l="1"/>
  <c r="AT170" i="13"/>
  <c r="AX91" i="13"/>
  <c r="AS166" i="13"/>
  <c r="AU166" i="13"/>
  <c r="AV165" i="13"/>
  <c r="AX171" i="13"/>
  <c r="AU91" i="13"/>
  <c r="AS91" i="13"/>
  <c r="AR91" i="13"/>
  <c r="AT91" i="13"/>
  <c r="AV90" i="13"/>
  <c r="AV91" i="13" l="1"/>
  <c r="AX92" i="13"/>
  <c r="AR92" i="13"/>
  <c r="AT92" i="13"/>
  <c r="AS167" i="13"/>
  <c r="AU167" i="13"/>
  <c r="AX172" i="13"/>
  <c r="AU92" i="13"/>
  <c r="AS92" i="13"/>
  <c r="AV166" i="13"/>
  <c r="AT171" i="13"/>
  <c r="AR171" i="13"/>
  <c r="AV167" i="13" l="1"/>
  <c r="AU168" i="13"/>
  <c r="AS168" i="13"/>
  <c r="AT172" i="13"/>
  <c r="AR172" i="13"/>
  <c r="AX93" i="13"/>
  <c r="AR93" i="13"/>
  <c r="AT93" i="13"/>
  <c r="AV92" i="13"/>
  <c r="AX173" i="13"/>
  <c r="AS93" i="13"/>
  <c r="AU93" i="13"/>
  <c r="AU169" i="13" l="1"/>
  <c r="AS169" i="13"/>
  <c r="AV93" i="13"/>
  <c r="AR173" i="13"/>
  <c r="AT173" i="13"/>
  <c r="AX174" i="13"/>
  <c r="AV168" i="13"/>
  <c r="AV169" i="13" l="1"/>
  <c r="AU94" i="13"/>
  <c r="AS94" i="13"/>
  <c r="AT94" i="13"/>
  <c r="AR94" i="13"/>
  <c r="AX94" i="13"/>
  <c r="AX175" i="13"/>
  <c r="AR174" i="13"/>
  <c r="AT174" i="13"/>
  <c r="AU170" i="13"/>
  <c r="AS170" i="13"/>
  <c r="AV170" i="13" l="1"/>
  <c r="AV94" i="13"/>
  <c r="AX95" i="13"/>
  <c r="AU171" i="13"/>
  <c r="AS171" i="13"/>
  <c r="AU95" i="13"/>
  <c r="AS95" i="13"/>
  <c r="AX176" i="13"/>
  <c r="AR95" i="13"/>
  <c r="AT95" i="13"/>
  <c r="AR175" i="13"/>
  <c r="AT175" i="13"/>
  <c r="AV171" i="13" l="1"/>
  <c r="AX177" i="13"/>
  <c r="AU96" i="13"/>
  <c r="AS96" i="13"/>
  <c r="AV95" i="13"/>
  <c r="AT176" i="13"/>
  <c r="AR176" i="13"/>
  <c r="AU172" i="13"/>
  <c r="AS172" i="13"/>
  <c r="AX96" i="13"/>
  <c r="AT96" i="13"/>
  <c r="AR96" i="13"/>
  <c r="AV96" i="13" l="1"/>
  <c r="AV172" i="13"/>
  <c r="AS173" i="13"/>
  <c r="AU173" i="13"/>
  <c r="AR177" i="13"/>
  <c r="AT177" i="13"/>
  <c r="AX178" i="13"/>
  <c r="AV173" i="13" l="1"/>
  <c r="AS174" i="13"/>
  <c r="AU174" i="13"/>
  <c r="AT97" i="13"/>
  <c r="AR97" i="13"/>
  <c r="AX179" i="13"/>
  <c r="AR178" i="13"/>
  <c r="AT178" i="13"/>
  <c r="AS97" i="13"/>
  <c r="AU97" i="13"/>
  <c r="AX97" i="13"/>
  <c r="AR179" i="13" l="1"/>
  <c r="AT179" i="13"/>
  <c r="AX180" i="13"/>
  <c r="AV97" i="13"/>
  <c r="AV174" i="13"/>
  <c r="AU175" i="13"/>
  <c r="AS175" i="13"/>
  <c r="AV175" i="13" l="1"/>
  <c r="AX181" i="13"/>
  <c r="AR180" i="13"/>
  <c r="AT180" i="13"/>
  <c r="AS176" i="13"/>
  <c r="AU176" i="13"/>
  <c r="AS98" i="13" l="1"/>
  <c r="AU98" i="13"/>
  <c r="AR181" i="13"/>
  <c r="AT181" i="13"/>
  <c r="AX98" i="13"/>
  <c r="AX182" i="13"/>
  <c r="AV176" i="13"/>
  <c r="AS177" i="13"/>
  <c r="AU177" i="13"/>
  <c r="AT98" i="13"/>
  <c r="AR98" i="13"/>
  <c r="AU178" i="13" l="1"/>
  <c r="AS178" i="13"/>
  <c r="AX183" i="13"/>
  <c r="AV177" i="13"/>
  <c r="AR182" i="13"/>
  <c r="AT182" i="13"/>
  <c r="AV98" i="13"/>
  <c r="AV178" i="13" l="1"/>
  <c r="AR99" i="13"/>
  <c r="AT99" i="13"/>
  <c r="AT183" i="13"/>
  <c r="AR183" i="13"/>
  <c r="AS179" i="13"/>
  <c r="AU179" i="13"/>
  <c r="AU99" i="13"/>
  <c r="AS99" i="13"/>
  <c r="AX184" i="13"/>
  <c r="AX99" i="13"/>
  <c r="AX185" i="13" l="1"/>
  <c r="AX100" i="13"/>
  <c r="AU100" i="13"/>
  <c r="AS100" i="13"/>
  <c r="AU180" i="13"/>
  <c r="AS180" i="13"/>
  <c r="AT100" i="13"/>
  <c r="AR100" i="13"/>
  <c r="AR184" i="13"/>
  <c r="AT184" i="13"/>
  <c r="AV179" i="13"/>
  <c r="AV99" i="13"/>
  <c r="AV180" i="13" l="1"/>
  <c r="AV100" i="13"/>
  <c r="AX101" i="13"/>
  <c r="AT101" i="13"/>
  <c r="AR101" i="13"/>
  <c r="AU101" i="13"/>
  <c r="AS101" i="13"/>
  <c r="AR185" i="13"/>
  <c r="AT185" i="13"/>
  <c r="AX186" i="13"/>
  <c r="AS181" i="13"/>
  <c r="AU181" i="13"/>
  <c r="AV181" i="13" l="1"/>
  <c r="AT102" i="13"/>
  <c r="AR102" i="13"/>
  <c r="AU182" i="13"/>
  <c r="AS182" i="13"/>
  <c r="AX187" i="13"/>
  <c r="AS102" i="13"/>
  <c r="AU102" i="13"/>
  <c r="AX102" i="13"/>
  <c r="AR186" i="13"/>
  <c r="AT186" i="13"/>
  <c r="AV101" i="13"/>
  <c r="AV102" i="13" l="1"/>
  <c r="AR187" i="13"/>
  <c r="AT187" i="13"/>
  <c r="AV182" i="13"/>
  <c r="AX188" i="13"/>
  <c r="AS183" i="13"/>
  <c r="AU183" i="13"/>
  <c r="AX189" i="13" l="1"/>
  <c r="AS103" i="13"/>
  <c r="AU103" i="13"/>
  <c r="AV183" i="13"/>
  <c r="AR103" i="13"/>
  <c r="AT103" i="13"/>
  <c r="AR188" i="13"/>
  <c r="AT188" i="13"/>
  <c r="AS184" i="13"/>
  <c r="AU184" i="13"/>
  <c r="AX103" i="13"/>
  <c r="AV184" i="13" l="1"/>
  <c r="AV103" i="13"/>
  <c r="AX190" i="13"/>
  <c r="AX104" i="13"/>
  <c r="AR189" i="13"/>
  <c r="AT189" i="13"/>
  <c r="AU104" i="13"/>
  <c r="AS104" i="13"/>
  <c r="AR104" i="13"/>
  <c r="AT104" i="13"/>
  <c r="AS185" i="13"/>
  <c r="AU185" i="13"/>
  <c r="AV104" i="13" l="1"/>
  <c r="AS105" i="13"/>
  <c r="AU105" i="13"/>
  <c r="AU186" i="13"/>
  <c r="AS186" i="13"/>
  <c r="AX191" i="13"/>
  <c r="AR105" i="13"/>
  <c r="AT105" i="13"/>
  <c r="AR190" i="13"/>
  <c r="AT190" i="13"/>
  <c r="AV185" i="13"/>
  <c r="AX105" i="13"/>
  <c r="AV186" i="13" l="1"/>
  <c r="AT106" i="13"/>
  <c r="AR106" i="13"/>
  <c r="AX192" i="13"/>
  <c r="AX106" i="13"/>
  <c r="AS106" i="13"/>
  <c r="AU106" i="13"/>
  <c r="AT191" i="13"/>
  <c r="AR191" i="13"/>
  <c r="AU187" i="13"/>
  <c r="AS187" i="13"/>
  <c r="AV105" i="13"/>
  <c r="AV187" i="13" l="1"/>
  <c r="AV106" i="13"/>
  <c r="AU107" i="13"/>
  <c r="AS107" i="13"/>
  <c r="AT107" i="13"/>
  <c r="AR107" i="13"/>
  <c r="AR192" i="13"/>
  <c r="AT192" i="13"/>
  <c r="AX193" i="13"/>
  <c r="AX107" i="13"/>
  <c r="AU188" i="13"/>
  <c r="AS188" i="13"/>
  <c r="AV188" i="13" l="1"/>
  <c r="AU189" i="13"/>
  <c r="AS189" i="13"/>
  <c r="AU108" i="13"/>
  <c r="AS108" i="13"/>
  <c r="AX108" i="13"/>
  <c r="AR193" i="13"/>
  <c r="AT193" i="13"/>
  <c r="AX194" i="13"/>
  <c r="AT108" i="13"/>
  <c r="AR108" i="13"/>
  <c r="AV107" i="13"/>
  <c r="AS190" i="13" l="1"/>
  <c r="AU190" i="13"/>
  <c r="AX195" i="13"/>
  <c r="AV108" i="13"/>
  <c r="AR194" i="13"/>
  <c r="AT194" i="13"/>
  <c r="AV189" i="13"/>
  <c r="AX109" i="13" l="1"/>
  <c r="AX196" i="13"/>
  <c r="AV190" i="13"/>
  <c r="AS109" i="13"/>
  <c r="AU109" i="13"/>
  <c r="AR195" i="13"/>
  <c r="AT195" i="13"/>
  <c r="AS191" i="13"/>
  <c r="AU191" i="13"/>
  <c r="AT109" i="13"/>
  <c r="AR109" i="13"/>
  <c r="AV191" i="13" l="1"/>
  <c r="AX197" i="13"/>
  <c r="AU192" i="13"/>
  <c r="AS192" i="13"/>
  <c r="AR196" i="13"/>
  <c r="AT196" i="13"/>
  <c r="AV109" i="13"/>
  <c r="AR197" i="13" l="1"/>
  <c r="AT197" i="13"/>
  <c r="AX198" i="13"/>
  <c r="AX110" i="13"/>
  <c r="AU193" i="13"/>
  <c r="AS193" i="13"/>
  <c r="AV192" i="13"/>
  <c r="AS110" i="13"/>
  <c r="AU110" i="13"/>
  <c r="AT110" i="13"/>
  <c r="AR110" i="13"/>
  <c r="AU194" i="13" l="1"/>
  <c r="AS194" i="13"/>
  <c r="AX199" i="13"/>
  <c r="AV110" i="13"/>
  <c r="AT198" i="13"/>
  <c r="AR198" i="13"/>
  <c r="AV193" i="13"/>
  <c r="AV194" i="13" l="1"/>
  <c r="AR199" i="13"/>
  <c r="AT199" i="13"/>
  <c r="AX200" i="13"/>
  <c r="AS195" i="13"/>
  <c r="AU195" i="13"/>
  <c r="AX111" i="13" l="1"/>
  <c r="AR111" i="13"/>
  <c r="AT111" i="13"/>
  <c r="AV195" i="13"/>
  <c r="AX201" i="13"/>
  <c r="AU111" i="13"/>
  <c r="AS111" i="13"/>
  <c r="AS196" i="13"/>
  <c r="AU196" i="13"/>
  <c r="AR200" i="13"/>
  <c r="AT200" i="13"/>
  <c r="AX202" i="13" l="1"/>
  <c r="AX112" i="13"/>
  <c r="AS197" i="13"/>
  <c r="AU197" i="13"/>
  <c r="AR112" i="13"/>
  <c r="AT112" i="13"/>
  <c r="AV196" i="13"/>
  <c r="AV111" i="13"/>
  <c r="AT201" i="13"/>
  <c r="AR201" i="13"/>
  <c r="AU112" i="13"/>
  <c r="AS112" i="13"/>
  <c r="AV197" i="13" l="1"/>
  <c r="AR113" i="13"/>
  <c r="AT113" i="13"/>
  <c r="AV112" i="13"/>
  <c r="AX113" i="13"/>
  <c r="AX203" i="13"/>
  <c r="AS198" i="13"/>
  <c r="AU198" i="13"/>
  <c r="AR202" i="13"/>
  <c r="AT202" i="13"/>
  <c r="AS113" i="13"/>
  <c r="AU113" i="13"/>
  <c r="AX204" i="13" l="1"/>
  <c r="AV113" i="13"/>
  <c r="AS199" i="13"/>
  <c r="AU199" i="13"/>
  <c r="AR203" i="13"/>
  <c r="AT203" i="13"/>
  <c r="AV198" i="13"/>
  <c r="AV199" i="13" l="1"/>
  <c r="AX205" i="13"/>
  <c r="AT114" i="13"/>
  <c r="AR114" i="13"/>
  <c r="AU200" i="13"/>
  <c r="AS200" i="13"/>
  <c r="AS114" i="13"/>
  <c r="AU114" i="13"/>
  <c r="AX114" i="13"/>
  <c r="AT204" i="13"/>
  <c r="AR204" i="13"/>
  <c r="AX206" i="13" l="1"/>
  <c r="AV114" i="13"/>
  <c r="AS115" i="13"/>
  <c r="AU115" i="13"/>
  <c r="AU201" i="13"/>
  <c r="AS201" i="13"/>
  <c r="AX115" i="13"/>
  <c r="AV200" i="13"/>
  <c r="AR205" i="13"/>
  <c r="AT205" i="13"/>
  <c r="AT115" i="13"/>
  <c r="AR115" i="13"/>
  <c r="AX207" i="13" l="1"/>
  <c r="AR206" i="13"/>
  <c r="AT206" i="13"/>
  <c r="AX116" i="13"/>
  <c r="AS116" i="13"/>
  <c r="AU116" i="13"/>
  <c r="AV201" i="13"/>
  <c r="AS202" i="13"/>
  <c r="AU202" i="13"/>
  <c r="AT116" i="13"/>
  <c r="AR116" i="13"/>
  <c r="AV115" i="13"/>
  <c r="AV116" i="13" l="1"/>
  <c r="AT117" i="13"/>
  <c r="AR117" i="13"/>
  <c r="AX208" i="13"/>
  <c r="AR207" i="13"/>
  <c r="AT207" i="13"/>
  <c r="AV202" i="13"/>
  <c r="AX117" i="13"/>
  <c r="AU117" i="13"/>
  <c r="AS117" i="13"/>
  <c r="AS203" i="13"/>
  <c r="AU203" i="13"/>
  <c r="AT118" i="13" l="1"/>
  <c r="AR118" i="13"/>
  <c r="AR208" i="13"/>
  <c r="AT208" i="13"/>
  <c r="AV203" i="13"/>
  <c r="AV117" i="13"/>
  <c r="AX118" i="13"/>
  <c r="AS204" i="13"/>
  <c r="AU204" i="13"/>
  <c r="AX209" i="13"/>
  <c r="AS118" i="13"/>
  <c r="AU118" i="13"/>
  <c r="AV204" i="13" l="1"/>
  <c r="AR209" i="13"/>
  <c r="AT209" i="13"/>
  <c r="AS205" i="13"/>
  <c r="AU205" i="13"/>
  <c r="AX119" i="13"/>
  <c r="AX210" i="13"/>
  <c r="AR119" i="13"/>
  <c r="AT119" i="13"/>
  <c r="AS119" i="13"/>
  <c r="AU119" i="13"/>
  <c r="AV118" i="13"/>
  <c r="AR210" i="13" l="1"/>
  <c r="AT210" i="13"/>
  <c r="AX211" i="13"/>
  <c r="AV119" i="13"/>
  <c r="AS206" i="13"/>
  <c r="AU206" i="13"/>
  <c r="AV205" i="13"/>
  <c r="AV206" i="13" l="1"/>
  <c r="AS207" i="13"/>
  <c r="AU207" i="13"/>
  <c r="AX212" i="13"/>
  <c r="AR120" i="13"/>
  <c r="AT120" i="13"/>
  <c r="AS120" i="13"/>
  <c r="AU120" i="13"/>
  <c r="AX120" i="13"/>
  <c r="AR211" i="13"/>
  <c r="AT211" i="13"/>
  <c r="AV120" i="13" l="1"/>
  <c r="AS208" i="13"/>
  <c r="AU208" i="13"/>
  <c r="AT212" i="13"/>
  <c r="AR212" i="13"/>
  <c r="AX213" i="13"/>
  <c r="AV207" i="13"/>
  <c r="AV208" i="13" l="1"/>
  <c r="AU121" i="13"/>
  <c r="AS121" i="13"/>
  <c r="AR213" i="13"/>
  <c r="AT213" i="13"/>
  <c r="AU209" i="13"/>
  <c r="AS209" i="13"/>
  <c r="AR121" i="13"/>
  <c r="AT121" i="13"/>
  <c r="AX121" i="13"/>
  <c r="AX214" i="13"/>
  <c r="AV209" i="13" l="1"/>
  <c r="AX215" i="13"/>
  <c r="AS210" i="13"/>
  <c r="AU210" i="13"/>
  <c r="AR214" i="13"/>
  <c r="AT214" i="13"/>
  <c r="AV121" i="13"/>
  <c r="AV210" i="13" l="1"/>
  <c r="AX216" i="13"/>
  <c r="AR122" i="13"/>
  <c r="AT122" i="13"/>
  <c r="AX122" i="13"/>
  <c r="AU211" i="13"/>
  <c r="AS211" i="13"/>
  <c r="AU122" i="13"/>
  <c r="AS122" i="13"/>
  <c r="AT215" i="13"/>
  <c r="AR215" i="13"/>
  <c r="AV122" i="13" l="1"/>
  <c r="AU212" i="13"/>
  <c r="AS212" i="13"/>
  <c r="AT216" i="13"/>
  <c r="AR216" i="13"/>
  <c r="AV211" i="13"/>
  <c r="AX217" i="13"/>
  <c r="AV212" i="13" l="1"/>
  <c r="AR217" i="13"/>
  <c r="AT217" i="13"/>
  <c r="AX218" i="13"/>
  <c r="AX123" i="13"/>
  <c r="AR123" i="13"/>
  <c r="AT123" i="13"/>
  <c r="AU213" i="13"/>
  <c r="AS213" i="13"/>
  <c r="AU123" i="13"/>
  <c r="AS123" i="13"/>
  <c r="AV213" i="13" l="1"/>
  <c r="AX219" i="13"/>
  <c r="AT218" i="13"/>
  <c r="AR218" i="13"/>
  <c r="AR124" i="13"/>
  <c r="AT124" i="13"/>
  <c r="AU214" i="13"/>
  <c r="AS214" i="13"/>
  <c r="AX124" i="13"/>
  <c r="AU124" i="13"/>
  <c r="AS124" i="13"/>
  <c r="AV123" i="13"/>
  <c r="AV124" i="13" l="1"/>
  <c r="AT219" i="13"/>
  <c r="AR219" i="13"/>
  <c r="AX220" i="13"/>
  <c r="AV214" i="13"/>
  <c r="AS215" i="13"/>
  <c r="AU215" i="13"/>
  <c r="AV215" i="13" l="1"/>
  <c r="AS125" i="13"/>
  <c r="AU125" i="13"/>
  <c r="AT125" i="13"/>
  <c r="AR125" i="13"/>
  <c r="AX125" i="13"/>
  <c r="AT220" i="13"/>
  <c r="AR220" i="13"/>
  <c r="AU216" i="13"/>
  <c r="AS216" i="13"/>
  <c r="AT126" i="13" l="1"/>
  <c r="AR126" i="13"/>
  <c r="AX222" i="13"/>
  <c r="AV216" i="13"/>
  <c r="AS126" i="13"/>
  <c r="AU126" i="13"/>
  <c r="AX126" i="13"/>
  <c r="AS217" i="13"/>
  <c r="AU217" i="13"/>
  <c r="AV125" i="13"/>
  <c r="AV217" i="13" l="1"/>
  <c r="AX223" i="13"/>
  <c r="AV126" i="13"/>
  <c r="AS218" i="13"/>
  <c r="AU218" i="13"/>
  <c r="AS127" i="13"/>
  <c r="AU127" i="13"/>
  <c r="AX127" i="13"/>
  <c r="AR127" i="13"/>
  <c r="AT127" i="13"/>
  <c r="AR222" i="13"/>
  <c r="AT222" i="13"/>
  <c r="AV218" i="13" l="1"/>
  <c r="AU219" i="13"/>
  <c r="AS219" i="13"/>
  <c r="AX128" i="13"/>
  <c r="AR128" i="13"/>
  <c r="AT128" i="13"/>
  <c r="AX224" i="13"/>
  <c r="AT223" i="13"/>
  <c r="AR223" i="13"/>
  <c r="AU128" i="13"/>
  <c r="AS128" i="13"/>
  <c r="AV127" i="13"/>
  <c r="AV128" i="13" l="1"/>
  <c r="AX129" i="13"/>
  <c r="AT129" i="13"/>
  <c r="AR129" i="13"/>
  <c r="AX225" i="13"/>
  <c r="AV219" i="13"/>
  <c r="AR224" i="13"/>
  <c r="AT224" i="13"/>
  <c r="AU220" i="13"/>
  <c r="AS220" i="13"/>
  <c r="AU129" i="13"/>
  <c r="AS129" i="13"/>
  <c r="AT225" i="13" l="1"/>
  <c r="AR225" i="13"/>
  <c r="AV220" i="13"/>
  <c r="AV129" i="13"/>
  <c r="AX226" i="13"/>
  <c r="AR226" i="13" l="1"/>
  <c r="AT226" i="13"/>
  <c r="AR130" i="13"/>
  <c r="AT130" i="13"/>
  <c r="AX130" i="13"/>
  <c r="AU222" i="13"/>
  <c r="AS222" i="13"/>
  <c r="AX227" i="13"/>
  <c r="AS130" i="13"/>
  <c r="AU130" i="13"/>
  <c r="AT227" i="13" l="1"/>
  <c r="AR227" i="13"/>
  <c r="AV222" i="13"/>
  <c r="AU131" i="13"/>
  <c r="AS131" i="13"/>
  <c r="AT131" i="13"/>
  <c r="AR131" i="13"/>
  <c r="AX228" i="13"/>
  <c r="AX131" i="13"/>
  <c r="AU223" i="13"/>
  <c r="AS223" i="13"/>
  <c r="AV130" i="13"/>
  <c r="AX229" i="13" l="1"/>
  <c r="AT132" i="13"/>
  <c r="AR132" i="13"/>
  <c r="AS132" i="13"/>
  <c r="AU132" i="13"/>
  <c r="AR228" i="13"/>
  <c r="AT228" i="13"/>
  <c r="AX132" i="13"/>
  <c r="AV223" i="13"/>
  <c r="AS224" i="13"/>
  <c r="AU224" i="13"/>
  <c r="AV131" i="13"/>
  <c r="AS225" i="13" l="1"/>
  <c r="AU225" i="13"/>
  <c r="AX230" i="13"/>
  <c r="AT229" i="13"/>
  <c r="AR229" i="13"/>
  <c r="AV224" i="13"/>
  <c r="AV132" i="13"/>
  <c r="AV225" i="13" l="1"/>
  <c r="AR133" i="13"/>
  <c r="AT133" i="13"/>
  <c r="AS226" i="13"/>
  <c r="AU226" i="13"/>
  <c r="AR230" i="13"/>
  <c r="AT230" i="13"/>
  <c r="AS133" i="13"/>
  <c r="AU133" i="13"/>
  <c r="AX231" i="13"/>
  <c r="AX133" i="13"/>
  <c r="AV226" i="13" l="1"/>
  <c r="AT231" i="13"/>
  <c r="AR231" i="13"/>
  <c r="AS227" i="13"/>
  <c r="AU227" i="13"/>
  <c r="AV133" i="13"/>
  <c r="AV227" i="13" l="1"/>
  <c r="AS228" i="13"/>
  <c r="AU228" i="13"/>
  <c r="AR134" i="13"/>
  <c r="AT134" i="13"/>
  <c r="AX134" i="13"/>
  <c r="AR232" i="13"/>
  <c r="AT232" i="13"/>
  <c r="AS134" i="13"/>
  <c r="AU134" i="13"/>
  <c r="AV134" i="13" l="1"/>
  <c r="AU229" i="13"/>
  <c r="AS229" i="13"/>
  <c r="AV228" i="13"/>
  <c r="AV229" i="13" l="1"/>
  <c r="AR135" i="13"/>
  <c r="AT135" i="13"/>
  <c r="AX135" i="13"/>
  <c r="AU135" i="13"/>
  <c r="AS135" i="13"/>
  <c r="AU230" i="13"/>
  <c r="AS230" i="13"/>
  <c r="AV230" i="13" l="1"/>
  <c r="AT136" i="13"/>
  <c r="AR136" i="13"/>
  <c r="AS136" i="13"/>
  <c r="AU136" i="13"/>
  <c r="AV135" i="13"/>
  <c r="AX136" i="13"/>
  <c r="AS231" i="13"/>
  <c r="AU231" i="13"/>
  <c r="AV136" i="13" l="1"/>
  <c r="AV231" i="13"/>
  <c r="AU232" i="13"/>
  <c r="AS232" i="13"/>
  <c r="AR137" i="13"/>
  <c r="AT137" i="13"/>
  <c r="AU137" i="13"/>
  <c r="AS137" i="13"/>
  <c r="AX137" i="13"/>
  <c r="AV137" i="13" l="1"/>
  <c r="AV232" i="13"/>
  <c r="AS138" i="13" l="1"/>
  <c r="AU138" i="13"/>
  <c r="AX138" i="13"/>
  <c r="AR138" i="13"/>
  <c r="AT138" i="13"/>
  <c r="AT139" i="13" l="1"/>
  <c r="AR139" i="13"/>
  <c r="AV138" i="13"/>
  <c r="AX139" i="13"/>
  <c r="AU139" i="13"/>
  <c r="AS139" i="13"/>
  <c r="AV139" i="13" l="1"/>
  <c r="AS140" i="13" l="1"/>
  <c r="AU140" i="13"/>
  <c r="AX140" i="13"/>
  <c r="AT140" i="13"/>
  <c r="AR140" i="13"/>
  <c r="AR141" i="13" l="1"/>
  <c r="AT141" i="13"/>
  <c r="AS141" i="13"/>
  <c r="AU141" i="13"/>
  <c r="AX141" i="13"/>
  <c r="AV140" i="13"/>
  <c r="AS142" i="13" l="1"/>
  <c r="AU142" i="13"/>
  <c r="AR142" i="13"/>
  <c r="AT142" i="13"/>
  <c r="AX142" i="13"/>
  <c r="AV141" i="13"/>
  <c r="AV142" i="13" l="1"/>
  <c r="AX143" i="13" l="1"/>
  <c r="AT143" i="13"/>
  <c r="AR143" i="13"/>
  <c r="AS143" i="13"/>
  <c r="AU143" i="13"/>
  <c r="AT144" i="13" l="1"/>
  <c r="AR144" i="13"/>
  <c r="AV143" i="13"/>
  <c r="AU144" i="13"/>
  <c r="AS144" i="13"/>
  <c r="AX144" i="13"/>
  <c r="AV144" i="13" l="1"/>
  <c r="AR145" i="13" l="1"/>
  <c r="AT145" i="13"/>
  <c r="AX145" i="13"/>
  <c r="AU145" i="13"/>
  <c r="AS145" i="13"/>
  <c r="AV145" i="13" l="1"/>
  <c r="AX146" i="13" l="1"/>
  <c r="AR146" i="13"/>
  <c r="AT146" i="13"/>
  <c r="AS146" i="13"/>
  <c r="AU146" i="13"/>
  <c r="AV146" i="13" l="1"/>
  <c r="AX147" i="13" l="1"/>
  <c r="AR147" i="13"/>
  <c r="AT147" i="13"/>
  <c r="AU147" i="13"/>
  <c r="AS147" i="13"/>
  <c r="AX148" i="13" l="1"/>
  <c r="AU148" i="13"/>
  <c r="AS148" i="13"/>
  <c r="AV147" i="13"/>
  <c r="AR148" i="13"/>
  <c r="AT148" i="13"/>
  <c r="AT149" i="13" l="1"/>
  <c r="AR149" i="13"/>
  <c r="AX149" i="13"/>
  <c r="AV148" i="13"/>
  <c r="AU149" i="13"/>
  <c r="AS149" i="13"/>
  <c r="AX150" i="13" l="1"/>
  <c r="AR150" i="13"/>
  <c r="AT150" i="13"/>
  <c r="AV149" i="13"/>
  <c r="AU150" i="13"/>
  <c r="AS150" i="13"/>
  <c r="AV150" i="13" l="1"/>
  <c r="AX151" i="13" l="1"/>
  <c r="AS151" i="13"/>
  <c r="AU151" i="13"/>
  <c r="AR151" i="13"/>
  <c r="AT151" i="13"/>
  <c r="AV151" i="13" l="1"/>
  <c r="AU152" i="13" l="1"/>
  <c r="AS152" i="13"/>
  <c r="AX152" i="13"/>
  <c r="AR152" i="13"/>
  <c r="AT152" i="13"/>
  <c r="AV152" i="13" l="1"/>
  <c r="AR153" i="13" l="1"/>
  <c r="AT153" i="13"/>
  <c r="AS153" i="13"/>
  <c r="AU153" i="13"/>
  <c r="AX153" i="13"/>
  <c r="AX154" i="13" l="1"/>
  <c r="AU154" i="13"/>
  <c r="AS154" i="13"/>
  <c r="AT154" i="13"/>
  <c r="AR154" i="13"/>
  <c r="AV153" i="13"/>
  <c r="AX155" i="13" l="1"/>
  <c r="AS155" i="13"/>
  <c r="AU155" i="13"/>
  <c r="AR155" i="13"/>
  <c r="AT155" i="13"/>
  <c r="AV154" i="13"/>
  <c r="AV155" i="13" l="1"/>
  <c r="AX156" i="13"/>
  <c r="AT156" i="13"/>
  <c r="AR156" i="13"/>
  <c r="AU156" i="13"/>
  <c r="AS156" i="13"/>
  <c r="AV156" i="13" l="1"/>
  <c r="AX157" i="13" l="1"/>
  <c r="AS157" i="13"/>
  <c r="AU157" i="13"/>
  <c r="AT157" i="13"/>
  <c r="AR157" i="13"/>
  <c r="AV157" i="13" l="1"/>
  <c r="AX158" i="13" l="1"/>
  <c r="AT158" i="13"/>
  <c r="AR158" i="13"/>
  <c r="AS158" i="13"/>
  <c r="AU158" i="13"/>
  <c r="AV158" i="13" l="1"/>
  <c r="AS159" i="13" l="1"/>
  <c r="AU159" i="13"/>
  <c r="AX159" i="13"/>
  <c r="AR159" i="13"/>
  <c r="AT159" i="13"/>
  <c r="AX160" i="13" l="1"/>
  <c r="AT160" i="13"/>
  <c r="AR160" i="13"/>
  <c r="AS160" i="13"/>
  <c r="AU160" i="13"/>
  <c r="AV159" i="13"/>
  <c r="AV160" i="13" l="1"/>
  <c r="AX161" i="13" l="1"/>
  <c r="AU161" i="13"/>
  <c r="AS161" i="13"/>
  <c r="AT161" i="13"/>
  <c r="AR161" i="13"/>
  <c r="AV161" i="13" l="1"/>
  <c r="AS162" i="13" l="1"/>
  <c r="AU162" i="13"/>
  <c r="AR162" i="13"/>
  <c r="AT162" i="13"/>
  <c r="AX162" i="13"/>
  <c r="AV162" i="13" l="1"/>
  <c r="AX163" i="13" l="1"/>
  <c r="AS163" i="13"/>
  <c r="AU163" i="13"/>
  <c r="AT163" i="13"/>
  <c r="AR163" i="13"/>
  <c r="AV163" i="13" l="1"/>
  <c r="AS164" i="13" l="1"/>
  <c r="AU164" i="13"/>
  <c r="AX164" i="13"/>
  <c r="AT164" i="13"/>
  <c r="AR164" i="13"/>
  <c r="AV164" i="13" l="1"/>
  <c r="AX221" i="13" l="1"/>
  <c r="AS221" i="13" l="1"/>
  <c r="AU221" i="13"/>
  <c r="AT221" i="13" l="1"/>
  <c r="AR221" i="13"/>
  <c r="AV221" i="13" l="1"/>
  <c r="AS241" i="13"/>
  <c r="AU241" i="13"/>
  <c r="AX237" i="13"/>
  <c r="AX255" i="13"/>
  <c r="AT246" i="13"/>
  <c r="AR246" i="13"/>
  <c r="AT255" i="13"/>
  <c r="AR255" i="13"/>
  <c r="AX247" i="13"/>
  <c r="AT251" i="13"/>
  <c r="AR251" i="13"/>
  <c r="AR233" i="13"/>
  <c r="AT233" i="13"/>
  <c r="AX248" i="13"/>
  <c r="AX256" i="13"/>
  <c r="AU239" i="13"/>
  <c r="AS239" i="13"/>
  <c r="AX238" i="13"/>
  <c r="AR236" i="13"/>
  <c r="AT236" i="13"/>
  <c r="AT239" i="13"/>
  <c r="AR239" i="13"/>
  <c r="AR254" i="13"/>
  <c r="AT254" i="13"/>
  <c r="AS246" i="13"/>
  <c r="AU246" i="13"/>
  <c r="AX242" i="13"/>
  <c r="AX243" i="13"/>
  <c r="AR257" i="13"/>
  <c r="AT257" i="13"/>
  <c r="AT245" i="13"/>
  <c r="AR245" i="13"/>
  <c r="AU254" i="13"/>
  <c r="AS254" i="13"/>
  <c r="AR242" i="13"/>
  <c r="AT242" i="13"/>
  <c r="AX258" i="13"/>
  <c r="AR259" i="13"/>
  <c r="AT259" i="13"/>
  <c r="AS258" i="13"/>
  <c r="AU258" i="13"/>
  <c r="AX250" i="13"/>
  <c r="AX254" i="13"/>
  <c r="AR235" i="13"/>
  <c r="AT235" i="13"/>
  <c r="AU248" i="13"/>
  <c r="AS248" i="13"/>
  <c r="AU233" i="13"/>
  <c r="AS233" i="13"/>
  <c r="AS255" i="13"/>
  <c r="AU255" i="13"/>
  <c r="AX234" i="13"/>
  <c r="AS240" i="13"/>
  <c r="AU240" i="13"/>
  <c r="AU260" i="13"/>
  <c r="AS260" i="13"/>
  <c r="AX235" i="13"/>
  <c r="AT258" i="13"/>
  <c r="AR258" i="13"/>
  <c r="AR250" i="13"/>
  <c r="AT250" i="13"/>
  <c r="AR240" i="13"/>
  <c r="AT240" i="13"/>
  <c r="AX249" i="13"/>
  <c r="AR260" i="13"/>
  <c r="AT260" i="13"/>
  <c r="AR237" i="13"/>
  <c r="AT237" i="13"/>
  <c r="AX244" i="13"/>
  <c r="AX252" i="13"/>
  <c r="AT248" i="13"/>
  <c r="AR248" i="13"/>
  <c r="AS237" i="13"/>
  <c r="AU237" i="13"/>
  <c r="AX240" i="13"/>
  <c r="AR241" i="13"/>
  <c r="AT241" i="13"/>
  <c r="AR244" i="13"/>
  <c r="AT244" i="13"/>
  <c r="AX236" i="13"/>
  <c r="AS235" i="13"/>
  <c r="AU235" i="13"/>
  <c r="AU256" i="13"/>
  <c r="AS256" i="13"/>
  <c r="AT252" i="13"/>
  <c r="AR252" i="13"/>
  <c r="AR253" i="13"/>
  <c r="AT253" i="13"/>
  <c r="AX260" i="13"/>
  <c r="AU244" i="13"/>
  <c r="AS244" i="13"/>
  <c r="AU242" i="13"/>
  <c r="AS242" i="13"/>
  <c r="AX239" i="13"/>
  <c r="AU243" i="13"/>
  <c r="AS243" i="13"/>
  <c r="AU250" i="13"/>
  <c r="AS250" i="13"/>
  <c r="AX246" i="13"/>
  <c r="AU251" i="13"/>
  <c r="AS251" i="13"/>
  <c r="AS252" i="13"/>
  <c r="AU252" i="13"/>
  <c r="AX253" i="13"/>
  <c r="AU236" i="13"/>
  <c r="AS236" i="13"/>
  <c r="AR249" i="13"/>
  <c r="AT249" i="13"/>
  <c r="AU257" i="13"/>
  <c r="AS257" i="13"/>
  <c r="AX241" i="13"/>
  <c r="AU249" i="13"/>
  <c r="AS249" i="13"/>
  <c r="AU245" i="13"/>
  <c r="AS245" i="13"/>
  <c r="AS234" i="13"/>
  <c r="AU234" i="13"/>
  <c r="AS247" i="13"/>
  <c r="AU247" i="13"/>
  <c r="AR247" i="13"/>
  <c r="AT247" i="13"/>
  <c r="AR238" i="13"/>
  <c r="AT238" i="13"/>
  <c r="AT243" i="13"/>
  <c r="AR243" i="13"/>
  <c r="AS253" i="13"/>
  <c r="AU253" i="13"/>
  <c r="AX232" i="13"/>
  <c r="AX257" i="13"/>
  <c r="AX259" i="13"/>
  <c r="AU238" i="13"/>
  <c r="AS238" i="13"/>
  <c r="AU259" i="13"/>
  <c r="AS259" i="13"/>
  <c r="AX245" i="13"/>
  <c r="AR256" i="13"/>
  <c r="AT256" i="13"/>
  <c r="AX251" i="13"/>
  <c r="AX233" i="13"/>
  <c r="AT234" i="13"/>
  <c r="AR234" i="13"/>
  <c r="AV240" i="13" l="1"/>
  <c r="AV256" i="13"/>
  <c r="AV234" i="13"/>
  <c r="AV243" i="13"/>
  <c r="AV239" i="13"/>
  <c r="AV254" i="13"/>
  <c r="AV238" i="13"/>
  <c r="AV247" i="13"/>
  <c r="AV249" i="13"/>
  <c r="AV253" i="13"/>
  <c r="AV241" i="13"/>
  <c r="AV245" i="13"/>
  <c r="AV236" i="13"/>
  <c r="AV259" i="13"/>
  <c r="AV242" i="13"/>
  <c r="AV257" i="13"/>
  <c r="AV233" i="13"/>
  <c r="AV251" i="13"/>
  <c r="AV246" i="13"/>
  <c r="AV252" i="13"/>
  <c r="AV244" i="13"/>
  <c r="AV248" i="13"/>
  <c r="AV237" i="13"/>
  <c r="AV260" i="13"/>
  <c r="AV250" i="13"/>
  <c r="AV258" i="13"/>
  <c r="AV235" i="13"/>
  <c r="AV255" i="13"/>
</calcChain>
</file>

<file path=xl/sharedStrings.xml><?xml version="1.0" encoding="utf-8"?>
<sst xmlns="http://schemas.openxmlformats.org/spreadsheetml/2006/main" count="280" uniqueCount="114">
  <si>
    <t>ELEC</t>
  </si>
  <si>
    <t>NG</t>
  </si>
  <si>
    <t>COB N-S</t>
  </si>
  <si>
    <t>PV</t>
  </si>
  <si>
    <t>MID-C</t>
  </si>
  <si>
    <t>NP15</t>
  </si>
  <si>
    <t>SP15</t>
  </si>
  <si>
    <t>ROCKOPAL</t>
  </si>
  <si>
    <t>HENRYHUB</t>
  </si>
  <si>
    <t>4C</t>
  </si>
  <si>
    <t>STANFLD5</t>
  </si>
  <si>
    <t>MONA</t>
  </si>
  <si>
    <t>MALINGAS</t>
  </si>
  <si>
    <t>MEAD 230</t>
  </si>
  <si>
    <t>GADSBY</t>
  </si>
  <si>
    <t>SANJUAN</t>
  </si>
  <si>
    <t>SOCALBOR</t>
  </si>
  <si>
    <t>AECO</t>
  </si>
  <si>
    <t>SUMAS5</t>
  </si>
  <si>
    <t>COB</t>
  </si>
  <si>
    <t>Palo Verde</t>
  </si>
  <si>
    <t>Mid-Columbia</t>
  </si>
  <si>
    <t>NP 15</t>
  </si>
  <si>
    <t>SP 15</t>
  </si>
  <si>
    <t>Opal Gas</t>
  </si>
  <si>
    <t>Four Corners</t>
  </si>
  <si>
    <t>Stanfield Gas</t>
  </si>
  <si>
    <t>Henry Hub Gas</t>
  </si>
  <si>
    <t>Mona</t>
  </si>
  <si>
    <t>Malin Gas</t>
  </si>
  <si>
    <t>MEAD</t>
  </si>
  <si>
    <t>SUMAS</t>
  </si>
  <si>
    <t>Forward Prices</t>
  </si>
  <si>
    <t>Fwd Price</t>
  </si>
  <si>
    <t>Start</t>
  </si>
  <si>
    <t>End</t>
  </si>
  <si>
    <t>HLH</t>
  </si>
  <si>
    <t>LLH</t>
  </si>
  <si>
    <t>Flat</t>
  </si>
  <si>
    <t>POD:</t>
  </si>
  <si>
    <t>Commodity:</t>
  </si>
  <si>
    <t>Data Type:</t>
  </si>
  <si>
    <t>Peak Type:</t>
  </si>
  <si>
    <t>CURRCRK</t>
  </si>
  <si>
    <t>LAKESIDE</t>
  </si>
  <si>
    <t>Currant Creek</t>
  </si>
  <si>
    <t>Lakeside</t>
  </si>
  <si>
    <t>Z_CHEBRN</t>
  </si>
  <si>
    <t>Endur</t>
  </si>
  <si>
    <t>NOB</t>
  </si>
  <si>
    <t>Hermiston</t>
  </si>
  <si>
    <t>Fuel Reimbursement</t>
  </si>
  <si>
    <t>Transport Charge</t>
  </si>
  <si>
    <t>Business Tax</t>
  </si>
  <si>
    <t>Consumption Tax Multiplier</t>
  </si>
  <si>
    <t>OR E</t>
  </si>
  <si>
    <t>OR W</t>
  </si>
  <si>
    <t>WA E</t>
  </si>
  <si>
    <t>WA W</t>
  </si>
  <si>
    <t>West</t>
  </si>
  <si>
    <t>East</t>
  </si>
  <si>
    <t>MidC</t>
  </si>
  <si>
    <t xml:space="preserve">COB </t>
  </si>
  <si>
    <t>Off PV</t>
  </si>
  <si>
    <t>Off COB</t>
  </si>
  <si>
    <t>Mona HLH</t>
  </si>
  <si>
    <t>Mona LLH</t>
  </si>
  <si>
    <t>4C HLH</t>
  </si>
  <si>
    <t>4C LLH</t>
  </si>
  <si>
    <t>Mead HLH</t>
  </si>
  <si>
    <t>Mead LLH</t>
  </si>
  <si>
    <t>NOB HLH</t>
  </si>
  <si>
    <t>NOB LLH</t>
  </si>
  <si>
    <t>Mead</t>
  </si>
  <si>
    <t>Opal</t>
  </si>
  <si>
    <t>Sumas</t>
  </si>
  <si>
    <t>Stanfield</t>
  </si>
  <si>
    <t>Hermiston/Stanfield</t>
  </si>
  <si>
    <t>Fuel and L&amp;U (%)</t>
  </si>
  <si>
    <t>Bridger</t>
  </si>
  <si>
    <t>Wyodak</t>
  </si>
  <si>
    <t>Cholla</t>
  </si>
  <si>
    <t>Flat Pricing</t>
  </si>
  <si>
    <t>Electricity Differentials</t>
  </si>
  <si>
    <t>Gas Percentage Differentials</t>
  </si>
  <si>
    <t>Average annual $ / MMBtu:</t>
  </si>
  <si>
    <t>Monthly $ / MMBtu:</t>
  </si>
  <si>
    <t>Hunter / Huntington</t>
  </si>
  <si>
    <t>Johnston</t>
  </si>
  <si>
    <t>Location Basis to Base Price Curve</t>
  </si>
  <si>
    <t>Total Variable Charges ($/MMBtu)</t>
  </si>
  <si>
    <t>Cheyenne</t>
  </si>
  <si>
    <t>IRP 2015 "Greenfield"</t>
  </si>
  <si>
    <t>Pipeline</t>
  </si>
  <si>
    <t>Williams / Northwest Pipeline</t>
  </si>
  <si>
    <t>Gas Transmission Northwest</t>
  </si>
  <si>
    <t>Questar North</t>
  </si>
  <si>
    <t>Tallgrass, FKA Kinder Morgan Interstate</t>
  </si>
  <si>
    <t>Questar Overthrust Wamsutter</t>
  </si>
  <si>
    <t>Ruby Pipeline</t>
  </si>
  <si>
    <t>IRP 2015 "Brownfield" Conversion</t>
  </si>
  <si>
    <t>Kinder Morgan / El Paso</t>
  </si>
  <si>
    <t>Questar South</t>
  </si>
  <si>
    <t>WBI Energy</t>
  </si>
  <si>
    <t>Resource Location</t>
  </si>
  <si>
    <t>Pacific NW</t>
  </si>
  <si>
    <t>Southern Oregon/ California</t>
  </si>
  <si>
    <t>Utah</t>
  </si>
  <si>
    <t>WY-NE</t>
  </si>
  <si>
    <t>WY-SW</t>
  </si>
  <si>
    <t>Goshen, ID</t>
  </si>
  <si>
    <t>Naughton</t>
  </si>
  <si>
    <t>Zero CO2, No 111(d) Base Gas</t>
  </si>
  <si>
    <t>From September 2014 OFPC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</si>
</sst>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\ yyyy&quot;   &quot;"/>
    <numFmt numFmtId="167" formatCode="#,##0.0_);\(#,##0.0\);\-\ ;"/>
    <numFmt numFmtId="168" formatCode="0.0000"/>
    <numFmt numFmtId="169" formatCode="_-* ###0_-;\(###0\);_-* &quot;–&quot;_-;_-@_-"/>
    <numFmt numFmtId="170" formatCode="_-* #,###_-;\(#,###\);_-* &quot;–&quot;_-;_-@_-"/>
    <numFmt numFmtId="171" formatCode="_-\ #,##0.0_-;\(#,##0.0\);_-* &quot;–&quot;_-;_-@_-"/>
    <numFmt numFmtId="172" formatCode="0.0"/>
    <numFmt numFmtId="173" formatCode="0.000_)"/>
    <numFmt numFmtId="174" formatCode="_-* #,##0.00_-;\-* #,##0.00_-;_-* &quot;-&quot;??_-;_-@_-"/>
    <numFmt numFmtId="175" formatCode="#,##0.0"/>
    <numFmt numFmtId="176" formatCode="m/d/yy\ h:mm"/>
    <numFmt numFmtId="177" formatCode="mmm\-yyyy"/>
    <numFmt numFmtId="178" formatCode="0.00_)"/>
    <numFmt numFmtId="179" formatCode="#,##0_);\-#,##0_);\-_)"/>
    <numFmt numFmtId="180" formatCode="#,##0.00_);\-#,##0.00_);\-_)"/>
    <numFmt numFmtId="181" formatCode="0.00\ ;\-0.00\ ;&quot;- &quot;"/>
    <numFmt numFmtId="182" formatCode="#,##0.0_);\-#,##0.0_);\-_)"/>
    <numFmt numFmtId="183" formatCode="mmm\ dd\,\ yyyy"/>
    <numFmt numFmtId="184" formatCode="yyyy"/>
    <numFmt numFmtId="185" formatCode="0.00\ "/>
    <numFmt numFmtId="186" formatCode="0.000%"/>
    <numFmt numFmtId="187" formatCode="0.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color indexed="18"/>
      <name val="Helv"/>
    </font>
    <font>
      <sz val="12"/>
      <name val="Times New Roman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b/>
      <i/>
      <sz val="16"/>
      <name val="Helv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7">
    <xf numFmtId="0" fontId="0" fillId="2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>
      <protection locked="0"/>
    </xf>
    <xf numFmtId="167" fontId="8" fillId="0" borderId="0" applyFont="0" applyFill="0" applyBorder="0" applyProtection="0"/>
    <xf numFmtId="9" fontId="2" fillId="0" borderId="0" applyFont="0" applyFill="0" applyBorder="0" applyAlignment="0" applyProtection="0"/>
    <xf numFmtId="0" fontId="2" fillId="0" borderId="0"/>
    <xf numFmtId="1" fontId="10" fillId="4" borderId="1" applyNumberFormat="0" applyBorder="0" applyAlignment="0">
      <alignment horizontal="center" vertical="top" wrapText="1"/>
      <protection hidden="1"/>
    </xf>
    <xf numFmtId="0" fontId="3" fillId="0" borderId="0">
      <alignment vertical="center"/>
    </xf>
    <xf numFmtId="0" fontId="11" fillId="0" borderId="11">
      <alignment horizontal="left" vertical="center"/>
    </xf>
    <xf numFmtId="169" fontId="12" fillId="0" borderId="0">
      <alignment horizontal="right" vertical="center"/>
    </xf>
    <xf numFmtId="170" fontId="3" fillId="0" borderId="0">
      <alignment horizontal="right" vertical="center"/>
    </xf>
    <xf numFmtId="170" fontId="11" fillId="0" borderId="0">
      <alignment horizontal="right" vertical="center"/>
    </xf>
    <xf numFmtId="171" fontId="3" fillId="0" borderId="0" applyFont="0" applyFill="0" applyBorder="0" applyAlignment="0" applyProtection="0">
      <alignment horizontal="right"/>
    </xf>
    <xf numFmtId="0" fontId="4" fillId="0" borderId="0">
      <alignment vertical="center"/>
    </xf>
    <xf numFmtId="1" fontId="13" fillId="0" borderId="12">
      <alignment vertical="top"/>
    </xf>
    <xf numFmtId="172" fontId="4" fillId="0" borderId="0" applyBorder="0">
      <alignment horizontal="right"/>
    </xf>
    <xf numFmtId="172" fontId="4" fillId="0" borderId="13" applyAlignment="0">
      <alignment horizontal="right"/>
    </xf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4" fontId="2" fillId="0" borderId="0" applyFont="0" applyFill="0" applyBorder="0" applyAlignment="0" applyProtection="0"/>
    <xf numFmtId="0" fontId="15" fillId="0" borderId="0"/>
    <xf numFmtId="175" fontId="16" fillId="0" borderId="0"/>
    <xf numFmtId="44" fontId="17" fillId="0" borderId="0" applyFont="0" applyFill="0" applyBorder="0" applyAlignment="0" applyProtection="0"/>
    <xf numFmtId="176" fontId="2" fillId="0" borderId="0" applyFont="0" applyFill="0" applyBorder="0" applyAlignment="0" applyProtection="0">
      <alignment wrapText="1"/>
    </xf>
    <xf numFmtId="1" fontId="18" fillId="5" borderId="8" applyNumberFormat="0" applyBorder="0" applyAlignment="0">
      <alignment horizontal="centerContinuous" vertical="center"/>
      <protection locked="0"/>
    </xf>
    <xf numFmtId="175" fontId="3" fillId="0" borderId="0"/>
    <xf numFmtId="171" fontId="19" fillId="0" borderId="0">
      <alignment horizontal="right"/>
    </xf>
    <xf numFmtId="0" fontId="20" fillId="0" borderId="0">
      <alignment vertical="center"/>
    </xf>
    <xf numFmtId="0" fontId="21" fillId="0" borderId="0">
      <alignment horizontal="right"/>
    </xf>
    <xf numFmtId="170" fontId="22" fillId="0" borderId="0">
      <alignment horizontal="right" vertical="center"/>
    </xf>
    <xf numFmtId="170" fontId="19" fillId="0" borderId="0" applyFill="0" applyBorder="0">
      <alignment horizontal="right" vertical="center"/>
    </xf>
    <xf numFmtId="0" fontId="23" fillId="4" borderId="0" applyNumberFormat="0" applyBorder="0" applyAlignment="0">
      <protection hidden="1"/>
    </xf>
    <xf numFmtId="177" fontId="3" fillId="6" borderId="0">
      <alignment horizontal="center"/>
    </xf>
    <xf numFmtId="178" fontId="24" fillId="0" borderId="0"/>
    <xf numFmtId="179" fontId="3" fillId="0" borderId="0"/>
    <xf numFmtId="180" fontId="3" fillId="0" borderId="0"/>
    <xf numFmtId="0" fontId="2" fillId="2" borderId="0"/>
    <xf numFmtId="9" fontId="17" fillId="0" borderId="0" applyFont="0" applyFill="0" applyBorder="0" applyAlignment="0" applyProtection="0"/>
    <xf numFmtId="181" fontId="25" fillId="3" borderId="0" applyBorder="0" applyAlignment="0">
      <protection hidden="1"/>
    </xf>
    <xf numFmtId="1" fontId="25" fillId="3" borderId="0">
      <alignment horizontal="center"/>
    </xf>
    <xf numFmtId="182" fontId="26" fillId="0" borderId="0"/>
    <xf numFmtId="0" fontId="5" fillId="7" borderId="14" applyNumberFormat="0" applyProtection="0">
      <alignment horizontal="center" wrapText="1"/>
    </xf>
    <xf numFmtId="0" fontId="5" fillId="7" borderId="15" applyNumberFormat="0" applyAlignment="0" applyProtection="0">
      <alignment wrapText="1"/>
    </xf>
    <xf numFmtId="0" fontId="2" fillId="8" borderId="0" applyNumberFormat="0" applyBorder="0">
      <alignment horizontal="center" wrapText="1"/>
    </xf>
    <xf numFmtId="0" fontId="2" fillId="9" borderId="16" applyNumberFormat="0">
      <alignment wrapText="1"/>
    </xf>
    <xf numFmtId="0" fontId="2" fillId="9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83" fontId="2" fillId="0" borderId="0" applyFill="0" applyBorder="0" applyAlignment="0" applyProtection="0">
      <alignment wrapText="1"/>
    </xf>
    <xf numFmtId="184" fontId="2" fillId="0" borderId="0" applyFill="0" applyBorder="0" applyAlignment="0" applyProtection="0">
      <alignment wrapText="1"/>
    </xf>
    <xf numFmtId="184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182" fontId="27" fillId="0" borderId="0"/>
    <xf numFmtId="175" fontId="9" fillId="0" borderId="0"/>
    <xf numFmtId="182" fontId="28" fillId="10" borderId="0" applyFont="0" applyBorder="0" applyAlignment="0">
      <alignment vertical="top" wrapText="1"/>
    </xf>
    <xf numFmtId="182" fontId="29" fillId="10" borderId="17" applyBorder="0">
      <alignment horizontal="right" vertical="top" wrapText="1"/>
    </xf>
    <xf numFmtId="172" fontId="30" fillId="0" borderId="0"/>
    <xf numFmtId="172" fontId="4" fillId="0" borderId="18"/>
    <xf numFmtId="179" fontId="13" fillId="0" borderId="18" applyAlignment="0"/>
    <xf numFmtId="180" fontId="13" fillId="0" borderId="18" applyAlignment="0"/>
    <xf numFmtId="182" fontId="13" fillId="0" borderId="18" applyAlignment="0">
      <alignment horizontal="right"/>
    </xf>
    <xf numFmtId="185" fontId="25" fillId="3" borderId="1" applyBorder="0">
      <alignment horizontal="right" vertical="center"/>
      <protection locked="0"/>
    </xf>
    <xf numFmtId="1" fontId="2" fillId="0" borderId="0">
      <alignment horizontal="center"/>
    </xf>
    <xf numFmtId="0" fontId="1" fillId="0" borderId="0"/>
    <xf numFmtId="0" fontId="1" fillId="0" borderId="0"/>
  </cellStyleXfs>
  <cellXfs count="132">
    <xf numFmtId="0" fontId="0" fillId="2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4" fillId="0" borderId="6" xfId="0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4" fontId="3" fillId="0" borderId="0" xfId="0" applyNumberFormat="1" applyFont="1" applyFill="1"/>
    <xf numFmtId="0" fontId="5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 wrapText="1"/>
    </xf>
    <xf numFmtId="165" fontId="4" fillId="0" borderId="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5" fillId="0" borderId="0" xfId="0" applyFont="1" applyFill="1"/>
    <xf numFmtId="164" fontId="3" fillId="0" borderId="0" xfId="5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43" fontId="3" fillId="0" borderId="0" xfId="1" applyFont="1" applyFill="1" applyBorder="1" applyAlignment="1">
      <alignment horizontal="center"/>
    </xf>
    <xf numFmtId="0" fontId="33" fillId="0" borderId="0" xfId="0" applyFont="1" applyFill="1" applyBorder="1"/>
    <xf numFmtId="0" fontId="3" fillId="0" borderId="0" xfId="0" applyFont="1" applyFill="1" applyAlignment="1">
      <alignment wrapText="1"/>
    </xf>
    <xf numFmtId="43" fontId="3" fillId="0" borderId="0" xfId="1" applyFont="1" applyFill="1" applyBorder="1"/>
    <xf numFmtId="43" fontId="4" fillId="0" borderId="0" xfId="1" applyFont="1" applyFill="1" applyBorder="1" applyAlignment="1">
      <alignment wrapText="1"/>
    </xf>
    <xf numFmtId="4" fontId="3" fillId="0" borderId="1" xfId="2" applyNumberFormat="1" applyFont="1" applyFill="1" applyBorder="1"/>
    <xf numFmtId="4" fontId="3" fillId="0" borderId="1" xfId="2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center" wrapText="1"/>
    </xf>
    <xf numFmtId="168" fontId="17" fillId="0" borderId="0" xfId="0" applyNumberFormat="1" applyFont="1" applyFill="1" applyBorder="1"/>
    <xf numFmtId="4" fontId="5" fillId="0" borderId="26" xfId="2" applyNumberFormat="1" applyFont="1" applyFill="1" applyBorder="1"/>
    <xf numFmtId="4" fontId="3" fillId="0" borderId="27" xfId="2" applyNumberFormat="1" applyFont="1" applyFill="1" applyBorder="1"/>
    <xf numFmtId="4" fontId="3" fillId="0" borderId="28" xfId="2" applyNumberFormat="1" applyFont="1" applyFill="1" applyBorder="1"/>
    <xf numFmtId="4" fontId="3" fillId="0" borderId="24" xfId="2" applyNumberFormat="1" applyFont="1" applyFill="1" applyBorder="1"/>
    <xf numFmtId="9" fontId="3" fillId="0" borderId="3" xfId="5" applyFont="1" applyFill="1" applyBorder="1"/>
    <xf numFmtId="4" fontId="3" fillId="0" borderId="3" xfId="2" applyNumberFormat="1" applyFont="1" applyFill="1" applyBorder="1"/>
    <xf numFmtId="4" fontId="3" fillId="0" borderId="25" xfId="2" applyNumberFormat="1" applyFont="1" applyFill="1" applyBorder="1"/>
    <xf numFmtId="0" fontId="2" fillId="0" borderId="22" xfId="0" applyFont="1" applyFill="1" applyBorder="1"/>
    <xf numFmtId="0" fontId="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wrapText="1"/>
    </xf>
    <xf numFmtId="0" fontId="4" fillId="0" borderId="7" xfId="0" applyFont="1" applyFill="1" applyBorder="1" applyAlignment="1">
      <alignment horizontal="centerContinuous" wrapText="1"/>
    </xf>
    <xf numFmtId="0" fontId="8" fillId="0" borderId="1" xfId="0" applyFont="1" applyFill="1" applyBorder="1"/>
    <xf numFmtId="0" fontId="8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8" xfId="0" applyFont="1" applyFill="1" applyBorder="1" applyAlignment="1"/>
    <xf numFmtId="0" fontId="4" fillId="0" borderId="10" xfId="0" applyFont="1" applyFill="1" applyBorder="1" applyAlignment="1"/>
    <xf numFmtId="0" fontId="4" fillId="0" borderId="29" xfId="0" applyFont="1" applyFill="1" applyBorder="1" applyAlignment="1"/>
    <xf numFmtId="4" fontId="3" fillId="0" borderId="24" xfId="2" applyNumberFormat="1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4" fontId="3" fillId="0" borderId="25" xfId="2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" fontId="3" fillId="0" borderId="4" xfId="2" applyNumberFormat="1" applyFont="1" applyFill="1" applyBorder="1"/>
    <xf numFmtId="0" fontId="33" fillId="0" borderId="1" xfId="0" applyFont="1" applyFill="1" applyBorder="1"/>
    <xf numFmtId="14" fontId="17" fillId="0" borderId="0" xfId="0" applyNumberFormat="1" applyFont="1" applyFill="1" applyBorder="1"/>
    <xf numFmtId="4" fontId="3" fillId="0" borderId="22" xfId="0" applyNumberFormat="1" applyFont="1" applyFill="1" applyBorder="1"/>
    <xf numFmtId="4" fontId="3" fillId="0" borderId="23" xfId="0" applyNumberFormat="1" applyFont="1" applyFill="1" applyBorder="1"/>
    <xf numFmtId="10" fontId="3" fillId="0" borderId="22" xfId="5" applyNumberFormat="1" applyFont="1" applyFill="1" applyBorder="1" applyAlignment="1">
      <alignment horizontal="center"/>
    </xf>
    <xf numFmtId="10" fontId="3" fillId="0" borderId="0" xfId="5" applyNumberFormat="1" applyFont="1" applyFill="1" applyBorder="1" applyAlignment="1">
      <alignment horizontal="center"/>
    </xf>
    <xf numFmtId="10" fontId="3" fillId="0" borderId="23" xfId="5" applyNumberFormat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2" fillId="0" borderId="0" xfId="0" applyFont="1" applyFill="1"/>
    <xf numFmtId="0" fontId="5" fillId="0" borderId="31" xfId="0" applyFont="1" applyFill="1" applyBorder="1"/>
    <xf numFmtId="0" fontId="2" fillId="0" borderId="0" xfId="0" applyFont="1" applyFill="1" applyAlignment="1">
      <alignment horizontal="right"/>
    </xf>
    <xf numFmtId="186" fontId="2" fillId="0" borderId="0" xfId="5" applyNumberFormat="1" applyFont="1" applyFill="1"/>
    <xf numFmtId="0" fontId="2" fillId="0" borderId="0" xfId="0" applyFont="1" applyFill="1" applyBorder="1"/>
    <xf numFmtId="43" fontId="2" fillId="0" borderId="0" xfId="1" applyFont="1" applyFill="1" applyBorder="1"/>
    <xf numFmtId="187" fontId="2" fillId="0" borderId="0" xfId="0" applyNumberFormat="1" applyFont="1" applyFill="1"/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/>
    <xf numFmtId="0" fontId="3" fillId="0" borderId="3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</cellXfs>
  <cellStyles count="77">
    <cellStyle name="Band 2" xfId="7"/>
    <cellStyle name="C06_Main text" xfId="8"/>
    <cellStyle name="C07_Main text Bold Green" xfId="9"/>
    <cellStyle name="C08_2001 Col heads" xfId="10"/>
    <cellStyle name="C10_2001 Figs Black" xfId="11"/>
    <cellStyle name="C11_2002 Figs Bold Green" xfId="12"/>
    <cellStyle name="C13_2001 Figs 1 decimals" xfId="13"/>
    <cellStyle name="C15_Main text Bold Black" xfId="14"/>
    <cellStyle name="ColumnHeading" xfId="15"/>
    <cellStyle name="ColumnHeadings" xfId="16"/>
    <cellStyle name="ColumnHeadings2" xfId="17"/>
    <cellStyle name="Comma" xfId="1" builtinId="3"/>
    <cellStyle name="Comma  - Style1" xfId="18"/>
    <cellStyle name="Comma  - Style2" xfId="19"/>
    <cellStyle name="Comma  - Style3" xfId="20"/>
    <cellStyle name="Comma  - Style4" xfId="21"/>
    <cellStyle name="Comma  - Style5" xfId="22"/>
    <cellStyle name="Comma  - Style6" xfId="23"/>
    <cellStyle name="Comma  - Style7" xfId="24"/>
    <cellStyle name="Comma  - Style8" xfId="25"/>
    <cellStyle name="Comma 2" xfId="26"/>
    <cellStyle name="Comment" xfId="27"/>
    <cellStyle name="CountryTitle" xfId="28"/>
    <cellStyle name="Currency" xfId="2" builtinId="4"/>
    <cellStyle name="Currency 2" xfId="29"/>
    <cellStyle name="DateTime" xfId="30"/>
    <cellStyle name="FieldName" xfId="31"/>
    <cellStyle name="Footnote" xfId="32"/>
    <cellStyle name="G01_2001 figures 1 decimal a" xfId="33"/>
    <cellStyle name="G03_Text" xfId="34"/>
    <cellStyle name="G05_Superiors" xfId="35"/>
    <cellStyle name="G07_Bold_2002_figs_Green" xfId="36"/>
    <cellStyle name="G08_2001_figs" xfId="37"/>
    <cellStyle name="Heading" xfId="38"/>
    <cellStyle name="Input" xfId="3" builtinId="20" customBuiltin="1"/>
    <cellStyle name="MonthYears" xfId="39"/>
    <cellStyle name="Normal" xfId="0" builtinId="0"/>
    <cellStyle name="Normal - Style1" xfId="40"/>
    <cellStyle name="Normal [0]" xfId="41"/>
    <cellStyle name="Normal [2]" xfId="42"/>
    <cellStyle name="Normal 2" xfId="6"/>
    <cellStyle name="Normal 3" xfId="43"/>
    <cellStyle name="Normal 4" xfId="75"/>
    <cellStyle name="Normal 5" xfId="76"/>
    <cellStyle name="Number" xfId="4"/>
    <cellStyle name="Percent" xfId="5" builtinId="5"/>
    <cellStyle name="Percent 2" xfId="44"/>
    <cellStyle name="Protected" xfId="45"/>
    <cellStyle name="ProtectedDates" xfId="46"/>
    <cellStyle name="RowHeading" xfId="47"/>
    <cellStyle name="Style 21" xfId="48"/>
    <cellStyle name="Style 22" xfId="49"/>
    <cellStyle name="Style 23" xfId="50"/>
    <cellStyle name="Style 24" xfId="51"/>
    <cellStyle name="Style 25" xfId="52"/>
    <cellStyle name="Style 26" xfId="53"/>
    <cellStyle name="Style 27" xfId="54"/>
    <cellStyle name="Style 28" xfId="55"/>
    <cellStyle name="Style 29" xfId="56"/>
    <cellStyle name="Style 30" xfId="57"/>
    <cellStyle name="Style 31" xfId="58"/>
    <cellStyle name="Style 32" xfId="59"/>
    <cellStyle name="Style 33" xfId="60"/>
    <cellStyle name="Style 34" xfId="61"/>
    <cellStyle name="Style 35" xfId="62"/>
    <cellStyle name="Style 36" xfId="63"/>
    <cellStyle name="SubHeading" xfId="64"/>
    <cellStyle name="SubsidTitle" xfId="65"/>
    <cellStyle name="Table Data" xfId="66"/>
    <cellStyle name="Table Headings Bold" xfId="67"/>
    <cellStyle name="Titles" xfId="68"/>
    <cellStyle name="Totals" xfId="69"/>
    <cellStyle name="Totals [0]" xfId="70"/>
    <cellStyle name="Totals [2]" xfId="71"/>
    <cellStyle name="Totals_FWB Summary" xfId="72"/>
    <cellStyle name="UnProtectedCalc" xfId="73"/>
    <cellStyle name="Year" xfId="7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ces">
    <pageSetUpPr fitToPage="1"/>
  </sheetPr>
  <dimension ref="A1:EM260"/>
  <sheetViews>
    <sheetView tabSelected="1" zoomScaleNormal="100" workbookViewId="0"/>
  </sheetViews>
  <sheetFormatPr defaultRowHeight="11.25" x14ac:dyDescent="0.2"/>
  <cols>
    <col min="1" max="1" width="4.85546875" style="6" bestFit="1" customWidth="1"/>
    <col min="2" max="2" width="12.42578125" style="3" customWidth="1"/>
    <col min="3" max="3" width="9.7109375" style="3" customWidth="1"/>
    <col min="4" max="4" width="14.28515625" style="3" customWidth="1"/>
    <col min="5" max="22" width="7.140625" style="6" bestFit="1" customWidth="1"/>
    <col min="23" max="23" width="10" style="6" customWidth="1"/>
    <col min="24" max="24" width="9.85546875" style="6" customWidth="1"/>
    <col min="25" max="25" width="8.7109375" style="6" bestFit="1" customWidth="1"/>
    <col min="26" max="26" width="9.140625" style="6"/>
    <col min="27" max="27" width="8.7109375" style="6" customWidth="1"/>
    <col min="28" max="28" width="8.7109375" style="6" bestFit="1" customWidth="1"/>
    <col min="29" max="29" width="8.5703125" style="6" customWidth="1"/>
    <col min="30" max="31" width="9.85546875" style="9" bestFit="1" customWidth="1"/>
    <col min="32" max="32" width="8.7109375" style="6" bestFit="1" customWidth="1"/>
    <col min="33" max="36" width="9.85546875" style="9" bestFit="1" customWidth="1"/>
    <col min="37" max="37" width="4.42578125" style="6" customWidth="1"/>
    <col min="38" max="38" width="17.140625" style="6" customWidth="1"/>
    <col min="39" max="48" width="9.140625" style="6"/>
    <col min="49" max="49" width="4.28515625" style="6" customWidth="1"/>
    <col min="50" max="51" width="9.140625" style="6"/>
    <col min="52" max="52" width="9.7109375" style="6" customWidth="1"/>
    <col min="53" max="53" width="8.7109375" style="6" customWidth="1"/>
    <col min="54" max="54" width="13.28515625" style="6" customWidth="1"/>
    <col min="55" max="56" width="8.7109375" style="6" customWidth="1"/>
    <col min="57" max="67" width="9.140625" style="6"/>
    <col min="68" max="68" width="9.140625" style="47"/>
    <col min="69" max="69" width="10.7109375" style="47" customWidth="1"/>
    <col min="70" max="74" width="9.140625" style="47"/>
    <col min="75" max="75" width="4.42578125" style="47" customWidth="1"/>
    <col min="76" max="78" width="9.140625" style="47"/>
    <col min="79" max="79" width="12.5703125" style="47" customWidth="1"/>
    <col min="80" max="80" width="10.28515625" style="47" customWidth="1"/>
    <col min="81" max="82" width="10" style="47" customWidth="1"/>
    <col min="83" max="83" width="9.140625" style="47"/>
    <col min="84" max="122" width="9.140625" style="6"/>
    <col min="123" max="143" width="9.140625" style="49"/>
    <col min="144" max="16384" width="9.140625" style="6"/>
  </cols>
  <sheetData>
    <row r="1" spans="1:143" ht="12.75" x14ac:dyDescent="0.2">
      <c r="A1" s="42" t="s">
        <v>112</v>
      </c>
      <c r="B1" s="15"/>
      <c r="C1" s="2"/>
      <c r="D1" s="2"/>
      <c r="E1" s="105"/>
      <c r="F1" s="1"/>
      <c r="G1" s="105"/>
      <c r="H1" s="105"/>
      <c r="I1" s="105"/>
      <c r="J1" s="1"/>
      <c r="K1" s="105"/>
      <c r="L1" s="105"/>
      <c r="M1" s="105"/>
      <c r="N1" s="1"/>
      <c r="O1" s="105"/>
      <c r="P1" s="105"/>
      <c r="Q1" s="105"/>
      <c r="R1" s="1"/>
      <c r="S1" s="105"/>
      <c r="T1" s="105"/>
      <c r="U1" s="105"/>
      <c r="V1" s="1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1"/>
      <c r="AL1" s="121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"/>
      <c r="BH1" s="1"/>
      <c r="BI1" s="1"/>
      <c r="BJ1" s="1"/>
      <c r="BK1" s="1"/>
      <c r="BL1" s="1"/>
      <c r="BM1" s="1"/>
      <c r="BN1" s="1"/>
      <c r="BO1" s="1"/>
      <c r="BP1" s="53"/>
      <c r="BQ1" s="54"/>
      <c r="BR1" s="54"/>
      <c r="BS1" s="54"/>
      <c r="BT1" s="54"/>
      <c r="BU1" s="54"/>
      <c r="BV1" s="54"/>
      <c r="BW1" s="54"/>
      <c r="BX1" s="55"/>
      <c r="BY1" s="54"/>
      <c r="BZ1" s="56"/>
      <c r="CA1" s="56"/>
      <c r="CB1" s="56"/>
      <c r="CC1" s="56"/>
      <c r="CD1" s="56"/>
      <c r="CE1" s="56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143" s="109" customFormat="1" ht="13.5" thickBot="1" x14ac:dyDescent="0.25">
      <c r="A2" s="42"/>
      <c r="B2" s="16"/>
      <c r="C2" s="105"/>
      <c r="D2" s="14" t="s">
        <v>41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 t="s">
        <v>48</v>
      </c>
      <c r="K2" s="17" t="s">
        <v>48</v>
      </c>
      <c r="L2" s="17" t="s">
        <v>48</v>
      </c>
      <c r="M2" s="17" t="s">
        <v>48</v>
      </c>
      <c r="N2" s="17" t="s">
        <v>48</v>
      </c>
      <c r="O2" s="17" t="s">
        <v>48</v>
      </c>
      <c r="P2" s="17" t="s">
        <v>48</v>
      </c>
      <c r="Q2" s="17" t="s">
        <v>48</v>
      </c>
      <c r="R2" s="17" t="s">
        <v>48</v>
      </c>
      <c r="S2" s="17" t="s">
        <v>48</v>
      </c>
      <c r="T2" s="17" t="s">
        <v>48</v>
      </c>
      <c r="U2" s="17" t="s">
        <v>48</v>
      </c>
      <c r="V2" s="17" t="s">
        <v>48</v>
      </c>
      <c r="W2" s="18" t="s">
        <v>48</v>
      </c>
      <c r="X2" s="17" t="s">
        <v>48</v>
      </c>
      <c r="Y2" s="17" t="s">
        <v>48</v>
      </c>
      <c r="Z2" s="17" t="s">
        <v>48</v>
      </c>
      <c r="AA2" s="17" t="s">
        <v>48</v>
      </c>
      <c r="AB2" s="17" t="s">
        <v>48</v>
      </c>
      <c r="AC2" s="17" t="s">
        <v>48</v>
      </c>
      <c r="AD2" s="17" t="s">
        <v>48</v>
      </c>
      <c r="AE2" s="17" t="s">
        <v>48</v>
      </c>
      <c r="AF2" s="17" t="s">
        <v>48</v>
      </c>
      <c r="AG2" s="17" t="s">
        <v>48</v>
      </c>
      <c r="AH2" s="17" t="s">
        <v>48</v>
      </c>
      <c r="AI2" s="17" t="s">
        <v>48</v>
      </c>
      <c r="AJ2" s="17" t="s">
        <v>48</v>
      </c>
      <c r="AK2" s="122"/>
      <c r="AM2" s="105"/>
      <c r="AN2" s="105"/>
      <c r="AO2" s="105"/>
      <c r="AP2" s="105"/>
      <c r="AQ2" s="107" t="s">
        <v>51</v>
      </c>
      <c r="AR2" s="105">
        <v>1.61E-2</v>
      </c>
      <c r="AS2" s="105">
        <f>AR2</f>
        <v>1.61E-2</v>
      </c>
      <c r="AT2" s="105">
        <f>AR2</f>
        <v>1.61E-2</v>
      </c>
      <c r="AU2" s="105">
        <f>AR2</f>
        <v>1.61E-2</v>
      </c>
      <c r="AV2" s="105"/>
      <c r="AW2" s="105"/>
      <c r="AX2" s="105">
        <v>1.72E-2</v>
      </c>
      <c r="AY2" s="108">
        <v>1.4500000000000001E-2</v>
      </c>
      <c r="AZ2" s="108">
        <v>3.4475999999999978E-4</v>
      </c>
      <c r="BA2" s="108">
        <v>0.02</v>
      </c>
      <c r="BB2" s="108">
        <v>2.41E-2</v>
      </c>
      <c r="BC2" s="108">
        <v>3.6181818181818186E-3</v>
      </c>
      <c r="BD2" s="108">
        <v>4.4999999999999997E-3</v>
      </c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53"/>
      <c r="BQ2" s="54"/>
      <c r="BR2" s="54"/>
      <c r="BS2" s="54"/>
      <c r="BT2" s="54"/>
      <c r="BU2" s="54"/>
      <c r="BV2" s="54"/>
      <c r="BW2" s="54"/>
      <c r="BX2" s="55" t="s">
        <v>78</v>
      </c>
      <c r="BY2" s="54"/>
      <c r="BZ2" s="57">
        <v>2.81E-2</v>
      </c>
      <c r="CA2" s="57">
        <v>2.41E-2</v>
      </c>
      <c r="CB2" s="54">
        <v>0.02</v>
      </c>
      <c r="CC2" s="54">
        <v>3.62E-3</v>
      </c>
      <c r="CD2" s="54">
        <v>0.02</v>
      </c>
      <c r="CE2" s="57">
        <v>2.5600000000000001E-2</v>
      </c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</row>
    <row r="3" spans="1:143" s="109" customFormat="1" ht="12.75" x14ac:dyDescent="0.2">
      <c r="A3" s="105"/>
      <c r="D3" s="14" t="s">
        <v>40</v>
      </c>
      <c r="E3" s="19" t="s">
        <v>0</v>
      </c>
      <c r="F3" s="19" t="s">
        <v>0</v>
      </c>
      <c r="G3" s="19" t="s">
        <v>0</v>
      </c>
      <c r="H3" s="19" t="s">
        <v>0</v>
      </c>
      <c r="I3" s="19" t="s">
        <v>0</v>
      </c>
      <c r="J3" s="19" t="s">
        <v>0</v>
      </c>
      <c r="K3" s="19" t="s">
        <v>0</v>
      </c>
      <c r="L3" s="19" t="s">
        <v>0</v>
      </c>
      <c r="M3" s="19" t="s">
        <v>0</v>
      </c>
      <c r="N3" s="19" t="s">
        <v>0</v>
      </c>
      <c r="O3" s="19" t="s">
        <v>0</v>
      </c>
      <c r="P3" s="19" t="s">
        <v>0</v>
      </c>
      <c r="Q3" s="19" t="s">
        <v>0</v>
      </c>
      <c r="R3" s="19" t="s">
        <v>0</v>
      </c>
      <c r="S3" s="19" t="s">
        <v>0</v>
      </c>
      <c r="T3" s="19" t="s">
        <v>0</v>
      </c>
      <c r="U3" s="19" t="s">
        <v>0</v>
      </c>
      <c r="V3" s="19" t="s">
        <v>0</v>
      </c>
      <c r="W3" s="20" t="s">
        <v>1</v>
      </c>
      <c r="X3" s="19" t="s">
        <v>1</v>
      </c>
      <c r="Y3" s="20" t="s">
        <v>1</v>
      </c>
      <c r="Z3" s="19" t="s">
        <v>1</v>
      </c>
      <c r="AA3" s="20" t="s">
        <v>1</v>
      </c>
      <c r="AB3" s="20" t="s">
        <v>1</v>
      </c>
      <c r="AC3" s="19" t="s">
        <v>1</v>
      </c>
      <c r="AD3" s="21" t="s">
        <v>1</v>
      </c>
      <c r="AE3" s="22" t="s">
        <v>1</v>
      </c>
      <c r="AF3" s="20" t="s">
        <v>1</v>
      </c>
      <c r="AG3" s="22" t="s">
        <v>1</v>
      </c>
      <c r="AH3" s="23" t="s">
        <v>1</v>
      </c>
      <c r="AI3" s="22" t="s">
        <v>1</v>
      </c>
      <c r="AJ3" s="23" t="s">
        <v>1</v>
      </c>
      <c r="AK3" s="122"/>
      <c r="AM3" s="105"/>
      <c r="AN3" s="105"/>
      <c r="AO3" s="105"/>
      <c r="AP3" s="105"/>
      <c r="AQ3" s="107" t="s">
        <v>52</v>
      </c>
      <c r="AR3" s="105">
        <v>3.1800000000000002E-2</v>
      </c>
      <c r="AS3" s="105">
        <f>AR3</f>
        <v>3.1800000000000002E-2</v>
      </c>
      <c r="AT3" s="105">
        <f>AR3</f>
        <v>3.1800000000000002E-2</v>
      </c>
      <c r="AU3" s="105">
        <f>AR3</f>
        <v>3.1800000000000002E-2</v>
      </c>
      <c r="AV3" s="105"/>
      <c r="AW3" s="105"/>
      <c r="AX3" s="105">
        <v>4.47E-3</v>
      </c>
      <c r="AY3" s="111">
        <v>3.1399999999999997E-2</v>
      </c>
      <c r="AZ3" s="111">
        <v>1.6121599999999999E-3</v>
      </c>
      <c r="BA3" s="111">
        <v>4.0699999999999998E-3</v>
      </c>
      <c r="BB3" s="111">
        <v>2.18E-2</v>
      </c>
      <c r="BC3" s="111">
        <v>2.4000000000000002E-3</v>
      </c>
      <c r="BD3" s="111">
        <v>6.0400000000000002E-2</v>
      </c>
      <c r="BE3" s="105"/>
      <c r="BF3" s="58" t="s">
        <v>82</v>
      </c>
      <c r="BG3" s="59"/>
      <c r="BH3" s="59"/>
      <c r="BI3" s="59"/>
      <c r="BJ3" s="59"/>
      <c r="BK3" s="59"/>
      <c r="BL3" s="59"/>
      <c r="BM3" s="59"/>
      <c r="BN3" s="60"/>
      <c r="BO3" s="51"/>
      <c r="BP3" s="53"/>
      <c r="BQ3" s="54"/>
      <c r="BR3" s="54"/>
      <c r="BS3" s="54"/>
      <c r="BT3" s="54"/>
      <c r="BU3" s="54"/>
      <c r="BV3" s="54"/>
      <c r="BW3" s="54"/>
      <c r="BX3" s="55" t="s">
        <v>90</v>
      </c>
      <c r="BY3" s="54"/>
      <c r="BZ3" s="57">
        <v>3.32E-2</v>
      </c>
      <c r="CA3" s="57">
        <v>2.18E-2</v>
      </c>
      <c r="CB3" s="54">
        <v>4.0699999999999998E-3</v>
      </c>
      <c r="CC3" s="54">
        <v>2.3999999999999998E-3</v>
      </c>
      <c r="CD3" s="54">
        <v>4.0699999999999998E-3</v>
      </c>
      <c r="CE3" s="57">
        <v>4.5690000000000001E-2</v>
      </c>
      <c r="CF3" s="105"/>
      <c r="CG3" s="112" t="s">
        <v>83</v>
      </c>
      <c r="CH3" s="113"/>
      <c r="CI3" s="113"/>
      <c r="CJ3" s="113"/>
      <c r="CK3" s="113"/>
      <c r="CL3" s="113"/>
      <c r="CM3" s="113"/>
      <c r="CN3" s="114"/>
      <c r="CO3" s="105"/>
      <c r="CP3" s="112" t="s">
        <v>84</v>
      </c>
      <c r="CQ3" s="113"/>
      <c r="CR3" s="113"/>
      <c r="CS3" s="113"/>
      <c r="CT3" s="113"/>
      <c r="CU3" s="114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</row>
    <row r="4" spans="1:143" s="109" customFormat="1" ht="15" customHeight="1" x14ac:dyDescent="0.2">
      <c r="A4" s="105"/>
      <c r="B4" s="24"/>
      <c r="C4" s="24"/>
      <c r="D4" s="14" t="s">
        <v>39</v>
      </c>
      <c r="E4" s="25" t="s">
        <v>2</v>
      </c>
      <c r="F4" s="25" t="s">
        <v>2</v>
      </c>
      <c r="G4" s="25" t="s">
        <v>3</v>
      </c>
      <c r="H4" s="25" t="s">
        <v>3</v>
      </c>
      <c r="I4" s="25" t="s">
        <v>4</v>
      </c>
      <c r="J4" s="25" t="s">
        <v>4</v>
      </c>
      <c r="K4" s="25" t="s">
        <v>5</v>
      </c>
      <c r="L4" s="25" t="s">
        <v>5</v>
      </c>
      <c r="M4" s="25" t="s">
        <v>6</v>
      </c>
      <c r="N4" s="25" t="s">
        <v>6</v>
      </c>
      <c r="O4" s="25" t="s">
        <v>11</v>
      </c>
      <c r="P4" s="25" t="s">
        <v>11</v>
      </c>
      <c r="Q4" s="25" t="s">
        <v>9</v>
      </c>
      <c r="R4" s="25" t="s">
        <v>9</v>
      </c>
      <c r="S4" s="25" t="s">
        <v>13</v>
      </c>
      <c r="T4" s="25" t="s">
        <v>13</v>
      </c>
      <c r="U4" s="25" t="s">
        <v>49</v>
      </c>
      <c r="V4" s="25" t="s">
        <v>49</v>
      </c>
      <c r="W4" s="26" t="s">
        <v>8</v>
      </c>
      <c r="X4" s="25" t="s">
        <v>16</v>
      </c>
      <c r="Y4" s="26" t="s">
        <v>15</v>
      </c>
      <c r="Z4" s="25" t="s">
        <v>7</v>
      </c>
      <c r="AA4" s="26" t="s">
        <v>91</v>
      </c>
      <c r="AB4" s="26" t="s">
        <v>12</v>
      </c>
      <c r="AC4" s="25" t="s">
        <v>10</v>
      </c>
      <c r="AD4" s="27" t="s">
        <v>18</v>
      </c>
      <c r="AE4" s="28" t="s">
        <v>17</v>
      </c>
      <c r="AF4" s="26" t="s">
        <v>14</v>
      </c>
      <c r="AG4" s="28" t="s">
        <v>43</v>
      </c>
      <c r="AH4" s="29" t="s">
        <v>44</v>
      </c>
      <c r="AI4" s="28" t="s">
        <v>47</v>
      </c>
      <c r="AJ4" s="29" t="s">
        <v>50</v>
      </c>
      <c r="AK4" s="122"/>
      <c r="AM4" s="105"/>
      <c r="AN4" s="105"/>
      <c r="AO4" s="105"/>
      <c r="AP4" s="105"/>
      <c r="AQ4" s="107" t="s">
        <v>53</v>
      </c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61" t="s">
        <v>36</v>
      </c>
      <c r="BG4" s="62">
        <v>0.56999999999999995</v>
      </c>
      <c r="BH4" s="63"/>
      <c r="BI4" s="63"/>
      <c r="BJ4" s="63"/>
      <c r="BK4" s="63"/>
      <c r="BL4" s="63"/>
      <c r="BM4" s="63"/>
      <c r="BN4" s="64"/>
      <c r="BO4" s="51"/>
      <c r="BP4" s="53"/>
      <c r="BQ4" s="54"/>
      <c r="BR4" s="54"/>
      <c r="BS4" s="54"/>
      <c r="BT4" s="54"/>
      <c r="BU4" s="54"/>
      <c r="BV4" s="54"/>
      <c r="BW4" s="54"/>
      <c r="BX4" s="55" t="s">
        <v>89</v>
      </c>
      <c r="BY4" s="54"/>
      <c r="BZ4" s="57">
        <v>0</v>
      </c>
      <c r="CA4" s="57">
        <v>0</v>
      </c>
      <c r="CB4" s="54">
        <v>-3.2499999999999999E-3</v>
      </c>
      <c r="CC4" s="54">
        <v>-3.2499999999999999E-3</v>
      </c>
      <c r="CD4" s="54">
        <v>-3.2499999999999999E-3</v>
      </c>
      <c r="CE4" s="57">
        <v>0</v>
      </c>
      <c r="CF4" s="105"/>
      <c r="CG4" s="65" t="s">
        <v>113</v>
      </c>
      <c r="CN4" s="115"/>
      <c r="CO4" s="105"/>
      <c r="CP4" s="65" t="str">
        <f>+CG4</f>
        <v>From September 2014 OFPC</v>
      </c>
      <c r="CU4" s="115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</row>
    <row r="5" spans="1:143" s="116" customFormat="1" ht="12.75" x14ac:dyDescent="0.2">
      <c r="B5" s="24"/>
      <c r="C5" s="24"/>
      <c r="D5" s="24"/>
      <c r="E5" s="66"/>
      <c r="F5" s="3"/>
      <c r="G5" s="66"/>
      <c r="H5" s="3"/>
      <c r="I5" s="66"/>
      <c r="J5" s="3"/>
      <c r="K5" s="66"/>
      <c r="L5" s="3"/>
      <c r="M5" s="66"/>
      <c r="N5" s="3"/>
      <c r="O5" s="66"/>
      <c r="P5" s="3"/>
      <c r="Q5" s="66"/>
      <c r="R5" s="3"/>
      <c r="S5" s="66"/>
      <c r="T5" s="3"/>
      <c r="U5" s="66"/>
      <c r="V5" s="20"/>
      <c r="W5" s="20"/>
      <c r="X5" s="19"/>
      <c r="Y5" s="20"/>
      <c r="Z5" s="19"/>
      <c r="AA5" s="20"/>
      <c r="AB5" s="20"/>
      <c r="AC5" s="19"/>
      <c r="AD5" s="21"/>
      <c r="AE5" s="22"/>
      <c r="AF5" s="20"/>
      <c r="AG5" s="22"/>
      <c r="AH5" s="23"/>
      <c r="AI5" s="22"/>
      <c r="AJ5" s="23"/>
      <c r="AK5" s="122"/>
      <c r="AQ5" s="107" t="s">
        <v>54</v>
      </c>
      <c r="AR5" s="105"/>
      <c r="AS5" s="105"/>
      <c r="AT5" s="105">
        <v>1.0385200000000001</v>
      </c>
      <c r="AU5" s="105">
        <v>1.0385200000000001</v>
      </c>
      <c r="AY5" s="117" t="s">
        <v>92</v>
      </c>
      <c r="AZ5" s="117"/>
      <c r="BA5" s="117"/>
      <c r="BB5" s="117"/>
      <c r="BC5" s="117"/>
      <c r="BD5" s="117"/>
      <c r="BF5" s="61" t="s">
        <v>37</v>
      </c>
      <c r="BG5" s="62">
        <v>0.43</v>
      </c>
      <c r="BH5" s="63"/>
      <c r="BI5" s="63"/>
      <c r="BJ5" s="63"/>
      <c r="BK5" s="63"/>
      <c r="BL5" s="63"/>
      <c r="BM5" s="63"/>
      <c r="BN5" s="64"/>
      <c r="BO5" s="51"/>
      <c r="BP5" s="67"/>
      <c r="BQ5" s="68"/>
      <c r="BR5" s="68"/>
      <c r="BS5" s="68"/>
      <c r="BT5" s="68"/>
      <c r="BU5" s="68"/>
      <c r="BV5" s="68"/>
      <c r="BW5" s="68"/>
      <c r="BX5" s="55"/>
      <c r="BY5" s="54"/>
      <c r="BZ5" s="68"/>
      <c r="CA5" s="54"/>
      <c r="CB5" s="54"/>
      <c r="CC5" s="54"/>
      <c r="CD5" s="54"/>
      <c r="CE5" s="54"/>
      <c r="CG5" s="69"/>
      <c r="CH5" s="3"/>
      <c r="CI5" s="3"/>
      <c r="CJ5" s="3"/>
      <c r="CK5" s="3"/>
      <c r="CL5" s="3"/>
      <c r="CM5" s="3"/>
      <c r="CN5" s="70"/>
      <c r="CO5" s="3"/>
      <c r="CP5" s="118"/>
      <c r="CU5" s="119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</row>
    <row r="6" spans="1:143" s="4" customFormat="1" ht="22.5" customHeight="1" x14ac:dyDescent="0.25">
      <c r="B6" s="30"/>
      <c r="C6" s="31"/>
      <c r="D6" s="45"/>
      <c r="E6" s="71" t="s">
        <v>19</v>
      </c>
      <c r="F6" s="72"/>
      <c r="G6" s="71" t="s">
        <v>20</v>
      </c>
      <c r="H6" s="72"/>
      <c r="I6" s="71" t="s">
        <v>21</v>
      </c>
      <c r="J6" s="72"/>
      <c r="K6" s="71" t="s">
        <v>22</v>
      </c>
      <c r="L6" s="72"/>
      <c r="M6" s="71" t="s">
        <v>23</v>
      </c>
      <c r="N6" s="72"/>
      <c r="O6" s="71" t="s">
        <v>28</v>
      </c>
      <c r="P6" s="72"/>
      <c r="Q6" s="71" t="s">
        <v>25</v>
      </c>
      <c r="R6" s="72"/>
      <c r="S6" s="71" t="s">
        <v>30</v>
      </c>
      <c r="T6" s="72"/>
      <c r="U6" s="71" t="s">
        <v>49</v>
      </c>
      <c r="V6" s="72"/>
      <c r="W6" s="41" t="s">
        <v>27</v>
      </c>
      <c r="X6" s="10" t="s">
        <v>16</v>
      </c>
      <c r="Y6" s="41" t="s">
        <v>15</v>
      </c>
      <c r="Z6" s="10" t="s">
        <v>24</v>
      </c>
      <c r="AA6" s="41" t="s">
        <v>91</v>
      </c>
      <c r="AB6" s="41" t="s">
        <v>29</v>
      </c>
      <c r="AC6" s="10" t="s">
        <v>26</v>
      </c>
      <c r="AD6" s="32" t="s">
        <v>31</v>
      </c>
      <c r="AE6" s="11" t="s">
        <v>17</v>
      </c>
      <c r="AF6" s="41" t="s">
        <v>14</v>
      </c>
      <c r="AG6" s="11" t="s">
        <v>45</v>
      </c>
      <c r="AH6" s="12" t="s">
        <v>46</v>
      </c>
      <c r="AI6" s="11" t="s">
        <v>47</v>
      </c>
      <c r="AJ6" s="12" t="s">
        <v>50</v>
      </c>
      <c r="AK6" s="123"/>
      <c r="AR6" s="8"/>
      <c r="AS6" s="8"/>
      <c r="AT6" s="8"/>
      <c r="AU6" s="8"/>
      <c r="AV6" s="8"/>
      <c r="AY6" s="48" t="s">
        <v>94</v>
      </c>
      <c r="AZ6" s="56" t="s">
        <v>95</v>
      </c>
      <c r="BA6" s="48" t="s">
        <v>96</v>
      </c>
      <c r="BB6" s="56" t="s">
        <v>97</v>
      </c>
      <c r="BC6" s="56" t="s">
        <v>98</v>
      </c>
      <c r="BD6" s="56" t="s">
        <v>99</v>
      </c>
      <c r="BF6" s="61"/>
      <c r="BG6" s="62">
        <f>SUM(BG4:BG5)</f>
        <v>1</v>
      </c>
      <c r="BH6" s="63"/>
      <c r="BI6" s="63"/>
      <c r="BJ6" s="63"/>
      <c r="BK6" s="63"/>
      <c r="BL6" s="63"/>
      <c r="BM6" s="63"/>
      <c r="BN6" s="64"/>
      <c r="BO6" s="51"/>
      <c r="BP6" s="73" t="s">
        <v>100</v>
      </c>
      <c r="BQ6" s="74"/>
      <c r="BR6" s="74"/>
      <c r="BS6" s="54"/>
      <c r="BT6" s="75"/>
      <c r="BU6" s="75"/>
      <c r="BV6" s="75"/>
      <c r="BW6" s="75"/>
      <c r="BX6" s="55" t="s">
        <v>93</v>
      </c>
      <c r="BY6" s="54"/>
      <c r="BZ6" s="56" t="s">
        <v>101</v>
      </c>
      <c r="CA6" s="56" t="s">
        <v>97</v>
      </c>
      <c r="CB6" s="56" t="s">
        <v>102</v>
      </c>
      <c r="CC6" s="56" t="s">
        <v>98</v>
      </c>
      <c r="CD6" s="56" t="s">
        <v>96</v>
      </c>
      <c r="CE6" s="56" t="s">
        <v>103</v>
      </c>
      <c r="CG6" s="69" t="s">
        <v>65</v>
      </c>
      <c r="CH6" s="3" t="s">
        <v>66</v>
      </c>
      <c r="CI6" s="3" t="s">
        <v>67</v>
      </c>
      <c r="CJ6" s="3" t="s">
        <v>68</v>
      </c>
      <c r="CK6" s="3" t="s">
        <v>69</v>
      </c>
      <c r="CL6" s="3" t="s">
        <v>70</v>
      </c>
      <c r="CM6" s="3" t="s">
        <v>71</v>
      </c>
      <c r="CN6" s="70" t="s">
        <v>72</v>
      </c>
      <c r="CO6" s="3"/>
      <c r="CP6" s="76"/>
      <c r="CU6" s="77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</row>
    <row r="7" spans="1:143" s="3" customFormat="1" ht="13.5" x14ac:dyDescent="0.25">
      <c r="B7" s="33"/>
      <c r="C7" s="34"/>
      <c r="D7" s="33"/>
      <c r="E7" s="78" t="s">
        <v>32</v>
      </c>
      <c r="F7" s="79"/>
      <c r="G7" s="78" t="s">
        <v>32</v>
      </c>
      <c r="H7" s="79"/>
      <c r="I7" s="80" t="s">
        <v>32</v>
      </c>
      <c r="J7" s="79"/>
      <c r="K7" s="78" t="s">
        <v>32</v>
      </c>
      <c r="L7" s="79"/>
      <c r="M7" s="78" t="s">
        <v>32</v>
      </c>
      <c r="N7" s="79"/>
      <c r="O7" s="78" t="s">
        <v>32</v>
      </c>
      <c r="P7" s="79"/>
      <c r="Q7" s="78" t="s">
        <v>32</v>
      </c>
      <c r="R7" s="79"/>
      <c r="S7" s="78" t="s">
        <v>32</v>
      </c>
      <c r="T7" s="79"/>
      <c r="U7" s="78" t="s">
        <v>32</v>
      </c>
      <c r="V7" s="79"/>
      <c r="W7" s="40" t="s">
        <v>33</v>
      </c>
      <c r="X7" s="35" t="s">
        <v>33</v>
      </c>
      <c r="Y7" s="40" t="s">
        <v>33</v>
      </c>
      <c r="Z7" s="35" t="s">
        <v>33</v>
      </c>
      <c r="AA7" s="40" t="s">
        <v>33</v>
      </c>
      <c r="AB7" s="40" t="s">
        <v>33</v>
      </c>
      <c r="AC7" s="35" t="s">
        <v>33</v>
      </c>
      <c r="AD7" s="36" t="s">
        <v>33</v>
      </c>
      <c r="AE7" s="37" t="s">
        <v>33</v>
      </c>
      <c r="AF7" s="40" t="s">
        <v>33</v>
      </c>
      <c r="AG7" s="37" t="s">
        <v>33</v>
      </c>
      <c r="AH7" s="38" t="s">
        <v>33</v>
      </c>
      <c r="AI7" s="37" t="s">
        <v>33</v>
      </c>
      <c r="AJ7" s="38" t="s">
        <v>33</v>
      </c>
      <c r="AK7" s="124"/>
      <c r="AY7" s="117" t="s">
        <v>104</v>
      </c>
      <c r="AZ7" s="117"/>
      <c r="BA7" s="117"/>
      <c r="BB7" s="117"/>
      <c r="BC7" s="117"/>
      <c r="BD7" s="117"/>
      <c r="BF7" s="81" t="s">
        <v>62</v>
      </c>
      <c r="BG7" s="82" t="s">
        <v>3</v>
      </c>
      <c r="BH7" s="82" t="s">
        <v>61</v>
      </c>
      <c r="BI7" s="82" t="s">
        <v>6</v>
      </c>
      <c r="BJ7" s="82" t="s">
        <v>9</v>
      </c>
      <c r="BK7" s="82" t="s">
        <v>5</v>
      </c>
      <c r="BL7" s="82" t="s">
        <v>49</v>
      </c>
      <c r="BM7" s="82" t="s">
        <v>28</v>
      </c>
      <c r="BN7" s="83" t="s">
        <v>73</v>
      </c>
      <c r="BO7" s="52"/>
      <c r="BP7" s="84" t="s">
        <v>85</v>
      </c>
      <c r="BQ7" s="85"/>
      <c r="BR7" s="85"/>
      <c r="BS7" s="85"/>
      <c r="BT7" s="85"/>
      <c r="BU7" s="85"/>
      <c r="BV7" s="85"/>
      <c r="BW7" s="85"/>
      <c r="BX7" s="54"/>
      <c r="BY7" s="86" t="s">
        <v>86</v>
      </c>
      <c r="BZ7" s="54"/>
      <c r="CA7" s="54"/>
      <c r="CB7" s="54"/>
      <c r="CC7" s="54"/>
      <c r="CD7" s="54"/>
      <c r="CE7" s="54"/>
      <c r="CG7" s="69" t="s">
        <v>63</v>
      </c>
      <c r="CI7" s="3" t="s">
        <v>63</v>
      </c>
      <c r="CK7" s="3" t="s">
        <v>63</v>
      </c>
      <c r="CM7" s="3" t="s">
        <v>64</v>
      </c>
      <c r="CN7" s="70"/>
      <c r="CP7" s="87" t="s">
        <v>74</v>
      </c>
      <c r="CQ7" s="88" t="s">
        <v>74</v>
      </c>
      <c r="CR7" s="88" t="s">
        <v>74</v>
      </c>
      <c r="CS7" s="88" t="s">
        <v>74</v>
      </c>
      <c r="CT7" s="88" t="s">
        <v>75</v>
      </c>
      <c r="CU7" s="89" t="s">
        <v>76</v>
      </c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</row>
    <row r="8" spans="1:143" s="3" customFormat="1" ht="33.75" x14ac:dyDescent="0.2">
      <c r="B8" s="33" t="s">
        <v>34</v>
      </c>
      <c r="C8" s="33" t="s">
        <v>35</v>
      </c>
      <c r="D8" s="39" t="s">
        <v>42</v>
      </c>
      <c r="E8" s="3" t="s">
        <v>36</v>
      </c>
      <c r="F8" s="3" t="s">
        <v>37</v>
      </c>
      <c r="G8" s="66" t="s">
        <v>36</v>
      </c>
      <c r="H8" s="20" t="s">
        <v>37</v>
      </c>
      <c r="I8" s="3" t="s">
        <v>36</v>
      </c>
      <c r="J8" s="3" t="s">
        <v>37</v>
      </c>
      <c r="K8" s="66" t="s">
        <v>36</v>
      </c>
      <c r="L8" s="20" t="s">
        <v>37</v>
      </c>
      <c r="M8" s="3" t="s">
        <v>36</v>
      </c>
      <c r="N8" s="3" t="s">
        <v>37</v>
      </c>
      <c r="O8" s="66" t="s">
        <v>36</v>
      </c>
      <c r="P8" s="20" t="s">
        <v>37</v>
      </c>
      <c r="Q8" s="3" t="s">
        <v>36</v>
      </c>
      <c r="R8" s="3" t="s">
        <v>37</v>
      </c>
      <c r="S8" s="66" t="s">
        <v>36</v>
      </c>
      <c r="T8" s="20" t="s">
        <v>37</v>
      </c>
      <c r="U8" s="3" t="s">
        <v>36</v>
      </c>
      <c r="V8" s="20" t="s">
        <v>37</v>
      </c>
      <c r="W8" s="20" t="s">
        <v>38</v>
      </c>
      <c r="X8" s="19" t="s">
        <v>38</v>
      </c>
      <c r="Y8" s="20" t="s">
        <v>38</v>
      </c>
      <c r="Z8" s="19" t="s">
        <v>38</v>
      </c>
      <c r="AA8" s="20" t="s">
        <v>38</v>
      </c>
      <c r="AB8" s="20" t="s">
        <v>38</v>
      </c>
      <c r="AC8" s="19" t="s">
        <v>38</v>
      </c>
      <c r="AD8" s="21" t="s">
        <v>38</v>
      </c>
      <c r="AE8" s="22" t="s">
        <v>38</v>
      </c>
      <c r="AF8" s="20" t="s">
        <v>38</v>
      </c>
      <c r="AG8" s="22" t="s">
        <v>38</v>
      </c>
      <c r="AH8" s="23" t="s">
        <v>38</v>
      </c>
      <c r="AI8" s="22" t="s">
        <v>38</v>
      </c>
      <c r="AJ8" s="23" t="s">
        <v>38</v>
      </c>
      <c r="AK8" s="124"/>
      <c r="AR8" s="3" t="s">
        <v>55</v>
      </c>
      <c r="AS8" s="3" t="s">
        <v>56</v>
      </c>
      <c r="AT8" s="3" t="s">
        <v>57</v>
      </c>
      <c r="AU8" s="3" t="s">
        <v>58</v>
      </c>
      <c r="AV8" s="3" t="s">
        <v>59</v>
      </c>
      <c r="AX8" s="3" t="s">
        <v>60</v>
      </c>
      <c r="AY8" s="90" t="s">
        <v>105</v>
      </c>
      <c r="AZ8" s="90" t="s">
        <v>106</v>
      </c>
      <c r="BA8" s="90" t="s">
        <v>107</v>
      </c>
      <c r="BB8" s="90" t="s">
        <v>108</v>
      </c>
      <c r="BC8" s="90" t="s">
        <v>109</v>
      </c>
      <c r="BD8" s="90" t="s">
        <v>110</v>
      </c>
      <c r="BF8" s="81" t="s">
        <v>38</v>
      </c>
      <c r="BG8" s="82" t="s">
        <v>38</v>
      </c>
      <c r="BH8" s="82" t="s">
        <v>38</v>
      </c>
      <c r="BI8" s="82" t="s">
        <v>38</v>
      </c>
      <c r="BJ8" s="82" t="s">
        <v>38</v>
      </c>
      <c r="BK8" s="82" t="s">
        <v>38</v>
      </c>
      <c r="BL8" s="82" t="s">
        <v>38</v>
      </c>
      <c r="BM8" s="82" t="s">
        <v>38</v>
      </c>
      <c r="BN8" s="83" t="s">
        <v>38</v>
      </c>
      <c r="BO8" s="52"/>
      <c r="BP8" s="91"/>
      <c r="BQ8" s="92" t="str">
        <f>CB8</f>
        <v>Hunter / Huntington</v>
      </c>
      <c r="BR8" s="92" t="str">
        <f>CC8</f>
        <v>Bridger</v>
      </c>
      <c r="BS8" s="92" t="str">
        <f>CD8</f>
        <v>Naughton</v>
      </c>
      <c r="BT8" s="92" t="str">
        <f>CA8</f>
        <v>Johnston</v>
      </c>
      <c r="BU8" s="92" t="str">
        <f>CE8</f>
        <v>Wyodak</v>
      </c>
      <c r="BV8" s="92" t="str">
        <f>BZ8</f>
        <v>Cholla</v>
      </c>
      <c r="BW8" s="93"/>
      <c r="BX8" s="54"/>
      <c r="BY8" s="54"/>
      <c r="BZ8" s="92" t="s">
        <v>81</v>
      </c>
      <c r="CA8" s="92" t="s">
        <v>88</v>
      </c>
      <c r="CB8" s="92" t="s">
        <v>87</v>
      </c>
      <c r="CC8" s="92" t="s">
        <v>79</v>
      </c>
      <c r="CD8" s="92" t="s">
        <v>111</v>
      </c>
      <c r="CE8" s="92" t="s">
        <v>80</v>
      </c>
      <c r="CG8" s="126" t="s">
        <v>65</v>
      </c>
      <c r="CH8" s="127" t="s">
        <v>66</v>
      </c>
      <c r="CI8" s="127" t="s">
        <v>67</v>
      </c>
      <c r="CJ8" s="127" t="s">
        <v>68</v>
      </c>
      <c r="CK8" s="127" t="s">
        <v>69</v>
      </c>
      <c r="CL8" s="127" t="s">
        <v>70</v>
      </c>
      <c r="CM8" s="127" t="s">
        <v>71</v>
      </c>
      <c r="CN8" s="128" t="s">
        <v>72</v>
      </c>
      <c r="CP8" s="129" t="s">
        <v>14</v>
      </c>
      <c r="CQ8" s="130" t="s">
        <v>45</v>
      </c>
      <c r="CR8" s="130" t="s">
        <v>46</v>
      </c>
      <c r="CS8" s="130" t="s">
        <v>91</v>
      </c>
      <c r="CT8" s="130" t="s">
        <v>47</v>
      </c>
      <c r="CU8" s="131" t="s">
        <v>77</v>
      </c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</row>
    <row r="9" spans="1:143" ht="12.75" x14ac:dyDescent="0.2">
      <c r="A9" s="3">
        <f t="shared" ref="A9:A61" si="0">YEAR(D9)</f>
        <v>2015</v>
      </c>
      <c r="B9" s="43">
        <v>42005</v>
      </c>
      <c r="C9" s="43">
        <v>42035</v>
      </c>
      <c r="D9" s="44">
        <f t="shared" ref="D9:D62" si="1">+B9</f>
        <v>42005</v>
      </c>
      <c r="E9" s="94">
        <v>43.602499999999999</v>
      </c>
      <c r="F9" s="46">
        <v>36.380000000000003</v>
      </c>
      <c r="G9" s="94">
        <v>38.380000000000003</v>
      </c>
      <c r="H9" s="46">
        <v>31.31</v>
      </c>
      <c r="I9" s="94">
        <v>41.524999999999999</v>
      </c>
      <c r="J9" s="46">
        <v>34.774999999999999</v>
      </c>
      <c r="K9" s="94">
        <v>47.122500000000002</v>
      </c>
      <c r="L9" s="46">
        <v>40.04</v>
      </c>
      <c r="M9" s="94">
        <v>48.36</v>
      </c>
      <c r="N9" s="46">
        <v>40.17</v>
      </c>
      <c r="O9" s="94">
        <f t="shared" ref="O9:O72" si="2">G9+CG9</f>
        <v>37.880000000000003</v>
      </c>
      <c r="P9" s="46">
        <f t="shared" ref="P9:P72" si="3">H9+CH9</f>
        <v>30.81</v>
      </c>
      <c r="Q9" s="94">
        <f t="shared" ref="Q9:Q72" si="4">G9+CI9</f>
        <v>37.880000000000003</v>
      </c>
      <c r="R9" s="46">
        <f t="shared" ref="R9:R72" si="5">H9+CJ9</f>
        <v>30.81</v>
      </c>
      <c r="S9" s="94">
        <f t="shared" ref="S9:S72" si="6">G9+CK9</f>
        <v>40.880000000000003</v>
      </c>
      <c r="T9" s="46">
        <f t="shared" ref="T9:T72" si="7">H9+CL9</f>
        <v>33.06</v>
      </c>
      <c r="U9" s="94">
        <f t="shared" ref="U9:U72" si="8">E9+CM9</f>
        <v>44.77225</v>
      </c>
      <c r="V9" s="95">
        <f t="shared" ref="V9:V72" si="9">F9+CN9</f>
        <v>37.27075</v>
      </c>
      <c r="W9" s="96">
        <v>4.2519999999999998</v>
      </c>
      <c r="X9" s="96">
        <v>4.4720000000000004</v>
      </c>
      <c r="Y9" s="96">
        <v>4.2356999999999996</v>
      </c>
      <c r="Z9" s="96">
        <v>4.3144999999999998</v>
      </c>
      <c r="AA9" s="96">
        <v>4.2619999999999996</v>
      </c>
      <c r="AB9" s="96">
        <v>4.3795000000000002</v>
      </c>
      <c r="AC9" s="96">
        <v>4.3428000000000004</v>
      </c>
      <c r="AD9" s="96">
        <v>4.5970000000000004</v>
      </c>
      <c r="AE9" s="96">
        <v>4.0045000000000002</v>
      </c>
      <c r="AF9" s="96">
        <v>4.6555</v>
      </c>
      <c r="AG9" s="96">
        <v>4.4425999999999997</v>
      </c>
      <c r="AH9" s="96">
        <v>4.4055999999999997</v>
      </c>
      <c r="AI9" s="96">
        <v>4.9206000000000003</v>
      </c>
      <c r="AJ9" s="96">
        <v>4.2515000000000001</v>
      </c>
      <c r="AK9" s="125"/>
      <c r="AL9" s="7"/>
      <c r="AM9" s="13"/>
      <c r="AN9" s="13"/>
      <c r="AO9" s="13"/>
      <c r="AP9" s="13"/>
      <c r="AQ9" s="13"/>
      <c r="AR9" s="8">
        <f t="shared" ref="AR9:AR72" si="10">AC9*(1/(1-AR$2))+AR$3</f>
        <v>4.4456631974794183</v>
      </c>
      <c r="AS9" s="8">
        <f t="shared" ref="AS9:AS72" si="11">AD9*(1/(1-AS$2))+AS$3</f>
        <v>4.7040227868685838</v>
      </c>
      <c r="AT9" s="8">
        <f t="shared" ref="AT9:AT72" si="12">(AC9+AT$3)*AT$5+((1/(1-AT$2)-1)*AC9+AT$4*AC9)</f>
        <v>4.6141727894794187</v>
      </c>
      <c r="AU9" s="8">
        <f t="shared" ref="AU9:AU72" si="13">(AD9+AU$3)*AU$5+((1/(1-AU$2)-1)*AD9+AU$4*AD9)</f>
        <v>4.8823241628685841</v>
      </c>
      <c r="AV9" s="8">
        <f t="shared" ref="AV9:AV64" si="14">(AR9+AS9+AT9+AU9)/4</f>
        <v>4.661545734174001</v>
      </c>
      <c r="AW9" s="8"/>
      <c r="AX9" s="8">
        <f t="shared" ref="AX9:AX72" si="15">(Z9*(1/(1-$AX$2))+0.00447)</f>
        <v>4.3944781400081405</v>
      </c>
      <c r="AY9" s="8">
        <f t="shared" ref="AY9:AY72" si="16">AC9*(1/(1-AY$2))+AY$3</f>
        <v>4.4380971080669713</v>
      </c>
      <c r="AZ9" s="8">
        <f t="shared" ref="AZ9:AZ72" si="17">AB9*(1/(1-AZ$2))+AZ$3</f>
        <v>4.3826225571445203</v>
      </c>
      <c r="BA9" s="8">
        <v>4.4028455102040818</v>
      </c>
      <c r="BB9" s="8">
        <f t="shared" ref="BB9:BB72" si="18">AA9*(1/(1-BB$2))+BB$3</f>
        <v>4.3890507429039856</v>
      </c>
      <c r="BC9" s="8">
        <v>4.3288538968267005</v>
      </c>
      <c r="BD9" s="8">
        <f t="shared" ref="BD9:BD72" si="19">Z9*(1/(1-BD$2))+BD$3</f>
        <v>4.3944030135610239</v>
      </c>
      <c r="BE9" s="5"/>
      <c r="BF9" s="61">
        <f t="shared" ref="BF9:BF72" si="20">+$E9*$BG$4+$F9*$BG$5</f>
        <v>40.496825000000001</v>
      </c>
      <c r="BG9" s="63">
        <f t="shared" ref="BG9:BG72" si="21">+$G9*$BG$4+$H9*$BG$5</f>
        <v>35.3399</v>
      </c>
      <c r="BH9" s="63">
        <f t="shared" ref="BH9:BH72" si="22">+$I9*$BG$4+$J9*$BG$5</f>
        <v>38.622499999999995</v>
      </c>
      <c r="BI9" s="63">
        <f t="shared" ref="BI9:BI72" si="23">+$M9*$BG$4+$N9*$BG$5</f>
        <v>44.838299999999997</v>
      </c>
      <c r="BJ9" s="63">
        <f t="shared" ref="BJ9:BJ72" si="24">+$Q9*$BG$4+$R9*$BG$5</f>
        <v>34.8399</v>
      </c>
      <c r="BK9" s="63">
        <f t="shared" ref="BK9:BK72" si="25">+$K9*$BG$4+$L9*$BG$5</f>
        <v>44.077024999999999</v>
      </c>
      <c r="BL9" s="63">
        <f t="shared" ref="BL9:BL72" si="26">+$U9*$BG$4+$V9*$BG$5</f>
        <v>41.546605</v>
      </c>
      <c r="BM9" s="63">
        <f t="shared" ref="BM9:BM72" si="27">+$O9*$BG$4+$P9*$BG$5</f>
        <v>34.8399</v>
      </c>
      <c r="BN9" s="64">
        <f t="shared" ref="BN9:BN72" si="28">+$S9*$BG$4+$T9*$BG$5</f>
        <v>37.517400000000002</v>
      </c>
      <c r="BO9" s="51"/>
      <c r="BP9" s="97">
        <v>2015</v>
      </c>
      <c r="BQ9" s="47">
        <f t="shared" ref="BQ9:BQ29" si="29">AVERAGEIF($BX$9:$BX$260,$BP9,BZ$9:BZ$260)</f>
        <v>4.0520376719141202</v>
      </c>
      <c r="BR9" s="47">
        <f t="shared" ref="BR9:BR29" si="30">AVERAGEIF($BX$9:$BX$260,$BP9,CA$9:CA$260)</f>
        <v>3.894165679543669</v>
      </c>
      <c r="BS9" s="47">
        <f t="shared" ref="BS9:BS29" si="31">AVERAGEIF($BX$9:$BX$260,$BP9,CB$9:CB$260)</f>
        <v>3.948015578231292</v>
      </c>
      <c r="BT9" s="47">
        <f t="shared" ref="BT9:BT29" si="32">AVERAGEIF($BX$9:$BX$260,$BP9,CC$9:CC$260)</f>
        <v>3.8815090413965216</v>
      </c>
      <c r="BU9" s="47">
        <f t="shared" ref="BU9:BU29" si="33">AVERAGEIF($BX$9:$BX$260,$BP9,CD$9:CD$260)</f>
        <v>3.948015578231292</v>
      </c>
      <c r="BV9" s="47">
        <f t="shared" ref="BV9:BV29" si="34">AVERAGEIF($BX$9:$BX$260,$BP9,CE$9:CE$260)</f>
        <v>3.9240168336070056</v>
      </c>
      <c r="BX9" s="54">
        <f t="shared" ref="BX9:BX61" si="35">YEAR($BY9)</f>
        <v>2015</v>
      </c>
      <c r="BY9" s="98">
        <f t="shared" ref="BY9:BY72" si="36">+D9</f>
        <v>42005</v>
      </c>
      <c r="BZ9" s="57">
        <f t="shared" ref="BZ9:BZ61" si="37">(($Y9+BZ$4)*(1/(1-BZ$2))+BZ$3)</f>
        <v>4.3913644202078403</v>
      </c>
      <c r="CA9" s="57">
        <f t="shared" ref="CA9:CA61" si="38">(($AA9+CA$4)*(1/(1-CA$2))+CA$3)</f>
        <v>4.3890507429039856</v>
      </c>
      <c r="CB9" s="57">
        <v>4.3995291836734687</v>
      </c>
      <c r="CC9" s="57">
        <v>4.3255999839418697</v>
      </c>
      <c r="CD9" s="57">
        <v>4.3995291836734687</v>
      </c>
      <c r="CE9" s="57">
        <f t="shared" ref="CE9:CE61" si="39">(($AA9+CE$4)*(1/(1-CE$2))+CE$3)</f>
        <v>4.4196637274220025</v>
      </c>
      <c r="CF9" s="1"/>
      <c r="CG9" s="99">
        <v>-0.5</v>
      </c>
      <c r="CH9" s="7">
        <v>-0.5</v>
      </c>
      <c r="CI9" s="7">
        <v>-0.5</v>
      </c>
      <c r="CJ9" s="7">
        <v>-0.5</v>
      </c>
      <c r="CK9" s="7">
        <v>2.5</v>
      </c>
      <c r="CL9" s="7">
        <v>1.7500000000000036</v>
      </c>
      <c r="CM9" s="7">
        <v>1.1697500000000005</v>
      </c>
      <c r="CN9" s="100">
        <v>0.89074999999999704</v>
      </c>
      <c r="CO9" s="13"/>
      <c r="CP9" s="101">
        <v>1.0790358094796617</v>
      </c>
      <c r="CQ9" s="102">
        <v>1.0296905782825356</v>
      </c>
      <c r="CR9" s="102">
        <v>1.0211148452891412</v>
      </c>
      <c r="CS9" s="102">
        <v>0.98783173021207549</v>
      </c>
      <c r="CT9" s="102">
        <v>1.0703937350445942</v>
      </c>
      <c r="CU9" s="103">
        <v>0.97897669706180335</v>
      </c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</row>
    <row r="10" spans="1:143" ht="12.75" x14ac:dyDescent="0.2">
      <c r="A10" s="3">
        <f t="shared" si="0"/>
        <v>2015</v>
      </c>
      <c r="B10" s="43">
        <v>42036</v>
      </c>
      <c r="C10" s="43">
        <v>42063</v>
      </c>
      <c r="D10" s="44">
        <f t="shared" si="1"/>
        <v>42036</v>
      </c>
      <c r="E10" s="94">
        <v>40.342500000000001</v>
      </c>
      <c r="F10" s="46">
        <v>33.659999999999997</v>
      </c>
      <c r="G10" s="94">
        <v>38</v>
      </c>
      <c r="H10" s="46">
        <v>31</v>
      </c>
      <c r="I10" s="94">
        <v>37.372500000000002</v>
      </c>
      <c r="J10" s="46">
        <v>33.475000000000001</v>
      </c>
      <c r="K10" s="94">
        <v>46.664999999999999</v>
      </c>
      <c r="L10" s="46">
        <v>38.5</v>
      </c>
      <c r="M10" s="94">
        <v>46.965000000000003</v>
      </c>
      <c r="N10" s="46">
        <v>39</v>
      </c>
      <c r="O10" s="94">
        <f t="shared" si="2"/>
        <v>37</v>
      </c>
      <c r="P10" s="46">
        <f t="shared" si="3"/>
        <v>29.75</v>
      </c>
      <c r="Q10" s="94">
        <f t="shared" si="4"/>
        <v>38</v>
      </c>
      <c r="R10" s="46">
        <f t="shared" si="5"/>
        <v>30.5</v>
      </c>
      <c r="S10" s="94">
        <f t="shared" si="6"/>
        <v>40.5</v>
      </c>
      <c r="T10" s="46">
        <f t="shared" si="7"/>
        <v>33.25</v>
      </c>
      <c r="U10" s="94">
        <f t="shared" si="8"/>
        <v>42.47963</v>
      </c>
      <c r="V10" s="95">
        <f t="shared" si="9"/>
        <v>35.354999999999997</v>
      </c>
      <c r="W10" s="96">
        <v>4.2359999999999998</v>
      </c>
      <c r="X10" s="96">
        <v>4.4560000000000004</v>
      </c>
      <c r="Y10" s="96">
        <v>4.2196999999999996</v>
      </c>
      <c r="Z10" s="96">
        <v>4.2759999999999998</v>
      </c>
      <c r="AA10" s="96">
        <v>4.2234999999999996</v>
      </c>
      <c r="AB10" s="96">
        <v>4.3635000000000002</v>
      </c>
      <c r="AC10" s="96">
        <v>4.3269000000000002</v>
      </c>
      <c r="AD10" s="96">
        <v>4.4210000000000003</v>
      </c>
      <c r="AE10" s="96">
        <v>3.9834999999999998</v>
      </c>
      <c r="AF10" s="96">
        <v>4.6155999999999997</v>
      </c>
      <c r="AG10" s="96">
        <v>4.4036999999999997</v>
      </c>
      <c r="AH10" s="96">
        <v>4.367</v>
      </c>
      <c r="AI10" s="96">
        <v>4.7336</v>
      </c>
      <c r="AJ10" s="96">
        <v>4.2332000000000001</v>
      </c>
      <c r="AK10" s="125"/>
      <c r="AL10" s="7"/>
      <c r="AM10" s="13"/>
      <c r="AN10" s="13"/>
      <c r="AO10" s="13"/>
      <c r="AP10" s="13"/>
      <c r="AQ10" s="13"/>
      <c r="AR10" s="8">
        <f t="shared" si="10"/>
        <v>4.4295030185994513</v>
      </c>
      <c r="AS10" s="8">
        <f t="shared" si="11"/>
        <v>4.5251428193922143</v>
      </c>
      <c r="AT10" s="8">
        <f t="shared" si="12"/>
        <v>4.5974001425994517</v>
      </c>
      <c r="AU10" s="8">
        <f t="shared" si="13"/>
        <v>4.6966646753922152</v>
      </c>
      <c r="AV10" s="8">
        <f t="shared" si="14"/>
        <v>4.5621776639958327</v>
      </c>
      <c r="AW10" s="8"/>
      <c r="AX10" s="8">
        <f t="shared" si="15"/>
        <v>4.3553043508343512</v>
      </c>
      <c r="AY10" s="8">
        <f t="shared" si="16"/>
        <v>4.4219631659056313</v>
      </c>
      <c r="AZ10" s="8">
        <f t="shared" si="17"/>
        <v>4.3666170390821124</v>
      </c>
      <c r="BA10" s="8">
        <v>4.3634577551020399</v>
      </c>
      <c r="BB10" s="8">
        <f t="shared" si="18"/>
        <v>4.3495999795060971</v>
      </c>
      <c r="BC10" s="8">
        <v>4.290113727851681</v>
      </c>
      <c r="BD10" s="8">
        <f t="shared" si="19"/>
        <v>4.3557289804118531</v>
      </c>
      <c r="BE10" s="5"/>
      <c r="BF10" s="61">
        <f t="shared" si="20"/>
        <v>37.469024999999995</v>
      </c>
      <c r="BG10" s="63">
        <f t="shared" si="21"/>
        <v>34.989999999999995</v>
      </c>
      <c r="BH10" s="63">
        <f t="shared" si="22"/>
        <v>35.696574999999996</v>
      </c>
      <c r="BI10" s="63">
        <f t="shared" si="23"/>
        <v>43.540050000000001</v>
      </c>
      <c r="BJ10" s="63">
        <f t="shared" si="24"/>
        <v>34.774999999999999</v>
      </c>
      <c r="BK10" s="63">
        <f t="shared" si="25"/>
        <v>43.154049999999998</v>
      </c>
      <c r="BL10" s="63">
        <f t="shared" si="26"/>
        <v>39.416039099999992</v>
      </c>
      <c r="BM10" s="63">
        <f t="shared" si="27"/>
        <v>33.8825</v>
      </c>
      <c r="BN10" s="64">
        <f t="shared" si="28"/>
        <v>37.382499999999993</v>
      </c>
      <c r="BO10" s="51"/>
      <c r="BP10" s="97">
        <v>2016</v>
      </c>
      <c r="BQ10" s="47">
        <f t="shared" si="29"/>
        <v>4.1146812909421406</v>
      </c>
      <c r="BR10" s="47">
        <f t="shared" si="30"/>
        <v>3.8709392560713187</v>
      </c>
      <c r="BS10" s="47">
        <f t="shared" si="31"/>
        <v>3.9524118367346941</v>
      </c>
      <c r="BT10" s="47">
        <f t="shared" si="32"/>
        <v>3.8858330275597663</v>
      </c>
      <c r="BU10" s="47">
        <f t="shared" si="33"/>
        <v>3.9524118367346941</v>
      </c>
      <c r="BV10" s="47">
        <f t="shared" si="34"/>
        <v>3.9007546551724133</v>
      </c>
      <c r="BX10" s="54">
        <f t="shared" si="35"/>
        <v>2015</v>
      </c>
      <c r="BY10" s="98">
        <f t="shared" si="36"/>
        <v>42036</v>
      </c>
      <c r="BZ10" s="57">
        <f t="shared" si="37"/>
        <v>4.3749018211750172</v>
      </c>
      <c r="CA10" s="57">
        <f t="shared" si="38"/>
        <v>4.3495999795060971</v>
      </c>
      <c r="CB10" s="57">
        <v>4.3601414285714277</v>
      </c>
      <c r="CC10" s="57">
        <v>4.2868597442742722</v>
      </c>
      <c r="CD10" s="57">
        <v>4.3601414285714277</v>
      </c>
      <c r="CE10" s="57">
        <f t="shared" si="39"/>
        <v>4.3801522331691292</v>
      </c>
      <c r="CF10" s="1"/>
      <c r="CG10" s="99">
        <v>-1</v>
      </c>
      <c r="CH10" s="7">
        <v>-1.25</v>
      </c>
      <c r="CI10" s="7">
        <v>0</v>
      </c>
      <c r="CJ10" s="7">
        <v>-0.5</v>
      </c>
      <c r="CK10" s="7">
        <v>2.5</v>
      </c>
      <c r="CL10" s="7">
        <v>2.25</v>
      </c>
      <c r="CM10" s="7">
        <v>2.1371299999999991</v>
      </c>
      <c r="CN10" s="100">
        <v>1.6950000000000003</v>
      </c>
      <c r="CO10" s="13"/>
      <c r="CP10" s="101">
        <v>1.0794200187090739</v>
      </c>
      <c r="CQ10" s="102">
        <v>1.0298643592142189</v>
      </c>
      <c r="CR10" s="102">
        <v>1.0212815715622077</v>
      </c>
      <c r="CS10" s="102">
        <v>0.98772217025257247</v>
      </c>
      <c r="CT10" s="102">
        <v>1.0707079846188645</v>
      </c>
      <c r="CU10" s="103">
        <v>0.978344773394347</v>
      </c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</row>
    <row r="11" spans="1:143" ht="12.75" x14ac:dyDescent="0.2">
      <c r="A11" s="3">
        <f t="shared" si="0"/>
        <v>2015</v>
      </c>
      <c r="B11" s="43">
        <v>42064</v>
      </c>
      <c r="C11" s="43">
        <v>42094</v>
      </c>
      <c r="D11" s="44">
        <f t="shared" si="1"/>
        <v>42064</v>
      </c>
      <c r="E11" s="94">
        <v>38.305</v>
      </c>
      <c r="F11" s="46">
        <v>31.96</v>
      </c>
      <c r="G11" s="94">
        <v>37.619999999999997</v>
      </c>
      <c r="H11" s="46">
        <v>30.69</v>
      </c>
      <c r="I11" s="94">
        <v>34.352499999999999</v>
      </c>
      <c r="J11" s="46">
        <v>29.25</v>
      </c>
      <c r="K11" s="94">
        <v>43.462499999999999</v>
      </c>
      <c r="L11" s="46">
        <v>36.96</v>
      </c>
      <c r="M11" s="94">
        <v>44.174999999999997</v>
      </c>
      <c r="N11" s="46">
        <v>37.83</v>
      </c>
      <c r="O11" s="94">
        <f t="shared" si="2"/>
        <v>36.619999999999997</v>
      </c>
      <c r="P11" s="46">
        <f t="shared" si="3"/>
        <v>29.19</v>
      </c>
      <c r="Q11" s="94">
        <f t="shared" si="4"/>
        <v>37.619999999999997</v>
      </c>
      <c r="R11" s="46">
        <f t="shared" si="5"/>
        <v>30.19</v>
      </c>
      <c r="S11" s="94">
        <f t="shared" si="6"/>
        <v>39.869999999999997</v>
      </c>
      <c r="T11" s="46">
        <f t="shared" si="7"/>
        <v>32.69</v>
      </c>
      <c r="U11" s="94">
        <f t="shared" si="8"/>
        <v>40.135620000000003</v>
      </c>
      <c r="V11" s="95">
        <f t="shared" si="9"/>
        <v>33.949249999999999</v>
      </c>
      <c r="W11" s="96">
        <v>4.1550000000000002</v>
      </c>
      <c r="X11" s="96">
        <v>4.3375000000000004</v>
      </c>
      <c r="Y11" s="96">
        <v>4.1074999999999999</v>
      </c>
      <c r="Z11" s="96">
        <v>4.0824999999999996</v>
      </c>
      <c r="AA11" s="96">
        <v>4.03</v>
      </c>
      <c r="AB11" s="96">
        <v>4.2450000000000001</v>
      </c>
      <c r="AC11" s="96">
        <v>4.2092999999999998</v>
      </c>
      <c r="AD11" s="96">
        <v>4.18</v>
      </c>
      <c r="AE11" s="96">
        <v>3.84</v>
      </c>
      <c r="AF11" s="96">
        <v>4.4151999999999996</v>
      </c>
      <c r="AG11" s="96">
        <v>4.2083000000000004</v>
      </c>
      <c r="AH11" s="96">
        <v>4.173</v>
      </c>
      <c r="AI11" s="96">
        <v>4.4775</v>
      </c>
      <c r="AJ11" s="96">
        <v>4.1032000000000002</v>
      </c>
      <c r="AK11" s="125"/>
      <c r="AL11" s="7"/>
      <c r="AM11" s="13"/>
      <c r="AN11" s="13"/>
      <c r="AO11" s="13"/>
      <c r="AP11" s="13"/>
      <c r="AQ11" s="13"/>
      <c r="AR11" s="8">
        <f t="shared" si="10"/>
        <v>4.3099786766947856</v>
      </c>
      <c r="AS11" s="8">
        <f t="shared" si="11"/>
        <v>4.2801992275637764</v>
      </c>
      <c r="AT11" s="8">
        <f t="shared" si="12"/>
        <v>4.4733458486947857</v>
      </c>
      <c r="AU11" s="8">
        <f t="shared" si="13"/>
        <v>4.4424377635637766</v>
      </c>
      <c r="AV11" s="8">
        <f t="shared" si="14"/>
        <v>4.3764903791292813</v>
      </c>
      <c r="AW11" s="8"/>
      <c r="AX11" s="8">
        <f t="shared" si="15"/>
        <v>4.1584179039479041</v>
      </c>
      <c r="AY11" s="8">
        <f t="shared" si="16"/>
        <v>4.3026328767123276</v>
      </c>
      <c r="AZ11" s="8">
        <f t="shared" si="17"/>
        <v>4.2480761709324097</v>
      </c>
      <c r="BA11" s="8">
        <v>4.1661108163265306</v>
      </c>
      <c r="BB11" s="8">
        <f t="shared" si="18"/>
        <v>4.1513214673634602</v>
      </c>
      <c r="BC11" s="8">
        <v>4.0960114304483488</v>
      </c>
      <c r="BD11" s="8">
        <f t="shared" si="19"/>
        <v>4.1613542943244592</v>
      </c>
      <c r="BE11" s="5"/>
      <c r="BF11" s="61">
        <f t="shared" si="20"/>
        <v>35.576650000000001</v>
      </c>
      <c r="BG11" s="63">
        <f t="shared" si="21"/>
        <v>34.640099999999997</v>
      </c>
      <c r="BH11" s="63">
        <f t="shared" si="22"/>
        <v>32.158424999999994</v>
      </c>
      <c r="BI11" s="63">
        <f t="shared" si="23"/>
        <v>41.446649999999991</v>
      </c>
      <c r="BJ11" s="63">
        <f t="shared" si="24"/>
        <v>34.4251</v>
      </c>
      <c r="BK11" s="63">
        <f t="shared" si="25"/>
        <v>40.666424999999997</v>
      </c>
      <c r="BL11" s="63">
        <f t="shared" si="26"/>
        <v>37.475480900000001</v>
      </c>
      <c r="BM11" s="63">
        <f t="shared" si="27"/>
        <v>33.4251</v>
      </c>
      <c r="BN11" s="64">
        <f t="shared" si="28"/>
        <v>36.782599999999995</v>
      </c>
      <c r="BO11" s="51"/>
      <c r="BP11" s="97">
        <v>2017</v>
      </c>
      <c r="BQ11" s="47">
        <f t="shared" si="29"/>
        <v>4.2594578454573515</v>
      </c>
      <c r="BR11" s="47">
        <f t="shared" si="30"/>
        <v>4.0040215390921201</v>
      </c>
      <c r="BS11" s="47">
        <f t="shared" si="31"/>
        <v>4.0817485714285704</v>
      </c>
      <c r="BT11" s="47">
        <f t="shared" si="32"/>
        <v>4.013043529577069</v>
      </c>
      <c r="BU11" s="47">
        <f t="shared" si="33"/>
        <v>4.0817485714285704</v>
      </c>
      <c r="BV11" s="47">
        <f t="shared" si="34"/>
        <v>4.0340418062397374</v>
      </c>
      <c r="BX11" s="54">
        <f t="shared" si="35"/>
        <v>2015</v>
      </c>
      <c r="BY11" s="98">
        <f t="shared" si="36"/>
        <v>42064</v>
      </c>
      <c r="BZ11" s="57">
        <f t="shared" si="37"/>
        <v>4.2594578454573515</v>
      </c>
      <c r="CA11" s="57">
        <f t="shared" si="38"/>
        <v>4.1513214673634602</v>
      </c>
      <c r="CB11" s="57">
        <v>4.1627944897959175</v>
      </c>
      <c r="CC11" s="57">
        <v>4.0927570926754848</v>
      </c>
      <c r="CD11" s="57">
        <v>4.1627944897959175</v>
      </c>
      <c r="CE11" s="57">
        <f t="shared" si="39"/>
        <v>4.1815684893267653</v>
      </c>
      <c r="CF11" s="1"/>
      <c r="CG11" s="99">
        <v>-1</v>
      </c>
      <c r="CH11" s="7">
        <v>-1.5</v>
      </c>
      <c r="CI11" s="7">
        <v>0</v>
      </c>
      <c r="CJ11" s="7">
        <v>-0.5</v>
      </c>
      <c r="CK11" s="7">
        <v>2.25</v>
      </c>
      <c r="CL11" s="7">
        <v>1.9999999999999964</v>
      </c>
      <c r="CM11" s="7">
        <v>1.8306200000000032</v>
      </c>
      <c r="CN11" s="100">
        <v>1.9892499999999984</v>
      </c>
      <c r="CO11" s="13"/>
      <c r="CP11" s="101">
        <v>1.0814941824862216</v>
      </c>
      <c r="CQ11" s="102">
        <v>1.0308144519289653</v>
      </c>
      <c r="CR11" s="102">
        <v>1.0221677893447643</v>
      </c>
      <c r="CS11" s="102">
        <v>0.98714023270055129</v>
      </c>
      <c r="CT11" s="102">
        <v>1.0711722488038278</v>
      </c>
      <c r="CU11" s="103">
        <v>0.97479390872591654</v>
      </c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</row>
    <row r="12" spans="1:143" ht="12.75" x14ac:dyDescent="0.2">
      <c r="A12" s="3">
        <f t="shared" si="0"/>
        <v>2015</v>
      </c>
      <c r="B12" s="43">
        <v>42095</v>
      </c>
      <c r="C12" s="43">
        <v>42124</v>
      </c>
      <c r="D12" s="44">
        <f t="shared" si="1"/>
        <v>42095</v>
      </c>
      <c r="E12" s="94">
        <v>38.225000000000001</v>
      </c>
      <c r="F12" s="46">
        <v>23</v>
      </c>
      <c r="G12" s="94">
        <v>33.725000000000001</v>
      </c>
      <c r="H12" s="46">
        <v>25.18</v>
      </c>
      <c r="I12" s="94">
        <v>30.74</v>
      </c>
      <c r="J12" s="46">
        <v>20.625</v>
      </c>
      <c r="K12" s="94">
        <v>44.94</v>
      </c>
      <c r="L12" s="46">
        <v>34.185000000000002</v>
      </c>
      <c r="M12" s="94">
        <v>45.207500000000003</v>
      </c>
      <c r="N12" s="46">
        <v>34.450000000000003</v>
      </c>
      <c r="O12" s="94">
        <f t="shared" si="2"/>
        <v>32.475000000000001</v>
      </c>
      <c r="P12" s="46">
        <f t="shared" si="3"/>
        <v>24.18</v>
      </c>
      <c r="Q12" s="94">
        <f t="shared" si="4"/>
        <v>30.725000000000001</v>
      </c>
      <c r="R12" s="46">
        <f t="shared" si="5"/>
        <v>24.43</v>
      </c>
      <c r="S12" s="94">
        <f t="shared" si="6"/>
        <v>35.975000000000001</v>
      </c>
      <c r="T12" s="46">
        <f t="shared" si="7"/>
        <v>23.18</v>
      </c>
      <c r="U12" s="94">
        <f t="shared" si="8"/>
        <v>40.586060000000003</v>
      </c>
      <c r="V12" s="95">
        <f t="shared" si="9"/>
        <v>27.86375</v>
      </c>
      <c r="W12" s="96">
        <v>3.8730000000000002</v>
      </c>
      <c r="X12" s="96">
        <v>3.9729999999999999</v>
      </c>
      <c r="Y12" s="96">
        <v>3.7654999999999998</v>
      </c>
      <c r="Z12" s="96">
        <v>3.6629999999999998</v>
      </c>
      <c r="AA12" s="96">
        <v>3.5455000000000001</v>
      </c>
      <c r="AB12" s="96">
        <v>3.7854999999999999</v>
      </c>
      <c r="AC12" s="96">
        <v>3.7530999999999999</v>
      </c>
      <c r="AD12" s="96">
        <v>3.6280000000000001</v>
      </c>
      <c r="AE12" s="96">
        <v>3.4329999999999998</v>
      </c>
      <c r="AF12" s="96">
        <v>3.9691000000000001</v>
      </c>
      <c r="AG12" s="96">
        <v>3.7820999999999998</v>
      </c>
      <c r="AH12" s="96">
        <v>3.7454999999999998</v>
      </c>
      <c r="AI12" s="96">
        <v>3.8696000000000002</v>
      </c>
      <c r="AJ12" s="96">
        <v>3.6678000000000002</v>
      </c>
      <c r="AK12" s="125"/>
      <c r="AL12" s="7"/>
      <c r="AM12" s="13"/>
      <c r="AN12" s="13"/>
      <c r="AO12" s="13"/>
      <c r="AP12" s="13"/>
      <c r="AQ12" s="13"/>
      <c r="AR12" s="8">
        <f t="shared" si="10"/>
        <v>3.8463136700884233</v>
      </c>
      <c r="AS12" s="8">
        <f t="shared" si="11"/>
        <v>3.7191666022969816</v>
      </c>
      <c r="AT12" s="8">
        <f t="shared" si="12"/>
        <v>3.9921080180884236</v>
      </c>
      <c r="AU12" s="8">
        <f t="shared" si="13"/>
        <v>3.8601420982969818</v>
      </c>
      <c r="AV12" s="8">
        <f t="shared" si="14"/>
        <v>3.8544325971927025</v>
      </c>
      <c r="AW12" s="8"/>
      <c r="AX12" s="8">
        <f t="shared" si="15"/>
        <v>3.7315762271062267</v>
      </c>
      <c r="AY12" s="8">
        <f t="shared" si="16"/>
        <v>3.8397206494165395</v>
      </c>
      <c r="AZ12" s="8">
        <f t="shared" si="17"/>
        <v>3.788417699077653</v>
      </c>
      <c r="BA12" s="8">
        <v>3.726518979591837</v>
      </c>
      <c r="BB12" s="8">
        <f t="shared" si="18"/>
        <v>3.6548566656419719</v>
      </c>
      <c r="BC12" s="8">
        <v>3.6636470575354463</v>
      </c>
      <c r="BD12" s="8">
        <f t="shared" si="19"/>
        <v>3.7399580110497239</v>
      </c>
      <c r="BE12" s="5"/>
      <c r="BF12" s="61">
        <f t="shared" si="20"/>
        <v>31.678249999999998</v>
      </c>
      <c r="BG12" s="63">
        <f t="shared" si="21"/>
        <v>30.050649999999997</v>
      </c>
      <c r="BH12" s="63">
        <f t="shared" si="22"/>
        <v>26.390549999999998</v>
      </c>
      <c r="BI12" s="63">
        <f t="shared" si="23"/>
        <v>40.581775</v>
      </c>
      <c r="BJ12" s="63">
        <f t="shared" si="24"/>
        <v>28.018149999999999</v>
      </c>
      <c r="BK12" s="63">
        <f t="shared" si="25"/>
        <v>40.315349999999995</v>
      </c>
      <c r="BL12" s="63">
        <f t="shared" si="26"/>
        <v>35.115466699999999</v>
      </c>
      <c r="BM12" s="63">
        <f t="shared" si="27"/>
        <v>28.908149999999999</v>
      </c>
      <c r="BN12" s="64">
        <f t="shared" si="28"/>
        <v>30.473149999999997</v>
      </c>
      <c r="BO12" s="51"/>
      <c r="BP12" s="97">
        <v>2018</v>
      </c>
      <c r="BQ12" s="47">
        <f t="shared" si="29"/>
        <v>4.3640639434784099</v>
      </c>
      <c r="BR12" s="47">
        <f t="shared" si="30"/>
        <v>4.1081988796666327</v>
      </c>
      <c r="BS12" s="47">
        <f t="shared" si="31"/>
        <v>4.2607451700680263</v>
      </c>
      <c r="BT12" s="47">
        <f t="shared" si="32"/>
        <v>4.1890975116588711</v>
      </c>
      <c r="BU12" s="47">
        <f t="shared" si="33"/>
        <v>4.2607451700680263</v>
      </c>
      <c r="BV12" s="47">
        <f t="shared" si="34"/>
        <v>4.1383795183360697</v>
      </c>
      <c r="BX12" s="54">
        <f t="shared" si="35"/>
        <v>2015</v>
      </c>
      <c r="BY12" s="98">
        <f t="shared" si="36"/>
        <v>42095</v>
      </c>
      <c r="BZ12" s="57">
        <f t="shared" si="37"/>
        <v>3.9075697911307747</v>
      </c>
      <c r="CA12" s="57">
        <f t="shared" si="38"/>
        <v>3.6548566656419719</v>
      </c>
      <c r="CB12" s="57">
        <v>3.7232026530612248</v>
      </c>
      <c r="CC12" s="57">
        <v>3.6603919307894586</v>
      </c>
      <c r="CD12" s="57">
        <v>3.7232026530612248</v>
      </c>
      <c r="CE12" s="57">
        <f t="shared" si="39"/>
        <v>3.6843394252873565</v>
      </c>
      <c r="CF12" s="1"/>
      <c r="CG12" s="99">
        <v>-1.25</v>
      </c>
      <c r="CH12" s="7">
        <v>-1</v>
      </c>
      <c r="CI12" s="7">
        <v>-3</v>
      </c>
      <c r="CJ12" s="7">
        <v>-0.75</v>
      </c>
      <c r="CK12" s="7">
        <v>2.25</v>
      </c>
      <c r="CL12" s="7">
        <v>-2</v>
      </c>
      <c r="CM12" s="7">
        <v>2.3610600000000019</v>
      </c>
      <c r="CN12" s="100">
        <v>4.8637499999999996</v>
      </c>
      <c r="CO12" s="13"/>
      <c r="CP12" s="101">
        <v>1.0835653835653836</v>
      </c>
      <c r="CQ12" s="102">
        <v>1.0325143325143324</v>
      </c>
      <c r="CR12" s="102">
        <v>1.0225225225225225</v>
      </c>
      <c r="CS12" s="102">
        <v>0.96792246792246794</v>
      </c>
      <c r="CT12" s="102">
        <v>1.066593164277839</v>
      </c>
      <c r="CU12" s="103">
        <v>0.9772721217127176</v>
      </c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</row>
    <row r="13" spans="1:143" ht="12.75" x14ac:dyDescent="0.2">
      <c r="A13" s="3">
        <f t="shared" si="0"/>
        <v>2015</v>
      </c>
      <c r="B13" s="43">
        <v>42125</v>
      </c>
      <c r="C13" s="43">
        <v>42155</v>
      </c>
      <c r="D13" s="44">
        <f t="shared" si="1"/>
        <v>42125</v>
      </c>
      <c r="E13" s="94">
        <v>34.402500000000003</v>
      </c>
      <c r="F13" s="46">
        <v>19.2</v>
      </c>
      <c r="G13" s="94">
        <v>35.854999999999997</v>
      </c>
      <c r="H13" s="46">
        <v>24.35</v>
      </c>
      <c r="I13" s="94">
        <v>29.29</v>
      </c>
      <c r="J13" s="46">
        <v>16.004999999999999</v>
      </c>
      <c r="K13" s="94">
        <v>41.16</v>
      </c>
      <c r="L13" s="46">
        <v>31.282499999999999</v>
      </c>
      <c r="M13" s="94">
        <v>41.405000000000001</v>
      </c>
      <c r="N13" s="46">
        <v>31.2</v>
      </c>
      <c r="O13" s="94">
        <f t="shared" si="2"/>
        <v>34.854999999999997</v>
      </c>
      <c r="P13" s="46">
        <f t="shared" si="3"/>
        <v>22.85</v>
      </c>
      <c r="Q13" s="94">
        <f t="shared" si="4"/>
        <v>34.854999999999997</v>
      </c>
      <c r="R13" s="46">
        <f t="shared" si="5"/>
        <v>23.35</v>
      </c>
      <c r="S13" s="94">
        <f t="shared" si="6"/>
        <v>38.604999999999997</v>
      </c>
      <c r="T13" s="46">
        <f t="shared" si="7"/>
        <v>22.35</v>
      </c>
      <c r="U13" s="94">
        <f t="shared" si="8"/>
        <v>36.868630000000003</v>
      </c>
      <c r="V13" s="95">
        <f t="shared" si="9"/>
        <v>24.42</v>
      </c>
      <c r="W13" s="96">
        <v>3.8450000000000002</v>
      </c>
      <c r="X13" s="96">
        <v>3.91</v>
      </c>
      <c r="Y13" s="96">
        <v>3.7</v>
      </c>
      <c r="Z13" s="96">
        <v>3.6349999999999998</v>
      </c>
      <c r="AA13" s="96">
        <v>3.5175000000000001</v>
      </c>
      <c r="AB13" s="96">
        <v>3.7549999999999999</v>
      </c>
      <c r="AC13" s="96">
        <v>3.7227999999999999</v>
      </c>
      <c r="AD13" s="96">
        <v>3.44</v>
      </c>
      <c r="AE13" s="96">
        <v>3.3624999999999998</v>
      </c>
      <c r="AF13" s="96">
        <v>3.9401000000000002</v>
      </c>
      <c r="AG13" s="96">
        <v>3.7536</v>
      </c>
      <c r="AH13" s="96">
        <v>3.7172999999999998</v>
      </c>
      <c r="AI13" s="96">
        <v>3.6699000000000002</v>
      </c>
      <c r="AJ13" s="96">
        <v>3.6190000000000002</v>
      </c>
      <c r="AK13" s="125"/>
      <c r="AL13" s="7"/>
      <c r="AM13" s="13"/>
      <c r="AN13" s="13"/>
      <c r="AO13" s="13"/>
      <c r="AP13" s="13"/>
      <c r="AQ13" s="13"/>
      <c r="AR13" s="8">
        <f t="shared" si="10"/>
        <v>3.8155178575058439</v>
      </c>
      <c r="AS13" s="8">
        <f t="shared" si="11"/>
        <v>3.5280902734017685</v>
      </c>
      <c r="AT13" s="8">
        <f t="shared" si="12"/>
        <v>3.9601450495058446</v>
      </c>
      <c r="AU13" s="8">
        <f t="shared" si="13"/>
        <v>3.6618240094017689</v>
      </c>
      <c r="AV13" s="8">
        <f t="shared" si="14"/>
        <v>3.7413942974538066</v>
      </c>
      <c r="AW13" s="8"/>
      <c r="AX13" s="8">
        <f t="shared" si="15"/>
        <v>3.7030861986161985</v>
      </c>
      <c r="AY13" s="8">
        <f t="shared" si="16"/>
        <v>3.8089748351090815</v>
      </c>
      <c r="AZ13" s="8">
        <f t="shared" si="17"/>
        <v>3.7579071802711894</v>
      </c>
      <c r="BA13" s="8">
        <v>3.6979475510204085</v>
      </c>
      <c r="BB13" s="8">
        <f t="shared" si="18"/>
        <v>3.626165201352598</v>
      </c>
      <c r="BC13" s="8">
        <v>3.635545380558749</v>
      </c>
      <c r="BD13" s="8">
        <f t="shared" si="19"/>
        <v>3.71183144148669</v>
      </c>
      <c r="BE13" s="5"/>
      <c r="BF13" s="61">
        <f t="shared" si="20"/>
        <v>27.865425000000002</v>
      </c>
      <c r="BG13" s="63">
        <f t="shared" si="21"/>
        <v>30.907849999999996</v>
      </c>
      <c r="BH13" s="63">
        <f t="shared" si="22"/>
        <v>23.577449999999999</v>
      </c>
      <c r="BI13" s="63">
        <f t="shared" si="23"/>
        <v>37.016849999999998</v>
      </c>
      <c r="BJ13" s="63">
        <f t="shared" si="24"/>
        <v>29.907849999999996</v>
      </c>
      <c r="BK13" s="63">
        <f t="shared" si="25"/>
        <v>36.912674999999993</v>
      </c>
      <c r="BL13" s="63">
        <f t="shared" si="26"/>
        <v>31.515719099999998</v>
      </c>
      <c r="BM13" s="63">
        <f t="shared" si="27"/>
        <v>29.69285</v>
      </c>
      <c r="BN13" s="64">
        <f t="shared" si="28"/>
        <v>31.615349999999999</v>
      </c>
      <c r="BO13" s="51"/>
      <c r="BP13" s="97">
        <v>2019</v>
      </c>
      <c r="BQ13" s="47">
        <f t="shared" si="29"/>
        <v>4.8268666456131646</v>
      </c>
      <c r="BR13" s="47">
        <f t="shared" si="30"/>
        <v>4.5195110345975085</v>
      </c>
      <c r="BS13" s="47">
        <f t="shared" si="31"/>
        <v>4.7201118185611222</v>
      </c>
      <c r="BT13" s="47">
        <f t="shared" si="32"/>
        <v>4.6409123970672832</v>
      </c>
      <c r="BU13" s="47">
        <f t="shared" si="33"/>
        <v>4.7201118185611222</v>
      </c>
      <c r="BV13" s="47">
        <f t="shared" si="34"/>
        <v>4.5503248508453487</v>
      </c>
      <c r="BX13" s="54">
        <f t="shared" si="35"/>
        <v>2015</v>
      </c>
      <c r="BY13" s="98">
        <f t="shared" si="36"/>
        <v>42125</v>
      </c>
      <c r="BZ13" s="57">
        <f t="shared" si="37"/>
        <v>3.8401760263401585</v>
      </c>
      <c r="CA13" s="57">
        <f t="shared" si="38"/>
        <v>3.626165201352598</v>
      </c>
      <c r="CB13" s="57">
        <v>3.6946312244897963</v>
      </c>
      <c r="CC13" s="57">
        <v>3.6322902025331705</v>
      </c>
      <c r="CD13" s="57">
        <v>3.6946312244897963</v>
      </c>
      <c r="CE13" s="57">
        <f t="shared" si="39"/>
        <v>3.6556037931034484</v>
      </c>
      <c r="CF13" s="1"/>
      <c r="CG13" s="99">
        <v>-1</v>
      </c>
      <c r="CH13" s="7">
        <v>-1.5</v>
      </c>
      <c r="CI13" s="7">
        <v>-1</v>
      </c>
      <c r="CJ13" s="7">
        <v>-1</v>
      </c>
      <c r="CK13" s="7">
        <v>2.75</v>
      </c>
      <c r="CL13" s="7">
        <v>-2</v>
      </c>
      <c r="CM13" s="7">
        <v>2.4661299999999997</v>
      </c>
      <c r="CN13" s="100">
        <v>5.2200000000000024</v>
      </c>
      <c r="CO13" s="13"/>
      <c r="CP13" s="101">
        <v>1.0839339752407153</v>
      </c>
      <c r="CQ13" s="102">
        <v>1.0326272352132051</v>
      </c>
      <c r="CR13" s="102">
        <v>1.0226409903713893</v>
      </c>
      <c r="CS13" s="102">
        <v>0.96767537826685013</v>
      </c>
      <c r="CT13" s="102">
        <v>1.0668313953488373</v>
      </c>
      <c r="CU13" s="103">
        <v>0.97211776082518542</v>
      </c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</row>
    <row r="14" spans="1:143" ht="12.75" x14ac:dyDescent="0.2">
      <c r="A14" s="3">
        <f t="shared" si="0"/>
        <v>2015</v>
      </c>
      <c r="B14" s="43">
        <v>42156</v>
      </c>
      <c r="C14" s="43">
        <v>42185</v>
      </c>
      <c r="D14" s="44">
        <f t="shared" si="1"/>
        <v>42156</v>
      </c>
      <c r="E14" s="94">
        <v>31.622499999999999</v>
      </c>
      <c r="F14" s="46">
        <v>17.8</v>
      </c>
      <c r="G14" s="94">
        <v>36.92</v>
      </c>
      <c r="H14" s="46">
        <v>24.49</v>
      </c>
      <c r="I14" s="94">
        <v>26.97</v>
      </c>
      <c r="J14" s="46">
        <v>12.87</v>
      </c>
      <c r="K14" s="94">
        <v>39.9</v>
      </c>
      <c r="L14" s="46">
        <v>31.282499999999999</v>
      </c>
      <c r="M14" s="94">
        <v>40.137500000000003</v>
      </c>
      <c r="N14" s="46">
        <v>31.85</v>
      </c>
      <c r="O14" s="94">
        <f t="shared" si="2"/>
        <v>36.67</v>
      </c>
      <c r="P14" s="46">
        <f t="shared" si="3"/>
        <v>23.74</v>
      </c>
      <c r="Q14" s="94">
        <f t="shared" si="4"/>
        <v>36.92</v>
      </c>
      <c r="R14" s="46">
        <f t="shared" si="5"/>
        <v>23.74</v>
      </c>
      <c r="S14" s="94">
        <f t="shared" si="6"/>
        <v>39.92</v>
      </c>
      <c r="T14" s="46">
        <f t="shared" si="7"/>
        <v>22.49</v>
      </c>
      <c r="U14" s="94">
        <f t="shared" si="8"/>
        <v>34.876559999999998</v>
      </c>
      <c r="V14" s="95">
        <f t="shared" si="9"/>
        <v>24.028749999999999</v>
      </c>
      <c r="W14" s="96">
        <v>3.8679999999999999</v>
      </c>
      <c r="X14" s="96">
        <v>3.9455</v>
      </c>
      <c r="Y14" s="96">
        <v>3.718</v>
      </c>
      <c r="Z14" s="96">
        <v>3.6579999999999999</v>
      </c>
      <c r="AA14" s="96">
        <v>3.5405000000000002</v>
      </c>
      <c r="AB14" s="96">
        <v>3.778</v>
      </c>
      <c r="AC14" s="96">
        <v>3.7456</v>
      </c>
      <c r="AD14" s="96">
        <v>3.4255</v>
      </c>
      <c r="AE14" s="96">
        <v>3.3580000000000001</v>
      </c>
      <c r="AF14" s="96">
        <v>3.964</v>
      </c>
      <c r="AG14" s="96">
        <v>3.7770000000000001</v>
      </c>
      <c r="AH14" s="96">
        <v>3.7404999999999999</v>
      </c>
      <c r="AI14" s="96">
        <v>3.6545000000000001</v>
      </c>
      <c r="AJ14" s="96">
        <v>3.6293000000000002</v>
      </c>
      <c r="AK14" s="125"/>
      <c r="AL14" s="7"/>
      <c r="AM14" s="13"/>
      <c r="AN14" s="13"/>
      <c r="AO14" s="13"/>
      <c r="AP14" s="13"/>
      <c r="AQ14" s="13"/>
      <c r="AR14" s="8">
        <f t="shared" si="10"/>
        <v>3.8386909442016464</v>
      </c>
      <c r="AS14" s="8">
        <f t="shared" si="11"/>
        <v>3.5133530033539992</v>
      </c>
      <c r="AT14" s="8">
        <f t="shared" si="12"/>
        <v>3.9841963922016466</v>
      </c>
      <c r="AU14" s="8">
        <f t="shared" si="13"/>
        <v>3.6465281993539995</v>
      </c>
      <c r="AV14" s="8">
        <f t="shared" si="14"/>
        <v>3.7456921347778231</v>
      </c>
      <c r="AW14" s="8"/>
      <c r="AX14" s="8">
        <f t="shared" si="15"/>
        <v>3.7264887220187219</v>
      </c>
      <c r="AY14" s="8">
        <f t="shared" si="16"/>
        <v>3.8321102993404361</v>
      </c>
      <c r="AZ14" s="8">
        <f t="shared" si="17"/>
        <v>3.7809151124859</v>
      </c>
      <c r="BA14" s="8">
        <v>3.7214169387755103</v>
      </c>
      <c r="BB14" s="8">
        <f t="shared" si="18"/>
        <v>3.6497331898760121</v>
      </c>
      <c r="BC14" s="8">
        <v>3.6586289009324644</v>
      </c>
      <c r="BD14" s="8">
        <f t="shared" si="19"/>
        <v>3.734935409342039</v>
      </c>
      <c r="BE14" s="5"/>
      <c r="BF14" s="61">
        <f t="shared" si="20"/>
        <v>25.678824999999996</v>
      </c>
      <c r="BG14" s="63">
        <f t="shared" si="21"/>
        <v>31.575099999999999</v>
      </c>
      <c r="BH14" s="63">
        <f t="shared" si="22"/>
        <v>20.906999999999996</v>
      </c>
      <c r="BI14" s="63">
        <f t="shared" si="23"/>
        <v>36.573875000000001</v>
      </c>
      <c r="BJ14" s="63">
        <f t="shared" si="24"/>
        <v>31.252600000000001</v>
      </c>
      <c r="BK14" s="63">
        <f t="shared" si="25"/>
        <v>36.194474999999997</v>
      </c>
      <c r="BL14" s="63">
        <f t="shared" si="26"/>
        <v>30.212001699999995</v>
      </c>
      <c r="BM14" s="63">
        <f t="shared" si="27"/>
        <v>31.110099999999996</v>
      </c>
      <c r="BN14" s="64">
        <f t="shared" si="28"/>
        <v>32.4251</v>
      </c>
      <c r="BO14" s="51"/>
      <c r="BP14" s="97">
        <v>2020</v>
      </c>
      <c r="BQ14" s="47">
        <f t="shared" si="29"/>
        <v>5.2896693477479211</v>
      </c>
      <c r="BR14" s="47">
        <f t="shared" si="30"/>
        <v>4.9308231895283834</v>
      </c>
      <c r="BS14" s="47">
        <f t="shared" si="31"/>
        <v>5.179478467054218</v>
      </c>
      <c r="BT14" s="47">
        <f t="shared" si="32"/>
        <v>5.0927272824756953</v>
      </c>
      <c r="BU14" s="47">
        <f t="shared" si="33"/>
        <v>5.179478467054218</v>
      </c>
      <c r="BV14" s="47">
        <f t="shared" si="34"/>
        <v>4.9622701833546285</v>
      </c>
      <c r="BX14" s="54">
        <f t="shared" si="35"/>
        <v>2015</v>
      </c>
      <c r="BY14" s="98">
        <f t="shared" si="36"/>
        <v>42156</v>
      </c>
      <c r="BZ14" s="57">
        <f t="shared" si="37"/>
        <v>3.8586964502520837</v>
      </c>
      <c r="CA14" s="57">
        <f t="shared" si="38"/>
        <v>3.6497331898760121</v>
      </c>
      <c r="CB14" s="57">
        <v>3.7181006122448981</v>
      </c>
      <c r="CC14" s="57">
        <v>3.6553737650294065</v>
      </c>
      <c r="CD14" s="57">
        <v>3.7181006122448981</v>
      </c>
      <c r="CE14" s="57">
        <f t="shared" si="39"/>
        <v>3.6792080623973726</v>
      </c>
      <c r="CF14" s="1"/>
      <c r="CG14" s="99">
        <v>-0.25</v>
      </c>
      <c r="CH14" s="7">
        <v>-0.75</v>
      </c>
      <c r="CI14" s="7">
        <v>0</v>
      </c>
      <c r="CJ14" s="7">
        <v>-0.75</v>
      </c>
      <c r="CK14" s="7">
        <v>3</v>
      </c>
      <c r="CL14" s="7">
        <v>-2</v>
      </c>
      <c r="CM14" s="7">
        <v>3.2540599999999991</v>
      </c>
      <c r="CN14" s="100">
        <v>6.228749999999998</v>
      </c>
      <c r="CO14" s="13"/>
      <c r="CP14" s="101">
        <v>1.0836522689994532</v>
      </c>
      <c r="CQ14" s="102">
        <v>1.0325314379442319</v>
      </c>
      <c r="CR14" s="102">
        <v>1.0225533078184801</v>
      </c>
      <c r="CS14" s="102">
        <v>0.96787862219792242</v>
      </c>
      <c r="CT14" s="102">
        <v>1.0668515545175887</v>
      </c>
      <c r="CU14" s="103">
        <v>0.96895023494233234</v>
      </c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</row>
    <row r="15" spans="1:143" ht="12.75" x14ac:dyDescent="0.2">
      <c r="A15" s="3">
        <f t="shared" si="0"/>
        <v>2015</v>
      </c>
      <c r="B15" s="43">
        <v>42186</v>
      </c>
      <c r="C15" s="43">
        <v>42216</v>
      </c>
      <c r="D15" s="44">
        <f t="shared" si="1"/>
        <v>42186</v>
      </c>
      <c r="E15" s="94">
        <v>45.197499999999998</v>
      </c>
      <c r="F15" s="46">
        <v>26.35</v>
      </c>
      <c r="G15" s="94">
        <v>45.15</v>
      </c>
      <c r="H15" s="46">
        <v>32.67</v>
      </c>
      <c r="I15" s="94">
        <v>37.6</v>
      </c>
      <c r="J15" s="46">
        <v>24.08</v>
      </c>
      <c r="K15" s="94">
        <v>50.7</v>
      </c>
      <c r="L15" s="46">
        <v>39.270000000000003</v>
      </c>
      <c r="M15" s="94">
        <v>51.255000000000003</v>
      </c>
      <c r="N15" s="46">
        <v>38.5</v>
      </c>
      <c r="O15" s="94">
        <f t="shared" si="2"/>
        <v>49.65</v>
      </c>
      <c r="P15" s="46">
        <f t="shared" si="3"/>
        <v>31.67</v>
      </c>
      <c r="Q15" s="94">
        <f t="shared" si="4"/>
        <v>50.15</v>
      </c>
      <c r="R15" s="46">
        <f t="shared" si="5"/>
        <v>32.67</v>
      </c>
      <c r="S15" s="94">
        <f t="shared" si="6"/>
        <v>49.4</v>
      </c>
      <c r="T15" s="46">
        <f t="shared" si="7"/>
        <v>35.17</v>
      </c>
      <c r="U15" s="94">
        <f t="shared" si="8"/>
        <v>46.944870000000002</v>
      </c>
      <c r="V15" s="95">
        <f t="shared" si="9"/>
        <v>31.462499999999999</v>
      </c>
      <c r="W15" s="96">
        <v>3.8929999999999998</v>
      </c>
      <c r="X15" s="96">
        <v>4.1604999999999999</v>
      </c>
      <c r="Y15" s="96">
        <v>3.8054999999999999</v>
      </c>
      <c r="Z15" s="96">
        <v>3.7105000000000001</v>
      </c>
      <c r="AA15" s="96">
        <v>3.593</v>
      </c>
      <c r="AB15" s="96">
        <v>3.8555000000000001</v>
      </c>
      <c r="AC15" s="96">
        <v>3.8226</v>
      </c>
      <c r="AD15" s="96">
        <v>3.5880000000000001</v>
      </c>
      <c r="AE15" s="96">
        <v>3.3780000000000001</v>
      </c>
      <c r="AF15" s="96">
        <v>4.0183</v>
      </c>
      <c r="AG15" s="96">
        <v>3.8304999999999998</v>
      </c>
      <c r="AH15" s="96">
        <v>3.7932999999999999</v>
      </c>
      <c r="AI15" s="96">
        <v>3.8271000000000002</v>
      </c>
      <c r="AJ15" s="96">
        <v>3.6804000000000001</v>
      </c>
      <c r="AK15" s="125"/>
      <c r="AL15" s="7"/>
      <c r="AM15" s="13"/>
      <c r="AN15" s="13"/>
      <c r="AO15" s="13"/>
      <c r="AP15" s="13"/>
      <c r="AQ15" s="13"/>
      <c r="AR15" s="8">
        <f t="shared" si="10"/>
        <v>3.916950929972558</v>
      </c>
      <c r="AS15" s="8">
        <f t="shared" si="11"/>
        <v>3.6785120642341704</v>
      </c>
      <c r="AT15" s="8">
        <f t="shared" si="12"/>
        <v>4.0654224179725587</v>
      </c>
      <c r="AU15" s="8">
        <f t="shared" si="13"/>
        <v>3.8179467602341708</v>
      </c>
      <c r="AV15" s="8">
        <f t="shared" si="14"/>
        <v>3.8697080431033646</v>
      </c>
      <c r="AW15" s="8"/>
      <c r="AX15" s="8">
        <f t="shared" si="15"/>
        <v>3.7799075254375256</v>
      </c>
      <c r="AY15" s="8">
        <f t="shared" si="16"/>
        <v>3.9102432267884319</v>
      </c>
      <c r="AZ15" s="8">
        <f t="shared" si="17"/>
        <v>3.8584418406006846</v>
      </c>
      <c r="BA15" s="8">
        <v>3.7749883673469391</v>
      </c>
      <c r="BB15" s="8">
        <f t="shared" si="18"/>
        <v>3.7035296854185882</v>
      </c>
      <c r="BC15" s="8">
        <v>3.7113195452637724</v>
      </c>
      <c r="BD15" s="8">
        <f t="shared" si="19"/>
        <v>3.7876727272727275</v>
      </c>
      <c r="BE15" s="5"/>
      <c r="BF15" s="61">
        <f t="shared" si="20"/>
        <v>37.093074999999999</v>
      </c>
      <c r="BG15" s="63">
        <f t="shared" si="21"/>
        <v>39.7836</v>
      </c>
      <c r="BH15" s="63">
        <f t="shared" si="22"/>
        <v>31.786399999999997</v>
      </c>
      <c r="BI15" s="63">
        <f t="shared" si="23"/>
        <v>45.770349999999993</v>
      </c>
      <c r="BJ15" s="63">
        <f t="shared" si="24"/>
        <v>42.633599999999994</v>
      </c>
      <c r="BK15" s="63">
        <f t="shared" si="25"/>
        <v>45.7851</v>
      </c>
      <c r="BL15" s="63">
        <f t="shared" si="26"/>
        <v>40.287450899999996</v>
      </c>
      <c r="BM15" s="63">
        <f t="shared" si="27"/>
        <v>41.918599999999998</v>
      </c>
      <c r="BN15" s="64">
        <f t="shared" si="28"/>
        <v>43.281099999999995</v>
      </c>
      <c r="BO15" s="51"/>
      <c r="BP15" s="97">
        <v>2021</v>
      </c>
      <c r="BQ15" s="47">
        <f t="shared" si="29"/>
        <v>5.4975352865748137</v>
      </c>
      <c r="BR15" s="47">
        <f t="shared" si="30"/>
        <v>5.1684319482297232</v>
      </c>
      <c r="BS15" s="47">
        <f t="shared" si="31"/>
        <v>5.3984923751666285</v>
      </c>
      <c r="BT15" s="47">
        <f t="shared" si="32"/>
        <v>5.3081407090299848</v>
      </c>
      <c r="BU15" s="47">
        <f t="shared" si="33"/>
        <v>5.3984923751666285</v>
      </c>
      <c r="BV15" s="47">
        <f t="shared" si="34"/>
        <v>5.2002447190859877</v>
      </c>
      <c r="BX15" s="54">
        <f t="shared" si="35"/>
        <v>2015</v>
      </c>
      <c r="BY15" s="98">
        <f t="shared" si="36"/>
        <v>42186</v>
      </c>
      <c r="BZ15" s="57">
        <f t="shared" si="37"/>
        <v>3.9487262887128303</v>
      </c>
      <c r="CA15" s="57">
        <f t="shared" si="38"/>
        <v>3.7035296854185882</v>
      </c>
      <c r="CB15" s="57">
        <v>3.7716720408163265</v>
      </c>
      <c r="CC15" s="57">
        <v>3.7080645055099466</v>
      </c>
      <c r="CD15" s="57">
        <v>3.7716720408163265</v>
      </c>
      <c r="CE15" s="57">
        <f t="shared" si="39"/>
        <v>3.7330873727422</v>
      </c>
      <c r="CF15" s="1"/>
      <c r="CG15" s="99">
        <v>4.5</v>
      </c>
      <c r="CH15" s="7">
        <v>-1</v>
      </c>
      <c r="CI15" s="7">
        <v>5</v>
      </c>
      <c r="CJ15" s="7">
        <v>0</v>
      </c>
      <c r="CK15" s="7">
        <v>4.25</v>
      </c>
      <c r="CL15" s="7">
        <v>2.5</v>
      </c>
      <c r="CM15" s="7">
        <v>1.7473700000000036</v>
      </c>
      <c r="CN15" s="100">
        <v>5.1124999999999972</v>
      </c>
      <c r="CO15" s="13"/>
      <c r="CP15" s="101">
        <v>1.0829537798140412</v>
      </c>
      <c r="CQ15" s="102">
        <v>1.0323406548982617</v>
      </c>
      <c r="CR15" s="102">
        <v>1.0223150518798005</v>
      </c>
      <c r="CS15" s="102">
        <v>0.96833310874545209</v>
      </c>
      <c r="CT15" s="102">
        <v>1.0666387959866221</v>
      </c>
      <c r="CU15" s="103">
        <v>0.96280018835347669</v>
      </c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</row>
    <row r="16" spans="1:143" ht="12.75" x14ac:dyDescent="0.2">
      <c r="A16" s="3">
        <f t="shared" si="0"/>
        <v>2015</v>
      </c>
      <c r="B16" s="43">
        <v>42217</v>
      </c>
      <c r="C16" s="43">
        <v>42247</v>
      </c>
      <c r="D16" s="44">
        <f t="shared" si="1"/>
        <v>42217</v>
      </c>
      <c r="E16" s="94">
        <v>45.645000000000003</v>
      </c>
      <c r="F16" s="46">
        <v>34.1</v>
      </c>
      <c r="G16" s="94">
        <v>43</v>
      </c>
      <c r="H16" s="46">
        <v>29.947500000000002</v>
      </c>
      <c r="I16" s="94">
        <v>41.6</v>
      </c>
      <c r="J16" s="46">
        <v>29.68</v>
      </c>
      <c r="K16" s="94">
        <v>49.725000000000001</v>
      </c>
      <c r="L16" s="46">
        <v>40.04</v>
      </c>
      <c r="M16" s="94">
        <v>51.7575</v>
      </c>
      <c r="N16" s="46">
        <v>39.655000000000001</v>
      </c>
      <c r="O16" s="94">
        <f t="shared" si="2"/>
        <v>46.5</v>
      </c>
      <c r="P16" s="46">
        <f t="shared" si="3"/>
        <v>28.947500000000002</v>
      </c>
      <c r="Q16" s="94">
        <f t="shared" si="4"/>
        <v>47.25</v>
      </c>
      <c r="R16" s="46">
        <f t="shared" si="5"/>
        <v>29.947500000000002</v>
      </c>
      <c r="S16" s="94">
        <f t="shared" si="6"/>
        <v>46.75</v>
      </c>
      <c r="T16" s="46">
        <f t="shared" si="7"/>
        <v>32.447499999999998</v>
      </c>
      <c r="U16" s="94">
        <f t="shared" si="8"/>
        <v>47.407310000000003</v>
      </c>
      <c r="V16" s="95">
        <f t="shared" si="9"/>
        <v>35.886119999999998</v>
      </c>
      <c r="W16" s="96">
        <v>3.9</v>
      </c>
      <c r="X16" s="96">
        <v>4.1675000000000004</v>
      </c>
      <c r="Y16" s="96">
        <v>3.79</v>
      </c>
      <c r="Z16" s="96">
        <v>3.7174999999999998</v>
      </c>
      <c r="AA16" s="96">
        <v>3.6</v>
      </c>
      <c r="AB16" s="96">
        <v>3.8675000000000002</v>
      </c>
      <c r="AC16" s="96">
        <v>3.8344999999999998</v>
      </c>
      <c r="AD16" s="96">
        <v>3.61</v>
      </c>
      <c r="AE16" s="96">
        <v>3.3774999999999999</v>
      </c>
      <c r="AF16" s="96">
        <v>4.0255999999999998</v>
      </c>
      <c r="AG16" s="96">
        <v>3.8376000000000001</v>
      </c>
      <c r="AH16" s="96">
        <v>3.8003999999999998</v>
      </c>
      <c r="AI16" s="96">
        <v>3.8504999999999998</v>
      </c>
      <c r="AJ16" s="96">
        <v>3.6867000000000001</v>
      </c>
      <c r="AK16" s="125"/>
      <c r="AL16" s="7"/>
      <c r="AM16" s="13"/>
      <c r="AN16" s="13"/>
      <c r="AO16" s="13"/>
      <c r="AP16" s="13"/>
      <c r="AQ16" s="13"/>
      <c r="AR16" s="8">
        <f t="shared" si="10"/>
        <v>3.9290456550462443</v>
      </c>
      <c r="AS16" s="8">
        <f t="shared" si="11"/>
        <v>3.7008720601687162</v>
      </c>
      <c r="AT16" s="8">
        <f t="shared" si="12"/>
        <v>4.0779755310462447</v>
      </c>
      <c r="AU16" s="8">
        <f t="shared" si="13"/>
        <v>3.8411541961687168</v>
      </c>
      <c r="AV16" s="8">
        <f t="shared" si="14"/>
        <v>3.88726186060748</v>
      </c>
      <c r="AW16" s="8"/>
      <c r="AX16" s="8">
        <f t="shared" si="15"/>
        <v>3.7870300325600326</v>
      </c>
      <c r="AY16" s="8">
        <f t="shared" si="16"/>
        <v>3.9223183155758496</v>
      </c>
      <c r="AZ16" s="8">
        <f t="shared" si="17"/>
        <v>3.8704459791474903</v>
      </c>
      <c r="BA16" s="8">
        <v>3.7821312244897962</v>
      </c>
      <c r="BB16" s="8">
        <f t="shared" si="18"/>
        <v>3.7107025514909315</v>
      </c>
      <c r="BC16" s="8">
        <v>3.7183449645079469</v>
      </c>
      <c r="BD16" s="8">
        <f t="shared" si="19"/>
        <v>3.7947043696634855</v>
      </c>
      <c r="BE16" s="5"/>
      <c r="BF16" s="61">
        <f t="shared" si="20"/>
        <v>40.68065</v>
      </c>
      <c r="BG16" s="63">
        <f t="shared" si="21"/>
        <v>37.387425</v>
      </c>
      <c r="BH16" s="63">
        <f t="shared" si="22"/>
        <v>36.474400000000003</v>
      </c>
      <c r="BI16" s="63">
        <f t="shared" si="23"/>
        <v>46.553424999999997</v>
      </c>
      <c r="BJ16" s="63">
        <f t="shared" si="24"/>
        <v>39.809925</v>
      </c>
      <c r="BK16" s="63">
        <f t="shared" si="25"/>
        <v>45.560449999999996</v>
      </c>
      <c r="BL16" s="63">
        <f t="shared" si="26"/>
        <v>42.453198299999997</v>
      </c>
      <c r="BM16" s="63">
        <f t="shared" si="27"/>
        <v>38.952424999999998</v>
      </c>
      <c r="BN16" s="64">
        <f t="shared" si="28"/>
        <v>40.599924999999999</v>
      </c>
      <c r="BO16" s="51"/>
      <c r="BP16" s="97">
        <v>2022</v>
      </c>
      <c r="BQ16" s="47">
        <f t="shared" si="29"/>
        <v>5.6937024818978692</v>
      </c>
      <c r="BR16" s="47">
        <f t="shared" si="30"/>
        <v>5.3785913948210835</v>
      </c>
      <c r="BS16" s="47">
        <f t="shared" si="31"/>
        <v>5.5940622352144489</v>
      </c>
      <c r="BT16" s="47">
        <f t="shared" si="32"/>
        <v>5.500495496206427</v>
      </c>
      <c r="BU16" s="47">
        <f t="shared" si="33"/>
        <v>5.5940622352144489</v>
      </c>
      <c r="BV16" s="47">
        <f t="shared" si="34"/>
        <v>5.4107276869929128</v>
      </c>
      <c r="BX16" s="54">
        <f t="shared" si="35"/>
        <v>2015</v>
      </c>
      <c r="BY16" s="98">
        <f t="shared" si="36"/>
        <v>42217</v>
      </c>
      <c r="BZ16" s="57">
        <f t="shared" si="37"/>
        <v>3.9327781458997841</v>
      </c>
      <c r="CA16" s="57">
        <f t="shared" si="38"/>
        <v>3.7107025514909315</v>
      </c>
      <c r="CB16" s="57">
        <v>3.778814897959184</v>
      </c>
      <c r="CC16" s="57">
        <v>3.7150899375740183</v>
      </c>
      <c r="CD16" s="57">
        <v>3.778814897959184</v>
      </c>
      <c r="CE16" s="57">
        <f t="shared" si="39"/>
        <v>3.7402712807881775</v>
      </c>
      <c r="CF16" s="1"/>
      <c r="CG16" s="99">
        <v>3.5</v>
      </c>
      <c r="CH16" s="7">
        <v>-1</v>
      </c>
      <c r="CI16" s="7">
        <v>4.25</v>
      </c>
      <c r="CJ16" s="7">
        <v>0</v>
      </c>
      <c r="CK16" s="7">
        <v>3.75</v>
      </c>
      <c r="CL16" s="7">
        <v>2.4999999999999964</v>
      </c>
      <c r="CM16" s="7">
        <v>1.7623099999999994</v>
      </c>
      <c r="CN16" s="100">
        <v>1.7861199999999968</v>
      </c>
      <c r="CO16" s="13"/>
      <c r="CP16" s="101">
        <v>1.0828782784129118</v>
      </c>
      <c r="CQ16" s="102">
        <v>1.0323066577000672</v>
      </c>
      <c r="CR16" s="102">
        <v>1.0222999327505045</v>
      </c>
      <c r="CS16" s="102">
        <v>0.96839273705447215</v>
      </c>
      <c r="CT16" s="102">
        <v>1.0666204986149583</v>
      </c>
      <c r="CU16" s="103">
        <v>0.96145520928413097</v>
      </c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</row>
    <row r="17" spans="1:143" ht="12.75" x14ac:dyDescent="0.2">
      <c r="A17" s="3">
        <f t="shared" si="0"/>
        <v>2015</v>
      </c>
      <c r="B17" s="43">
        <v>42248</v>
      </c>
      <c r="C17" s="43">
        <v>42277</v>
      </c>
      <c r="D17" s="44">
        <f t="shared" si="1"/>
        <v>42248</v>
      </c>
      <c r="E17" s="94">
        <v>43.407499999999999</v>
      </c>
      <c r="F17" s="46">
        <v>32.549999999999997</v>
      </c>
      <c r="G17" s="94">
        <v>40.85</v>
      </c>
      <c r="H17" s="46">
        <v>28.1325</v>
      </c>
      <c r="I17" s="94">
        <v>40.799999999999997</v>
      </c>
      <c r="J17" s="46">
        <v>30.24</v>
      </c>
      <c r="K17" s="94">
        <v>45.825000000000003</v>
      </c>
      <c r="L17" s="46">
        <v>36.19</v>
      </c>
      <c r="M17" s="94">
        <v>47.737499999999997</v>
      </c>
      <c r="N17" s="46">
        <v>37.344999999999999</v>
      </c>
      <c r="O17" s="94">
        <f t="shared" si="2"/>
        <v>42.85</v>
      </c>
      <c r="P17" s="46">
        <f t="shared" si="3"/>
        <v>25.6325</v>
      </c>
      <c r="Q17" s="94">
        <f t="shared" si="4"/>
        <v>41.85</v>
      </c>
      <c r="R17" s="46">
        <f t="shared" si="5"/>
        <v>25.1325</v>
      </c>
      <c r="S17" s="94">
        <f t="shared" si="6"/>
        <v>44.1</v>
      </c>
      <c r="T17" s="46">
        <f t="shared" si="7"/>
        <v>30.3825</v>
      </c>
      <c r="U17" s="94">
        <f t="shared" si="8"/>
        <v>44.379060000000003</v>
      </c>
      <c r="V17" s="95">
        <f t="shared" si="9"/>
        <v>34.013869999999997</v>
      </c>
      <c r="W17" s="96">
        <v>3.89</v>
      </c>
      <c r="X17" s="96">
        <v>4.085</v>
      </c>
      <c r="Y17" s="96">
        <v>3.78</v>
      </c>
      <c r="Z17" s="96">
        <v>3.7</v>
      </c>
      <c r="AA17" s="96">
        <v>3.5825</v>
      </c>
      <c r="AB17" s="96">
        <v>3.8624999999999998</v>
      </c>
      <c r="AC17" s="96">
        <v>3.8294999999999999</v>
      </c>
      <c r="AD17" s="96">
        <v>3.68</v>
      </c>
      <c r="AE17" s="96">
        <v>3.39</v>
      </c>
      <c r="AF17" s="96">
        <v>4.0075000000000003</v>
      </c>
      <c r="AG17" s="96">
        <v>3.8197999999999999</v>
      </c>
      <c r="AH17" s="96">
        <v>3.7827000000000002</v>
      </c>
      <c r="AI17" s="96">
        <v>3.9249000000000001</v>
      </c>
      <c r="AJ17" s="96">
        <v>3.8445</v>
      </c>
      <c r="AK17" s="125"/>
      <c r="AL17" s="7"/>
      <c r="AM17" s="13"/>
      <c r="AN17" s="13"/>
      <c r="AO17" s="13"/>
      <c r="AP17" s="13"/>
      <c r="AQ17" s="13"/>
      <c r="AR17" s="8">
        <f t="shared" si="10"/>
        <v>3.923963837788393</v>
      </c>
      <c r="AS17" s="8">
        <f t="shared" si="11"/>
        <v>3.7720175017786364</v>
      </c>
      <c r="AT17" s="8">
        <f t="shared" si="12"/>
        <v>4.0727011137883933</v>
      </c>
      <c r="AU17" s="8">
        <f t="shared" si="13"/>
        <v>3.9149960377786366</v>
      </c>
      <c r="AV17" s="8">
        <f t="shared" si="14"/>
        <v>3.920919622783515</v>
      </c>
      <c r="AW17" s="8"/>
      <c r="AX17" s="8">
        <f t="shared" si="15"/>
        <v>3.769223764753765</v>
      </c>
      <c r="AY17" s="8">
        <f t="shared" si="16"/>
        <v>3.9172447488584474</v>
      </c>
      <c r="AZ17" s="8">
        <f t="shared" si="17"/>
        <v>3.8654442547529877</v>
      </c>
      <c r="BA17" s="8">
        <v>3.7642740816326534</v>
      </c>
      <c r="BB17" s="8">
        <f t="shared" si="18"/>
        <v>3.6927703863100731</v>
      </c>
      <c r="BC17" s="8">
        <v>3.7007814163975108</v>
      </c>
      <c r="BD17" s="8">
        <f t="shared" si="19"/>
        <v>3.7771252636865902</v>
      </c>
      <c r="BE17" s="5"/>
      <c r="BF17" s="61">
        <f t="shared" si="20"/>
        <v>38.738774999999997</v>
      </c>
      <c r="BG17" s="63">
        <f t="shared" si="21"/>
        <v>35.381474999999995</v>
      </c>
      <c r="BH17" s="63">
        <f t="shared" si="22"/>
        <v>36.259199999999993</v>
      </c>
      <c r="BI17" s="63">
        <f t="shared" si="23"/>
        <v>43.268724999999996</v>
      </c>
      <c r="BJ17" s="63">
        <f t="shared" si="24"/>
        <v>34.661474999999996</v>
      </c>
      <c r="BK17" s="63">
        <f t="shared" si="25"/>
        <v>41.681950000000001</v>
      </c>
      <c r="BL17" s="63">
        <f t="shared" si="26"/>
        <v>39.922028300000001</v>
      </c>
      <c r="BM17" s="63">
        <f t="shared" si="27"/>
        <v>35.446475</v>
      </c>
      <c r="BN17" s="64">
        <f t="shared" si="28"/>
        <v>38.201474999999995</v>
      </c>
      <c r="BO17" s="51"/>
      <c r="BP17" s="97">
        <v>2023</v>
      </c>
      <c r="BQ17" s="47">
        <f t="shared" si="29"/>
        <v>5.9021392403532245</v>
      </c>
      <c r="BR17" s="47">
        <f t="shared" si="30"/>
        <v>5.5738842236266519</v>
      </c>
      <c r="BS17" s="47">
        <f t="shared" si="31"/>
        <v>5.7885379604309177</v>
      </c>
      <c r="BT17" s="47">
        <f t="shared" si="32"/>
        <v>5.691774135593147</v>
      </c>
      <c r="BU17" s="47">
        <f t="shared" si="33"/>
        <v>5.7885379604309177</v>
      </c>
      <c r="BV17" s="47">
        <f t="shared" si="34"/>
        <v>5.6063211513108042</v>
      </c>
      <c r="BX17" s="54">
        <f t="shared" si="35"/>
        <v>2015</v>
      </c>
      <c r="BY17" s="98">
        <f t="shared" si="36"/>
        <v>42248</v>
      </c>
      <c r="BZ17" s="57">
        <f t="shared" si="37"/>
        <v>3.92248902150427</v>
      </c>
      <c r="CA17" s="57">
        <f t="shared" si="38"/>
        <v>3.6927703863100731</v>
      </c>
      <c r="CB17" s="57">
        <v>3.7609577551020408</v>
      </c>
      <c r="CC17" s="57">
        <v>3.6975263574138384</v>
      </c>
      <c r="CD17" s="57">
        <v>3.7609577551020408</v>
      </c>
      <c r="CE17" s="57">
        <f t="shared" si="39"/>
        <v>3.7223115106732347</v>
      </c>
      <c r="CF17" s="1"/>
      <c r="CG17" s="99">
        <v>2</v>
      </c>
      <c r="CH17" s="7">
        <v>-2.5</v>
      </c>
      <c r="CI17" s="7">
        <v>1</v>
      </c>
      <c r="CJ17" s="7">
        <v>-3</v>
      </c>
      <c r="CK17" s="7">
        <v>3.25</v>
      </c>
      <c r="CL17" s="7">
        <v>2.25</v>
      </c>
      <c r="CM17" s="7">
        <v>0.97156000000000375</v>
      </c>
      <c r="CN17" s="100">
        <v>1.46387</v>
      </c>
      <c r="CO17" s="13"/>
      <c r="CP17" s="101">
        <v>1.0831081081081082</v>
      </c>
      <c r="CQ17" s="102">
        <v>1.0323783783783782</v>
      </c>
      <c r="CR17" s="102">
        <v>1.0223513513513514</v>
      </c>
      <c r="CS17" s="102">
        <v>0.96824324324324318</v>
      </c>
      <c r="CT17" s="102">
        <v>1.0665489130434782</v>
      </c>
      <c r="CU17" s="103">
        <v>1.0039169604386997</v>
      </c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</row>
    <row r="18" spans="1:143" ht="12.75" x14ac:dyDescent="0.2">
      <c r="A18" s="3">
        <f t="shared" si="0"/>
        <v>2015</v>
      </c>
      <c r="B18" s="43">
        <v>42278</v>
      </c>
      <c r="C18" s="43">
        <v>42308</v>
      </c>
      <c r="D18" s="44">
        <f t="shared" si="1"/>
        <v>42278</v>
      </c>
      <c r="E18" s="94">
        <v>40.454999999999998</v>
      </c>
      <c r="F18" s="46">
        <v>33.369999999999997</v>
      </c>
      <c r="G18" s="94">
        <v>37.74</v>
      </c>
      <c r="H18" s="46">
        <v>31.184999999999999</v>
      </c>
      <c r="I18" s="94">
        <v>36.11</v>
      </c>
      <c r="J18" s="46">
        <v>31.49</v>
      </c>
      <c r="K18" s="94">
        <v>46.777500000000003</v>
      </c>
      <c r="L18" s="46">
        <v>38.61</v>
      </c>
      <c r="M18" s="94">
        <v>45.814999999999998</v>
      </c>
      <c r="N18" s="46">
        <v>37.729999999999997</v>
      </c>
      <c r="O18" s="94">
        <f t="shared" si="2"/>
        <v>37.99</v>
      </c>
      <c r="P18" s="46">
        <f t="shared" si="3"/>
        <v>30.184999999999999</v>
      </c>
      <c r="Q18" s="94">
        <f t="shared" si="4"/>
        <v>37.24</v>
      </c>
      <c r="R18" s="46">
        <f t="shared" si="5"/>
        <v>30.184999999999999</v>
      </c>
      <c r="S18" s="94">
        <f t="shared" si="6"/>
        <v>40.74</v>
      </c>
      <c r="T18" s="46">
        <f t="shared" si="7"/>
        <v>32.185000000000002</v>
      </c>
      <c r="U18" s="94">
        <f t="shared" si="8"/>
        <v>41.989620000000002</v>
      </c>
      <c r="V18" s="95">
        <f t="shared" si="9"/>
        <v>34.606749999999998</v>
      </c>
      <c r="W18" s="96">
        <v>3.9220000000000002</v>
      </c>
      <c r="X18" s="96">
        <v>4.0495000000000001</v>
      </c>
      <c r="Y18" s="96">
        <v>3.7669999999999999</v>
      </c>
      <c r="Z18" s="96">
        <v>3.742</v>
      </c>
      <c r="AA18" s="96">
        <v>3.6244999999999998</v>
      </c>
      <c r="AB18" s="96">
        <v>3.9045000000000001</v>
      </c>
      <c r="AC18" s="96">
        <v>3.8712</v>
      </c>
      <c r="AD18" s="96">
        <v>3.7719999999999998</v>
      </c>
      <c r="AE18" s="96">
        <v>3.4620000000000002</v>
      </c>
      <c r="AF18" s="96">
        <v>4.0510000000000002</v>
      </c>
      <c r="AG18" s="96">
        <v>3.8624999999999998</v>
      </c>
      <c r="AH18" s="96">
        <v>3.8250000000000002</v>
      </c>
      <c r="AI18" s="96">
        <v>4.0227000000000004</v>
      </c>
      <c r="AJ18" s="96">
        <v>3.8862000000000001</v>
      </c>
      <c r="AK18" s="125"/>
      <c r="AL18" s="7"/>
      <c r="AM18" s="13"/>
      <c r="AN18" s="13"/>
      <c r="AO18" s="13"/>
      <c r="AP18" s="13"/>
      <c r="AQ18" s="13"/>
      <c r="AR18" s="8">
        <f t="shared" si="10"/>
        <v>3.966346193718874</v>
      </c>
      <c r="AS18" s="8">
        <f t="shared" si="11"/>
        <v>3.8655229393231019</v>
      </c>
      <c r="AT18" s="8">
        <f t="shared" si="12"/>
        <v>4.116689753718874</v>
      </c>
      <c r="AU18" s="8">
        <f t="shared" si="13"/>
        <v>4.0120453153231024</v>
      </c>
      <c r="AV18" s="8">
        <f t="shared" si="14"/>
        <v>3.9901510505209883</v>
      </c>
      <c r="AW18" s="8"/>
      <c r="AX18" s="8">
        <f t="shared" si="15"/>
        <v>3.8119588074888076</v>
      </c>
      <c r="AY18" s="8">
        <f t="shared" si="16"/>
        <v>3.9595582952815827</v>
      </c>
      <c r="AZ18" s="8">
        <f t="shared" si="17"/>
        <v>3.9074587396668066</v>
      </c>
      <c r="BA18" s="8">
        <v>3.8071312244897957</v>
      </c>
      <c r="BB18" s="8">
        <f t="shared" si="18"/>
        <v>3.7358075827441337</v>
      </c>
      <c r="BC18" s="8">
        <v>3.7429339318625572</v>
      </c>
      <c r="BD18" s="8">
        <f t="shared" si="19"/>
        <v>3.8193151180311404</v>
      </c>
      <c r="BE18" s="5"/>
      <c r="BF18" s="61">
        <f t="shared" si="20"/>
        <v>37.408449999999995</v>
      </c>
      <c r="BG18" s="63">
        <f t="shared" si="21"/>
        <v>34.921350000000004</v>
      </c>
      <c r="BH18" s="63">
        <f t="shared" si="22"/>
        <v>34.123399999999997</v>
      </c>
      <c r="BI18" s="63">
        <f t="shared" si="23"/>
        <v>42.338449999999995</v>
      </c>
      <c r="BJ18" s="63">
        <f t="shared" si="24"/>
        <v>34.20635</v>
      </c>
      <c r="BK18" s="63">
        <f t="shared" si="25"/>
        <v>43.265474999999995</v>
      </c>
      <c r="BL18" s="63">
        <f t="shared" si="26"/>
        <v>38.814985899999996</v>
      </c>
      <c r="BM18" s="63">
        <f t="shared" si="27"/>
        <v>34.633849999999995</v>
      </c>
      <c r="BN18" s="64">
        <f t="shared" si="28"/>
        <v>37.061349999999997</v>
      </c>
      <c r="BO18" s="51"/>
      <c r="BP18" s="97">
        <v>2024</v>
      </c>
      <c r="BQ18" s="47">
        <f t="shared" si="29"/>
        <v>6.104355768428479</v>
      </c>
      <c r="BR18" s="47">
        <f t="shared" si="30"/>
        <v>5.7875610010592853</v>
      </c>
      <c r="BS18" s="47">
        <f t="shared" si="31"/>
        <v>6.0013212987484286</v>
      </c>
      <c r="BT18" s="47">
        <f t="shared" si="32"/>
        <v>5.9010594198734028</v>
      </c>
      <c r="BU18" s="47">
        <f t="shared" si="33"/>
        <v>6.0013212987484286</v>
      </c>
      <c r="BV18" s="47">
        <f t="shared" si="34"/>
        <v>5.8203268646692896</v>
      </c>
      <c r="BX18" s="54">
        <f t="shared" si="35"/>
        <v>2015</v>
      </c>
      <c r="BY18" s="98">
        <f t="shared" si="36"/>
        <v>42278</v>
      </c>
      <c r="BZ18" s="57">
        <f t="shared" si="37"/>
        <v>3.9091131597901017</v>
      </c>
      <c r="CA18" s="57">
        <f t="shared" si="38"/>
        <v>3.7358075827441337</v>
      </c>
      <c r="CB18" s="57">
        <v>3.8038148979591835</v>
      </c>
      <c r="CC18" s="57">
        <v>3.7396789497982699</v>
      </c>
      <c r="CD18" s="57">
        <v>3.8038148979591835</v>
      </c>
      <c r="CE18" s="57">
        <f t="shared" si="39"/>
        <v>3.7654149589490964</v>
      </c>
      <c r="CF18" s="1"/>
      <c r="CG18" s="99">
        <v>0.25</v>
      </c>
      <c r="CH18" s="7">
        <v>-1</v>
      </c>
      <c r="CI18" s="7">
        <v>-0.5</v>
      </c>
      <c r="CJ18" s="7">
        <v>-1</v>
      </c>
      <c r="CK18" s="7">
        <v>3</v>
      </c>
      <c r="CL18" s="7">
        <v>1.0000000000000036</v>
      </c>
      <c r="CM18" s="7">
        <v>1.5346200000000039</v>
      </c>
      <c r="CN18" s="100">
        <v>1.2367500000000007</v>
      </c>
      <c r="CO18" s="13"/>
      <c r="CP18" s="101">
        <v>1.0825761624799572</v>
      </c>
      <c r="CQ18" s="102">
        <v>1.0322020309994655</v>
      </c>
      <c r="CR18" s="102">
        <v>1.0221806520577232</v>
      </c>
      <c r="CS18" s="102">
        <v>0.96859967931587387</v>
      </c>
      <c r="CT18" s="102">
        <v>1.0664634146341465</v>
      </c>
      <c r="CU18" s="103">
        <v>1.0038747675139492</v>
      </c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</row>
    <row r="19" spans="1:143" ht="12.75" x14ac:dyDescent="0.2">
      <c r="A19" s="3">
        <f t="shared" si="0"/>
        <v>2015</v>
      </c>
      <c r="B19" s="43">
        <v>42309</v>
      </c>
      <c r="C19" s="43">
        <v>42338</v>
      </c>
      <c r="D19" s="44">
        <f t="shared" si="1"/>
        <v>42309</v>
      </c>
      <c r="E19" s="94">
        <v>43.064999999999998</v>
      </c>
      <c r="F19" s="46">
        <v>34.79</v>
      </c>
      <c r="G19" s="94">
        <v>35.89</v>
      </c>
      <c r="H19" s="46">
        <v>31.5</v>
      </c>
      <c r="I19" s="94">
        <v>38.465000000000003</v>
      </c>
      <c r="J19" s="46">
        <v>32.83</v>
      </c>
      <c r="K19" s="94">
        <v>46.777500000000003</v>
      </c>
      <c r="L19" s="46">
        <v>38.22</v>
      </c>
      <c r="M19" s="94">
        <v>46.75</v>
      </c>
      <c r="N19" s="46">
        <v>37.729999999999997</v>
      </c>
      <c r="O19" s="94">
        <f t="shared" si="2"/>
        <v>35.14</v>
      </c>
      <c r="P19" s="46">
        <f t="shared" si="3"/>
        <v>30.5</v>
      </c>
      <c r="Q19" s="94">
        <f t="shared" si="4"/>
        <v>35.39</v>
      </c>
      <c r="R19" s="46">
        <f t="shared" si="5"/>
        <v>31</v>
      </c>
      <c r="S19" s="94">
        <f t="shared" si="6"/>
        <v>38.64</v>
      </c>
      <c r="T19" s="46">
        <f t="shared" si="7"/>
        <v>32</v>
      </c>
      <c r="U19" s="94">
        <f t="shared" si="8"/>
        <v>43.738750000000003</v>
      </c>
      <c r="V19" s="95">
        <f t="shared" si="9"/>
        <v>35.316749999999999</v>
      </c>
      <c r="W19" s="96">
        <v>4.0119999999999996</v>
      </c>
      <c r="X19" s="96">
        <v>4.1920000000000002</v>
      </c>
      <c r="Y19" s="96">
        <v>3.9020000000000001</v>
      </c>
      <c r="Z19" s="96">
        <v>3.9245000000000001</v>
      </c>
      <c r="AA19" s="96">
        <v>3.8144999999999998</v>
      </c>
      <c r="AB19" s="96">
        <v>4.0694999999999997</v>
      </c>
      <c r="AC19" s="96">
        <v>4.0350000000000001</v>
      </c>
      <c r="AD19" s="96">
        <v>4.3319999999999999</v>
      </c>
      <c r="AE19" s="96">
        <v>3.6619999999999999</v>
      </c>
      <c r="AF19" s="96">
        <v>4.2503000000000002</v>
      </c>
      <c r="AG19" s="96">
        <v>4.0583999999999998</v>
      </c>
      <c r="AH19" s="96">
        <v>4.0186999999999999</v>
      </c>
      <c r="AI19" s="96">
        <v>4.6390000000000002</v>
      </c>
      <c r="AJ19" s="96">
        <v>4.05</v>
      </c>
      <c r="AK19" s="125"/>
      <c r="AL19" s="7"/>
      <c r="AM19" s="13"/>
      <c r="AN19" s="13"/>
      <c r="AO19" s="13"/>
      <c r="AP19" s="13"/>
      <c r="AQ19" s="13"/>
      <c r="AR19" s="8">
        <f t="shared" si="10"/>
        <v>4.1328265270860856</v>
      </c>
      <c r="AS19" s="8">
        <f t="shared" si="11"/>
        <v>4.4346864722024586</v>
      </c>
      <c r="AT19" s="8">
        <f t="shared" si="12"/>
        <v>4.2894796630860856</v>
      </c>
      <c r="AU19" s="8">
        <f t="shared" si="13"/>
        <v>4.602780048202459</v>
      </c>
      <c r="AV19" s="8">
        <f t="shared" si="14"/>
        <v>4.364943177644272</v>
      </c>
      <c r="AW19" s="8"/>
      <c r="AX19" s="8">
        <f t="shared" si="15"/>
        <v>3.9976527431827433</v>
      </c>
      <c r="AY19" s="8">
        <f t="shared" si="16"/>
        <v>4.1257683409436829</v>
      </c>
      <c r="AZ19" s="8">
        <f t="shared" si="17"/>
        <v>4.0725156446853799</v>
      </c>
      <c r="BA19" s="8">
        <v>4.0035597959183677</v>
      </c>
      <c r="BB19" s="8">
        <f t="shared" si="18"/>
        <v>3.9304996618505994</v>
      </c>
      <c r="BC19" s="8">
        <v>3.9361329610773526</v>
      </c>
      <c r="BD19" s="8">
        <f t="shared" si="19"/>
        <v>4.0026400803616271</v>
      </c>
      <c r="BE19" s="5"/>
      <c r="BF19" s="61">
        <f t="shared" si="20"/>
        <v>39.506749999999997</v>
      </c>
      <c r="BG19" s="63">
        <f t="shared" si="21"/>
        <v>34.002299999999998</v>
      </c>
      <c r="BH19" s="63">
        <f t="shared" si="22"/>
        <v>36.04195</v>
      </c>
      <c r="BI19" s="63">
        <f t="shared" si="23"/>
        <v>42.871399999999994</v>
      </c>
      <c r="BJ19" s="63">
        <f t="shared" si="24"/>
        <v>33.502299999999998</v>
      </c>
      <c r="BK19" s="63">
        <f t="shared" si="25"/>
        <v>43.097774999999999</v>
      </c>
      <c r="BL19" s="63">
        <f t="shared" si="26"/>
        <v>40.117289999999997</v>
      </c>
      <c r="BM19" s="63">
        <f t="shared" si="27"/>
        <v>33.144799999999996</v>
      </c>
      <c r="BN19" s="64">
        <f t="shared" si="28"/>
        <v>35.784799999999997</v>
      </c>
      <c r="BO19" s="51"/>
      <c r="BP19" s="97">
        <v>2025</v>
      </c>
      <c r="BQ19" s="47">
        <f t="shared" si="29"/>
        <v>6.2636205551664785</v>
      </c>
      <c r="BR19" s="47">
        <f t="shared" si="30"/>
        <v>5.9333739977411915</v>
      </c>
      <c r="BS19" s="47">
        <f t="shared" si="31"/>
        <v>6.1465245467843443</v>
      </c>
      <c r="BT19" s="47">
        <f t="shared" si="32"/>
        <v>6.043875597511648</v>
      </c>
      <c r="BU19" s="47">
        <f t="shared" si="33"/>
        <v>6.1465245467843443</v>
      </c>
      <c r="BV19" s="47">
        <f t="shared" si="34"/>
        <v>5.9663643271712097</v>
      </c>
      <c r="BX19" s="54">
        <f t="shared" si="35"/>
        <v>2015</v>
      </c>
      <c r="BY19" s="98">
        <f t="shared" si="36"/>
        <v>42309</v>
      </c>
      <c r="BZ19" s="57">
        <f t="shared" si="37"/>
        <v>4.0480163391295401</v>
      </c>
      <c r="CA19" s="57">
        <f t="shared" si="38"/>
        <v>3.9304996618505994</v>
      </c>
      <c r="CB19" s="57">
        <v>4.0002434693877555</v>
      </c>
      <c r="CC19" s="57">
        <v>3.9328783315602487</v>
      </c>
      <c r="CD19" s="57">
        <v>4.0002434693877555</v>
      </c>
      <c r="CE19" s="57">
        <f t="shared" si="39"/>
        <v>3.9604067487684724</v>
      </c>
      <c r="CF19" s="1"/>
      <c r="CG19" s="99">
        <v>-0.75</v>
      </c>
      <c r="CH19" s="7">
        <v>-1</v>
      </c>
      <c r="CI19" s="7">
        <v>-0.5</v>
      </c>
      <c r="CJ19" s="7">
        <v>-0.5</v>
      </c>
      <c r="CK19" s="7">
        <v>2.75</v>
      </c>
      <c r="CL19" s="7">
        <v>0.5</v>
      </c>
      <c r="CM19" s="7">
        <v>0.6737500000000054</v>
      </c>
      <c r="CN19" s="100">
        <v>0.52674999999999983</v>
      </c>
      <c r="CO19" s="13"/>
      <c r="CP19" s="101">
        <v>1.0830169448337368</v>
      </c>
      <c r="CQ19" s="102">
        <v>1.0341189960504522</v>
      </c>
      <c r="CR19" s="102">
        <v>1.0240030577143584</v>
      </c>
      <c r="CS19" s="102">
        <v>0.97197095171359404</v>
      </c>
      <c r="CT19" s="102">
        <v>1.0708679593721147</v>
      </c>
      <c r="CU19" s="103">
        <v>1.003717472118959</v>
      </c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</row>
    <row r="20" spans="1:143" ht="12.75" x14ac:dyDescent="0.2">
      <c r="A20" s="3">
        <f t="shared" si="0"/>
        <v>2015</v>
      </c>
      <c r="B20" s="43">
        <v>42339</v>
      </c>
      <c r="C20" s="43">
        <v>42369</v>
      </c>
      <c r="D20" s="44">
        <f t="shared" si="1"/>
        <v>42339</v>
      </c>
      <c r="E20" s="94">
        <v>46.98</v>
      </c>
      <c r="F20" s="46">
        <v>38.340000000000003</v>
      </c>
      <c r="G20" s="94">
        <v>37.369999999999997</v>
      </c>
      <c r="H20" s="46">
        <v>31.815000000000001</v>
      </c>
      <c r="I20" s="94">
        <v>43.174999999999997</v>
      </c>
      <c r="J20" s="46">
        <v>36.18</v>
      </c>
      <c r="K20" s="94">
        <v>48.195</v>
      </c>
      <c r="L20" s="46">
        <v>40.17</v>
      </c>
      <c r="M20" s="94">
        <v>47.685000000000002</v>
      </c>
      <c r="N20" s="46">
        <v>40.04</v>
      </c>
      <c r="O20" s="94">
        <f t="shared" si="2"/>
        <v>36.869999999999997</v>
      </c>
      <c r="P20" s="46">
        <f t="shared" si="3"/>
        <v>31.315000000000001</v>
      </c>
      <c r="Q20" s="94">
        <f t="shared" si="4"/>
        <v>36.869999999999997</v>
      </c>
      <c r="R20" s="46">
        <f t="shared" si="5"/>
        <v>31.315000000000001</v>
      </c>
      <c r="S20" s="94">
        <f t="shared" si="6"/>
        <v>39.869999999999997</v>
      </c>
      <c r="T20" s="46">
        <f t="shared" si="7"/>
        <v>32.564999999999998</v>
      </c>
      <c r="U20" s="94">
        <f t="shared" si="8"/>
        <v>46.140369999999997</v>
      </c>
      <c r="V20" s="95">
        <f t="shared" si="9"/>
        <v>38.189</v>
      </c>
      <c r="W20" s="96">
        <v>4.16</v>
      </c>
      <c r="X20" s="96">
        <v>4.4024999999999999</v>
      </c>
      <c r="Y20" s="96">
        <v>4.08</v>
      </c>
      <c r="Z20" s="96">
        <v>4.1224999999999996</v>
      </c>
      <c r="AA20" s="96">
        <v>4.0149999999999997</v>
      </c>
      <c r="AB20" s="96">
        <v>4.24</v>
      </c>
      <c r="AC20" s="96">
        <v>4.2042999999999999</v>
      </c>
      <c r="AD20" s="96">
        <v>4.6500000000000004</v>
      </c>
      <c r="AE20" s="96">
        <v>3.7625000000000002</v>
      </c>
      <c r="AF20" s="96">
        <v>4.4554</v>
      </c>
      <c r="AG20" s="96">
        <v>4.26</v>
      </c>
      <c r="AH20" s="96">
        <v>4.218</v>
      </c>
      <c r="AI20" s="96">
        <v>4.9768999999999997</v>
      </c>
      <c r="AJ20" s="96">
        <v>4.2192999999999996</v>
      </c>
      <c r="AK20" s="125"/>
      <c r="AL20" s="7"/>
      <c r="AM20" s="13"/>
      <c r="AN20" s="13"/>
      <c r="AO20" s="13"/>
      <c r="AP20" s="13"/>
      <c r="AQ20" s="13"/>
      <c r="AR20" s="8">
        <f t="shared" si="10"/>
        <v>4.3048968594369343</v>
      </c>
      <c r="AS20" s="8">
        <f t="shared" si="11"/>
        <v>4.7578900498018086</v>
      </c>
      <c r="AT20" s="8">
        <f t="shared" si="12"/>
        <v>4.4680714314369352</v>
      </c>
      <c r="AU20" s="8">
        <f t="shared" si="13"/>
        <v>4.9382329858018092</v>
      </c>
      <c r="AV20" s="8">
        <f t="shared" si="14"/>
        <v>4.6172728316193723</v>
      </c>
      <c r="AW20" s="8"/>
      <c r="AX20" s="8">
        <f t="shared" si="15"/>
        <v>4.199117944647945</v>
      </c>
      <c r="AY20" s="8">
        <f t="shared" si="16"/>
        <v>4.2975593099949254</v>
      </c>
      <c r="AZ20" s="8">
        <f t="shared" si="17"/>
        <v>4.2430744465379071</v>
      </c>
      <c r="BA20" s="8">
        <v>4.205600612244897</v>
      </c>
      <c r="BB20" s="8">
        <f t="shared" si="18"/>
        <v>4.1359510400655806</v>
      </c>
      <c r="BC20" s="8">
        <v>4.1348519625554268</v>
      </c>
      <c r="BD20" s="8">
        <f t="shared" si="19"/>
        <v>4.2015351079859364</v>
      </c>
      <c r="BE20" s="5"/>
      <c r="BF20" s="61">
        <f t="shared" si="20"/>
        <v>43.264799999999994</v>
      </c>
      <c r="BG20" s="63">
        <f t="shared" si="21"/>
        <v>34.981349999999992</v>
      </c>
      <c r="BH20" s="63">
        <f t="shared" si="22"/>
        <v>40.167149999999992</v>
      </c>
      <c r="BI20" s="63">
        <f t="shared" si="23"/>
        <v>44.397649999999999</v>
      </c>
      <c r="BJ20" s="63">
        <f t="shared" si="24"/>
        <v>34.481349999999999</v>
      </c>
      <c r="BK20" s="63">
        <f t="shared" si="25"/>
        <v>44.744249999999994</v>
      </c>
      <c r="BL20" s="63">
        <f t="shared" si="26"/>
        <v>42.721280899999996</v>
      </c>
      <c r="BM20" s="63">
        <f t="shared" si="27"/>
        <v>34.481349999999999</v>
      </c>
      <c r="BN20" s="64">
        <f t="shared" si="28"/>
        <v>36.728849999999994</v>
      </c>
      <c r="BO20" s="51"/>
      <c r="BP20" s="97">
        <v>2026</v>
      </c>
      <c r="BQ20" s="47">
        <f t="shared" si="29"/>
        <v>6.4602005191725027</v>
      </c>
      <c r="BR20" s="47">
        <f t="shared" si="30"/>
        <v>6.1419469753798888</v>
      </c>
      <c r="BS20" s="47">
        <f t="shared" si="31"/>
        <v>6.354224895536313</v>
      </c>
      <c r="BT20" s="47">
        <f t="shared" si="32"/>
        <v>6.2481614540893906</v>
      </c>
      <c r="BU20" s="47">
        <f t="shared" si="33"/>
        <v>6.354224895536313</v>
      </c>
      <c r="BV20" s="47">
        <f t="shared" si="34"/>
        <v>6.1752583839011015</v>
      </c>
      <c r="BX20" s="54">
        <f t="shared" si="35"/>
        <v>2015</v>
      </c>
      <c r="BY20" s="98">
        <f t="shared" si="36"/>
        <v>42339</v>
      </c>
      <c r="BZ20" s="57">
        <f t="shared" si="37"/>
        <v>4.2311627533696887</v>
      </c>
      <c r="CA20" s="57">
        <f t="shared" si="38"/>
        <v>4.1359510400655806</v>
      </c>
      <c r="CB20" s="57">
        <v>4.2022842857142848</v>
      </c>
      <c r="CC20" s="57">
        <v>4.1315976956582823</v>
      </c>
      <c r="CD20" s="57">
        <v>4.2022842857142848</v>
      </c>
      <c r="CE20" s="57">
        <f t="shared" si="39"/>
        <v>4.1661744006568133</v>
      </c>
      <c r="CF20" s="1"/>
      <c r="CG20" s="99">
        <v>-0.5</v>
      </c>
      <c r="CH20" s="7">
        <v>-0.5</v>
      </c>
      <c r="CI20" s="7">
        <v>-0.5</v>
      </c>
      <c r="CJ20" s="7">
        <v>-0.5</v>
      </c>
      <c r="CK20" s="7">
        <v>2.5</v>
      </c>
      <c r="CL20" s="7">
        <v>0.74999999999999645</v>
      </c>
      <c r="CM20" s="7">
        <v>-0.83962999999999965</v>
      </c>
      <c r="CN20" s="100">
        <v>-0.15100000000000335</v>
      </c>
      <c r="CO20" s="13"/>
      <c r="CP20" s="101">
        <v>1.0807519708914495</v>
      </c>
      <c r="CQ20" s="102">
        <v>1.033353547604609</v>
      </c>
      <c r="CR20" s="102">
        <v>1.0231655548817467</v>
      </c>
      <c r="CS20" s="102">
        <v>0.97392359005457851</v>
      </c>
      <c r="CT20" s="102">
        <v>1.0703010752688171</v>
      </c>
      <c r="CU20" s="103">
        <v>1.003567775848536</v>
      </c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</row>
    <row r="21" spans="1:143" ht="12.75" x14ac:dyDescent="0.2">
      <c r="A21" s="3">
        <f t="shared" si="0"/>
        <v>2016</v>
      </c>
      <c r="B21" s="43">
        <v>42370</v>
      </c>
      <c r="C21" s="43">
        <v>42400</v>
      </c>
      <c r="D21" s="44">
        <f t="shared" si="1"/>
        <v>42370</v>
      </c>
      <c r="E21" s="94">
        <v>44.46</v>
      </c>
      <c r="F21" s="46">
        <v>37.274999999999999</v>
      </c>
      <c r="G21" s="94">
        <v>39.137500000000003</v>
      </c>
      <c r="H21" s="46">
        <v>33.020000000000003</v>
      </c>
      <c r="I21" s="94">
        <v>43.725000000000001</v>
      </c>
      <c r="J21" s="46">
        <v>36.380000000000003</v>
      </c>
      <c r="K21" s="94">
        <v>49.612499999999997</v>
      </c>
      <c r="L21" s="46">
        <v>41.86</v>
      </c>
      <c r="M21" s="94">
        <v>48.88</v>
      </c>
      <c r="N21" s="46">
        <v>40.942500000000003</v>
      </c>
      <c r="O21" s="94">
        <f t="shared" si="2"/>
        <v>38.637500000000003</v>
      </c>
      <c r="P21" s="46">
        <f t="shared" si="3"/>
        <v>32.520000000000003</v>
      </c>
      <c r="Q21" s="94">
        <f t="shared" si="4"/>
        <v>38.637500000000003</v>
      </c>
      <c r="R21" s="46">
        <f t="shared" si="5"/>
        <v>32.520000000000003</v>
      </c>
      <c r="S21" s="94">
        <f t="shared" si="6"/>
        <v>40.887500000000003</v>
      </c>
      <c r="T21" s="46">
        <f t="shared" si="7"/>
        <v>31.52</v>
      </c>
      <c r="U21" s="94">
        <f t="shared" si="8"/>
        <v>45.448</v>
      </c>
      <c r="V21" s="95">
        <f t="shared" si="9"/>
        <v>38.085189999999997</v>
      </c>
      <c r="W21" s="96">
        <v>4.2720000000000002</v>
      </c>
      <c r="X21" s="96">
        <v>4.4695</v>
      </c>
      <c r="Y21" s="96">
        <v>4.1870000000000003</v>
      </c>
      <c r="Z21" s="96">
        <v>4.2145000000000001</v>
      </c>
      <c r="AA21" s="96">
        <v>4.1120000000000001</v>
      </c>
      <c r="AB21" s="96">
        <v>4.2845000000000004</v>
      </c>
      <c r="AC21" s="96">
        <v>4.2484999999999999</v>
      </c>
      <c r="AD21" s="96">
        <v>4.5519999999999996</v>
      </c>
      <c r="AE21" s="96">
        <v>3.827</v>
      </c>
      <c r="AF21" s="96">
        <v>4.5556999999999999</v>
      </c>
      <c r="AG21" s="96">
        <v>4.3535000000000004</v>
      </c>
      <c r="AH21" s="96">
        <v>4.3106</v>
      </c>
      <c r="AI21" s="96">
        <v>4.8727999999999998</v>
      </c>
      <c r="AJ21" s="96">
        <v>4.2634999999999996</v>
      </c>
      <c r="AK21" s="125"/>
      <c r="AL21" s="7"/>
      <c r="AM21" s="13"/>
      <c r="AN21" s="13"/>
      <c r="AO21" s="13"/>
      <c r="AP21" s="13"/>
      <c r="AQ21" s="13"/>
      <c r="AR21" s="8">
        <f t="shared" si="10"/>
        <v>4.3498201239963405</v>
      </c>
      <c r="AS21" s="8">
        <f t="shared" si="11"/>
        <v>4.6582864315479204</v>
      </c>
      <c r="AT21" s="8">
        <f t="shared" si="12"/>
        <v>4.5146972799963407</v>
      </c>
      <c r="AU21" s="8">
        <f t="shared" si="13"/>
        <v>4.8348544075479207</v>
      </c>
      <c r="AV21" s="8">
        <f t="shared" si="14"/>
        <v>4.5894145607721306</v>
      </c>
      <c r="AW21" s="8"/>
      <c r="AX21" s="8">
        <f t="shared" si="15"/>
        <v>4.2927280382580388</v>
      </c>
      <c r="AY21" s="8">
        <f t="shared" si="16"/>
        <v>4.3424096397767622</v>
      </c>
      <c r="AZ21" s="8">
        <f t="shared" si="17"/>
        <v>4.2875897936489773</v>
      </c>
      <c r="BA21" s="8">
        <v>4.3045802040816321</v>
      </c>
      <c r="BB21" s="8">
        <f t="shared" si="18"/>
        <v>4.2353464699251973</v>
      </c>
      <c r="BC21" s="8">
        <v>4.2322042006532721</v>
      </c>
      <c r="BD21" s="8">
        <f t="shared" si="19"/>
        <v>4.2939509794073327</v>
      </c>
      <c r="BE21" s="5"/>
      <c r="BF21" s="61">
        <f t="shared" si="20"/>
        <v>41.370449999999998</v>
      </c>
      <c r="BG21" s="63">
        <f t="shared" si="21"/>
        <v>36.506974999999997</v>
      </c>
      <c r="BH21" s="63">
        <f t="shared" si="22"/>
        <v>40.566650000000003</v>
      </c>
      <c r="BI21" s="63">
        <f t="shared" si="23"/>
        <v>45.466875000000002</v>
      </c>
      <c r="BJ21" s="63">
        <f t="shared" si="24"/>
        <v>36.006975000000004</v>
      </c>
      <c r="BK21" s="63">
        <f t="shared" si="25"/>
        <v>46.278925000000001</v>
      </c>
      <c r="BL21" s="63">
        <f t="shared" si="26"/>
        <v>42.281991699999992</v>
      </c>
      <c r="BM21" s="63">
        <f t="shared" si="27"/>
        <v>36.006975000000004</v>
      </c>
      <c r="BN21" s="64">
        <f t="shared" si="28"/>
        <v>36.859475000000003</v>
      </c>
      <c r="BO21" s="51"/>
      <c r="BP21" s="97">
        <v>2027</v>
      </c>
      <c r="BQ21" s="47">
        <f t="shared" si="29"/>
        <v>6.7200648080867715</v>
      </c>
      <c r="BR21" s="47">
        <f t="shared" si="30"/>
        <v>6.3874314487877903</v>
      </c>
      <c r="BS21" s="47">
        <f t="shared" si="31"/>
        <v>6.5986813079564746</v>
      </c>
      <c r="BT21" s="47">
        <f t="shared" si="32"/>
        <v>6.4885991226212321</v>
      </c>
      <c r="BU21" s="47">
        <f t="shared" si="33"/>
        <v>6.5986813079564746</v>
      </c>
      <c r="BV21" s="47">
        <f t="shared" si="34"/>
        <v>6.4211207582840748</v>
      </c>
      <c r="BX21" s="54">
        <f t="shared" si="35"/>
        <v>2016</v>
      </c>
      <c r="BY21" s="98">
        <f t="shared" si="36"/>
        <v>42370</v>
      </c>
      <c r="BZ21" s="57">
        <f t="shared" si="37"/>
        <v>4.3412563844016878</v>
      </c>
      <c r="CA21" s="57">
        <f t="shared" si="38"/>
        <v>4.2353464699251973</v>
      </c>
      <c r="CB21" s="57">
        <v>4.3012638775510199</v>
      </c>
      <c r="CC21" s="57">
        <v>4.2289501114032797</v>
      </c>
      <c r="CD21" s="57">
        <v>4.3012638775510199</v>
      </c>
      <c r="CE21" s="57">
        <f t="shared" si="39"/>
        <v>4.2657228407224954</v>
      </c>
      <c r="CF21" s="1"/>
      <c r="CG21" s="99">
        <v>-0.5</v>
      </c>
      <c r="CH21" s="7">
        <v>-0.5</v>
      </c>
      <c r="CI21" s="7">
        <v>-0.5</v>
      </c>
      <c r="CJ21" s="7">
        <v>-0.5</v>
      </c>
      <c r="CK21" s="7">
        <v>1.75</v>
      </c>
      <c r="CL21" s="7">
        <v>-1.5000000000000036</v>
      </c>
      <c r="CM21" s="7">
        <v>0.98799999999999955</v>
      </c>
      <c r="CN21" s="100">
        <v>0.81018999999999863</v>
      </c>
      <c r="CO21" s="13"/>
      <c r="CP21" s="101">
        <v>1.0809585953256613</v>
      </c>
      <c r="CQ21" s="102">
        <v>1.0329813738284495</v>
      </c>
      <c r="CR21" s="102">
        <v>1.0228022303950646</v>
      </c>
      <c r="CS21" s="102">
        <v>0.97567920275240239</v>
      </c>
      <c r="CT21" s="102">
        <v>1.0704745166959579</v>
      </c>
      <c r="CU21" s="103">
        <v>1.0035306578792513</v>
      </c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</row>
    <row r="22" spans="1:143" ht="12.75" x14ac:dyDescent="0.2">
      <c r="A22" s="3">
        <f t="shared" si="0"/>
        <v>2016</v>
      </c>
      <c r="B22" s="43">
        <v>42401</v>
      </c>
      <c r="C22" s="43">
        <v>42429</v>
      </c>
      <c r="D22" s="44">
        <f t="shared" si="1"/>
        <v>42401</v>
      </c>
      <c r="E22" s="94">
        <v>43.604999999999997</v>
      </c>
      <c r="F22" s="46">
        <v>35.5</v>
      </c>
      <c r="G22" s="94">
        <v>38.75</v>
      </c>
      <c r="H22" s="46">
        <v>32.067500000000003</v>
      </c>
      <c r="I22" s="94">
        <v>39.352499999999999</v>
      </c>
      <c r="J22" s="46">
        <v>34.340000000000003</v>
      </c>
      <c r="K22" s="94">
        <v>48.195</v>
      </c>
      <c r="L22" s="46">
        <v>40.652500000000003</v>
      </c>
      <c r="M22" s="94">
        <v>47.94</v>
      </c>
      <c r="N22" s="46">
        <v>39.75</v>
      </c>
      <c r="O22" s="94">
        <f t="shared" si="2"/>
        <v>37.75</v>
      </c>
      <c r="P22" s="46">
        <f t="shared" si="3"/>
        <v>30.817499999999999</v>
      </c>
      <c r="Q22" s="94">
        <f t="shared" si="4"/>
        <v>38.75</v>
      </c>
      <c r="R22" s="46">
        <f t="shared" si="5"/>
        <v>31.567499999999999</v>
      </c>
      <c r="S22" s="94">
        <f t="shared" si="6"/>
        <v>41.25</v>
      </c>
      <c r="T22" s="46">
        <f t="shared" si="7"/>
        <v>34.317500000000003</v>
      </c>
      <c r="U22" s="94">
        <f t="shared" si="8"/>
        <v>44.573999999999998</v>
      </c>
      <c r="V22" s="95">
        <f t="shared" si="9"/>
        <v>36.631250000000001</v>
      </c>
      <c r="W22" s="96">
        <v>4.2489999999999997</v>
      </c>
      <c r="X22" s="96">
        <v>4.4290000000000003</v>
      </c>
      <c r="Y22" s="96">
        <v>4.149</v>
      </c>
      <c r="Z22" s="96">
        <v>4.194</v>
      </c>
      <c r="AA22" s="96">
        <v>4.109</v>
      </c>
      <c r="AB22" s="96">
        <v>4.2614999999999998</v>
      </c>
      <c r="AC22" s="96">
        <v>4.2256999999999998</v>
      </c>
      <c r="AD22" s="96">
        <v>4.3239999999999998</v>
      </c>
      <c r="AE22" s="96">
        <v>3.794</v>
      </c>
      <c r="AF22" s="96">
        <v>4.5345000000000004</v>
      </c>
      <c r="AG22" s="96">
        <v>4.3326000000000002</v>
      </c>
      <c r="AH22" s="96">
        <v>4.2899000000000003</v>
      </c>
      <c r="AI22" s="96">
        <v>4.6304999999999996</v>
      </c>
      <c r="AJ22" s="96">
        <v>4.2407000000000004</v>
      </c>
      <c r="AK22" s="125"/>
      <c r="AL22" s="7"/>
      <c r="AM22" s="13"/>
      <c r="AN22" s="13"/>
      <c r="AO22" s="13"/>
      <c r="AP22" s="13"/>
      <c r="AQ22" s="13"/>
      <c r="AR22" s="8">
        <f t="shared" si="10"/>
        <v>4.3266470373005381</v>
      </c>
      <c r="AS22" s="8">
        <f t="shared" si="11"/>
        <v>4.4265555645898971</v>
      </c>
      <c r="AT22" s="8">
        <f t="shared" si="12"/>
        <v>4.4906459373005383</v>
      </c>
      <c r="AU22" s="8">
        <f t="shared" si="13"/>
        <v>4.5943409805898971</v>
      </c>
      <c r="AV22" s="8">
        <f t="shared" si="14"/>
        <v>4.4595473799452181</v>
      </c>
      <c r="AW22" s="8"/>
      <c r="AX22" s="8">
        <f t="shared" si="15"/>
        <v>4.2718692673992678</v>
      </c>
      <c r="AY22" s="8">
        <f t="shared" si="16"/>
        <v>4.3192741755454076</v>
      </c>
      <c r="AZ22" s="8">
        <f t="shared" si="17"/>
        <v>4.2645818614342668</v>
      </c>
      <c r="BA22" s="8">
        <v>4.2836618367346935</v>
      </c>
      <c r="BB22" s="8">
        <f t="shared" si="18"/>
        <v>4.232272384465622</v>
      </c>
      <c r="BC22" s="8">
        <v>4.2116297585810472</v>
      </c>
      <c r="BD22" s="8">
        <f t="shared" si="19"/>
        <v>4.2733583124058256</v>
      </c>
      <c r="BE22" s="5"/>
      <c r="BF22" s="61">
        <f t="shared" si="20"/>
        <v>40.11985</v>
      </c>
      <c r="BG22" s="63">
        <f t="shared" si="21"/>
        <v>35.876525000000001</v>
      </c>
      <c r="BH22" s="63">
        <f t="shared" si="22"/>
        <v>37.197125</v>
      </c>
      <c r="BI22" s="63">
        <f t="shared" si="23"/>
        <v>44.418300000000002</v>
      </c>
      <c r="BJ22" s="63">
        <f t="shared" si="24"/>
        <v>35.661524999999997</v>
      </c>
      <c r="BK22" s="63">
        <f t="shared" si="25"/>
        <v>44.951724999999996</v>
      </c>
      <c r="BL22" s="63">
        <f t="shared" si="26"/>
        <v>41.158617499999998</v>
      </c>
      <c r="BM22" s="63">
        <f t="shared" si="27"/>
        <v>34.769024999999999</v>
      </c>
      <c r="BN22" s="64">
        <f t="shared" si="28"/>
        <v>38.269024999999999</v>
      </c>
      <c r="BO22" s="51"/>
      <c r="BP22" s="97">
        <v>2028</v>
      </c>
      <c r="BQ22" s="47">
        <f t="shared" si="29"/>
        <v>6.9599601565896352</v>
      </c>
      <c r="BR22" s="47">
        <f t="shared" si="30"/>
        <v>6.6396579541410405</v>
      </c>
      <c r="BS22" s="47">
        <f t="shared" si="31"/>
        <v>6.8498538398166922</v>
      </c>
      <c r="BT22" s="47">
        <f t="shared" si="32"/>
        <v>6.7356425008735208</v>
      </c>
      <c r="BU22" s="47">
        <f t="shared" si="33"/>
        <v>6.8498538398166922</v>
      </c>
      <c r="BV22" s="47">
        <f t="shared" si="34"/>
        <v>6.6737355433561589</v>
      </c>
      <c r="BX22" s="54">
        <f t="shared" si="35"/>
        <v>2016</v>
      </c>
      <c r="BY22" s="98">
        <f t="shared" si="36"/>
        <v>42401</v>
      </c>
      <c r="BZ22" s="57">
        <f t="shared" si="37"/>
        <v>4.3021577116987348</v>
      </c>
      <c r="CA22" s="57">
        <f t="shared" si="38"/>
        <v>4.232272384465622</v>
      </c>
      <c r="CB22" s="57">
        <v>4.2803455102040804</v>
      </c>
      <c r="CC22" s="57">
        <v>4.2083756317870691</v>
      </c>
      <c r="CD22" s="57">
        <v>4.2803455102040804</v>
      </c>
      <c r="CE22" s="57">
        <f t="shared" si="39"/>
        <v>4.2626440229885052</v>
      </c>
      <c r="CF22" s="1"/>
      <c r="CG22" s="99">
        <v>-1</v>
      </c>
      <c r="CH22" s="7">
        <v>-1.2500000000000036</v>
      </c>
      <c r="CI22" s="7">
        <v>0</v>
      </c>
      <c r="CJ22" s="7">
        <v>-0.50000000000000355</v>
      </c>
      <c r="CK22" s="7">
        <v>2.5</v>
      </c>
      <c r="CL22" s="7">
        <v>2.25</v>
      </c>
      <c r="CM22" s="7">
        <v>0.96900000000000119</v>
      </c>
      <c r="CN22" s="100">
        <v>1.1312500000000014</v>
      </c>
      <c r="CO22" s="13"/>
      <c r="CP22" s="101">
        <v>1.0811874105865524</v>
      </c>
      <c r="CQ22" s="102">
        <v>1.0330472103004293</v>
      </c>
      <c r="CR22" s="102">
        <v>1.0228659990462565</v>
      </c>
      <c r="CS22" s="102">
        <v>0.9797329518359561</v>
      </c>
      <c r="CT22" s="102">
        <v>1.0708834412580943</v>
      </c>
      <c r="CU22" s="103">
        <v>1.0035497077407294</v>
      </c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</row>
    <row r="23" spans="1:143" ht="12.75" x14ac:dyDescent="0.2">
      <c r="A23" s="3">
        <f t="shared" si="0"/>
        <v>2016</v>
      </c>
      <c r="B23" s="43">
        <v>42430</v>
      </c>
      <c r="C23" s="43">
        <v>42460</v>
      </c>
      <c r="D23" s="44">
        <f t="shared" si="1"/>
        <v>42430</v>
      </c>
      <c r="E23" s="94">
        <v>40.185000000000002</v>
      </c>
      <c r="F23" s="46">
        <v>33.725000000000001</v>
      </c>
      <c r="G23" s="94">
        <v>38.362499999999997</v>
      </c>
      <c r="H23" s="46">
        <v>30.162500000000001</v>
      </c>
      <c r="I23" s="94">
        <v>36.172499999999999</v>
      </c>
      <c r="J23" s="46">
        <v>31.28</v>
      </c>
      <c r="K23" s="94">
        <v>43.942500000000003</v>
      </c>
      <c r="L23" s="46">
        <v>38.237499999999997</v>
      </c>
      <c r="M23" s="94">
        <v>44.18</v>
      </c>
      <c r="N23" s="46">
        <v>38.557499999999997</v>
      </c>
      <c r="O23" s="94">
        <f t="shared" si="2"/>
        <v>37.362499999999997</v>
      </c>
      <c r="P23" s="46">
        <f t="shared" si="3"/>
        <v>28.662500000000001</v>
      </c>
      <c r="Q23" s="94">
        <f t="shared" si="4"/>
        <v>38.362499999999997</v>
      </c>
      <c r="R23" s="46">
        <f t="shared" si="5"/>
        <v>29.662500000000001</v>
      </c>
      <c r="S23" s="94">
        <f t="shared" si="6"/>
        <v>40.612499999999997</v>
      </c>
      <c r="T23" s="46">
        <f t="shared" si="7"/>
        <v>32.162500000000001</v>
      </c>
      <c r="U23" s="94">
        <f t="shared" si="8"/>
        <v>41.078000000000003</v>
      </c>
      <c r="V23" s="95">
        <f t="shared" si="9"/>
        <v>35.177309999999999</v>
      </c>
      <c r="W23" s="96">
        <v>4.1769999999999996</v>
      </c>
      <c r="X23" s="96">
        <v>4.3494999999999999</v>
      </c>
      <c r="Y23" s="96">
        <v>4.0670000000000002</v>
      </c>
      <c r="Z23" s="96">
        <v>4.1245000000000003</v>
      </c>
      <c r="AA23" s="96">
        <v>4.0345000000000004</v>
      </c>
      <c r="AB23" s="96">
        <v>4.1920000000000002</v>
      </c>
      <c r="AC23" s="96">
        <v>4.1566999999999998</v>
      </c>
      <c r="AD23" s="96">
        <v>4.242</v>
      </c>
      <c r="AE23" s="96">
        <v>3.7120000000000002</v>
      </c>
      <c r="AF23" s="96">
        <v>4.4625000000000004</v>
      </c>
      <c r="AG23" s="96">
        <v>4.2618999999999998</v>
      </c>
      <c r="AH23" s="96">
        <v>4.22</v>
      </c>
      <c r="AI23" s="96">
        <v>4.5433000000000003</v>
      </c>
      <c r="AJ23" s="96">
        <v>4.1717000000000004</v>
      </c>
      <c r="AK23" s="125"/>
      <c r="AL23" s="7"/>
      <c r="AM23" s="13"/>
      <c r="AN23" s="13"/>
      <c r="AO23" s="13"/>
      <c r="AP23" s="13"/>
      <c r="AQ23" s="13"/>
      <c r="AR23" s="8">
        <f t="shared" si="10"/>
        <v>4.2565179591421884</v>
      </c>
      <c r="AS23" s="8">
        <f t="shared" si="11"/>
        <v>4.3432137615611337</v>
      </c>
      <c r="AT23" s="8">
        <f t="shared" si="12"/>
        <v>4.4178589791421885</v>
      </c>
      <c r="AU23" s="8">
        <f t="shared" si="13"/>
        <v>4.5078405375611341</v>
      </c>
      <c r="AV23" s="8">
        <f t="shared" si="14"/>
        <v>4.3813578093516607</v>
      </c>
      <c r="AW23" s="8"/>
      <c r="AX23" s="8">
        <f t="shared" si="15"/>
        <v>4.2011529466829476</v>
      </c>
      <c r="AY23" s="8">
        <f t="shared" si="16"/>
        <v>4.2492589548452555</v>
      </c>
      <c r="AZ23" s="8">
        <f t="shared" si="17"/>
        <v>4.195057892350686</v>
      </c>
      <c r="BA23" s="8">
        <v>4.212743469387755</v>
      </c>
      <c r="BB23" s="8">
        <f t="shared" si="18"/>
        <v>4.1559325955528239</v>
      </c>
      <c r="BC23" s="8">
        <v>4.1418773817996017</v>
      </c>
      <c r="BD23" s="8">
        <f t="shared" si="19"/>
        <v>4.2035441486690104</v>
      </c>
      <c r="BE23" s="5"/>
      <c r="BF23" s="61">
        <f t="shared" si="20"/>
        <v>37.407200000000003</v>
      </c>
      <c r="BG23" s="63">
        <f t="shared" si="21"/>
        <v>34.836499999999994</v>
      </c>
      <c r="BH23" s="63">
        <f t="shared" si="22"/>
        <v>34.068725000000001</v>
      </c>
      <c r="BI23" s="63">
        <f t="shared" si="23"/>
        <v>41.762324999999997</v>
      </c>
      <c r="BJ23" s="63">
        <f t="shared" si="24"/>
        <v>34.621499999999997</v>
      </c>
      <c r="BK23" s="63">
        <f t="shared" si="25"/>
        <v>41.489350000000002</v>
      </c>
      <c r="BL23" s="63">
        <f t="shared" si="26"/>
        <v>38.540703299999997</v>
      </c>
      <c r="BM23" s="63">
        <f t="shared" si="27"/>
        <v>33.621499999999997</v>
      </c>
      <c r="BN23" s="64">
        <f t="shared" si="28"/>
        <v>36.978999999999999</v>
      </c>
      <c r="BO23" s="51"/>
      <c r="BP23" s="97">
        <v>2029</v>
      </c>
      <c r="BQ23" s="47">
        <f t="shared" si="29"/>
        <v>7.2630807497962317</v>
      </c>
      <c r="BR23" s="47">
        <f t="shared" si="30"/>
        <v>6.9277096233797222</v>
      </c>
      <c r="BS23" s="47">
        <f t="shared" si="31"/>
        <v>7.1367003101106006</v>
      </c>
      <c r="BT23" s="47">
        <f t="shared" si="32"/>
        <v>7.0177733554551347</v>
      </c>
      <c r="BU23" s="47">
        <f t="shared" si="33"/>
        <v>7.1367003101106006</v>
      </c>
      <c r="BV23" s="47">
        <f t="shared" si="34"/>
        <v>6.9622306418886168</v>
      </c>
      <c r="BX23" s="54">
        <f t="shared" si="35"/>
        <v>2016</v>
      </c>
      <c r="BY23" s="98">
        <f t="shared" si="36"/>
        <v>42430</v>
      </c>
      <c r="BZ23" s="57">
        <f t="shared" si="37"/>
        <v>4.2177868916555203</v>
      </c>
      <c r="CA23" s="57">
        <f t="shared" si="38"/>
        <v>4.1559325955528239</v>
      </c>
      <c r="CB23" s="57">
        <v>4.2094271428571428</v>
      </c>
      <c r="CC23" s="57">
        <v>4.1386231277223544</v>
      </c>
      <c r="CD23" s="57">
        <v>4.2094271428571428</v>
      </c>
      <c r="CE23" s="57">
        <f t="shared" si="39"/>
        <v>4.1861867159277502</v>
      </c>
      <c r="CF23" s="1"/>
      <c r="CG23" s="99">
        <v>-1</v>
      </c>
      <c r="CH23" s="7">
        <v>-1.5</v>
      </c>
      <c r="CI23" s="7">
        <v>0</v>
      </c>
      <c r="CJ23" s="7">
        <v>-0.5</v>
      </c>
      <c r="CK23" s="7">
        <v>2.25</v>
      </c>
      <c r="CL23" s="7">
        <v>2</v>
      </c>
      <c r="CM23" s="7">
        <v>0.89300000000000068</v>
      </c>
      <c r="CN23" s="100">
        <v>1.4523099999999971</v>
      </c>
      <c r="CO23" s="13"/>
      <c r="CP23" s="101">
        <v>1.0819493271911746</v>
      </c>
      <c r="CQ23" s="102">
        <v>1.0333131288641046</v>
      </c>
      <c r="CR23" s="102">
        <v>1.0231543217359678</v>
      </c>
      <c r="CS23" s="102">
        <v>0.9781791732331192</v>
      </c>
      <c r="CT23" s="102">
        <v>1.071027817067421</v>
      </c>
      <c r="CU23" s="103">
        <v>1.0036086318473791</v>
      </c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</row>
    <row r="24" spans="1:143" ht="12.75" x14ac:dyDescent="0.2">
      <c r="A24" s="3">
        <f t="shared" si="0"/>
        <v>2016</v>
      </c>
      <c r="B24" s="43">
        <v>42461</v>
      </c>
      <c r="C24" s="43">
        <v>42490</v>
      </c>
      <c r="D24" s="44">
        <f t="shared" si="1"/>
        <v>42461</v>
      </c>
      <c r="E24" s="94">
        <v>38.967500000000001</v>
      </c>
      <c r="F24" s="46">
        <v>26.25</v>
      </c>
      <c r="G24" s="94">
        <v>41.25</v>
      </c>
      <c r="H24" s="46">
        <v>28.08</v>
      </c>
      <c r="I24" s="94">
        <v>31.8</v>
      </c>
      <c r="J24" s="46">
        <v>21.655000000000001</v>
      </c>
      <c r="K24" s="94">
        <v>40.799999999999997</v>
      </c>
      <c r="L24" s="46">
        <v>35.797499999999999</v>
      </c>
      <c r="M24" s="94">
        <v>41.71</v>
      </c>
      <c r="N24" s="46">
        <v>37.335000000000001</v>
      </c>
      <c r="O24" s="94">
        <f t="shared" si="2"/>
        <v>40</v>
      </c>
      <c r="P24" s="46">
        <f t="shared" si="3"/>
        <v>27.08</v>
      </c>
      <c r="Q24" s="94">
        <f t="shared" si="4"/>
        <v>38.25</v>
      </c>
      <c r="R24" s="46">
        <f t="shared" si="5"/>
        <v>27.33</v>
      </c>
      <c r="S24" s="94">
        <f t="shared" si="6"/>
        <v>43.5</v>
      </c>
      <c r="T24" s="46">
        <f t="shared" si="7"/>
        <v>26.08</v>
      </c>
      <c r="U24" s="94">
        <f t="shared" si="8"/>
        <v>39.295999999999999</v>
      </c>
      <c r="V24" s="95">
        <f t="shared" si="9"/>
        <v>30.85913</v>
      </c>
      <c r="W24" s="96">
        <v>3.9390000000000001</v>
      </c>
      <c r="X24" s="96">
        <v>4.0315000000000003</v>
      </c>
      <c r="Y24" s="96">
        <v>3.7765</v>
      </c>
      <c r="Z24" s="96">
        <v>3.6040000000000001</v>
      </c>
      <c r="AA24" s="96">
        <v>3.4740000000000002</v>
      </c>
      <c r="AB24" s="96">
        <v>3.7989999999999999</v>
      </c>
      <c r="AC24" s="96">
        <v>3.7665000000000002</v>
      </c>
      <c r="AD24" s="96">
        <v>3.5215000000000001</v>
      </c>
      <c r="AE24" s="96">
        <v>3.3065000000000002</v>
      </c>
      <c r="AF24" s="96">
        <v>3.9235000000000002</v>
      </c>
      <c r="AG24" s="96">
        <v>3.7321</v>
      </c>
      <c r="AH24" s="96">
        <v>3.6962000000000002</v>
      </c>
      <c r="AI24" s="96">
        <v>3.7565</v>
      </c>
      <c r="AJ24" s="96">
        <v>3.7814999999999999</v>
      </c>
      <c r="AK24" s="125"/>
      <c r="AL24" s="7"/>
      <c r="AM24" s="13"/>
      <c r="AN24" s="13"/>
      <c r="AO24" s="13"/>
      <c r="AP24" s="13"/>
      <c r="AQ24" s="13"/>
      <c r="AR24" s="8">
        <f t="shared" si="10"/>
        <v>3.8599329403394655</v>
      </c>
      <c r="AS24" s="8">
        <f t="shared" si="11"/>
        <v>3.6109238947047464</v>
      </c>
      <c r="AT24" s="8">
        <f t="shared" si="12"/>
        <v>4.0062434563394662</v>
      </c>
      <c r="AU24" s="8">
        <f t="shared" si="13"/>
        <v>3.7477970107047467</v>
      </c>
      <c r="AV24" s="8">
        <f t="shared" si="14"/>
        <v>3.8062243255221064</v>
      </c>
      <c r="AW24" s="8"/>
      <c r="AX24" s="8">
        <f t="shared" si="15"/>
        <v>3.6715436670736672</v>
      </c>
      <c r="AY24" s="8">
        <f t="shared" si="16"/>
        <v>3.8533178082191784</v>
      </c>
      <c r="AZ24" s="8">
        <f t="shared" si="17"/>
        <v>3.8019223549428092</v>
      </c>
      <c r="BA24" s="8">
        <v>3.6816210204081634</v>
      </c>
      <c r="BB24" s="8">
        <f t="shared" si="18"/>
        <v>3.5815909621887494</v>
      </c>
      <c r="BC24" s="8">
        <v>3.6194872794292077</v>
      </c>
      <c r="BD24" s="8">
        <f t="shared" si="19"/>
        <v>3.680691310899046</v>
      </c>
      <c r="BE24" s="5"/>
      <c r="BF24" s="61">
        <f t="shared" si="20"/>
        <v>33.498975000000002</v>
      </c>
      <c r="BG24" s="63">
        <f t="shared" si="21"/>
        <v>35.5869</v>
      </c>
      <c r="BH24" s="63">
        <f t="shared" si="22"/>
        <v>27.437649999999998</v>
      </c>
      <c r="BI24" s="63">
        <f t="shared" si="23"/>
        <v>39.828749999999999</v>
      </c>
      <c r="BJ24" s="63">
        <f t="shared" si="24"/>
        <v>33.554400000000001</v>
      </c>
      <c r="BK24" s="63">
        <f t="shared" si="25"/>
        <v>38.648924999999998</v>
      </c>
      <c r="BL24" s="63">
        <f t="shared" si="26"/>
        <v>35.668145899999999</v>
      </c>
      <c r="BM24" s="63">
        <f t="shared" si="27"/>
        <v>34.444399999999995</v>
      </c>
      <c r="BN24" s="64">
        <f t="shared" si="28"/>
        <v>36.009399999999999</v>
      </c>
      <c r="BO24" s="51"/>
      <c r="BP24" s="97">
        <v>2030</v>
      </c>
      <c r="BQ24" s="47">
        <f t="shared" si="29"/>
        <v>7.5519421031288774</v>
      </c>
      <c r="BR24" s="47">
        <f t="shared" si="30"/>
        <v>7.2151251923204169</v>
      </c>
      <c r="BS24" s="47">
        <f t="shared" si="31"/>
        <v>7.4229125668661071</v>
      </c>
      <c r="BT24" s="47">
        <f t="shared" si="32"/>
        <v>7.2992804226588106</v>
      </c>
      <c r="BU24" s="47">
        <f t="shared" si="33"/>
        <v>7.4229125668661071</v>
      </c>
      <c r="BV24" s="47">
        <f t="shared" si="34"/>
        <v>7.2500886609046509</v>
      </c>
      <c r="BX24" s="54">
        <f t="shared" si="35"/>
        <v>2016</v>
      </c>
      <c r="BY24" s="98">
        <f t="shared" si="36"/>
        <v>42461</v>
      </c>
      <c r="BZ24" s="57">
        <f t="shared" si="37"/>
        <v>3.9188878279658401</v>
      </c>
      <c r="CA24" s="57">
        <f t="shared" si="38"/>
        <v>3.5815909621887494</v>
      </c>
      <c r="CB24" s="57">
        <v>3.6783046938775512</v>
      </c>
      <c r="CC24" s="57">
        <v>3.6162320721010062</v>
      </c>
      <c r="CD24" s="57">
        <v>3.6783046938775512</v>
      </c>
      <c r="CE24" s="57">
        <f t="shared" si="39"/>
        <v>3.6109609359605912</v>
      </c>
      <c r="CF24" s="1"/>
      <c r="CG24" s="99">
        <v>-1.25</v>
      </c>
      <c r="CH24" s="7">
        <v>-1</v>
      </c>
      <c r="CI24" s="7">
        <v>-3</v>
      </c>
      <c r="CJ24" s="7">
        <v>-0.75</v>
      </c>
      <c r="CK24" s="7">
        <v>2.25</v>
      </c>
      <c r="CL24" s="7">
        <v>-2</v>
      </c>
      <c r="CM24" s="7">
        <v>0.32849999999999824</v>
      </c>
      <c r="CN24" s="100">
        <v>4.6091300000000004</v>
      </c>
      <c r="CO24" s="13"/>
      <c r="CP24" s="101">
        <v>1.0886514983351832</v>
      </c>
      <c r="CQ24" s="102">
        <v>1.0355438401775805</v>
      </c>
      <c r="CR24" s="102">
        <v>1.0255826859045505</v>
      </c>
      <c r="CS24" s="102">
        <v>0.96392896781354054</v>
      </c>
      <c r="CT24" s="102">
        <v>1.0667329263098111</v>
      </c>
      <c r="CU24" s="103">
        <v>1.0039824771007566</v>
      </c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</row>
    <row r="25" spans="1:143" ht="12.75" x14ac:dyDescent="0.2">
      <c r="A25" s="3">
        <f t="shared" si="0"/>
        <v>2016</v>
      </c>
      <c r="B25" s="43">
        <v>42491</v>
      </c>
      <c r="C25" s="43">
        <v>42521</v>
      </c>
      <c r="D25" s="44">
        <f t="shared" si="1"/>
        <v>42491</v>
      </c>
      <c r="E25" s="94">
        <v>33.962499999999999</v>
      </c>
      <c r="F25" s="46">
        <v>17.850000000000001</v>
      </c>
      <c r="G25" s="94">
        <v>37.5</v>
      </c>
      <c r="H25" s="46">
        <v>26.46</v>
      </c>
      <c r="I25" s="94">
        <v>30</v>
      </c>
      <c r="J25" s="46">
        <v>16.862500000000001</v>
      </c>
      <c r="K25" s="94">
        <v>42.075000000000003</v>
      </c>
      <c r="L25" s="46">
        <v>29.9925</v>
      </c>
      <c r="M25" s="94">
        <v>42.57</v>
      </c>
      <c r="N25" s="46">
        <v>30.4575</v>
      </c>
      <c r="O25" s="94">
        <f t="shared" si="2"/>
        <v>36.5</v>
      </c>
      <c r="P25" s="46">
        <f t="shared" si="3"/>
        <v>24.96</v>
      </c>
      <c r="Q25" s="94">
        <f t="shared" si="4"/>
        <v>36.5</v>
      </c>
      <c r="R25" s="46">
        <f t="shared" si="5"/>
        <v>25.46</v>
      </c>
      <c r="S25" s="94">
        <f t="shared" si="6"/>
        <v>40.25</v>
      </c>
      <c r="T25" s="46">
        <f t="shared" si="7"/>
        <v>24.46</v>
      </c>
      <c r="U25" s="94">
        <f t="shared" si="8"/>
        <v>37.201999999999998</v>
      </c>
      <c r="V25" s="95">
        <f t="shared" si="9"/>
        <v>23.392309999999998</v>
      </c>
      <c r="W25" s="96">
        <v>3.9390000000000001</v>
      </c>
      <c r="X25" s="96">
        <v>4.0415000000000001</v>
      </c>
      <c r="Y25" s="96">
        <v>3.7865000000000002</v>
      </c>
      <c r="Z25" s="96">
        <v>3.6040000000000001</v>
      </c>
      <c r="AA25" s="96">
        <v>3.4740000000000002</v>
      </c>
      <c r="AB25" s="96">
        <v>3.7890000000000001</v>
      </c>
      <c r="AC25" s="96">
        <v>3.7565</v>
      </c>
      <c r="AD25" s="96">
        <v>3.4990000000000001</v>
      </c>
      <c r="AE25" s="96">
        <v>3.2839999999999998</v>
      </c>
      <c r="AF25" s="96">
        <v>3.9235000000000002</v>
      </c>
      <c r="AG25" s="96">
        <v>3.7321</v>
      </c>
      <c r="AH25" s="96">
        <v>3.6962000000000002</v>
      </c>
      <c r="AI25" s="96">
        <v>3.7326000000000001</v>
      </c>
      <c r="AJ25" s="96">
        <v>3.7715000000000001</v>
      </c>
      <c r="AK25" s="125"/>
      <c r="AL25" s="7"/>
      <c r="AM25" s="13"/>
      <c r="AN25" s="13"/>
      <c r="AO25" s="13"/>
      <c r="AP25" s="13"/>
      <c r="AQ25" s="13"/>
      <c r="AR25" s="8">
        <f t="shared" si="10"/>
        <v>3.8497693058237625</v>
      </c>
      <c r="AS25" s="8">
        <f t="shared" si="11"/>
        <v>3.5880557170444152</v>
      </c>
      <c r="AT25" s="8">
        <f t="shared" si="12"/>
        <v>3.995694621823763</v>
      </c>
      <c r="AU25" s="8">
        <f t="shared" si="13"/>
        <v>3.7240621330444155</v>
      </c>
      <c r="AV25" s="8">
        <f t="shared" si="14"/>
        <v>3.7893954444340894</v>
      </c>
      <c r="AW25" s="8"/>
      <c r="AX25" s="8">
        <f t="shared" si="15"/>
        <v>3.6715436670736672</v>
      </c>
      <c r="AY25" s="8">
        <f t="shared" si="16"/>
        <v>3.8431706747843735</v>
      </c>
      <c r="AZ25" s="8">
        <f t="shared" si="17"/>
        <v>3.7919189061538048</v>
      </c>
      <c r="BA25" s="8">
        <v>3.6816210204081634</v>
      </c>
      <c r="BB25" s="8">
        <f t="shared" si="18"/>
        <v>3.5815909621887494</v>
      </c>
      <c r="BC25" s="8">
        <v>3.6194872794292077</v>
      </c>
      <c r="BD25" s="8">
        <f t="shared" si="19"/>
        <v>3.680691310899046</v>
      </c>
      <c r="BE25" s="5"/>
      <c r="BF25" s="61">
        <f t="shared" si="20"/>
        <v>27.034124999999996</v>
      </c>
      <c r="BG25" s="63">
        <f t="shared" si="21"/>
        <v>32.752799999999993</v>
      </c>
      <c r="BH25" s="63">
        <f t="shared" si="22"/>
        <v>24.350874999999998</v>
      </c>
      <c r="BI25" s="63">
        <f t="shared" si="23"/>
        <v>37.361624999999997</v>
      </c>
      <c r="BJ25" s="63">
        <f t="shared" si="24"/>
        <v>31.752800000000001</v>
      </c>
      <c r="BK25" s="63">
        <f t="shared" si="25"/>
        <v>36.879525000000001</v>
      </c>
      <c r="BL25" s="63">
        <f t="shared" si="26"/>
        <v>31.263833299999995</v>
      </c>
      <c r="BM25" s="63">
        <f t="shared" si="27"/>
        <v>31.537800000000001</v>
      </c>
      <c r="BN25" s="64">
        <f t="shared" si="28"/>
        <v>33.460299999999997</v>
      </c>
      <c r="BO25" s="51"/>
      <c r="BP25" s="97">
        <v>2031</v>
      </c>
      <c r="BQ25" s="47">
        <f t="shared" si="29"/>
        <v>7.6947982030883244</v>
      </c>
      <c r="BR25" s="47">
        <f t="shared" si="30"/>
        <v>7.3571273668626489</v>
      </c>
      <c r="BS25" s="47">
        <f t="shared" si="31"/>
        <v>7.5643213228140453</v>
      </c>
      <c r="BT25" s="47">
        <f t="shared" si="32"/>
        <v>7.4383644878036135</v>
      </c>
      <c r="BU25" s="47">
        <f t="shared" si="33"/>
        <v>7.5643213228140453</v>
      </c>
      <c r="BV25" s="47">
        <f t="shared" si="34"/>
        <v>7.3923094348535088</v>
      </c>
      <c r="BX25" s="54">
        <f t="shared" si="35"/>
        <v>2016</v>
      </c>
      <c r="BY25" s="98">
        <f t="shared" si="36"/>
        <v>42491</v>
      </c>
      <c r="BZ25" s="57">
        <f t="shared" si="37"/>
        <v>3.9291769523613542</v>
      </c>
      <c r="CA25" s="57">
        <f t="shared" si="38"/>
        <v>3.5815909621887494</v>
      </c>
      <c r="CB25" s="57">
        <v>3.6783046938775512</v>
      </c>
      <c r="CC25" s="57">
        <v>3.6162320721010062</v>
      </c>
      <c r="CD25" s="57">
        <v>3.6783046938775512</v>
      </c>
      <c r="CE25" s="57">
        <f t="shared" si="39"/>
        <v>3.6109609359605912</v>
      </c>
      <c r="CF25" s="1"/>
      <c r="CG25" s="99">
        <v>-1</v>
      </c>
      <c r="CH25" s="7">
        <v>-1.5</v>
      </c>
      <c r="CI25" s="7">
        <v>-1</v>
      </c>
      <c r="CJ25" s="7">
        <v>-1</v>
      </c>
      <c r="CK25" s="7">
        <v>2.75</v>
      </c>
      <c r="CL25" s="7">
        <v>-2</v>
      </c>
      <c r="CM25" s="7">
        <v>3.2394999999999996</v>
      </c>
      <c r="CN25" s="100">
        <v>5.542309999999997</v>
      </c>
      <c r="CO25" s="13"/>
      <c r="CP25" s="101">
        <v>1.0886514983351832</v>
      </c>
      <c r="CQ25" s="102">
        <v>1.0355438401775805</v>
      </c>
      <c r="CR25" s="102">
        <v>1.0255826859045505</v>
      </c>
      <c r="CS25" s="102">
        <v>0.96392896781354054</v>
      </c>
      <c r="CT25" s="102">
        <v>1.0667619319805659</v>
      </c>
      <c r="CU25" s="103">
        <v>1.0039930786636497</v>
      </c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</row>
    <row r="26" spans="1:143" ht="12.75" x14ac:dyDescent="0.2">
      <c r="A26" s="3">
        <f t="shared" si="0"/>
        <v>2016</v>
      </c>
      <c r="B26" s="43">
        <v>42522</v>
      </c>
      <c r="C26" s="43">
        <v>42551</v>
      </c>
      <c r="D26" s="44">
        <f t="shared" si="1"/>
        <v>42522</v>
      </c>
      <c r="E26" s="94">
        <v>34.32</v>
      </c>
      <c r="F26" s="46">
        <v>18.899999999999999</v>
      </c>
      <c r="G26" s="94">
        <v>33.75</v>
      </c>
      <c r="H26" s="46">
        <v>26.46</v>
      </c>
      <c r="I26" s="94">
        <v>28.2</v>
      </c>
      <c r="J26" s="46">
        <v>14.2</v>
      </c>
      <c r="K26" s="94">
        <v>44.625</v>
      </c>
      <c r="L26" s="46">
        <v>30.96</v>
      </c>
      <c r="M26" s="94">
        <v>44.72</v>
      </c>
      <c r="N26" s="46">
        <v>30.4575</v>
      </c>
      <c r="O26" s="94">
        <f t="shared" si="2"/>
        <v>33.5</v>
      </c>
      <c r="P26" s="46">
        <f t="shared" si="3"/>
        <v>25.71</v>
      </c>
      <c r="Q26" s="94">
        <f t="shared" si="4"/>
        <v>33.75</v>
      </c>
      <c r="R26" s="46">
        <f t="shared" si="5"/>
        <v>25.71</v>
      </c>
      <c r="S26" s="94">
        <f t="shared" si="6"/>
        <v>36.75</v>
      </c>
      <c r="T26" s="46">
        <f t="shared" si="7"/>
        <v>24.46</v>
      </c>
      <c r="U26" s="94">
        <f t="shared" si="8"/>
        <v>38.402000000000001</v>
      </c>
      <c r="V26" s="95">
        <f t="shared" si="9"/>
        <v>23.917310000000001</v>
      </c>
      <c r="W26" s="96">
        <v>3.9660000000000002</v>
      </c>
      <c r="X26" s="96">
        <v>4.0785</v>
      </c>
      <c r="Y26" s="96">
        <v>3.8235000000000001</v>
      </c>
      <c r="Z26" s="96">
        <v>3.6309999999999998</v>
      </c>
      <c r="AA26" s="96">
        <v>3.5009999999999999</v>
      </c>
      <c r="AB26" s="96">
        <v>3.8184999999999998</v>
      </c>
      <c r="AC26" s="96">
        <v>3.7858000000000001</v>
      </c>
      <c r="AD26" s="96">
        <v>3.5135000000000001</v>
      </c>
      <c r="AE26" s="96">
        <v>3.2985000000000002</v>
      </c>
      <c r="AF26" s="96">
        <v>3.9514</v>
      </c>
      <c r="AG26" s="96">
        <v>3.7595999999999998</v>
      </c>
      <c r="AH26" s="96">
        <v>3.7233000000000001</v>
      </c>
      <c r="AI26" s="96">
        <v>3.7480000000000002</v>
      </c>
      <c r="AJ26" s="96">
        <v>3.8008000000000002</v>
      </c>
      <c r="AK26" s="125"/>
      <c r="AL26" s="7"/>
      <c r="AM26" s="13"/>
      <c r="AN26" s="13"/>
      <c r="AO26" s="13"/>
      <c r="AP26" s="13"/>
      <c r="AQ26" s="13"/>
      <c r="AR26" s="8">
        <f t="shared" si="10"/>
        <v>3.8795487549547718</v>
      </c>
      <c r="AS26" s="8">
        <f t="shared" si="11"/>
        <v>3.6027929870921844</v>
      </c>
      <c r="AT26" s="8">
        <f t="shared" si="12"/>
        <v>4.0266027069547725</v>
      </c>
      <c r="AU26" s="8">
        <f t="shared" si="13"/>
        <v>3.7393579430921848</v>
      </c>
      <c r="AV26" s="8">
        <f t="shared" si="14"/>
        <v>3.812075598023478</v>
      </c>
      <c r="AW26" s="8"/>
      <c r="AX26" s="8">
        <f t="shared" si="15"/>
        <v>3.6990161945461941</v>
      </c>
      <c r="AY26" s="8">
        <f t="shared" si="16"/>
        <v>3.872901775748351</v>
      </c>
      <c r="AZ26" s="8">
        <f t="shared" si="17"/>
        <v>3.8214290800813675</v>
      </c>
      <c r="BA26" s="8">
        <v>3.7091720408163265</v>
      </c>
      <c r="BB26" s="8">
        <f t="shared" si="18"/>
        <v>3.6092577313249308</v>
      </c>
      <c r="BC26" s="8">
        <v>3.6465853250853084</v>
      </c>
      <c r="BD26" s="8">
        <f t="shared" si="19"/>
        <v>3.7078133601205425</v>
      </c>
      <c r="BE26" s="5"/>
      <c r="BF26" s="61">
        <f t="shared" si="20"/>
        <v>27.689399999999999</v>
      </c>
      <c r="BG26" s="63">
        <f t="shared" si="21"/>
        <v>30.615299999999998</v>
      </c>
      <c r="BH26" s="63">
        <f t="shared" si="22"/>
        <v>22.18</v>
      </c>
      <c r="BI26" s="63">
        <f t="shared" si="23"/>
        <v>38.587125</v>
      </c>
      <c r="BJ26" s="63">
        <f t="shared" si="24"/>
        <v>30.2928</v>
      </c>
      <c r="BK26" s="63">
        <f t="shared" si="25"/>
        <v>38.749049999999997</v>
      </c>
      <c r="BL26" s="63">
        <f t="shared" si="26"/>
        <v>32.173583299999997</v>
      </c>
      <c r="BM26" s="63">
        <f t="shared" si="27"/>
        <v>30.150300000000001</v>
      </c>
      <c r="BN26" s="64">
        <f t="shared" si="28"/>
        <v>31.465299999999999</v>
      </c>
      <c r="BO26" s="51"/>
      <c r="BP26" s="97">
        <v>2032</v>
      </c>
      <c r="BQ26" s="47">
        <f t="shared" si="29"/>
        <v>7.8403685689470031</v>
      </c>
      <c r="BR26" s="47">
        <f t="shared" si="30"/>
        <v>7.5018290313270413</v>
      </c>
      <c r="BS26" s="47">
        <f t="shared" si="31"/>
        <v>7.7084168957774866</v>
      </c>
      <c r="BT26" s="47">
        <f t="shared" si="32"/>
        <v>7.5800912000059562</v>
      </c>
      <c r="BU26" s="47">
        <f t="shared" si="33"/>
        <v>7.7084168957774866</v>
      </c>
      <c r="BV26" s="47">
        <f t="shared" si="34"/>
        <v>7.5372338543432429</v>
      </c>
      <c r="BX26" s="54">
        <f t="shared" si="35"/>
        <v>2016</v>
      </c>
      <c r="BY26" s="98">
        <f t="shared" si="36"/>
        <v>42522</v>
      </c>
      <c r="BZ26" s="57">
        <f t="shared" si="37"/>
        <v>3.9672467126247559</v>
      </c>
      <c r="CA26" s="57">
        <f t="shared" si="38"/>
        <v>3.6092577313249308</v>
      </c>
      <c r="CB26" s="57">
        <v>3.7058557142857143</v>
      </c>
      <c r="CC26" s="57">
        <v>3.6433301672052831</v>
      </c>
      <c r="CD26" s="57">
        <v>3.7058557142857143</v>
      </c>
      <c r="CE26" s="57">
        <f t="shared" si="39"/>
        <v>3.6386702955665022</v>
      </c>
      <c r="CF26" s="1"/>
      <c r="CG26" s="99">
        <v>-0.25</v>
      </c>
      <c r="CH26" s="7">
        <v>-0.75</v>
      </c>
      <c r="CI26" s="7">
        <v>0</v>
      </c>
      <c r="CJ26" s="7">
        <v>-0.75</v>
      </c>
      <c r="CK26" s="7">
        <v>3</v>
      </c>
      <c r="CL26" s="7">
        <v>-2</v>
      </c>
      <c r="CM26" s="7">
        <v>4.0820000000000007</v>
      </c>
      <c r="CN26" s="100">
        <v>5.0173100000000019</v>
      </c>
      <c r="CO26" s="13"/>
      <c r="CP26" s="101">
        <v>1.0882401542274855</v>
      </c>
      <c r="CQ26" s="102">
        <v>1.0354172404296338</v>
      </c>
      <c r="CR26" s="102">
        <v>1.0254199944918756</v>
      </c>
      <c r="CS26" s="102">
        <v>0.96419719085651334</v>
      </c>
      <c r="CT26" s="102">
        <v>1.0667425643944786</v>
      </c>
      <c r="CU26" s="103">
        <v>1.0039621744413334</v>
      </c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</row>
    <row r="27" spans="1:143" ht="12.75" x14ac:dyDescent="0.2">
      <c r="A27" s="3">
        <f t="shared" si="0"/>
        <v>2016</v>
      </c>
      <c r="B27" s="43">
        <v>42552</v>
      </c>
      <c r="C27" s="43">
        <v>42582</v>
      </c>
      <c r="D27" s="44">
        <f t="shared" si="1"/>
        <v>42552</v>
      </c>
      <c r="E27" s="94">
        <v>46.075000000000003</v>
      </c>
      <c r="F27" s="46">
        <v>25.675000000000001</v>
      </c>
      <c r="G27" s="94">
        <v>47.7</v>
      </c>
      <c r="H27" s="46">
        <v>28.905000000000001</v>
      </c>
      <c r="I27" s="94">
        <v>39.33</v>
      </c>
      <c r="J27" s="46">
        <v>22.125</v>
      </c>
      <c r="K27" s="94">
        <v>49.75</v>
      </c>
      <c r="L27" s="46">
        <v>38.072499999999998</v>
      </c>
      <c r="M27" s="94">
        <v>52.02</v>
      </c>
      <c r="N27" s="46">
        <v>37.83</v>
      </c>
      <c r="O27" s="94">
        <f t="shared" si="2"/>
        <v>52.2</v>
      </c>
      <c r="P27" s="46">
        <f t="shared" si="3"/>
        <v>27.905000000000001</v>
      </c>
      <c r="Q27" s="94">
        <f t="shared" si="4"/>
        <v>52.7</v>
      </c>
      <c r="R27" s="46">
        <f t="shared" si="5"/>
        <v>28.905000000000001</v>
      </c>
      <c r="S27" s="94">
        <f t="shared" si="6"/>
        <v>51.95</v>
      </c>
      <c r="T27" s="46">
        <f t="shared" si="7"/>
        <v>31.405000000000001</v>
      </c>
      <c r="U27" s="94">
        <f t="shared" si="8"/>
        <v>47.747</v>
      </c>
      <c r="V27" s="95">
        <f t="shared" si="9"/>
        <v>30.806750000000001</v>
      </c>
      <c r="W27" s="96">
        <v>3.9929999999999999</v>
      </c>
      <c r="X27" s="96">
        <v>4.3129999999999997</v>
      </c>
      <c r="Y27" s="96">
        <v>3.9055</v>
      </c>
      <c r="Z27" s="96">
        <v>3.7679999999999998</v>
      </c>
      <c r="AA27" s="96">
        <v>3.6379999999999999</v>
      </c>
      <c r="AB27" s="96">
        <v>3.9079999999999999</v>
      </c>
      <c r="AC27" s="96">
        <v>3.8746999999999998</v>
      </c>
      <c r="AD27" s="96">
        <v>3.7654999999999998</v>
      </c>
      <c r="AE27" s="96">
        <v>3.3605</v>
      </c>
      <c r="AF27" s="96">
        <v>4.0933000000000002</v>
      </c>
      <c r="AG27" s="96">
        <v>3.899</v>
      </c>
      <c r="AH27" s="96">
        <v>3.8612000000000002</v>
      </c>
      <c r="AI27" s="96">
        <v>4.0157999999999996</v>
      </c>
      <c r="AJ27" s="96">
        <v>3.8896999999999999</v>
      </c>
      <c r="AK27" s="125"/>
      <c r="AL27" s="7"/>
      <c r="AM27" s="13"/>
      <c r="AN27" s="13"/>
      <c r="AO27" s="13"/>
      <c r="AP27" s="13"/>
      <c r="AQ27" s="13"/>
      <c r="AR27" s="8">
        <f t="shared" si="10"/>
        <v>3.9699034657993697</v>
      </c>
      <c r="AS27" s="8">
        <f t="shared" si="11"/>
        <v>3.858916576887895</v>
      </c>
      <c r="AT27" s="8">
        <f t="shared" si="12"/>
        <v>4.1203818457993702</v>
      </c>
      <c r="AU27" s="8">
        <f t="shared" si="13"/>
        <v>4.0051885728878949</v>
      </c>
      <c r="AV27" s="8">
        <f t="shared" si="14"/>
        <v>3.9885976153436324</v>
      </c>
      <c r="AW27" s="8"/>
      <c r="AX27" s="8">
        <f t="shared" si="15"/>
        <v>3.8384138339438336</v>
      </c>
      <c r="AY27" s="8">
        <f t="shared" si="16"/>
        <v>3.9631097919837641</v>
      </c>
      <c r="AZ27" s="8">
        <f t="shared" si="17"/>
        <v>3.9109599467429583</v>
      </c>
      <c r="BA27" s="8">
        <v>3.8489679591836734</v>
      </c>
      <c r="BB27" s="8">
        <f t="shared" si="18"/>
        <v>3.7496409673122248</v>
      </c>
      <c r="BC27" s="8">
        <v>3.784082816007007</v>
      </c>
      <c r="BD27" s="8">
        <f t="shared" si="19"/>
        <v>3.8454326469111</v>
      </c>
      <c r="BE27" s="5"/>
      <c r="BF27" s="61">
        <f t="shared" si="20"/>
        <v>37.302999999999997</v>
      </c>
      <c r="BG27" s="63">
        <f t="shared" si="21"/>
        <v>39.61815</v>
      </c>
      <c r="BH27" s="63">
        <f t="shared" si="22"/>
        <v>31.931849999999997</v>
      </c>
      <c r="BI27" s="63">
        <f t="shared" si="23"/>
        <v>45.918300000000002</v>
      </c>
      <c r="BJ27" s="63">
        <f t="shared" si="24"/>
        <v>42.468149999999994</v>
      </c>
      <c r="BK27" s="63">
        <f t="shared" si="25"/>
        <v>44.728674999999996</v>
      </c>
      <c r="BL27" s="63">
        <f t="shared" si="26"/>
        <v>40.462692500000003</v>
      </c>
      <c r="BM27" s="63">
        <f t="shared" si="27"/>
        <v>41.753149999999998</v>
      </c>
      <c r="BN27" s="64">
        <f t="shared" si="28"/>
        <v>43.115650000000002</v>
      </c>
      <c r="BO27" s="51"/>
      <c r="BP27" s="97">
        <v>2033</v>
      </c>
      <c r="BQ27" s="47">
        <f t="shared" si="29"/>
        <v>7.9965119403259424</v>
      </c>
      <c r="BR27" s="47">
        <f t="shared" si="30"/>
        <v>7.6570391695964526</v>
      </c>
      <c r="BS27" s="47">
        <f t="shared" si="31"/>
        <v>7.8629782908906245</v>
      </c>
      <c r="BT27" s="47">
        <f t="shared" si="32"/>
        <v>7.732111681359334</v>
      </c>
      <c r="BU27" s="47">
        <f t="shared" si="33"/>
        <v>7.8629782908906245</v>
      </c>
      <c r="BV27" s="47">
        <f t="shared" si="34"/>
        <v>7.6926829244757569</v>
      </c>
      <c r="BX27" s="54">
        <f t="shared" si="35"/>
        <v>2016</v>
      </c>
      <c r="BY27" s="98">
        <f t="shared" si="36"/>
        <v>42552</v>
      </c>
      <c r="BZ27" s="57">
        <f t="shared" si="37"/>
        <v>4.0516175326679704</v>
      </c>
      <c r="CA27" s="57">
        <f t="shared" si="38"/>
        <v>3.7496409673122248</v>
      </c>
      <c r="CB27" s="57">
        <v>3.8456516326530612</v>
      </c>
      <c r="CC27" s="57">
        <v>3.7808279090306911</v>
      </c>
      <c r="CD27" s="57">
        <v>3.8456516326530612</v>
      </c>
      <c r="CE27" s="57">
        <f t="shared" si="39"/>
        <v>3.7792696387520524</v>
      </c>
      <c r="CF27" s="1"/>
      <c r="CG27" s="99">
        <v>4.5</v>
      </c>
      <c r="CH27" s="7">
        <v>-1</v>
      </c>
      <c r="CI27" s="7">
        <v>5</v>
      </c>
      <c r="CJ27" s="7">
        <v>0</v>
      </c>
      <c r="CK27" s="7">
        <v>4.25</v>
      </c>
      <c r="CL27" s="7">
        <v>2.5</v>
      </c>
      <c r="CM27" s="7">
        <v>1.671999999999997</v>
      </c>
      <c r="CN27" s="100">
        <v>5.1317500000000003</v>
      </c>
      <c r="CO27" s="13"/>
      <c r="CP27" s="101">
        <v>1.0863322717622081</v>
      </c>
      <c r="CQ27" s="102">
        <v>1.0347664543524417</v>
      </c>
      <c r="CR27" s="102">
        <v>1.0247346072186838</v>
      </c>
      <c r="CS27" s="102">
        <v>0.9654989384288748</v>
      </c>
      <c r="CT27" s="102">
        <v>1.0664719160802019</v>
      </c>
      <c r="CU27" s="103">
        <v>1.0038712674529642</v>
      </c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</row>
    <row r="28" spans="1:143" ht="12.75" x14ac:dyDescent="0.2">
      <c r="A28" s="3">
        <f t="shared" si="0"/>
        <v>2016</v>
      </c>
      <c r="B28" s="43">
        <v>42583</v>
      </c>
      <c r="C28" s="43">
        <v>42613</v>
      </c>
      <c r="D28" s="44">
        <f t="shared" si="1"/>
        <v>42583</v>
      </c>
      <c r="E28" s="94">
        <v>49.4</v>
      </c>
      <c r="F28" s="46">
        <v>35.75</v>
      </c>
      <c r="G28" s="94">
        <v>46.8</v>
      </c>
      <c r="H28" s="46">
        <v>31.98</v>
      </c>
      <c r="I28" s="94">
        <v>45.314999999999998</v>
      </c>
      <c r="J28" s="46">
        <v>32.450000000000003</v>
      </c>
      <c r="K28" s="94">
        <v>51.2425</v>
      </c>
      <c r="L28" s="46">
        <v>41.212499999999999</v>
      </c>
      <c r="M28" s="94">
        <v>52.53</v>
      </c>
      <c r="N28" s="46">
        <v>40.17</v>
      </c>
      <c r="O28" s="94">
        <f t="shared" si="2"/>
        <v>50.3</v>
      </c>
      <c r="P28" s="46">
        <f t="shared" si="3"/>
        <v>30.98</v>
      </c>
      <c r="Q28" s="94">
        <f t="shared" si="4"/>
        <v>51.05</v>
      </c>
      <c r="R28" s="46">
        <f t="shared" si="5"/>
        <v>31.98</v>
      </c>
      <c r="S28" s="94">
        <f t="shared" si="6"/>
        <v>50.55</v>
      </c>
      <c r="T28" s="46">
        <f t="shared" si="7"/>
        <v>34.479999999999997</v>
      </c>
      <c r="U28" s="94">
        <f t="shared" si="8"/>
        <v>49.65175</v>
      </c>
      <c r="V28" s="95">
        <f t="shared" si="9"/>
        <v>36.955750000000002</v>
      </c>
      <c r="W28" s="96">
        <v>4.0019999999999998</v>
      </c>
      <c r="X28" s="96">
        <v>4.3120000000000003</v>
      </c>
      <c r="Y28" s="96">
        <v>3.9220000000000002</v>
      </c>
      <c r="Z28" s="96">
        <v>3.7370000000000001</v>
      </c>
      <c r="AA28" s="96">
        <v>3.6070000000000002</v>
      </c>
      <c r="AB28" s="96">
        <v>3.9319999999999999</v>
      </c>
      <c r="AC28" s="96">
        <v>3.8984999999999999</v>
      </c>
      <c r="AD28" s="96">
        <v>3.7669999999999999</v>
      </c>
      <c r="AE28" s="96">
        <v>3.3620000000000001</v>
      </c>
      <c r="AF28" s="96">
        <v>4.0612000000000004</v>
      </c>
      <c r="AG28" s="96">
        <v>3.8675000000000002</v>
      </c>
      <c r="AH28" s="96">
        <v>3.83</v>
      </c>
      <c r="AI28" s="96">
        <v>4.0172999999999996</v>
      </c>
      <c r="AJ28" s="96">
        <v>3.9135</v>
      </c>
      <c r="AK28" s="125"/>
      <c r="AL28" s="7"/>
      <c r="AM28" s="13"/>
      <c r="AN28" s="13"/>
      <c r="AO28" s="13"/>
      <c r="AP28" s="13"/>
      <c r="AQ28" s="13"/>
      <c r="AR28" s="8">
        <f t="shared" si="10"/>
        <v>3.9940929159467422</v>
      </c>
      <c r="AS28" s="8">
        <f t="shared" si="11"/>
        <v>3.8604411220652506</v>
      </c>
      <c r="AT28" s="8">
        <f t="shared" si="12"/>
        <v>4.1454880719467431</v>
      </c>
      <c r="AU28" s="8">
        <f t="shared" si="13"/>
        <v>4.006770898065251</v>
      </c>
      <c r="AV28" s="8">
        <f t="shared" si="14"/>
        <v>4.0016982520059967</v>
      </c>
      <c r="AW28" s="8"/>
      <c r="AX28" s="8">
        <f t="shared" si="15"/>
        <v>3.8068713024013023</v>
      </c>
      <c r="AY28" s="8">
        <f t="shared" si="16"/>
        <v>3.9872599695585995</v>
      </c>
      <c r="AZ28" s="8">
        <f t="shared" si="17"/>
        <v>3.9349682238365689</v>
      </c>
      <c r="BA28" s="8">
        <v>3.8173353061224491</v>
      </c>
      <c r="BB28" s="8">
        <f t="shared" si="18"/>
        <v>3.7178754175632753</v>
      </c>
      <c r="BC28" s="8">
        <v>3.7529702450685205</v>
      </c>
      <c r="BD28" s="8">
        <f t="shared" si="19"/>
        <v>3.814292516323456</v>
      </c>
      <c r="BE28" s="5"/>
      <c r="BF28" s="61">
        <f t="shared" si="20"/>
        <v>43.530499999999996</v>
      </c>
      <c r="BG28" s="63">
        <f t="shared" si="21"/>
        <v>40.427399999999992</v>
      </c>
      <c r="BH28" s="63">
        <f t="shared" si="22"/>
        <v>39.783050000000003</v>
      </c>
      <c r="BI28" s="63">
        <f t="shared" si="23"/>
        <v>47.215199999999996</v>
      </c>
      <c r="BJ28" s="63">
        <f t="shared" si="24"/>
        <v>42.849899999999991</v>
      </c>
      <c r="BK28" s="63">
        <f t="shared" si="25"/>
        <v>46.929599999999994</v>
      </c>
      <c r="BL28" s="63">
        <f t="shared" si="26"/>
        <v>44.19247</v>
      </c>
      <c r="BM28" s="63">
        <f t="shared" si="27"/>
        <v>41.992399999999996</v>
      </c>
      <c r="BN28" s="64">
        <f t="shared" si="28"/>
        <v>43.639899999999997</v>
      </c>
      <c r="BO28" s="51"/>
      <c r="BP28" s="97">
        <v>2034</v>
      </c>
      <c r="BQ28" s="47">
        <f t="shared" si="29"/>
        <v>8.1478148671921353</v>
      </c>
      <c r="BR28" s="47">
        <f t="shared" si="30"/>
        <v>7.8074391794062405</v>
      </c>
      <c r="BS28" s="47">
        <f t="shared" si="31"/>
        <v>8.0127483580588201</v>
      </c>
      <c r="BT28" s="47">
        <f t="shared" si="32"/>
        <v>7.8794196018563634</v>
      </c>
      <c r="BU28" s="47">
        <f t="shared" si="33"/>
        <v>8.0127483580588201</v>
      </c>
      <c r="BV28" s="47">
        <f t="shared" si="34"/>
        <v>7.8433144613942396</v>
      </c>
      <c r="BX28" s="54">
        <f t="shared" si="35"/>
        <v>2016</v>
      </c>
      <c r="BY28" s="98">
        <f t="shared" si="36"/>
        <v>42583</v>
      </c>
      <c r="BZ28" s="57">
        <f t="shared" si="37"/>
        <v>4.0685945879205683</v>
      </c>
      <c r="CA28" s="57">
        <f t="shared" si="38"/>
        <v>3.7178754175632753</v>
      </c>
      <c r="CB28" s="57">
        <v>3.8140189795918369</v>
      </c>
      <c r="CC28" s="57">
        <v>3.7497152813183732</v>
      </c>
      <c r="CD28" s="57">
        <v>3.8140189795918369</v>
      </c>
      <c r="CE28" s="57">
        <f t="shared" si="39"/>
        <v>3.7474551888341545</v>
      </c>
      <c r="CF28" s="1"/>
      <c r="CG28" s="99">
        <v>3.5</v>
      </c>
      <c r="CH28" s="7">
        <v>-1</v>
      </c>
      <c r="CI28" s="7">
        <v>4.25</v>
      </c>
      <c r="CJ28" s="7">
        <v>0</v>
      </c>
      <c r="CK28" s="7">
        <v>3.75</v>
      </c>
      <c r="CL28" s="7">
        <v>2.4999999999999964</v>
      </c>
      <c r="CM28" s="7">
        <v>0.25175000000000125</v>
      </c>
      <c r="CN28" s="100">
        <v>1.2057500000000019</v>
      </c>
      <c r="CO28" s="13"/>
      <c r="CP28" s="101">
        <v>1.0867540808134868</v>
      </c>
      <c r="CQ28" s="102">
        <v>1.034921059673535</v>
      </c>
      <c r="CR28" s="102">
        <v>1.0248862724110248</v>
      </c>
      <c r="CS28" s="102">
        <v>0.96521273748996528</v>
      </c>
      <c r="CT28" s="102">
        <v>1.066445447305548</v>
      </c>
      <c r="CU28" s="103">
        <v>1.0038476337052713</v>
      </c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</row>
    <row r="29" spans="1:143" ht="12.75" x14ac:dyDescent="0.2">
      <c r="A29" s="3">
        <f t="shared" si="0"/>
        <v>2016</v>
      </c>
      <c r="B29" s="43">
        <v>42614</v>
      </c>
      <c r="C29" s="43">
        <v>42643</v>
      </c>
      <c r="D29" s="44">
        <f t="shared" si="1"/>
        <v>42614</v>
      </c>
      <c r="E29" s="94">
        <v>47.024999999999999</v>
      </c>
      <c r="F29" s="46">
        <v>36.075000000000003</v>
      </c>
      <c r="G29" s="94">
        <v>40.5</v>
      </c>
      <c r="H29" s="46">
        <v>31.364999999999998</v>
      </c>
      <c r="I29" s="94">
        <v>43.604999999999997</v>
      </c>
      <c r="J29" s="46">
        <v>33.924999999999997</v>
      </c>
      <c r="K29" s="94">
        <v>48.2575</v>
      </c>
      <c r="L29" s="46">
        <v>38.465000000000003</v>
      </c>
      <c r="M29" s="94">
        <v>48.45</v>
      </c>
      <c r="N29" s="46">
        <v>39</v>
      </c>
      <c r="O29" s="94">
        <f t="shared" si="2"/>
        <v>42.5</v>
      </c>
      <c r="P29" s="46">
        <f t="shared" si="3"/>
        <v>28.864999999999998</v>
      </c>
      <c r="Q29" s="94">
        <f t="shared" si="4"/>
        <v>41.5</v>
      </c>
      <c r="R29" s="46">
        <f t="shared" si="5"/>
        <v>28.364999999999998</v>
      </c>
      <c r="S29" s="94">
        <f t="shared" si="6"/>
        <v>43.75</v>
      </c>
      <c r="T29" s="46">
        <f t="shared" si="7"/>
        <v>33.615000000000002</v>
      </c>
      <c r="U29" s="94">
        <f t="shared" si="8"/>
        <v>46.526249999999997</v>
      </c>
      <c r="V29" s="95">
        <f t="shared" si="9"/>
        <v>36.5625</v>
      </c>
      <c r="W29" s="96">
        <v>3.99</v>
      </c>
      <c r="X29" s="96">
        <v>4.125</v>
      </c>
      <c r="Y29" s="96">
        <v>3.8574999999999999</v>
      </c>
      <c r="Z29" s="96">
        <v>3.67</v>
      </c>
      <c r="AA29" s="96">
        <v>3.54</v>
      </c>
      <c r="AB29" s="96">
        <v>3.9224999999999999</v>
      </c>
      <c r="AC29" s="96">
        <v>3.8891</v>
      </c>
      <c r="AD29" s="96">
        <v>3.7250000000000001</v>
      </c>
      <c r="AE29" s="96">
        <v>3.32</v>
      </c>
      <c r="AF29" s="96">
        <v>3.9918</v>
      </c>
      <c r="AG29" s="96">
        <v>3.7993000000000001</v>
      </c>
      <c r="AH29" s="96">
        <v>3.7625999999999999</v>
      </c>
      <c r="AI29" s="96">
        <v>3.9727000000000001</v>
      </c>
      <c r="AJ29" s="96">
        <v>3.9041000000000001</v>
      </c>
      <c r="AK29" s="125"/>
      <c r="AL29" s="7"/>
      <c r="AM29" s="13"/>
      <c r="AN29" s="13"/>
      <c r="AO29" s="13"/>
      <c r="AP29" s="13"/>
      <c r="AQ29" s="13"/>
      <c r="AR29" s="8">
        <f t="shared" si="10"/>
        <v>3.984539099501982</v>
      </c>
      <c r="AS29" s="8">
        <f t="shared" si="11"/>
        <v>3.8177538570992988</v>
      </c>
      <c r="AT29" s="8">
        <f t="shared" si="12"/>
        <v>4.1355721675019828</v>
      </c>
      <c r="AU29" s="8">
        <f t="shared" si="13"/>
        <v>3.962465793099299</v>
      </c>
      <c r="AV29" s="8">
        <f t="shared" si="14"/>
        <v>3.9750827293006408</v>
      </c>
      <c r="AW29" s="8"/>
      <c r="AX29" s="8">
        <f t="shared" si="15"/>
        <v>3.7386987342287341</v>
      </c>
      <c r="AY29" s="8">
        <f t="shared" si="16"/>
        <v>3.9777216641298834</v>
      </c>
      <c r="AZ29" s="8">
        <f t="shared" si="17"/>
        <v>3.9254649474870145</v>
      </c>
      <c r="BA29" s="8">
        <v>3.7489679591836733</v>
      </c>
      <c r="BB29" s="8">
        <f t="shared" si="18"/>
        <v>3.6492208422994161</v>
      </c>
      <c r="BC29" s="8">
        <v>3.6857269465885656</v>
      </c>
      <c r="BD29" s="8">
        <f t="shared" si="19"/>
        <v>3.7469896534404823</v>
      </c>
      <c r="BE29" s="5"/>
      <c r="BF29" s="61">
        <f t="shared" si="20"/>
        <v>42.316499999999998</v>
      </c>
      <c r="BG29" s="63">
        <f t="shared" si="21"/>
        <v>36.571949999999994</v>
      </c>
      <c r="BH29" s="63">
        <f t="shared" si="22"/>
        <v>39.442599999999992</v>
      </c>
      <c r="BI29" s="63">
        <f t="shared" si="23"/>
        <v>44.386499999999998</v>
      </c>
      <c r="BJ29" s="63">
        <f t="shared" si="24"/>
        <v>35.851949999999995</v>
      </c>
      <c r="BK29" s="63">
        <f t="shared" si="25"/>
        <v>44.046724999999995</v>
      </c>
      <c r="BL29" s="63">
        <f t="shared" si="26"/>
        <v>42.241837499999995</v>
      </c>
      <c r="BM29" s="63">
        <f t="shared" si="27"/>
        <v>36.636949999999999</v>
      </c>
      <c r="BN29" s="64">
        <f t="shared" si="28"/>
        <v>39.391949999999994</v>
      </c>
      <c r="BO29" s="51"/>
      <c r="BP29" s="97">
        <v>2035</v>
      </c>
      <c r="BQ29" s="47">
        <f t="shared" si="29"/>
        <v>8.3101071645359799</v>
      </c>
      <c r="BR29" s="47">
        <f t="shared" si="30"/>
        <v>7.9687620751600763</v>
      </c>
      <c r="BS29" s="47">
        <f t="shared" si="31"/>
        <v>8.1733964097199827</v>
      </c>
      <c r="BT29" s="47">
        <f t="shared" si="32"/>
        <v>8.0374266781003083</v>
      </c>
      <c r="BU29" s="47">
        <f t="shared" si="33"/>
        <v>8.1733964097199827</v>
      </c>
      <c r="BV29" s="47">
        <f t="shared" si="34"/>
        <v>8.0048856990442498</v>
      </c>
      <c r="BX29" s="54">
        <f t="shared" si="35"/>
        <v>2016</v>
      </c>
      <c r="BY29" s="98">
        <f t="shared" si="36"/>
        <v>42614</v>
      </c>
      <c r="BZ29" s="57">
        <f t="shared" si="37"/>
        <v>4.0022297355695029</v>
      </c>
      <c r="CA29" s="57">
        <f t="shared" si="38"/>
        <v>3.6492208422994161</v>
      </c>
      <c r="CB29" s="57">
        <v>3.7456516326530611</v>
      </c>
      <c r="CC29" s="57">
        <v>3.6824718601336843</v>
      </c>
      <c r="CD29" s="57">
        <v>3.7456516326530611</v>
      </c>
      <c r="CE29" s="57">
        <f t="shared" si="39"/>
        <v>3.6786949261083741</v>
      </c>
      <c r="CF29" s="1"/>
      <c r="CG29" s="99">
        <v>2</v>
      </c>
      <c r="CH29" s="7">
        <v>-2.5</v>
      </c>
      <c r="CI29" s="7">
        <v>1</v>
      </c>
      <c r="CJ29" s="7">
        <v>-3</v>
      </c>
      <c r="CK29" s="7">
        <v>3.25</v>
      </c>
      <c r="CL29" s="7">
        <v>2.2500000000000036</v>
      </c>
      <c r="CM29" s="7">
        <v>-0.49875000000000114</v>
      </c>
      <c r="CN29" s="100">
        <v>0.48749999999999716</v>
      </c>
      <c r="CO29" s="13"/>
      <c r="CP29" s="101">
        <v>1.0876839237057221</v>
      </c>
      <c r="CQ29" s="102">
        <v>1.0352316076294279</v>
      </c>
      <c r="CR29" s="102">
        <v>1.0252316076294279</v>
      </c>
      <c r="CS29" s="102">
        <v>0.96457765667574935</v>
      </c>
      <c r="CT29" s="102">
        <v>1.0664966442953021</v>
      </c>
      <c r="CU29" s="103">
        <v>1.0038569334807539</v>
      </c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</row>
    <row r="30" spans="1:143" ht="12.75" x14ac:dyDescent="0.2">
      <c r="A30" s="3">
        <f t="shared" si="0"/>
        <v>2016</v>
      </c>
      <c r="B30" s="43">
        <v>42644</v>
      </c>
      <c r="C30" s="43">
        <v>42674</v>
      </c>
      <c r="D30" s="44">
        <f t="shared" si="1"/>
        <v>42644</v>
      </c>
      <c r="E30" s="94">
        <v>42.314999999999998</v>
      </c>
      <c r="F30" s="46">
        <v>36</v>
      </c>
      <c r="G30" s="94">
        <v>39.270000000000003</v>
      </c>
      <c r="H30" s="46">
        <v>32</v>
      </c>
      <c r="I30" s="94">
        <v>38.18</v>
      </c>
      <c r="J30" s="46">
        <v>33.369999999999997</v>
      </c>
      <c r="K30" s="94">
        <v>46.777500000000003</v>
      </c>
      <c r="L30" s="46">
        <v>38.475000000000001</v>
      </c>
      <c r="M30" s="94">
        <v>44.412500000000001</v>
      </c>
      <c r="N30" s="46">
        <v>38</v>
      </c>
      <c r="O30" s="94">
        <f t="shared" si="2"/>
        <v>39.520000000000003</v>
      </c>
      <c r="P30" s="46">
        <f t="shared" si="3"/>
        <v>31</v>
      </c>
      <c r="Q30" s="94">
        <f t="shared" si="4"/>
        <v>38.770000000000003</v>
      </c>
      <c r="R30" s="46">
        <f t="shared" si="5"/>
        <v>31</v>
      </c>
      <c r="S30" s="94">
        <f t="shared" si="6"/>
        <v>42.27</v>
      </c>
      <c r="T30" s="46">
        <f t="shared" si="7"/>
        <v>33</v>
      </c>
      <c r="U30" s="94">
        <f t="shared" si="8"/>
        <v>42.253439999999998</v>
      </c>
      <c r="V30" s="95">
        <f t="shared" si="9"/>
        <v>36.049999999999997</v>
      </c>
      <c r="W30" s="96">
        <v>4.0179999999999998</v>
      </c>
      <c r="X30" s="96">
        <v>4.1130000000000004</v>
      </c>
      <c r="Y30" s="96">
        <v>3.843</v>
      </c>
      <c r="Z30" s="96">
        <v>3.6955</v>
      </c>
      <c r="AA30" s="96">
        <v>3.5655000000000001</v>
      </c>
      <c r="AB30" s="96">
        <v>3.9405000000000001</v>
      </c>
      <c r="AC30" s="96">
        <v>3.907</v>
      </c>
      <c r="AD30" s="96">
        <v>3.8054999999999999</v>
      </c>
      <c r="AE30" s="96">
        <v>3.4005000000000001</v>
      </c>
      <c r="AF30" s="96">
        <v>4.0182000000000002</v>
      </c>
      <c r="AG30" s="96">
        <v>3.8252000000000002</v>
      </c>
      <c r="AH30" s="96">
        <v>3.7881999999999998</v>
      </c>
      <c r="AI30" s="96">
        <v>4.0583</v>
      </c>
      <c r="AJ30" s="96">
        <v>3.9220000000000002</v>
      </c>
      <c r="AK30" s="125"/>
      <c r="AL30" s="7"/>
      <c r="AM30" s="13"/>
      <c r="AN30" s="13"/>
      <c r="AO30" s="13"/>
      <c r="AP30" s="13"/>
      <c r="AQ30" s="13"/>
      <c r="AR30" s="8">
        <f t="shared" si="10"/>
        <v>4.0027320052850897</v>
      </c>
      <c r="AS30" s="8">
        <f t="shared" si="11"/>
        <v>3.8995711149507062</v>
      </c>
      <c r="AT30" s="8">
        <f t="shared" si="12"/>
        <v>4.1544545812850906</v>
      </c>
      <c r="AU30" s="8">
        <f t="shared" si="13"/>
        <v>4.0473839109507068</v>
      </c>
      <c r="AV30" s="8">
        <f t="shared" si="14"/>
        <v>4.0260354031178984</v>
      </c>
      <c r="AW30" s="8"/>
      <c r="AX30" s="8">
        <f t="shared" si="15"/>
        <v>3.7646450101750104</v>
      </c>
      <c r="AY30" s="8">
        <f t="shared" si="16"/>
        <v>3.9958850329781836</v>
      </c>
      <c r="AZ30" s="8">
        <f t="shared" si="17"/>
        <v>3.9434711553072228</v>
      </c>
      <c r="BA30" s="8">
        <v>3.7749883673469391</v>
      </c>
      <c r="BB30" s="8">
        <f t="shared" si="18"/>
        <v>3.6753505687058103</v>
      </c>
      <c r="BC30" s="8">
        <v>3.7113195452637724</v>
      </c>
      <c r="BD30" s="8">
        <f t="shared" si="19"/>
        <v>3.7726049221496738</v>
      </c>
      <c r="BE30" s="5"/>
      <c r="BF30" s="61">
        <f t="shared" si="20"/>
        <v>39.599549999999994</v>
      </c>
      <c r="BG30" s="63">
        <f t="shared" si="21"/>
        <v>36.143900000000002</v>
      </c>
      <c r="BH30" s="63">
        <f t="shared" si="22"/>
        <v>36.111699999999999</v>
      </c>
      <c r="BI30" s="63">
        <f t="shared" si="23"/>
        <v>41.655124999999998</v>
      </c>
      <c r="BJ30" s="63">
        <f t="shared" si="24"/>
        <v>35.428899999999999</v>
      </c>
      <c r="BK30" s="63">
        <f t="shared" si="25"/>
        <v>43.207425000000001</v>
      </c>
      <c r="BL30" s="63">
        <f t="shared" si="26"/>
        <v>39.585960799999995</v>
      </c>
      <c r="BM30" s="63">
        <f t="shared" si="27"/>
        <v>35.856400000000001</v>
      </c>
      <c r="BN30" s="64">
        <f t="shared" si="28"/>
        <v>38.283900000000003</v>
      </c>
      <c r="BO30" s="51"/>
      <c r="BP30" s="97"/>
      <c r="BX30" s="54">
        <f t="shared" si="35"/>
        <v>2016</v>
      </c>
      <c r="BY30" s="98">
        <f t="shared" si="36"/>
        <v>42644</v>
      </c>
      <c r="BZ30" s="57">
        <f t="shared" si="37"/>
        <v>3.987310505196008</v>
      </c>
      <c r="CA30" s="57">
        <f t="shared" si="38"/>
        <v>3.6753505687058103</v>
      </c>
      <c r="CB30" s="57">
        <v>3.7716720408163265</v>
      </c>
      <c r="CC30" s="57">
        <v>3.7080645055099466</v>
      </c>
      <c r="CD30" s="57">
        <v>3.7716720408163265</v>
      </c>
      <c r="CE30" s="57">
        <f t="shared" si="39"/>
        <v>3.7048648768472905</v>
      </c>
      <c r="CF30" s="1"/>
      <c r="CG30" s="99">
        <v>0.25</v>
      </c>
      <c r="CH30" s="7">
        <v>-1</v>
      </c>
      <c r="CI30" s="7">
        <v>-0.5</v>
      </c>
      <c r="CJ30" s="7">
        <v>-1</v>
      </c>
      <c r="CK30" s="7">
        <v>3</v>
      </c>
      <c r="CL30" s="7">
        <v>1</v>
      </c>
      <c r="CM30" s="7">
        <v>-6.1560000000000059E-2</v>
      </c>
      <c r="CN30" s="100">
        <v>4.9999999999997158E-2</v>
      </c>
      <c r="CO30" s="13"/>
      <c r="CP30" s="101">
        <v>1.0873224191584361</v>
      </c>
      <c r="CQ30" s="102">
        <v>1.0350967392774997</v>
      </c>
      <c r="CR30" s="102">
        <v>1.0250845623055067</v>
      </c>
      <c r="CS30" s="102">
        <v>0.96482208090921395</v>
      </c>
      <c r="CT30" s="102">
        <v>1.0664301668637499</v>
      </c>
      <c r="CU30" s="103">
        <v>1.0038392628615307</v>
      </c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</row>
    <row r="31" spans="1:143" ht="12.75" x14ac:dyDescent="0.2">
      <c r="A31" s="3">
        <f t="shared" si="0"/>
        <v>2016</v>
      </c>
      <c r="B31" s="43">
        <v>42675</v>
      </c>
      <c r="C31" s="43">
        <v>42704</v>
      </c>
      <c r="D31" s="44">
        <f t="shared" si="1"/>
        <v>42675</v>
      </c>
      <c r="E31" s="94">
        <v>45.045000000000002</v>
      </c>
      <c r="F31" s="46">
        <v>36.75</v>
      </c>
      <c r="G31" s="94">
        <v>37.344999999999999</v>
      </c>
      <c r="H31" s="46">
        <v>31.36</v>
      </c>
      <c r="I31" s="94">
        <v>40.67</v>
      </c>
      <c r="J31" s="46">
        <v>35.145000000000003</v>
      </c>
      <c r="K31" s="94">
        <v>46.777500000000003</v>
      </c>
      <c r="L31" s="46">
        <v>39.69</v>
      </c>
      <c r="M31" s="94">
        <v>46.75</v>
      </c>
      <c r="N31" s="46">
        <v>38.799999999999997</v>
      </c>
      <c r="O31" s="94">
        <f t="shared" si="2"/>
        <v>36.594999999999999</v>
      </c>
      <c r="P31" s="46">
        <f t="shared" si="3"/>
        <v>30.36</v>
      </c>
      <c r="Q31" s="94">
        <f t="shared" si="4"/>
        <v>36.844999999999999</v>
      </c>
      <c r="R31" s="46">
        <f t="shared" si="5"/>
        <v>30.86</v>
      </c>
      <c r="S31" s="94">
        <f t="shared" si="6"/>
        <v>40.094999999999999</v>
      </c>
      <c r="T31" s="46">
        <f t="shared" si="7"/>
        <v>31.86</v>
      </c>
      <c r="U31" s="94">
        <f t="shared" si="8"/>
        <v>44.728749999999998</v>
      </c>
      <c r="V31" s="95">
        <f t="shared" si="9"/>
        <v>36.805</v>
      </c>
      <c r="W31" s="96">
        <v>4.1029999999999998</v>
      </c>
      <c r="X31" s="96">
        <v>4.3029999999999999</v>
      </c>
      <c r="Y31" s="96">
        <v>4.1079999999999997</v>
      </c>
      <c r="Z31" s="96">
        <v>4.0054999999999996</v>
      </c>
      <c r="AA31" s="96">
        <v>3.8980000000000001</v>
      </c>
      <c r="AB31" s="96">
        <v>4.1005000000000003</v>
      </c>
      <c r="AC31" s="96">
        <v>4.0658000000000003</v>
      </c>
      <c r="AD31" s="96">
        <v>4.3605</v>
      </c>
      <c r="AE31" s="96">
        <v>3.548</v>
      </c>
      <c r="AF31" s="96">
        <v>4.3392999999999997</v>
      </c>
      <c r="AG31" s="96">
        <v>4.1407999999999996</v>
      </c>
      <c r="AH31" s="96">
        <v>4.1002000000000001</v>
      </c>
      <c r="AI31" s="96">
        <v>4.6692999999999998</v>
      </c>
      <c r="AJ31" s="96">
        <v>4.0808</v>
      </c>
      <c r="AK31" s="125"/>
      <c r="AL31" s="7"/>
      <c r="AM31" s="13"/>
      <c r="AN31" s="13"/>
      <c r="AO31" s="13"/>
      <c r="AP31" s="13"/>
      <c r="AQ31" s="13"/>
      <c r="AR31" s="8">
        <f t="shared" si="10"/>
        <v>4.1641305213944504</v>
      </c>
      <c r="AS31" s="8">
        <f t="shared" si="11"/>
        <v>4.4636528305722125</v>
      </c>
      <c r="AT31" s="8">
        <f t="shared" si="12"/>
        <v>4.3219700733944508</v>
      </c>
      <c r="AU31" s="8">
        <f t="shared" si="13"/>
        <v>4.632844226572213</v>
      </c>
      <c r="AV31" s="8">
        <f t="shared" si="14"/>
        <v>4.3956494129833317</v>
      </c>
      <c r="AW31" s="8"/>
      <c r="AX31" s="8">
        <f t="shared" si="15"/>
        <v>4.0800703256003255</v>
      </c>
      <c r="AY31" s="8">
        <f t="shared" si="16"/>
        <v>4.1570215119228813</v>
      </c>
      <c r="AZ31" s="8">
        <f t="shared" si="17"/>
        <v>4.1035263359312948</v>
      </c>
      <c r="BA31" s="8">
        <v>4.0913148979591831</v>
      </c>
      <c r="BB31" s="8">
        <f t="shared" si="18"/>
        <v>4.0160617071421258</v>
      </c>
      <c r="BC31" s="8">
        <v>4.0224452546486367</v>
      </c>
      <c r="BD31" s="8">
        <f t="shared" si="19"/>
        <v>4.0840062280261167</v>
      </c>
      <c r="BE31" s="5"/>
      <c r="BF31" s="61">
        <f t="shared" si="20"/>
        <v>41.478149999999999</v>
      </c>
      <c r="BG31" s="63">
        <f t="shared" si="21"/>
        <v>34.771450000000002</v>
      </c>
      <c r="BH31" s="63">
        <f t="shared" si="22"/>
        <v>38.294249999999998</v>
      </c>
      <c r="BI31" s="63">
        <f t="shared" si="23"/>
        <v>43.331499999999991</v>
      </c>
      <c r="BJ31" s="63">
        <f t="shared" si="24"/>
        <v>34.271450000000002</v>
      </c>
      <c r="BK31" s="63">
        <f t="shared" si="25"/>
        <v>43.729874999999993</v>
      </c>
      <c r="BL31" s="63">
        <f t="shared" si="26"/>
        <v>41.321537499999998</v>
      </c>
      <c r="BM31" s="63">
        <f t="shared" si="27"/>
        <v>33.91395</v>
      </c>
      <c r="BN31" s="64">
        <f t="shared" si="28"/>
        <v>36.55395</v>
      </c>
      <c r="BO31" s="51"/>
      <c r="BP31" s="97"/>
      <c r="BX31" s="54">
        <f t="shared" si="35"/>
        <v>2016</v>
      </c>
      <c r="BY31" s="98">
        <f t="shared" si="36"/>
        <v>42675</v>
      </c>
      <c r="BZ31" s="57">
        <f t="shared" si="37"/>
        <v>4.2599723016771271</v>
      </c>
      <c r="CA31" s="57">
        <f t="shared" si="38"/>
        <v>4.0160617071421258</v>
      </c>
      <c r="CB31" s="57">
        <v>4.08799857142857</v>
      </c>
      <c r="CC31" s="57">
        <v>4.0191907826331308</v>
      </c>
      <c r="CD31" s="57">
        <v>4.08799857142857</v>
      </c>
      <c r="CE31" s="57">
        <f t="shared" si="39"/>
        <v>4.0461005090311986</v>
      </c>
      <c r="CF31" s="1"/>
      <c r="CG31" s="99">
        <v>-0.75</v>
      </c>
      <c r="CH31" s="7">
        <v>-1</v>
      </c>
      <c r="CI31" s="7">
        <v>-0.5</v>
      </c>
      <c r="CJ31" s="7">
        <v>-0.5</v>
      </c>
      <c r="CK31" s="7">
        <v>2.75</v>
      </c>
      <c r="CL31" s="7">
        <v>0.5</v>
      </c>
      <c r="CM31" s="7">
        <v>-0.31625000000000369</v>
      </c>
      <c r="CN31" s="100">
        <v>5.4999999999999716E-2</v>
      </c>
      <c r="CO31" s="13"/>
      <c r="CP31" s="101">
        <v>1.0833354138060167</v>
      </c>
      <c r="CQ31" s="102">
        <v>1.0337785544875795</v>
      </c>
      <c r="CR31" s="102">
        <v>1.0236424915740858</v>
      </c>
      <c r="CS31" s="102">
        <v>0.97316190238422184</v>
      </c>
      <c r="CT31" s="102">
        <v>1.0708175667927988</v>
      </c>
      <c r="CU31" s="103">
        <v>1.0036893108367355</v>
      </c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</row>
    <row r="32" spans="1:143" ht="12.75" x14ac:dyDescent="0.2">
      <c r="A32" s="3">
        <f t="shared" si="0"/>
        <v>2016</v>
      </c>
      <c r="B32" s="43">
        <v>42705</v>
      </c>
      <c r="C32" s="43">
        <v>42735</v>
      </c>
      <c r="D32" s="44">
        <f t="shared" si="1"/>
        <v>42705</v>
      </c>
      <c r="E32" s="94">
        <v>49.14</v>
      </c>
      <c r="F32" s="46">
        <v>39.75</v>
      </c>
      <c r="G32" s="94">
        <v>38.884999999999998</v>
      </c>
      <c r="H32" s="46">
        <v>32.64</v>
      </c>
      <c r="I32" s="94">
        <v>45.65</v>
      </c>
      <c r="J32" s="46">
        <v>37.984999999999999</v>
      </c>
      <c r="K32" s="94">
        <v>48.195</v>
      </c>
      <c r="L32" s="46">
        <v>43.335000000000001</v>
      </c>
      <c r="M32" s="94">
        <v>49.087499999999999</v>
      </c>
      <c r="N32" s="46">
        <v>43.2</v>
      </c>
      <c r="O32" s="94">
        <f t="shared" si="2"/>
        <v>38.384999999999998</v>
      </c>
      <c r="P32" s="46">
        <f t="shared" si="3"/>
        <v>32.14</v>
      </c>
      <c r="Q32" s="94">
        <f t="shared" si="4"/>
        <v>38.384999999999998</v>
      </c>
      <c r="R32" s="46">
        <f t="shared" si="5"/>
        <v>32.14</v>
      </c>
      <c r="S32" s="94">
        <f t="shared" si="6"/>
        <v>41.384999999999998</v>
      </c>
      <c r="T32" s="46">
        <f t="shared" si="7"/>
        <v>33.39</v>
      </c>
      <c r="U32" s="94">
        <f t="shared" si="8"/>
        <v>47.886560000000003</v>
      </c>
      <c r="V32" s="95">
        <f t="shared" si="9"/>
        <v>40.395000000000003</v>
      </c>
      <c r="W32" s="96">
        <v>4.2759999999999998</v>
      </c>
      <c r="X32" s="96">
        <v>4.4785000000000004</v>
      </c>
      <c r="Y32" s="96">
        <v>4.1760000000000002</v>
      </c>
      <c r="Z32" s="96">
        <v>4.2234999999999996</v>
      </c>
      <c r="AA32" s="96">
        <v>4.1234999999999999</v>
      </c>
      <c r="AB32" s="96">
        <v>4.3034999999999997</v>
      </c>
      <c r="AC32" s="96">
        <v>4.2674000000000003</v>
      </c>
      <c r="AD32" s="96">
        <v>4.7285000000000004</v>
      </c>
      <c r="AE32" s="96">
        <v>3.7035</v>
      </c>
      <c r="AF32" s="96">
        <v>4.5650000000000004</v>
      </c>
      <c r="AG32" s="96">
        <v>4.3627000000000002</v>
      </c>
      <c r="AH32" s="96">
        <v>4.3196000000000003</v>
      </c>
      <c r="AI32" s="96">
        <v>5.0602999999999998</v>
      </c>
      <c r="AJ32" s="96">
        <v>4.2824</v>
      </c>
      <c r="AK32" s="125"/>
      <c r="AL32" s="7"/>
      <c r="AM32" s="13"/>
      <c r="AN32" s="13"/>
      <c r="AO32" s="13"/>
      <c r="AP32" s="13"/>
      <c r="AQ32" s="13"/>
      <c r="AR32" s="8">
        <f t="shared" si="10"/>
        <v>4.3690293932310196</v>
      </c>
      <c r="AS32" s="8">
        <f t="shared" si="11"/>
        <v>4.8376745807500763</v>
      </c>
      <c r="AT32" s="8">
        <f t="shared" si="12"/>
        <v>4.5346345772310199</v>
      </c>
      <c r="AU32" s="8">
        <f t="shared" si="13"/>
        <v>5.021041336750077</v>
      </c>
      <c r="AV32" s="8">
        <f t="shared" si="14"/>
        <v>4.6905949719905484</v>
      </c>
      <c r="AW32" s="8"/>
      <c r="AX32" s="8">
        <f t="shared" si="15"/>
        <v>4.3018855474155471</v>
      </c>
      <c r="AY32" s="8">
        <f t="shared" si="16"/>
        <v>4.3615877219685437</v>
      </c>
      <c r="AZ32" s="8">
        <f t="shared" si="17"/>
        <v>4.3065963463480852</v>
      </c>
      <c r="BA32" s="8">
        <v>4.3137638775510201</v>
      </c>
      <c r="BB32" s="8">
        <f t="shared" si="18"/>
        <v>4.2471304641869043</v>
      </c>
      <c r="BC32" s="8">
        <v>4.2412368825386393</v>
      </c>
      <c r="BD32" s="8">
        <f t="shared" si="19"/>
        <v>4.3029916624811646</v>
      </c>
      <c r="BE32" s="5"/>
      <c r="BF32" s="61">
        <f t="shared" si="20"/>
        <v>45.1023</v>
      </c>
      <c r="BG32" s="63">
        <f t="shared" si="21"/>
        <v>36.199649999999998</v>
      </c>
      <c r="BH32" s="63">
        <f t="shared" si="22"/>
        <v>42.354050000000001</v>
      </c>
      <c r="BI32" s="63">
        <f t="shared" si="23"/>
        <v>46.555875</v>
      </c>
      <c r="BJ32" s="63">
        <f t="shared" si="24"/>
        <v>35.699649999999998</v>
      </c>
      <c r="BK32" s="63">
        <f t="shared" si="25"/>
        <v>46.105199999999996</v>
      </c>
      <c r="BL32" s="63">
        <f t="shared" si="26"/>
        <v>44.6651892</v>
      </c>
      <c r="BM32" s="63">
        <f t="shared" si="27"/>
        <v>35.699649999999998</v>
      </c>
      <c r="BN32" s="64">
        <f t="shared" si="28"/>
        <v>37.947149999999993</v>
      </c>
      <c r="BO32" s="51"/>
      <c r="BP32" s="97"/>
      <c r="BX32" s="54">
        <f t="shared" si="35"/>
        <v>2016</v>
      </c>
      <c r="BY32" s="98">
        <f t="shared" si="36"/>
        <v>42705</v>
      </c>
      <c r="BZ32" s="57">
        <f t="shared" si="37"/>
        <v>4.329938347566622</v>
      </c>
      <c r="CA32" s="57">
        <f t="shared" si="38"/>
        <v>4.2471304641869043</v>
      </c>
      <c r="CB32" s="57">
        <v>4.310447551020407</v>
      </c>
      <c r="CC32" s="57">
        <v>4.2379828097713714</v>
      </c>
      <c r="CD32" s="57">
        <v>4.310447551020407</v>
      </c>
      <c r="CE32" s="57">
        <f t="shared" si="39"/>
        <v>4.2775249753694577</v>
      </c>
      <c r="CF32" s="1"/>
      <c r="CG32" s="99">
        <v>-0.5</v>
      </c>
      <c r="CH32" s="7">
        <v>-0.5</v>
      </c>
      <c r="CI32" s="7">
        <v>-0.5</v>
      </c>
      <c r="CJ32" s="7">
        <v>-0.5</v>
      </c>
      <c r="CK32" s="7">
        <v>2.5</v>
      </c>
      <c r="CL32" s="7">
        <v>0.75</v>
      </c>
      <c r="CM32" s="7">
        <v>-1.2534399999999977</v>
      </c>
      <c r="CN32" s="100">
        <v>0.64500000000000313</v>
      </c>
      <c r="CO32" s="13"/>
      <c r="CP32" s="101">
        <v>1.080857109032793</v>
      </c>
      <c r="CQ32" s="102">
        <v>1.0329584467858413</v>
      </c>
      <c r="CR32" s="102">
        <v>1.0227536403456849</v>
      </c>
      <c r="CS32" s="102">
        <v>0.97632295489522913</v>
      </c>
      <c r="CT32" s="102">
        <v>1.0701702442635084</v>
      </c>
      <c r="CU32" s="103">
        <v>1.0035150208557904</v>
      </c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</row>
    <row r="33" spans="1:143" ht="12.75" x14ac:dyDescent="0.2">
      <c r="A33" s="3">
        <f t="shared" si="0"/>
        <v>2017</v>
      </c>
      <c r="B33" s="43">
        <v>42736</v>
      </c>
      <c r="C33" s="43">
        <v>42766</v>
      </c>
      <c r="D33" s="44">
        <f t="shared" si="1"/>
        <v>42736</v>
      </c>
      <c r="E33" s="94">
        <v>47.21</v>
      </c>
      <c r="F33" s="46">
        <v>39.174999999999997</v>
      </c>
      <c r="G33" s="94">
        <v>42.287500000000001</v>
      </c>
      <c r="H33" s="46">
        <v>35.22</v>
      </c>
      <c r="I33" s="94">
        <v>46.475000000000001</v>
      </c>
      <c r="J33" s="46">
        <v>38.28</v>
      </c>
      <c r="K33" s="94">
        <v>51.012500000000003</v>
      </c>
      <c r="L33" s="46">
        <v>43.06</v>
      </c>
      <c r="M33" s="94">
        <v>50.23</v>
      </c>
      <c r="N33" s="46">
        <v>42.142499999999998</v>
      </c>
      <c r="O33" s="94">
        <f t="shared" si="2"/>
        <v>41.787500000000001</v>
      </c>
      <c r="P33" s="46">
        <f t="shared" si="3"/>
        <v>34.72</v>
      </c>
      <c r="Q33" s="94">
        <f t="shared" si="4"/>
        <v>41.787500000000001</v>
      </c>
      <c r="R33" s="46">
        <f t="shared" si="5"/>
        <v>34.72</v>
      </c>
      <c r="S33" s="94">
        <f t="shared" si="6"/>
        <v>44.037500000000001</v>
      </c>
      <c r="T33" s="46">
        <f t="shared" si="7"/>
        <v>33.72</v>
      </c>
      <c r="U33" s="94">
        <f t="shared" si="8"/>
        <v>47.46425</v>
      </c>
      <c r="V33" s="95">
        <f t="shared" si="9"/>
        <v>39.60519</v>
      </c>
      <c r="W33" s="96">
        <v>4.4080000000000004</v>
      </c>
      <c r="X33" s="96">
        <v>4.6280000000000001</v>
      </c>
      <c r="Y33" s="96">
        <v>4.3179999999999996</v>
      </c>
      <c r="Z33" s="96">
        <v>4.3505000000000003</v>
      </c>
      <c r="AA33" s="96">
        <v>4.2329999999999997</v>
      </c>
      <c r="AB33" s="96">
        <v>4.3605</v>
      </c>
      <c r="AC33" s="96">
        <v>4.3239000000000001</v>
      </c>
      <c r="AD33" s="96">
        <v>4.6879999999999997</v>
      </c>
      <c r="AE33" s="96">
        <v>3.8330000000000002</v>
      </c>
      <c r="AF33" s="96">
        <v>4.6863999999999999</v>
      </c>
      <c r="AG33" s="96">
        <v>4.4920999999999998</v>
      </c>
      <c r="AH33" s="96">
        <v>4.4474999999999998</v>
      </c>
      <c r="AI33" s="96">
        <v>5.0172999999999996</v>
      </c>
      <c r="AJ33" s="96">
        <v>4.3388999999999998</v>
      </c>
      <c r="AK33" s="125"/>
      <c r="AL33" s="7"/>
      <c r="AM33" s="13"/>
      <c r="AN33" s="13"/>
      <c r="AO33" s="13"/>
      <c r="AP33" s="13"/>
      <c r="AQ33" s="13"/>
      <c r="AR33" s="8">
        <f t="shared" si="10"/>
        <v>4.4264539282447402</v>
      </c>
      <c r="AS33" s="8">
        <f t="shared" si="11"/>
        <v>4.7965118609614787</v>
      </c>
      <c r="AT33" s="8">
        <f t="shared" si="12"/>
        <v>4.5942354922447404</v>
      </c>
      <c r="AU33" s="8">
        <f t="shared" si="13"/>
        <v>4.9783185569614794</v>
      </c>
      <c r="AV33" s="8">
        <f t="shared" si="14"/>
        <v>4.6988799596031097</v>
      </c>
      <c r="AW33" s="8"/>
      <c r="AX33" s="8">
        <f t="shared" si="15"/>
        <v>4.431108176638177</v>
      </c>
      <c r="AY33" s="8">
        <f t="shared" si="16"/>
        <v>4.4189190258751898</v>
      </c>
      <c r="AZ33" s="8">
        <f t="shared" si="17"/>
        <v>4.3636160044454115</v>
      </c>
      <c r="BA33" s="8">
        <v>4.4331516326530602</v>
      </c>
      <c r="BB33" s="8">
        <f t="shared" si="18"/>
        <v>4.3593345834614201</v>
      </c>
      <c r="BC33" s="8">
        <v>4.3586617470484104</v>
      </c>
      <c r="BD33" s="8">
        <f t="shared" si="19"/>
        <v>4.4305657458563532</v>
      </c>
      <c r="BE33" s="5"/>
      <c r="BF33" s="61">
        <f t="shared" si="20"/>
        <v>43.754949999999994</v>
      </c>
      <c r="BG33" s="63">
        <f t="shared" si="21"/>
        <v>39.248474999999999</v>
      </c>
      <c r="BH33" s="63">
        <f t="shared" si="22"/>
        <v>42.951149999999998</v>
      </c>
      <c r="BI33" s="63">
        <f t="shared" si="23"/>
        <v>46.752375000000001</v>
      </c>
      <c r="BJ33" s="63">
        <f t="shared" si="24"/>
        <v>38.748474999999999</v>
      </c>
      <c r="BK33" s="63">
        <f t="shared" si="25"/>
        <v>47.592925000000001</v>
      </c>
      <c r="BL33" s="63">
        <f t="shared" si="26"/>
        <v>44.084854199999995</v>
      </c>
      <c r="BM33" s="63">
        <f t="shared" si="27"/>
        <v>38.748474999999999</v>
      </c>
      <c r="BN33" s="64">
        <f t="shared" si="28"/>
        <v>39.600974999999998</v>
      </c>
      <c r="BO33" s="51"/>
      <c r="BP33" s="97"/>
      <c r="BX33" s="54">
        <f t="shared" si="35"/>
        <v>2017</v>
      </c>
      <c r="BY33" s="98">
        <f t="shared" si="36"/>
        <v>42736</v>
      </c>
      <c r="BZ33" s="57">
        <f t="shared" si="37"/>
        <v>4.4760439139829193</v>
      </c>
      <c r="CA33" s="57">
        <f t="shared" si="38"/>
        <v>4.3593345834614201</v>
      </c>
      <c r="CB33" s="57">
        <v>4.429835306122448</v>
      </c>
      <c r="CC33" s="57">
        <v>4.3554078885565737</v>
      </c>
      <c r="CD33" s="57">
        <v>4.429835306122448</v>
      </c>
      <c r="CE33" s="57">
        <f t="shared" si="39"/>
        <v>4.3899018226600974</v>
      </c>
      <c r="CF33" s="1"/>
      <c r="CG33" s="99">
        <v>-0.5</v>
      </c>
      <c r="CH33" s="7">
        <v>-0.5</v>
      </c>
      <c r="CI33" s="7">
        <v>-0.5</v>
      </c>
      <c r="CJ33" s="7">
        <v>-0.5</v>
      </c>
      <c r="CK33" s="7">
        <v>1.75</v>
      </c>
      <c r="CL33" s="7">
        <v>-1.5</v>
      </c>
      <c r="CM33" s="7">
        <v>0.25424999999999898</v>
      </c>
      <c r="CN33" s="100">
        <v>0.43019000000000318</v>
      </c>
      <c r="CO33" s="13"/>
      <c r="CP33" s="101">
        <v>1.0772095161475692</v>
      </c>
      <c r="CQ33" s="102">
        <v>1.0325479829904607</v>
      </c>
      <c r="CR33" s="102">
        <v>1.0222962877830133</v>
      </c>
      <c r="CS33" s="102">
        <v>0.97299161015975166</v>
      </c>
      <c r="CT33" s="102">
        <v>1.0702431740614335</v>
      </c>
      <c r="CU33" s="103">
        <v>1.0034690904044958</v>
      </c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</row>
    <row r="34" spans="1:143" ht="12.75" x14ac:dyDescent="0.2">
      <c r="A34" s="3">
        <f t="shared" si="0"/>
        <v>2017</v>
      </c>
      <c r="B34" s="43">
        <v>42767</v>
      </c>
      <c r="C34" s="43">
        <v>42794</v>
      </c>
      <c r="D34" s="44">
        <f t="shared" si="1"/>
        <v>42767</v>
      </c>
      <c r="E34" s="94">
        <v>46.354999999999997</v>
      </c>
      <c r="F34" s="46">
        <v>37.4</v>
      </c>
      <c r="G34" s="94">
        <v>41.9</v>
      </c>
      <c r="H34" s="46">
        <v>34.267499999999998</v>
      </c>
      <c r="I34" s="94">
        <v>42.102499999999999</v>
      </c>
      <c r="J34" s="46">
        <v>36.24</v>
      </c>
      <c r="K34" s="94">
        <v>49.594999999999999</v>
      </c>
      <c r="L34" s="46">
        <v>41.852499999999999</v>
      </c>
      <c r="M34" s="94">
        <v>49.29</v>
      </c>
      <c r="N34" s="46">
        <v>40.950000000000003</v>
      </c>
      <c r="O34" s="94">
        <f t="shared" si="2"/>
        <v>40.9</v>
      </c>
      <c r="P34" s="46">
        <f t="shared" si="3"/>
        <v>33.017499999999998</v>
      </c>
      <c r="Q34" s="94">
        <f t="shared" si="4"/>
        <v>41.9</v>
      </c>
      <c r="R34" s="46">
        <f t="shared" si="5"/>
        <v>33.767499999999998</v>
      </c>
      <c r="S34" s="94">
        <f t="shared" si="6"/>
        <v>44.4</v>
      </c>
      <c r="T34" s="46">
        <f t="shared" si="7"/>
        <v>36.517499999999998</v>
      </c>
      <c r="U34" s="94">
        <f t="shared" si="8"/>
        <v>46.590249999999997</v>
      </c>
      <c r="V34" s="95">
        <f t="shared" si="9"/>
        <v>38.151249999999997</v>
      </c>
      <c r="W34" s="96">
        <v>4.3879999999999999</v>
      </c>
      <c r="X34" s="96">
        <v>4.5904999999999996</v>
      </c>
      <c r="Y34" s="96">
        <v>4.2880000000000003</v>
      </c>
      <c r="Z34" s="96">
        <v>4.3354999999999997</v>
      </c>
      <c r="AA34" s="96">
        <v>4.2380000000000004</v>
      </c>
      <c r="AB34" s="96">
        <v>4.3505000000000003</v>
      </c>
      <c r="AC34" s="96">
        <v>4.3140000000000001</v>
      </c>
      <c r="AD34" s="96">
        <v>4.4705000000000004</v>
      </c>
      <c r="AE34" s="96">
        <v>3.8105000000000002</v>
      </c>
      <c r="AF34" s="96">
        <v>4.6708999999999996</v>
      </c>
      <c r="AG34" s="96">
        <v>4.4768999999999997</v>
      </c>
      <c r="AH34" s="96">
        <v>4.4324000000000003</v>
      </c>
      <c r="AI34" s="96">
        <v>4.7862</v>
      </c>
      <c r="AJ34" s="96">
        <v>4.3289999999999997</v>
      </c>
      <c r="AK34" s="125"/>
      <c r="AL34" s="7"/>
      <c r="AM34" s="13"/>
      <c r="AN34" s="13"/>
      <c r="AO34" s="13"/>
      <c r="AP34" s="13"/>
      <c r="AQ34" s="13"/>
      <c r="AR34" s="8">
        <f t="shared" si="10"/>
        <v>4.4163919300741945</v>
      </c>
      <c r="AS34" s="8">
        <f t="shared" si="11"/>
        <v>4.5754528102449434</v>
      </c>
      <c r="AT34" s="8">
        <f t="shared" si="12"/>
        <v>4.5837921460741953</v>
      </c>
      <c r="AU34" s="8">
        <f t="shared" si="13"/>
        <v>4.7488814062449443</v>
      </c>
      <c r="AV34" s="8">
        <f t="shared" si="14"/>
        <v>4.5811295731595694</v>
      </c>
      <c r="AW34" s="8"/>
      <c r="AX34" s="8">
        <f t="shared" si="15"/>
        <v>4.4158456613756618</v>
      </c>
      <c r="AY34" s="8">
        <f t="shared" si="16"/>
        <v>4.4088733637747328</v>
      </c>
      <c r="AZ34" s="8">
        <f t="shared" si="17"/>
        <v>4.3536125556564071</v>
      </c>
      <c r="BA34" s="8">
        <v>4.4178455102040814</v>
      </c>
      <c r="BB34" s="8">
        <f t="shared" si="18"/>
        <v>4.3644580592273803</v>
      </c>
      <c r="BC34" s="8">
        <v>4.3436072772394656</v>
      </c>
      <c r="BD34" s="8">
        <f t="shared" si="19"/>
        <v>4.4154979407332995</v>
      </c>
      <c r="BE34" s="5"/>
      <c r="BF34" s="61">
        <f t="shared" si="20"/>
        <v>42.504349999999995</v>
      </c>
      <c r="BG34" s="63">
        <f t="shared" si="21"/>
        <v>38.618024999999996</v>
      </c>
      <c r="BH34" s="63">
        <f t="shared" si="22"/>
        <v>39.581625000000003</v>
      </c>
      <c r="BI34" s="63">
        <f t="shared" si="23"/>
        <v>45.703800000000001</v>
      </c>
      <c r="BJ34" s="63">
        <f t="shared" si="24"/>
        <v>38.403024999999992</v>
      </c>
      <c r="BK34" s="63">
        <f t="shared" si="25"/>
        <v>46.265724999999996</v>
      </c>
      <c r="BL34" s="63">
        <f t="shared" si="26"/>
        <v>42.961479999999995</v>
      </c>
      <c r="BM34" s="63">
        <f t="shared" si="27"/>
        <v>37.510525000000001</v>
      </c>
      <c r="BN34" s="64">
        <f t="shared" si="28"/>
        <v>41.010524999999994</v>
      </c>
      <c r="BO34" s="51"/>
      <c r="BP34" s="97"/>
      <c r="BX34" s="54">
        <f t="shared" si="35"/>
        <v>2017</v>
      </c>
      <c r="BY34" s="98">
        <f t="shared" si="36"/>
        <v>42767</v>
      </c>
      <c r="BZ34" s="57">
        <f t="shared" si="37"/>
        <v>4.4451765407963784</v>
      </c>
      <c r="CA34" s="57">
        <f t="shared" si="38"/>
        <v>4.3644580592273803</v>
      </c>
      <c r="CB34" s="57">
        <v>4.4145291836734684</v>
      </c>
      <c r="CC34" s="57">
        <v>4.3403533912764205</v>
      </c>
      <c r="CD34" s="57">
        <v>4.4145291836734684</v>
      </c>
      <c r="CE34" s="57">
        <f t="shared" si="39"/>
        <v>4.3950331855500817</v>
      </c>
      <c r="CF34" s="1"/>
      <c r="CG34" s="99">
        <v>-1</v>
      </c>
      <c r="CH34" s="7">
        <v>-1.25</v>
      </c>
      <c r="CI34" s="7">
        <v>0</v>
      </c>
      <c r="CJ34" s="7">
        <v>-0.5</v>
      </c>
      <c r="CK34" s="7">
        <v>2.5</v>
      </c>
      <c r="CL34" s="7">
        <v>2.25</v>
      </c>
      <c r="CM34" s="7">
        <v>0.23525000000000063</v>
      </c>
      <c r="CN34" s="100">
        <v>0.75124999999999886</v>
      </c>
      <c r="CO34" s="13"/>
      <c r="CP34" s="101">
        <v>1.0773613193403297</v>
      </c>
      <c r="CQ34" s="102">
        <v>1.0326144619997693</v>
      </c>
      <c r="CR34" s="102">
        <v>1.0223503632798987</v>
      </c>
      <c r="CS34" s="102">
        <v>0.97751124437781123</v>
      </c>
      <c r="CT34" s="102">
        <v>1.0706184990493233</v>
      </c>
      <c r="CU34" s="103">
        <v>1.0034770514603615</v>
      </c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</row>
    <row r="35" spans="1:143" ht="12.75" x14ac:dyDescent="0.2">
      <c r="A35" s="3">
        <f t="shared" si="0"/>
        <v>2017</v>
      </c>
      <c r="B35" s="43">
        <v>42795</v>
      </c>
      <c r="C35" s="43">
        <v>42825</v>
      </c>
      <c r="D35" s="44">
        <f t="shared" si="1"/>
        <v>42795</v>
      </c>
      <c r="E35" s="94">
        <v>42.935000000000002</v>
      </c>
      <c r="F35" s="46">
        <v>35.625</v>
      </c>
      <c r="G35" s="94">
        <v>41.512500000000003</v>
      </c>
      <c r="H35" s="46">
        <v>32.362499999999997</v>
      </c>
      <c r="I35" s="94">
        <v>38.922499999999999</v>
      </c>
      <c r="J35" s="46">
        <v>33.18</v>
      </c>
      <c r="K35" s="94">
        <v>45.342500000000001</v>
      </c>
      <c r="L35" s="46">
        <v>39.4375</v>
      </c>
      <c r="M35" s="94">
        <v>45.53</v>
      </c>
      <c r="N35" s="46">
        <v>39.7575</v>
      </c>
      <c r="O35" s="94">
        <f t="shared" si="2"/>
        <v>40.512500000000003</v>
      </c>
      <c r="P35" s="46">
        <f t="shared" si="3"/>
        <v>30.862500000000001</v>
      </c>
      <c r="Q35" s="94">
        <f t="shared" si="4"/>
        <v>41.512500000000003</v>
      </c>
      <c r="R35" s="46">
        <f t="shared" si="5"/>
        <v>31.862500000000001</v>
      </c>
      <c r="S35" s="94">
        <f t="shared" si="6"/>
        <v>43.762500000000003</v>
      </c>
      <c r="T35" s="46">
        <f t="shared" si="7"/>
        <v>34.362499999999997</v>
      </c>
      <c r="U35" s="94">
        <f t="shared" si="8"/>
        <v>43.094250000000002</v>
      </c>
      <c r="V35" s="95">
        <f t="shared" si="9"/>
        <v>36.697310000000002</v>
      </c>
      <c r="W35" s="96">
        <v>4.327</v>
      </c>
      <c r="X35" s="96">
        <v>4.5419999999999998</v>
      </c>
      <c r="Y35" s="96">
        <v>4.2095000000000002</v>
      </c>
      <c r="Z35" s="96">
        <v>4.2744999999999997</v>
      </c>
      <c r="AA35" s="96">
        <v>4.1719999999999997</v>
      </c>
      <c r="AB35" s="96">
        <v>4.2895000000000003</v>
      </c>
      <c r="AC35" s="96">
        <v>4.2534999999999998</v>
      </c>
      <c r="AD35" s="96">
        <v>4.4295</v>
      </c>
      <c r="AE35" s="96">
        <v>3.7694999999999999</v>
      </c>
      <c r="AF35" s="96">
        <v>4.6077000000000004</v>
      </c>
      <c r="AG35" s="96">
        <v>4.4147999999999996</v>
      </c>
      <c r="AH35" s="96">
        <v>4.3710000000000004</v>
      </c>
      <c r="AI35" s="96">
        <v>4.7426000000000004</v>
      </c>
      <c r="AJ35" s="96">
        <v>4.2685000000000004</v>
      </c>
      <c r="AK35" s="125"/>
      <c r="AL35" s="7"/>
      <c r="AM35" s="13"/>
      <c r="AN35" s="13"/>
      <c r="AO35" s="13"/>
      <c r="AP35" s="13"/>
      <c r="AQ35" s="13"/>
      <c r="AR35" s="8">
        <f t="shared" si="10"/>
        <v>4.3549019412541918</v>
      </c>
      <c r="AS35" s="8">
        <f t="shared" si="11"/>
        <v>4.5337819087305613</v>
      </c>
      <c r="AT35" s="8">
        <f t="shared" si="12"/>
        <v>4.5199716972541921</v>
      </c>
      <c r="AU35" s="8">
        <f t="shared" si="13"/>
        <v>4.7056311847305619</v>
      </c>
      <c r="AV35" s="8">
        <f t="shared" si="14"/>
        <v>4.5285716829923768</v>
      </c>
      <c r="AW35" s="8"/>
      <c r="AX35" s="8">
        <f t="shared" si="15"/>
        <v>4.3537780993080997</v>
      </c>
      <c r="AY35" s="8">
        <f t="shared" si="16"/>
        <v>4.3474832064941644</v>
      </c>
      <c r="AZ35" s="8">
        <f t="shared" si="17"/>
        <v>4.2925915180434799</v>
      </c>
      <c r="BA35" s="8">
        <v>4.3556006122448974</v>
      </c>
      <c r="BB35" s="8">
        <f t="shared" si="18"/>
        <v>4.2968281791167131</v>
      </c>
      <c r="BC35" s="8">
        <v>4.2823857666830891</v>
      </c>
      <c r="BD35" s="8">
        <f t="shared" si="19"/>
        <v>4.3542221998995476</v>
      </c>
      <c r="BE35" s="5"/>
      <c r="BF35" s="61">
        <f t="shared" si="20"/>
        <v>39.791699999999999</v>
      </c>
      <c r="BG35" s="63">
        <f t="shared" si="21"/>
        <v>37.577999999999996</v>
      </c>
      <c r="BH35" s="63">
        <f t="shared" si="22"/>
        <v>36.453224999999996</v>
      </c>
      <c r="BI35" s="63">
        <f t="shared" si="23"/>
        <v>43.047825000000003</v>
      </c>
      <c r="BJ35" s="63">
        <f t="shared" si="24"/>
        <v>37.363</v>
      </c>
      <c r="BK35" s="63">
        <f t="shared" si="25"/>
        <v>42.803349999999995</v>
      </c>
      <c r="BL35" s="63">
        <f t="shared" si="26"/>
        <v>40.3435658</v>
      </c>
      <c r="BM35" s="63">
        <f t="shared" si="27"/>
        <v>36.363</v>
      </c>
      <c r="BN35" s="64">
        <f t="shared" si="28"/>
        <v>39.720500000000001</v>
      </c>
      <c r="BO35" s="51"/>
      <c r="BP35" s="97"/>
      <c r="BX35" s="54">
        <f t="shared" si="35"/>
        <v>2017</v>
      </c>
      <c r="BY35" s="98">
        <f t="shared" si="36"/>
        <v>42795</v>
      </c>
      <c r="BZ35" s="57">
        <f t="shared" si="37"/>
        <v>4.3644069142915942</v>
      </c>
      <c r="CA35" s="57">
        <f t="shared" si="38"/>
        <v>4.2968281791167131</v>
      </c>
      <c r="CB35" s="57">
        <v>4.3522842857142852</v>
      </c>
      <c r="CC35" s="57">
        <v>4.2791317690037936</v>
      </c>
      <c r="CD35" s="57">
        <v>4.3522842857142852</v>
      </c>
      <c r="CE35" s="57">
        <f t="shared" si="39"/>
        <v>4.3272991954022979</v>
      </c>
      <c r="CF35" s="1"/>
      <c r="CG35" s="99">
        <v>-1</v>
      </c>
      <c r="CH35" s="7">
        <v>-1.4999999999999964</v>
      </c>
      <c r="CI35" s="7">
        <v>0</v>
      </c>
      <c r="CJ35" s="7">
        <v>-0.49999999999999645</v>
      </c>
      <c r="CK35" s="7">
        <v>2.25</v>
      </c>
      <c r="CL35" s="7">
        <v>2</v>
      </c>
      <c r="CM35" s="7">
        <v>0.15925000000000011</v>
      </c>
      <c r="CN35" s="100">
        <v>1.0723100000000017</v>
      </c>
      <c r="CO35" s="13"/>
      <c r="CP35" s="101">
        <v>1.0779506375014622</v>
      </c>
      <c r="CQ35" s="102">
        <v>1.0328225523453036</v>
      </c>
      <c r="CR35" s="102">
        <v>1.0225757398526145</v>
      </c>
      <c r="CS35" s="102">
        <v>0.97602058720318163</v>
      </c>
      <c r="CT35" s="102">
        <v>1.0706851789140988</v>
      </c>
      <c r="CU35" s="103">
        <v>1.0035265075819915</v>
      </c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</row>
    <row r="36" spans="1:143" ht="12.75" x14ac:dyDescent="0.2">
      <c r="A36" s="3">
        <f t="shared" si="0"/>
        <v>2017</v>
      </c>
      <c r="B36" s="43">
        <v>42826</v>
      </c>
      <c r="C36" s="43">
        <v>42855</v>
      </c>
      <c r="D36" s="44">
        <f t="shared" si="1"/>
        <v>42826</v>
      </c>
      <c r="E36" s="94">
        <v>41.717500000000001</v>
      </c>
      <c r="F36" s="46">
        <v>28.15</v>
      </c>
      <c r="G36" s="94">
        <v>44.4</v>
      </c>
      <c r="H36" s="46">
        <v>30.28</v>
      </c>
      <c r="I36" s="94">
        <v>34.549999999999997</v>
      </c>
      <c r="J36" s="46">
        <v>22.405000000000001</v>
      </c>
      <c r="K36" s="94">
        <v>42.2</v>
      </c>
      <c r="L36" s="46">
        <v>37.547499999999999</v>
      </c>
      <c r="M36" s="94">
        <v>43.06</v>
      </c>
      <c r="N36" s="46">
        <v>38.534999999999997</v>
      </c>
      <c r="O36" s="94">
        <f t="shared" si="2"/>
        <v>43.15</v>
      </c>
      <c r="P36" s="46">
        <f t="shared" si="3"/>
        <v>29.28</v>
      </c>
      <c r="Q36" s="94">
        <f t="shared" si="4"/>
        <v>41.4</v>
      </c>
      <c r="R36" s="46">
        <f t="shared" si="5"/>
        <v>29.53</v>
      </c>
      <c r="S36" s="94">
        <f t="shared" si="6"/>
        <v>46.65</v>
      </c>
      <c r="T36" s="46">
        <f t="shared" si="7"/>
        <v>28.28</v>
      </c>
      <c r="U36" s="94">
        <f t="shared" si="8"/>
        <v>41.312249999999999</v>
      </c>
      <c r="V36" s="95">
        <f t="shared" si="9"/>
        <v>32.37912</v>
      </c>
      <c r="W36" s="96">
        <v>4.0620000000000003</v>
      </c>
      <c r="X36" s="96">
        <v>4.1219999999999999</v>
      </c>
      <c r="Y36" s="96">
        <v>3.827</v>
      </c>
      <c r="Z36" s="96">
        <v>3.7919999999999998</v>
      </c>
      <c r="AA36" s="96">
        <v>3.6595</v>
      </c>
      <c r="AB36" s="96">
        <v>3.867</v>
      </c>
      <c r="AC36" s="96">
        <v>3.8340000000000001</v>
      </c>
      <c r="AD36" s="96">
        <v>3.6970000000000001</v>
      </c>
      <c r="AE36" s="96">
        <v>3.3420000000000001</v>
      </c>
      <c r="AF36" s="96">
        <v>4.1079999999999997</v>
      </c>
      <c r="AG36" s="96">
        <v>3.9236</v>
      </c>
      <c r="AH36" s="96">
        <v>3.8854000000000002</v>
      </c>
      <c r="AI36" s="96">
        <v>3.9430000000000001</v>
      </c>
      <c r="AJ36" s="96">
        <v>3.8490000000000002</v>
      </c>
      <c r="AK36" s="125"/>
      <c r="AL36" s="7"/>
      <c r="AM36" s="13"/>
      <c r="AN36" s="13"/>
      <c r="AO36" s="13"/>
      <c r="AP36" s="13"/>
      <c r="AQ36" s="13"/>
      <c r="AR36" s="8">
        <f t="shared" si="10"/>
        <v>3.9285374733204597</v>
      </c>
      <c r="AS36" s="8">
        <f t="shared" si="11"/>
        <v>3.7892956804553308</v>
      </c>
      <c r="AT36" s="8">
        <f t="shared" si="12"/>
        <v>4.0774480893204599</v>
      </c>
      <c r="AU36" s="8">
        <f t="shared" si="13"/>
        <v>3.9329290564553312</v>
      </c>
      <c r="AV36" s="8">
        <f t="shared" si="14"/>
        <v>3.9320525748878956</v>
      </c>
      <c r="AW36" s="8"/>
      <c r="AX36" s="8">
        <f t="shared" si="15"/>
        <v>3.8628338583638584</v>
      </c>
      <c r="AY36" s="8">
        <f t="shared" si="16"/>
        <v>3.9218109589041097</v>
      </c>
      <c r="AZ36" s="8">
        <f t="shared" si="17"/>
        <v>3.8699458067080399</v>
      </c>
      <c r="BA36" s="8">
        <v>3.8632536734693881</v>
      </c>
      <c r="BB36" s="8">
        <f t="shared" si="18"/>
        <v>3.7716719131058514</v>
      </c>
      <c r="BC36" s="8">
        <v>3.7981336544953557</v>
      </c>
      <c r="BD36" s="8">
        <f t="shared" si="19"/>
        <v>3.869541135107986</v>
      </c>
      <c r="BE36" s="5"/>
      <c r="BF36" s="61">
        <f t="shared" si="20"/>
        <v>35.883474999999997</v>
      </c>
      <c r="BG36" s="63">
        <f t="shared" si="21"/>
        <v>38.328399999999995</v>
      </c>
      <c r="BH36" s="63">
        <f t="shared" si="22"/>
        <v>29.327649999999998</v>
      </c>
      <c r="BI36" s="63">
        <f t="shared" si="23"/>
        <v>41.114249999999998</v>
      </c>
      <c r="BJ36" s="63">
        <f t="shared" si="24"/>
        <v>36.295899999999996</v>
      </c>
      <c r="BK36" s="63">
        <f t="shared" si="25"/>
        <v>40.199424999999998</v>
      </c>
      <c r="BL36" s="63">
        <f t="shared" si="26"/>
        <v>37.471004099999995</v>
      </c>
      <c r="BM36" s="63">
        <f t="shared" si="27"/>
        <v>37.185899999999997</v>
      </c>
      <c r="BN36" s="64">
        <f t="shared" si="28"/>
        <v>38.750899999999994</v>
      </c>
      <c r="BO36" s="51"/>
      <c r="BP36" s="97"/>
      <c r="BX36" s="54">
        <f t="shared" si="35"/>
        <v>2017</v>
      </c>
      <c r="BY36" s="98">
        <f t="shared" si="36"/>
        <v>42826</v>
      </c>
      <c r="BZ36" s="57">
        <f t="shared" si="37"/>
        <v>3.9708479061631854</v>
      </c>
      <c r="CA36" s="57">
        <f t="shared" si="38"/>
        <v>3.7716719131058514</v>
      </c>
      <c r="CB36" s="57">
        <v>3.8599373469387759</v>
      </c>
      <c r="CC36" s="57">
        <v>3.7948787731588354</v>
      </c>
      <c r="CD36" s="57">
        <v>3.8599373469387759</v>
      </c>
      <c r="CE36" s="57">
        <f t="shared" si="39"/>
        <v>3.8013344991789819</v>
      </c>
      <c r="CF36" s="1"/>
      <c r="CG36" s="99">
        <v>-1.25</v>
      </c>
      <c r="CH36" s="7">
        <v>-1</v>
      </c>
      <c r="CI36" s="7">
        <v>-3</v>
      </c>
      <c r="CJ36" s="7">
        <v>-0.75</v>
      </c>
      <c r="CK36" s="7">
        <v>2.25</v>
      </c>
      <c r="CL36" s="7">
        <v>-2</v>
      </c>
      <c r="CM36" s="7">
        <v>-0.40525000000000233</v>
      </c>
      <c r="CN36" s="100">
        <v>4.2291200000000018</v>
      </c>
      <c r="CO36" s="13"/>
      <c r="CP36" s="101">
        <v>1.0833333333333333</v>
      </c>
      <c r="CQ36" s="102">
        <v>1.034704641350211</v>
      </c>
      <c r="CR36" s="102">
        <v>1.0246308016877639</v>
      </c>
      <c r="CS36" s="102">
        <v>0.96505801687763715</v>
      </c>
      <c r="CT36" s="102">
        <v>1.0665404381931296</v>
      </c>
      <c r="CU36" s="103">
        <v>1.0039123630672926</v>
      </c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</row>
    <row r="37" spans="1:143" ht="12.75" x14ac:dyDescent="0.2">
      <c r="A37" s="3">
        <f t="shared" si="0"/>
        <v>2017</v>
      </c>
      <c r="B37" s="43">
        <v>42856</v>
      </c>
      <c r="C37" s="43">
        <v>42886</v>
      </c>
      <c r="D37" s="44">
        <f t="shared" si="1"/>
        <v>42856</v>
      </c>
      <c r="E37" s="94">
        <v>36.712499999999999</v>
      </c>
      <c r="F37" s="46">
        <v>19.75</v>
      </c>
      <c r="G37" s="94">
        <v>40.65</v>
      </c>
      <c r="H37" s="46">
        <v>28.66</v>
      </c>
      <c r="I37" s="94">
        <v>32.75</v>
      </c>
      <c r="J37" s="46">
        <v>17.612500000000001</v>
      </c>
      <c r="K37" s="94">
        <v>43.475000000000001</v>
      </c>
      <c r="L37" s="46">
        <v>31.7425</v>
      </c>
      <c r="M37" s="94">
        <v>43.92</v>
      </c>
      <c r="N37" s="46">
        <v>31.657499999999999</v>
      </c>
      <c r="O37" s="94">
        <f t="shared" si="2"/>
        <v>39.65</v>
      </c>
      <c r="P37" s="46">
        <f t="shared" si="3"/>
        <v>27.16</v>
      </c>
      <c r="Q37" s="94">
        <f t="shared" si="4"/>
        <v>39.65</v>
      </c>
      <c r="R37" s="46">
        <f t="shared" si="5"/>
        <v>27.66</v>
      </c>
      <c r="S37" s="94">
        <f t="shared" si="6"/>
        <v>43.4</v>
      </c>
      <c r="T37" s="46">
        <f t="shared" si="7"/>
        <v>26.66</v>
      </c>
      <c r="U37" s="94">
        <f t="shared" si="8"/>
        <v>39.218249999999998</v>
      </c>
      <c r="V37" s="95">
        <f t="shared" si="9"/>
        <v>24.912310000000002</v>
      </c>
      <c r="W37" s="96">
        <v>4.07</v>
      </c>
      <c r="X37" s="96">
        <v>4.18</v>
      </c>
      <c r="Y37" s="96">
        <v>3.9125000000000001</v>
      </c>
      <c r="Z37" s="96">
        <v>3.73</v>
      </c>
      <c r="AA37" s="96">
        <v>3.5975000000000001</v>
      </c>
      <c r="AB37" s="96">
        <v>3.8725000000000001</v>
      </c>
      <c r="AC37" s="96">
        <v>3.8393999999999999</v>
      </c>
      <c r="AD37" s="96">
        <v>3.6924999999999999</v>
      </c>
      <c r="AE37" s="96">
        <v>3.3325</v>
      </c>
      <c r="AF37" s="96">
        <v>4.0438000000000001</v>
      </c>
      <c r="AG37" s="96">
        <v>3.8605</v>
      </c>
      <c r="AH37" s="96">
        <v>3.823</v>
      </c>
      <c r="AI37" s="96">
        <v>3.9382000000000001</v>
      </c>
      <c r="AJ37" s="96">
        <v>3.8544</v>
      </c>
      <c r="AK37" s="125"/>
      <c r="AL37" s="7"/>
      <c r="AM37" s="13"/>
      <c r="AN37" s="13"/>
      <c r="AO37" s="13"/>
      <c r="AP37" s="13"/>
      <c r="AQ37" s="13"/>
      <c r="AR37" s="8">
        <f t="shared" si="10"/>
        <v>3.9340258359589386</v>
      </c>
      <c r="AS37" s="8">
        <f t="shared" si="11"/>
        <v>3.7847220449232646</v>
      </c>
      <c r="AT37" s="8">
        <f t="shared" si="12"/>
        <v>4.0831444599589393</v>
      </c>
      <c r="AU37" s="8">
        <f t="shared" si="13"/>
        <v>3.928182080923265</v>
      </c>
      <c r="AV37" s="8">
        <f t="shared" si="14"/>
        <v>3.9325186054411017</v>
      </c>
      <c r="AW37" s="8"/>
      <c r="AX37" s="8">
        <f t="shared" si="15"/>
        <v>3.7997487952787954</v>
      </c>
      <c r="AY37" s="8">
        <f t="shared" si="16"/>
        <v>3.927290410958904</v>
      </c>
      <c r="AZ37" s="8">
        <f t="shared" si="17"/>
        <v>3.8754477035419921</v>
      </c>
      <c r="BA37" s="8">
        <v>3.799988367346939</v>
      </c>
      <c r="BB37" s="8">
        <f t="shared" si="18"/>
        <v>3.7081408136079519</v>
      </c>
      <c r="BC37" s="8">
        <v>3.7359085126183831</v>
      </c>
      <c r="BD37" s="8">
        <f t="shared" si="19"/>
        <v>3.8072608739326972</v>
      </c>
      <c r="BE37" s="5"/>
      <c r="BF37" s="61">
        <f t="shared" si="20"/>
        <v>29.418624999999999</v>
      </c>
      <c r="BG37" s="63">
        <f t="shared" si="21"/>
        <v>35.494299999999996</v>
      </c>
      <c r="BH37" s="63">
        <f t="shared" si="22"/>
        <v>26.240874999999996</v>
      </c>
      <c r="BI37" s="63">
        <f t="shared" si="23"/>
        <v>38.647124999999996</v>
      </c>
      <c r="BJ37" s="63">
        <f t="shared" si="24"/>
        <v>34.494299999999996</v>
      </c>
      <c r="BK37" s="63">
        <f t="shared" si="25"/>
        <v>38.430025000000001</v>
      </c>
      <c r="BL37" s="63">
        <f t="shared" si="26"/>
        <v>33.066695799999998</v>
      </c>
      <c r="BM37" s="63">
        <f t="shared" si="27"/>
        <v>34.279299999999999</v>
      </c>
      <c r="BN37" s="64">
        <f t="shared" si="28"/>
        <v>36.201799999999992</v>
      </c>
      <c r="BO37" s="51"/>
      <c r="BP37" s="97"/>
      <c r="BX37" s="54">
        <f t="shared" si="35"/>
        <v>2017</v>
      </c>
      <c r="BY37" s="98">
        <f t="shared" si="36"/>
        <v>42856</v>
      </c>
      <c r="BZ37" s="57">
        <f t="shared" si="37"/>
        <v>4.0588199197448303</v>
      </c>
      <c r="CA37" s="57">
        <f t="shared" si="38"/>
        <v>3.7081408136079519</v>
      </c>
      <c r="CB37" s="57">
        <v>3.7966720408163268</v>
      </c>
      <c r="CC37" s="57">
        <v>3.7326535177341982</v>
      </c>
      <c r="CD37" s="57">
        <v>3.7966720408163268</v>
      </c>
      <c r="CE37" s="57">
        <f t="shared" si="39"/>
        <v>3.7377055993431858</v>
      </c>
      <c r="CF37" s="1"/>
      <c r="CG37" s="99">
        <v>-1</v>
      </c>
      <c r="CH37" s="7">
        <v>-1.5</v>
      </c>
      <c r="CI37" s="7">
        <v>-1</v>
      </c>
      <c r="CJ37" s="7">
        <v>-1</v>
      </c>
      <c r="CK37" s="7">
        <v>2.75</v>
      </c>
      <c r="CL37" s="7">
        <v>-2</v>
      </c>
      <c r="CM37" s="7">
        <v>2.505749999999999</v>
      </c>
      <c r="CN37" s="100">
        <v>5.1623100000000015</v>
      </c>
      <c r="CO37" s="13"/>
      <c r="CP37" s="101">
        <v>1.0841286863270778</v>
      </c>
      <c r="CQ37" s="102">
        <v>1.0349865951742627</v>
      </c>
      <c r="CR37" s="102">
        <v>1.0249329758713137</v>
      </c>
      <c r="CS37" s="102">
        <v>0.96447721179624668</v>
      </c>
      <c r="CT37" s="102">
        <v>1.0665402843601897</v>
      </c>
      <c r="CU37" s="103">
        <v>1.0039068604469448</v>
      </c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</row>
    <row r="38" spans="1:143" ht="12.75" x14ac:dyDescent="0.2">
      <c r="A38" s="3">
        <f t="shared" si="0"/>
        <v>2017</v>
      </c>
      <c r="B38" s="43">
        <v>42887</v>
      </c>
      <c r="C38" s="43">
        <v>42916</v>
      </c>
      <c r="D38" s="44">
        <f t="shared" si="1"/>
        <v>42887</v>
      </c>
      <c r="E38" s="94">
        <v>37.07</v>
      </c>
      <c r="F38" s="46">
        <v>20.8</v>
      </c>
      <c r="G38" s="94">
        <v>36.9</v>
      </c>
      <c r="H38" s="46">
        <v>28.66</v>
      </c>
      <c r="I38" s="94">
        <v>30.95</v>
      </c>
      <c r="J38" s="46">
        <v>14.95</v>
      </c>
      <c r="K38" s="94">
        <v>46.024999999999999</v>
      </c>
      <c r="L38" s="46">
        <v>32.71</v>
      </c>
      <c r="M38" s="94">
        <v>46.07</v>
      </c>
      <c r="N38" s="46">
        <v>31.657499999999999</v>
      </c>
      <c r="O38" s="94">
        <f t="shared" si="2"/>
        <v>36.65</v>
      </c>
      <c r="P38" s="46">
        <f t="shared" si="3"/>
        <v>27.91</v>
      </c>
      <c r="Q38" s="94">
        <f t="shared" si="4"/>
        <v>36.9</v>
      </c>
      <c r="R38" s="46">
        <f t="shared" si="5"/>
        <v>27.91</v>
      </c>
      <c r="S38" s="94">
        <f t="shared" si="6"/>
        <v>39.9</v>
      </c>
      <c r="T38" s="46">
        <f t="shared" si="7"/>
        <v>26.66</v>
      </c>
      <c r="U38" s="94">
        <f t="shared" si="8"/>
        <v>40.41825</v>
      </c>
      <c r="V38" s="95">
        <f t="shared" si="9"/>
        <v>25.43731</v>
      </c>
      <c r="W38" s="96">
        <v>4.0999999999999996</v>
      </c>
      <c r="X38" s="96">
        <v>4.22</v>
      </c>
      <c r="Y38" s="96">
        <v>3.9624999999999999</v>
      </c>
      <c r="Z38" s="96">
        <v>3.76</v>
      </c>
      <c r="AA38" s="96">
        <v>3.6274999999999999</v>
      </c>
      <c r="AB38" s="96">
        <v>3.9075000000000002</v>
      </c>
      <c r="AC38" s="96">
        <v>3.8742000000000001</v>
      </c>
      <c r="AD38" s="96">
        <v>3.7075</v>
      </c>
      <c r="AE38" s="96">
        <v>3.3525</v>
      </c>
      <c r="AF38" s="96">
        <v>4.0749000000000004</v>
      </c>
      <c r="AG38" s="96">
        <v>3.891</v>
      </c>
      <c r="AH38" s="96">
        <v>3.8532000000000002</v>
      </c>
      <c r="AI38" s="96">
        <v>3.9540999999999999</v>
      </c>
      <c r="AJ38" s="96">
        <v>3.8892000000000002</v>
      </c>
      <c r="AK38" s="125"/>
      <c r="AL38" s="7"/>
      <c r="AM38" s="13"/>
      <c r="AN38" s="13"/>
      <c r="AO38" s="13"/>
      <c r="AP38" s="13"/>
      <c r="AQ38" s="13"/>
      <c r="AR38" s="8">
        <f t="shared" si="10"/>
        <v>3.9693952840735847</v>
      </c>
      <c r="AS38" s="8">
        <f t="shared" si="11"/>
        <v>3.7999674966968189</v>
      </c>
      <c r="AT38" s="8">
        <f t="shared" si="12"/>
        <v>4.1198544040735854</v>
      </c>
      <c r="AU38" s="8">
        <f t="shared" si="13"/>
        <v>3.9440053326968192</v>
      </c>
      <c r="AV38" s="8">
        <f t="shared" si="14"/>
        <v>3.9583056293852019</v>
      </c>
      <c r="AW38" s="8"/>
      <c r="AX38" s="8">
        <f t="shared" si="15"/>
        <v>3.8302738258038258</v>
      </c>
      <c r="AY38" s="8">
        <f t="shared" si="16"/>
        <v>3.9626024353120242</v>
      </c>
      <c r="AZ38" s="8">
        <f t="shared" si="17"/>
        <v>3.9104597743035083</v>
      </c>
      <c r="BA38" s="8">
        <v>3.8306006122448979</v>
      </c>
      <c r="BB38" s="8">
        <f t="shared" si="18"/>
        <v>3.7388816682037094</v>
      </c>
      <c r="BC38" s="8">
        <v>3.766017452236273</v>
      </c>
      <c r="BD38" s="8">
        <f t="shared" si="19"/>
        <v>3.8373964841788046</v>
      </c>
      <c r="BE38" s="5"/>
      <c r="BF38" s="61">
        <f t="shared" si="20"/>
        <v>30.073900000000002</v>
      </c>
      <c r="BG38" s="63">
        <f t="shared" si="21"/>
        <v>33.3568</v>
      </c>
      <c r="BH38" s="63">
        <f t="shared" si="22"/>
        <v>24.069999999999997</v>
      </c>
      <c r="BI38" s="63">
        <f t="shared" si="23"/>
        <v>39.872624999999999</v>
      </c>
      <c r="BJ38" s="63">
        <f t="shared" si="24"/>
        <v>33.034300000000002</v>
      </c>
      <c r="BK38" s="63">
        <f t="shared" si="25"/>
        <v>40.299549999999996</v>
      </c>
      <c r="BL38" s="63">
        <f t="shared" si="26"/>
        <v>33.976445799999993</v>
      </c>
      <c r="BM38" s="63">
        <f t="shared" si="27"/>
        <v>32.891799999999996</v>
      </c>
      <c r="BN38" s="64">
        <f t="shared" si="28"/>
        <v>34.206800000000001</v>
      </c>
      <c r="BO38" s="51"/>
      <c r="BP38" s="97"/>
      <c r="BX38" s="54">
        <f t="shared" si="35"/>
        <v>2017</v>
      </c>
      <c r="BY38" s="98">
        <f t="shared" si="36"/>
        <v>42887</v>
      </c>
      <c r="BZ38" s="57">
        <f t="shared" si="37"/>
        <v>4.1102655417223994</v>
      </c>
      <c r="CA38" s="57">
        <f t="shared" si="38"/>
        <v>3.7388816682037094</v>
      </c>
      <c r="CB38" s="57">
        <v>3.8272842857142857</v>
      </c>
      <c r="CC38" s="57">
        <v>3.7627625122945063</v>
      </c>
      <c r="CD38" s="57">
        <v>3.8272842857142857</v>
      </c>
      <c r="CE38" s="57">
        <f t="shared" si="39"/>
        <v>3.768493776683087</v>
      </c>
      <c r="CF38" s="1"/>
      <c r="CG38" s="99">
        <v>-0.25</v>
      </c>
      <c r="CH38" s="7">
        <v>-0.75</v>
      </c>
      <c r="CI38" s="7">
        <v>0</v>
      </c>
      <c r="CJ38" s="7">
        <v>-0.75</v>
      </c>
      <c r="CK38" s="7">
        <v>3</v>
      </c>
      <c r="CL38" s="7">
        <v>-2</v>
      </c>
      <c r="CM38" s="7">
        <v>3.3482500000000002</v>
      </c>
      <c r="CN38" s="100">
        <v>4.6373099999999994</v>
      </c>
      <c r="CO38" s="13"/>
      <c r="CP38" s="101">
        <v>1.0837500000000002</v>
      </c>
      <c r="CQ38" s="102">
        <v>1.034840425531915</v>
      </c>
      <c r="CR38" s="102">
        <v>1.0247872340425532</v>
      </c>
      <c r="CS38" s="102">
        <v>0.9647606382978724</v>
      </c>
      <c r="CT38" s="102">
        <v>1.0665138233310856</v>
      </c>
      <c r="CU38" s="103">
        <v>1.0038717670744928</v>
      </c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</row>
    <row r="39" spans="1:143" ht="12.75" x14ac:dyDescent="0.2">
      <c r="A39" s="3">
        <f t="shared" si="0"/>
        <v>2017</v>
      </c>
      <c r="B39" s="43">
        <v>42917</v>
      </c>
      <c r="C39" s="43">
        <v>42947</v>
      </c>
      <c r="D39" s="44">
        <f t="shared" si="1"/>
        <v>42917</v>
      </c>
      <c r="E39" s="94">
        <v>48.825000000000003</v>
      </c>
      <c r="F39" s="46">
        <v>27.574999999999999</v>
      </c>
      <c r="G39" s="94">
        <v>50.85</v>
      </c>
      <c r="H39" s="46">
        <v>31.105</v>
      </c>
      <c r="I39" s="94">
        <v>42.08</v>
      </c>
      <c r="J39" s="46">
        <v>24.024999999999999</v>
      </c>
      <c r="K39" s="94">
        <v>51.15</v>
      </c>
      <c r="L39" s="46">
        <v>38.572499999999998</v>
      </c>
      <c r="M39" s="94">
        <v>53.37</v>
      </c>
      <c r="N39" s="46">
        <v>39.03</v>
      </c>
      <c r="O39" s="94">
        <f t="shared" si="2"/>
        <v>55.35</v>
      </c>
      <c r="P39" s="46">
        <f t="shared" si="3"/>
        <v>30.105</v>
      </c>
      <c r="Q39" s="94">
        <f t="shared" si="4"/>
        <v>55.85</v>
      </c>
      <c r="R39" s="46">
        <f t="shared" si="5"/>
        <v>31.105</v>
      </c>
      <c r="S39" s="94">
        <f t="shared" si="6"/>
        <v>55.1</v>
      </c>
      <c r="T39" s="46">
        <f t="shared" si="7"/>
        <v>33.604999999999997</v>
      </c>
      <c r="U39" s="94">
        <f t="shared" si="8"/>
        <v>49.763249999999999</v>
      </c>
      <c r="V39" s="95">
        <f t="shared" si="9"/>
        <v>32.326749999999997</v>
      </c>
      <c r="W39" s="96">
        <v>4.1360000000000001</v>
      </c>
      <c r="X39" s="96">
        <v>4.4634999999999998</v>
      </c>
      <c r="Y39" s="96">
        <v>4.0484999999999998</v>
      </c>
      <c r="Z39" s="96">
        <v>3.8184999999999998</v>
      </c>
      <c r="AA39" s="96">
        <v>3.6859999999999999</v>
      </c>
      <c r="AB39" s="96">
        <v>3.996</v>
      </c>
      <c r="AC39" s="96">
        <v>3.9621</v>
      </c>
      <c r="AD39" s="96">
        <v>3.911</v>
      </c>
      <c r="AE39" s="96">
        <v>3.3660000000000001</v>
      </c>
      <c r="AF39" s="96">
        <v>4.1355000000000004</v>
      </c>
      <c r="AG39" s="96">
        <v>3.9506000000000001</v>
      </c>
      <c r="AH39" s="96">
        <v>3.9121000000000001</v>
      </c>
      <c r="AI39" s="96">
        <v>4.1703999999999999</v>
      </c>
      <c r="AJ39" s="96">
        <v>3.9771000000000001</v>
      </c>
      <c r="AK39" s="125"/>
      <c r="AL39" s="7"/>
      <c r="AM39" s="13"/>
      <c r="AN39" s="13"/>
      <c r="AO39" s="13"/>
      <c r="AP39" s="13"/>
      <c r="AQ39" s="13"/>
      <c r="AR39" s="8">
        <f t="shared" si="10"/>
        <v>4.0587336314666116</v>
      </c>
      <c r="AS39" s="8">
        <f t="shared" si="11"/>
        <v>4.0067974590913709</v>
      </c>
      <c r="AT39" s="8">
        <f t="shared" si="12"/>
        <v>4.2125786594666126</v>
      </c>
      <c r="AU39" s="8">
        <f t="shared" si="13"/>
        <v>4.1586741150913715</v>
      </c>
      <c r="AV39" s="8">
        <f t="shared" si="14"/>
        <v>4.1091959662789916</v>
      </c>
      <c r="AW39" s="8"/>
      <c r="AX39" s="8">
        <f t="shared" si="15"/>
        <v>3.8897976353276351</v>
      </c>
      <c r="AY39" s="8">
        <f t="shared" si="16"/>
        <v>4.0517957382039569</v>
      </c>
      <c r="AZ39" s="8">
        <f t="shared" si="17"/>
        <v>3.9989902960861978</v>
      </c>
      <c r="BA39" s="8">
        <v>3.8902944897959184</v>
      </c>
      <c r="BB39" s="8">
        <f t="shared" si="18"/>
        <v>3.7988263346654372</v>
      </c>
      <c r="BC39" s="8">
        <v>3.824729884491159</v>
      </c>
      <c r="BD39" s="8">
        <f t="shared" si="19"/>
        <v>3.8961609241587141</v>
      </c>
      <c r="BE39" s="5"/>
      <c r="BF39" s="61">
        <f t="shared" si="20"/>
        <v>39.6875</v>
      </c>
      <c r="BG39" s="63">
        <f t="shared" si="21"/>
        <v>42.359649999999995</v>
      </c>
      <c r="BH39" s="63">
        <f t="shared" si="22"/>
        <v>34.31635</v>
      </c>
      <c r="BI39" s="63">
        <f t="shared" si="23"/>
        <v>47.203800000000001</v>
      </c>
      <c r="BJ39" s="63">
        <f t="shared" si="24"/>
        <v>45.209649999999996</v>
      </c>
      <c r="BK39" s="63">
        <f t="shared" si="25"/>
        <v>45.741674999999994</v>
      </c>
      <c r="BL39" s="63">
        <f t="shared" si="26"/>
        <v>42.265554999999992</v>
      </c>
      <c r="BM39" s="63">
        <f t="shared" si="27"/>
        <v>44.49465</v>
      </c>
      <c r="BN39" s="64">
        <f t="shared" si="28"/>
        <v>45.857149999999997</v>
      </c>
      <c r="BO39" s="51"/>
      <c r="BP39" s="97"/>
      <c r="BX39" s="54">
        <f t="shared" si="35"/>
        <v>2017</v>
      </c>
      <c r="BY39" s="98">
        <f t="shared" si="36"/>
        <v>42917</v>
      </c>
      <c r="BZ39" s="57">
        <f t="shared" si="37"/>
        <v>4.198752011523819</v>
      </c>
      <c r="CA39" s="57">
        <f t="shared" si="38"/>
        <v>3.7988263346654372</v>
      </c>
      <c r="CB39" s="57">
        <v>3.8869781632653062</v>
      </c>
      <c r="CC39" s="57">
        <v>3.8214750516871079</v>
      </c>
      <c r="CD39" s="57">
        <v>3.8869781632653062</v>
      </c>
      <c r="CE39" s="57">
        <f t="shared" si="39"/>
        <v>3.8285307224958949</v>
      </c>
      <c r="CF39" s="1"/>
      <c r="CG39" s="99">
        <v>4.5</v>
      </c>
      <c r="CH39" s="7">
        <v>-1</v>
      </c>
      <c r="CI39" s="7">
        <v>5</v>
      </c>
      <c r="CJ39" s="7">
        <v>0</v>
      </c>
      <c r="CK39" s="7">
        <v>4.25</v>
      </c>
      <c r="CL39" s="7">
        <v>2.4999999999999964</v>
      </c>
      <c r="CM39" s="7">
        <v>0.93824999999999648</v>
      </c>
      <c r="CN39" s="100">
        <v>4.7517499999999977</v>
      </c>
      <c r="CO39" s="13"/>
      <c r="CP39" s="101">
        <v>1.0830168914495222</v>
      </c>
      <c r="CQ39" s="102">
        <v>1.0345947361529397</v>
      </c>
      <c r="CR39" s="102">
        <v>1.0245122430273668</v>
      </c>
      <c r="CS39" s="102">
        <v>0.96530051067172973</v>
      </c>
      <c r="CT39" s="102">
        <v>1.066325747890565</v>
      </c>
      <c r="CU39" s="103">
        <v>1.0037858711289469</v>
      </c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</row>
    <row r="40" spans="1:143" ht="12.75" x14ac:dyDescent="0.2">
      <c r="A40" s="3">
        <f t="shared" si="0"/>
        <v>2017</v>
      </c>
      <c r="B40" s="43">
        <v>42948</v>
      </c>
      <c r="C40" s="43">
        <v>42978</v>
      </c>
      <c r="D40" s="44">
        <f t="shared" si="1"/>
        <v>42948</v>
      </c>
      <c r="E40" s="94">
        <v>52.15</v>
      </c>
      <c r="F40" s="46">
        <v>37.65</v>
      </c>
      <c r="G40" s="94">
        <v>49.95</v>
      </c>
      <c r="H40" s="46">
        <v>34.18</v>
      </c>
      <c r="I40" s="94">
        <v>48.064999999999998</v>
      </c>
      <c r="J40" s="46">
        <v>34.35</v>
      </c>
      <c r="K40" s="94">
        <v>52.642499999999998</v>
      </c>
      <c r="L40" s="46">
        <v>41.712499999999999</v>
      </c>
      <c r="M40" s="94">
        <v>53.88</v>
      </c>
      <c r="N40" s="46">
        <v>41.37</v>
      </c>
      <c r="O40" s="94">
        <f t="shared" si="2"/>
        <v>53.45</v>
      </c>
      <c r="P40" s="46">
        <f t="shared" si="3"/>
        <v>33.18</v>
      </c>
      <c r="Q40" s="94">
        <f t="shared" si="4"/>
        <v>54.2</v>
      </c>
      <c r="R40" s="46">
        <f t="shared" si="5"/>
        <v>34.18</v>
      </c>
      <c r="S40" s="94">
        <f t="shared" si="6"/>
        <v>53.7</v>
      </c>
      <c r="T40" s="46">
        <f t="shared" si="7"/>
        <v>36.68</v>
      </c>
      <c r="U40" s="94">
        <f t="shared" si="8"/>
        <v>51.667999999999999</v>
      </c>
      <c r="V40" s="95">
        <f t="shared" si="9"/>
        <v>38.475749999999998</v>
      </c>
      <c r="W40" s="96">
        <v>4.149</v>
      </c>
      <c r="X40" s="96">
        <v>4.4565000000000001</v>
      </c>
      <c r="Y40" s="96">
        <v>4.0990000000000002</v>
      </c>
      <c r="Z40" s="96">
        <v>3.8315000000000001</v>
      </c>
      <c r="AA40" s="96">
        <v>3.6989999999999998</v>
      </c>
      <c r="AB40" s="96">
        <v>4.024</v>
      </c>
      <c r="AC40" s="96">
        <v>3.9899</v>
      </c>
      <c r="AD40" s="96">
        <v>3.9165000000000001</v>
      </c>
      <c r="AE40" s="96">
        <v>3.3715000000000002</v>
      </c>
      <c r="AF40" s="96">
        <v>4.1489000000000003</v>
      </c>
      <c r="AG40" s="96">
        <v>3.9638</v>
      </c>
      <c r="AH40" s="96">
        <v>3.9251</v>
      </c>
      <c r="AI40" s="96">
        <v>4.1761999999999997</v>
      </c>
      <c r="AJ40" s="96">
        <v>4.0049000000000001</v>
      </c>
      <c r="AK40" s="125"/>
      <c r="AL40" s="7"/>
      <c r="AM40" s="13"/>
      <c r="AN40" s="13"/>
      <c r="AO40" s="13"/>
      <c r="AP40" s="13"/>
      <c r="AQ40" s="13"/>
      <c r="AR40" s="8">
        <f t="shared" si="10"/>
        <v>4.0869885354202662</v>
      </c>
      <c r="AS40" s="8">
        <f t="shared" si="11"/>
        <v>4.0123874580750076</v>
      </c>
      <c r="AT40" s="8">
        <f t="shared" si="12"/>
        <v>4.2419044194202664</v>
      </c>
      <c r="AU40" s="8">
        <f t="shared" si="13"/>
        <v>4.1644759740750086</v>
      </c>
      <c r="AV40" s="8">
        <f t="shared" si="14"/>
        <v>4.126439096747637</v>
      </c>
      <c r="AW40" s="8"/>
      <c r="AX40" s="8">
        <f t="shared" si="15"/>
        <v>3.9030251485551486</v>
      </c>
      <c r="AY40" s="8">
        <f t="shared" si="16"/>
        <v>4.0800047691527137</v>
      </c>
      <c r="AZ40" s="8">
        <f t="shared" si="17"/>
        <v>4.0269999526954097</v>
      </c>
      <c r="BA40" s="8">
        <v>3.9035597959183672</v>
      </c>
      <c r="BB40" s="8">
        <f t="shared" si="18"/>
        <v>3.8121473716569323</v>
      </c>
      <c r="BC40" s="8">
        <v>3.8377770916589111</v>
      </c>
      <c r="BD40" s="8">
        <f t="shared" si="19"/>
        <v>3.9092196885986943</v>
      </c>
      <c r="BE40" s="5"/>
      <c r="BF40" s="61">
        <f t="shared" si="20"/>
        <v>45.914999999999992</v>
      </c>
      <c r="BG40" s="63">
        <f t="shared" si="21"/>
        <v>43.168900000000001</v>
      </c>
      <c r="BH40" s="63">
        <f t="shared" si="22"/>
        <v>42.167549999999999</v>
      </c>
      <c r="BI40" s="63">
        <f t="shared" si="23"/>
        <v>48.500699999999995</v>
      </c>
      <c r="BJ40" s="63">
        <f t="shared" si="24"/>
        <v>45.5914</v>
      </c>
      <c r="BK40" s="63">
        <f t="shared" si="25"/>
        <v>47.942599999999999</v>
      </c>
      <c r="BL40" s="63">
        <f t="shared" si="26"/>
        <v>45.995332499999989</v>
      </c>
      <c r="BM40" s="63">
        <f t="shared" si="27"/>
        <v>44.733899999999998</v>
      </c>
      <c r="BN40" s="64">
        <f t="shared" si="28"/>
        <v>46.381399999999999</v>
      </c>
      <c r="BO40" s="51"/>
      <c r="BP40" s="97"/>
      <c r="BX40" s="54">
        <f t="shared" si="35"/>
        <v>2017</v>
      </c>
      <c r="BY40" s="98">
        <f t="shared" si="36"/>
        <v>42948</v>
      </c>
      <c r="BZ40" s="57">
        <f t="shared" si="37"/>
        <v>4.2507120897211648</v>
      </c>
      <c r="CA40" s="57">
        <f t="shared" si="38"/>
        <v>3.8121473716569323</v>
      </c>
      <c r="CB40" s="57">
        <v>3.900243469387755</v>
      </c>
      <c r="CC40" s="57">
        <v>3.834522282663241</v>
      </c>
      <c r="CD40" s="57">
        <v>3.900243469387755</v>
      </c>
      <c r="CE40" s="57">
        <f t="shared" si="39"/>
        <v>3.8418722660098519</v>
      </c>
      <c r="CF40" s="1"/>
      <c r="CG40" s="99">
        <v>3.5</v>
      </c>
      <c r="CH40" s="7">
        <v>-1</v>
      </c>
      <c r="CI40" s="7">
        <v>4.25</v>
      </c>
      <c r="CJ40" s="7">
        <v>0</v>
      </c>
      <c r="CK40" s="7">
        <v>3.75</v>
      </c>
      <c r="CL40" s="7">
        <v>2.5</v>
      </c>
      <c r="CM40" s="7">
        <v>-0.48199999999999932</v>
      </c>
      <c r="CN40" s="100">
        <v>0.82574999999999932</v>
      </c>
      <c r="CO40" s="13"/>
      <c r="CP40" s="101">
        <v>1.0828396189481926</v>
      </c>
      <c r="CQ40" s="102">
        <v>1.0345295576145113</v>
      </c>
      <c r="CR40" s="102">
        <v>1.0244290747748923</v>
      </c>
      <c r="CS40" s="102">
        <v>0.96541824350776451</v>
      </c>
      <c r="CT40" s="102">
        <v>1.0663092046470062</v>
      </c>
      <c r="CU40" s="103">
        <v>1.0037594927191158</v>
      </c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</row>
    <row r="41" spans="1:143" ht="12.75" x14ac:dyDescent="0.2">
      <c r="A41" s="3">
        <f t="shared" si="0"/>
        <v>2017</v>
      </c>
      <c r="B41" s="43">
        <v>42979</v>
      </c>
      <c r="C41" s="43">
        <v>43008</v>
      </c>
      <c r="D41" s="44">
        <f t="shared" si="1"/>
        <v>42979</v>
      </c>
      <c r="E41" s="94">
        <v>49.774999999999999</v>
      </c>
      <c r="F41" s="46">
        <v>37.975000000000001</v>
      </c>
      <c r="G41" s="94">
        <v>43.65</v>
      </c>
      <c r="H41" s="46">
        <v>33.564999999999998</v>
      </c>
      <c r="I41" s="94">
        <v>46.354999999999997</v>
      </c>
      <c r="J41" s="46">
        <v>35.825000000000003</v>
      </c>
      <c r="K41" s="94">
        <v>49.657499999999999</v>
      </c>
      <c r="L41" s="46">
        <v>38.965000000000003</v>
      </c>
      <c r="M41" s="94">
        <v>49.8</v>
      </c>
      <c r="N41" s="46">
        <v>40.200000000000003</v>
      </c>
      <c r="O41" s="94">
        <f t="shared" si="2"/>
        <v>45.65</v>
      </c>
      <c r="P41" s="46">
        <f t="shared" si="3"/>
        <v>31.065000000000001</v>
      </c>
      <c r="Q41" s="94">
        <f t="shared" si="4"/>
        <v>44.65</v>
      </c>
      <c r="R41" s="46">
        <f t="shared" si="5"/>
        <v>30.565000000000001</v>
      </c>
      <c r="S41" s="94">
        <f t="shared" si="6"/>
        <v>46.9</v>
      </c>
      <c r="T41" s="46">
        <f t="shared" si="7"/>
        <v>35.814999999999998</v>
      </c>
      <c r="U41" s="94">
        <f t="shared" si="8"/>
        <v>48.542499999999997</v>
      </c>
      <c r="V41" s="95">
        <f t="shared" si="9"/>
        <v>38.082500000000003</v>
      </c>
      <c r="W41" s="96">
        <v>4.141</v>
      </c>
      <c r="X41" s="96">
        <v>4.2809999999999997</v>
      </c>
      <c r="Y41" s="96">
        <v>3.9910000000000001</v>
      </c>
      <c r="Z41" s="96">
        <v>3.8235000000000001</v>
      </c>
      <c r="AA41" s="96">
        <v>3.6909999999999998</v>
      </c>
      <c r="AB41" s="96">
        <v>4.0185000000000004</v>
      </c>
      <c r="AC41" s="96">
        <v>3.9843999999999999</v>
      </c>
      <c r="AD41" s="96">
        <v>3.9235000000000002</v>
      </c>
      <c r="AE41" s="96">
        <v>3.3784999999999998</v>
      </c>
      <c r="AF41" s="96">
        <v>4.1406000000000001</v>
      </c>
      <c r="AG41" s="96">
        <v>3.9557000000000002</v>
      </c>
      <c r="AH41" s="96">
        <v>3.9171</v>
      </c>
      <c r="AI41" s="96">
        <v>4.1836000000000002</v>
      </c>
      <c r="AJ41" s="96">
        <v>3.9994000000000001</v>
      </c>
      <c r="AK41" s="125"/>
      <c r="AL41" s="7"/>
      <c r="AM41" s="13"/>
      <c r="AN41" s="13"/>
      <c r="AO41" s="13"/>
      <c r="AP41" s="13"/>
      <c r="AQ41" s="13"/>
      <c r="AR41" s="8">
        <f t="shared" si="10"/>
        <v>4.0813985364366294</v>
      </c>
      <c r="AS41" s="8">
        <f t="shared" si="11"/>
        <v>4.019502002236</v>
      </c>
      <c r="AT41" s="8">
        <f t="shared" si="12"/>
        <v>4.2361025604366302</v>
      </c>
      <c r="AU41" s="8">
        <f t="shared" si="13"/>
        <v>4.171860158236</v>
      </c>
      <c r="AV41" s="8">
        <f t="shared" si="14"/>
        <v>4.1272158143363153</v>
      </c>
      <c r="AW41" s="8"/>
      <c r="AX41" s="8">
        <f t="shared" si="15"/>
        <v>3.8948851404151408</v>
      </c>
      <c r="AY41" s="8">
        <f t="shared" si="16"/>
        <v>4.0744238457635715</v>
      </c>
      <c r="AZ41" s="8">
        <f t="shared" si="17"/>
        <v>4.0214980558614579</v>
      </c>
      <c r="BA41" s="8">
        <v>3.8953965306122451</v>
      </c>
      <c r="BB41" s="8">
        <f t="shared" si="18"/>
        <v>3.8039498104313965</v>
      </c>
      <c r="BC41" s="8">
        <v>3.8297480410941405</v>
      </c>
      <c r="BD41" s="8">
        <f t="shared" si="19"/>
        <v>3.9011835258663989</v>
      </c>
      <c r="BE41" s="5"/>
      <c r="BF41" s="61">
        <f t="shared" si="20"/>
        <v>44.700999999999993</v>
      </c>
      <c r="BG41" s="63">
        <f t="shared" si="21"/>
        <v>39.313449999999996</v>
      </c>
      <c r="BH41" s="63">
        <f t="shared" si="22"/>
        <v>41.827099999999994</v>
      </c>
      <c r="BI41" s="63">
        <f t="shared" si="23"/>
        <v>45.671999999999997</v>
      </c>
      <c r="BJ41" s="63">
        <f t="shared" si="24"/>
        <v>38.593449999999997</v>
      </c>
      <c r="BK41" s="63">
        <f t="shared" si="25"/>
        <v>45.059725</v>
      </c>
      <c r="BL41" s="63">
        <f t="shared" si="26"/>
        <v>44.044699999999999</v>
      </c>
      <c r="BM41" s="63">
        <f t="shared" si="27"/>
        <v>39.378450000000001</v>
      </c>
      <c r="BN41" s="64">
        <f t="shared" si="28"/>
        <v>42.133449999999996</v>
      </c>
      <c r="BO41" s="51"/>
      <c r="BP41" s="97"/>
      <c r="BX41" s="54">
        <f t="shared" si="35"/>
        <v>2017</v>
      </c>
      <c r="BY41" s="98">
        <f t="shared" si="36"/>
        <v>42979</v>
      </c>
      <c r="BZ41" s="57">
        <f t="shared" si="37"/>
        <v>4.1395895462496144</v>
      </c>
      <c r="CA41" s="57">
        <f t="shared" si="38"/>
        <v>3.8039498104313965</v>
      </c>
      <c r="CB41" s="57">
        <v>3.8920802040816325</v>
      </c>
      <c r="CC41" s="57">
        <v>3.8264932174471591</v>
      </c>
      <c r="CD41" s="57">
        <v>3.8920802040816325</v>
      </c>
      <c r="CE41" s="57">
        <f t="shared" si="39"/>
        <v>3.8336620853858783</v>
      </c>
      <c r="CF41" s="1"/>
      <c r="CG41" s="99">
        <v>2</v>
      </c>
      <c r="CH41" s="7">
        <v>-2.4999999999999964</v>
      </c>
      <c r="CI41" s="7">
        <v>1</v>
      </c>
      <c r="CJ41" s="7">
        <v>-2.9999999999999964</v>
      </c>
      <c r="CK41" s="7">
        <v>3.25</v>
      </c>
      <c r="CL41" s="7">
        <v>2.25</v>
      </c>
      <c r="CM41" s="7">
        <v>-1.2325000000000017</v>
      </c>
      <c r="CN41" s="100">
        <v>0.10750000000000171</v>
      </c>
      <c r="CO41" s="13"/>
      <c r="CP41" s="101">
        <v>1.0829344841114161</v>
      </c>
      <c r="CQ41" s="102">
        <v>1.0345756505819277</v>
      </c>
      <c r="CR41" s="102">
        <v>1.0244801883091408</v>
      </c>
      <c r="CS41" s="102">
        <v>0.96534588727605586</v>
      </c>
      <c r="CT41" s="102">
        <v>1.0662928507709952</v>
      </c>
      <c r="CU41" s="103">
        <v>1.0037646822608173</v>
      </c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</row>
    <row r="42" spans="1:143" ht="12.75" x14ac:dyDescent="0.2">
      <c r="A42" s="3">
        <f t="shared" si="0"/>
        <v>2017</v>
      </c>
      <c r="B42" s="43">
        <v>43009</v>
      </c>
      <c r="C42" s="43">
        <v>43039</v>
      </c>
      <c r="D42" s="44">
        <f t="shared" si="1"/>
        <v>43009</v>
      </c>
      <c r="E42" s="94">
        <v>45.064999999999998</v>
      </c>
      <c r="F42" s="46">
        <v>37.9</v>
      </c>
      <c r="G42" s="94">
        <v>42.42</v>
      </c>
      <c r="H42" s="46">
        <v>34.200000000000003</v>
      </c>
      <c r="I42" s="94">
        <v>40.93</v>
      </c>
      <c r="J42" s="46">
        <v>35.270000000000003</v>
      </c>
      <c r="K42" s="94">
        <v>48.177500000000002</v>
      </c>
      <c r="L42" s="46">
        <v>39.674999999999997</v>
      </c>
      <c r="M42" s="94">
        <v>45.762500000000003</v>
      </c>
      <c r="N42" s="46">
        <v>39.200000000000003</v>
      </c>
      <c r="O42" s="94">
        <f t="shared" si="2"/>
        <v>42.67</v>
      </c>
      <c r="P42" s="46">
        <f t="shared" si="3"/>
        <v>33.200000000000003</v>
      </c>
      <c r="Q42" s="94">
        <f t="shared" si="4"/>
        <v>41.92</v>
      </c>
      <c r="R42" s="46">
        <f t="shared" si="5"/>
        <v>33.200000000000003</v>
      </c>
      <c r="S42" s="94">
        <f t="shared" si="6"/>
        <v>45.42</v>
      </c>
      <c r="T42" s="46">
        <f t="shared" si="7"/>
        <v>35.200000000000003</v>
      </c>
      <c r="U42" s="94">
        <f t="shared" si="8"/>
        <v>44.269689999999997</v>
      </c>
      <c r="V42" s="95">
        <f t="shared" si="9"/>
        <v>37.57</v>
      </c>
      <c r="W42" s="96">
        <v>4.1630000000000003</v>
      </c>
      <c r="X42" s="96">
        <v>4.2480000000000002</v>
      </c>
      <c r="Y42" s="96">
        <v>3.9630000000000001</v>
      </c>
      <c r="Z42" s="96">
        <v>3.8454999999999999</v>
      </c>
      <c r="AA42" s="96">
        <v>3.7130000000000001</v>
      </c>
      <c r="AB42" s="96">
        <v>4.0305</v>
      </c>
      <c r="AC42" s="96">
        <v>3.9963000000000002</v>
      </c>
      <c r="AD42" s="96">
        <v>3.9554999999999998</v>
      </c>
      <c r="AE42" s="96">
        <v>3.4104999999999999</v>
      </c>
      <c r="AF42" s="96">
        <v>4.1634000000000002</v>
      </c>
      <c r="AG42" s="96">
        <v>3.9781</v>
      </c>
      <c r="AH42" s="96">
        <v>3.9392</v>
      </c>
      <c r="AI42" s="96">
        <v>4.2176999999999998</v>
      </c>
      <c r="AJ42" s="96">
        <v>4.0113000000000003</v>
      </c>
      <c r="AK42" s="125"/>
      <c r="AL42" s="7"/>
      <c r="AM42" s="13"/>
      <c r="AN42" s="13"/>
      <c r="AO42" s="13"/>
      <c r="AP42" s="13"/>
      <c r="AQ42" s="13"/>
      <c r="AR42" s="8">
        <f t="shared" si="10"/>
        <v>4.0934932615103161</v>
      </c>
      <c r="AS42" s="8">
        <f t="shared" si="11"/>
        <v>4.0520256326862478</v>
      </c>
      <c r="AT42" s="8">
        <f t="shared" si="12"/>
        <v>4.2486556735103163</v>
      </c>
      <c r="AU42" s="8">
        <f t="shared" si="13"/>
        <v>4.2056164286862483</v>
      </c>
      <c r="AV42" s="8">
        <f t="shared" si="14"/>
        <v>4.1499477490982821</v>
      </c>
      <c r="AW42" s="8"/>
      <c r="AX42" s="8">
        <f t="shared" si="15"/>
        <v>3.9172701628001629</v>
      </c>
      <c r="AY42" s="8">
        <f t="shared" si="16"/>
        <v>4.0864989345509892</v>
      </c>
      <c r="AZ42" s="8">
        <f t="shared" si="17"/>
        <v>4.0335021944082632</v>
      </c>
      <c r="BA42" s="8">
        <v>3.9178455102040819</v>
      </c>
      <c r="BB42" s="8">
        <f t="shared" si="18"/>
        <v>3.8264931038016194</v>
      </c>
      <c r="BC42" s="8">
        <v>3.8518279301472602</v>
      </c>
      <c r="BD42" s="8">
        <f t="shared" si="19"/>
        <v>3.923282973380211</v>
      </c>
      <c r="BE42" s="5"/>
      <c r="BF42" s="61">
        <f t="shared" si="20"/>
        <v>41.984049999999996</v>
      </c>
      <c r="BG42" s="63">
        <f t="shared" si="21"/>
        <v>38.885399999999997</v>
      </c>
      <c r="BH42" s="63">
        <f t="shared" si="22"/>
        <v>38.496200000000002</v>
      </c>
      <c r="BI42" s="63">
        <f t="shared" si="23"/>
        <v>42.940624999999997</v>
      </c>
      <c r="BJ42" s="63">
        <f t="shared" si="24"/>
        <v>38.170400000000001</v>
      </c>
      <c r="BK42" s="63">
        <f t="shared" si="25"/>
        <v>44.521424999999994</v>
      </c>
      <c r="BL42" s="63">
        <f t="shared" si="26"/>
        <v>41.388823299999999</v>
      </c>
      <c r="BM42" s="63">
        <f t="shared" si="27"/>
        <v>38.597900000000003</v>
      </c>
      <c r="BN42" s="64">
        <f t="shared" si="28"/>
        <v>41.025399999999998</v>
      </c>
      <c r="BO42" s="51"/>
      <c r="BP42" s="97"/>
      <c r="BX42" s="54">
        <f t="shared" si="35"/>
        <v>2017</v>
      </c>
      <c r="BY42" s="98">
        <f t="shared" si="36"/>
        <v>43009</v>
      </c>
      <c r="BZ42" s="57">
        <f t="shared" si="37"/>
        <v>4.1107799979421751</v>
      </c>
      <c r="CA42" s="57">
        <f t="shared" si="38"/>
        <v>3.8264931038016194</v>
      </c>
      <c r="CB42" s="57">
        <v>3.9145291836734697</v>
      </c>
      <c r="CC42" s="57">
        <v>3.8485731467913853</v>
      </c>
      <c r="CD42" s="57">
        <v>3.9145291836734697</v>
      </c>
      <c r="CE42" s="57">
        <f t="shared" si="39"/>
        <v>3.8562400821018064</v>
      </c>
      <c r="CF42" s="1"/>
      <c r="CG42" s="99">
        <v>0.25</v>
      </c>
      <c r="CH42" s="7">
        <v>-1</v>
      </c>
      <c r="CI42" s="7">
        <v>-0.5</v>
      </c>
      <c r="CJ42" s="7">
        <v>-1</v>
      </c>
      <c r="CK42" s="7">
        <v>3</v>
      </c>
      <c r="CL42" s="7">
        <v>1</v>
      </c>
      <c r="CM42" s="7">
        <v>-0.79531000000000063</v>
      </c>
      <c r="CN42" s="100">
        <v>-0.32999999999999829</v>
      </c>
      <c r="CO42" s="13"/>
      <c r="CP42" s="101">
        <v>1.0826680535691069</v>
      </c>
      <c r="CQ42" s="102">
        <v>1.0344818619165259</v>
      </c>
      <c r="CR42" s="102">
        <v>1.0243661422441814</v>
      </c>
      <c r="CS42" s="102">
        <v>0.96554414250422571</v>
      </c>
      <c r="CT42" s="102">
        <v>1.0662874478574138</v>
      </c>
      <c r="CU42" s="103">
        <v>1.0037534719615644</v>
      </c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</row>
    <row r="43" spans="1:143" ht="12.75" x14ac:dyDescent="0.2">
      <c r="A43" s="3">
        <f t="shared" si="0"/>
        <v>2017</v>
      </c>
      <c r="B43" s="43">
        <v>43040</v>
      </c>
      <c r="C43" s="43">
        <v>43069</v>
      </c>
      <c r="D43" s="44">
        <f t="shared" si="1"/>
        <v>43040</v>
      </c>
      <c r="E43" s="94">
        <v>47.795000000000002</v>
      </c>
      <c r="F43" s="46">
        <v>38.65</v>
      </c>
      <c r="G43" s="94">
        <v>40.494999999999997</v>
      </c>
      <c r="H43" s="46">
        <v>33.56</v>
      </c>
      <c r="I43" s="94">
        <v>43.42</v>
      </c>
      <c r="J43" s="46">
        <v>37.045000000000002</v>
      </c>
      <c r="K43" s="94">
        <v>48.177500000000002</v>
      </c>
      <c r="L43" s="46">
        <v>40.89</v>
      </c>
      <c r="M43" s="94">
        <v>48.1</v>
      </c>
      <c r="N43" s="46">
        <v>40</v>
      </c>
      <c r="O43" s="94">
        <f t="shared" si="2"/>
        <v>39.744999999999997</v>
      </c>
      <c r="P43" s="46">
        <f t="shared" si="3"/>
        <v>32.56</v>
      </c>
      <c r="Q43" s="94">
        <f t="shared" si="4"/>
        <v>39.994999999999997</v>
      </c>
      <c r="R43" s="46">
        <f t="shared" si="5"/>
        <v>33.06</v>
      </c>
      <c r="S43" s="94">
        <f t="shared" si="6"/>
        <v>43.244999999999997</v>
      </c>
      <c r="T43" s="46">
        <f t="shared" si="7"/>
        <v>34.06</v>
      </c>
      <c r="U43" s="94">
        <f t="shared" si="8"/>
        <v>46.744999999999997</v>
      </c>
      <c r="V43" s="95">
        <f t="shared" si="9"/>
        <v>38.325000000000003</v>
      </c>
      <c r="W43" s="96">
        <v>4.2450000000000001</v>
      </c>
      <c r="X43" s="96">
        <v>4.4375</v>
      </c>
      <c r="Y43" s="96">
        <v>4.32</v>
      </c>
      <c r="Z43" s="96">
        <v>4.1675000000000004</v>
      </c>
      <c r="AA43" s="96">
        <v>4.05</v>
      </c>
      <c r="AB43" s="96">
        <v>4.2649999999999997</v>
      </c>
      <c r="AC43" s="96">
        <v>4.2290999999999999</v>
      </c>
      <c r="AD43" s="96">
        <v>4.5824999999999996</v>
      </c>
      <c r="AE43" s="96">
        <v>3.7174999999999998</v>
      </c>
      <c r="AF43" s="96">
        <v>4.4969000000000001</v>
      </c>
      <c r="AG43" s="96">
        <v>4.3057999999999996</v>
      </c>
      <c r="AH43" s="96">
        <v>4.2633000000000001</v>
      </c>
      <c r="AI43" s="96">
        <v>4.9051999999999998</v>
      </c>
      <c r="AJ43" s="96">
        <v>4.2441000000000004</v>
      </c>
      <c r="AK43" s="125"/>
      <c r="AL43" s="7"/>
      <c r="AM43" s="13"/>
      <c r="AN43" s="13"/>
      <c r="AO43" s="13"/>
      <c r="AP43" s="13"/>
      <c r="AQ43" s="13"/>
      <c r="AR43" s="8">
        <f t="shared" si="10"/>
        <v>4.3301026730358769</v>
      </c>
      <c r="AS43" s="8">
        <f t="shared" si="11"/>
        <v>4.6892855168208145</v>
      </c>
      <c r="AT43" s="8">
        <f t="shared" si="12"/>
        <v>4.4942325410358777</v>
      </c>
      <c r="AU43" s="8">
        <f t="shared" si="13"/>
        <v>4.8670283528208147</v>
      </c>
      <c r="AV43" s="8">
        <f t="shared" si="14"/>
        <v>4.5951622709283457</v>
      </c>
      <c r="AW43" s="8"/>
      <c r="AX43" s="8">
        <f t="shared" si="15"/>
        <v>4.2449054904354915</v>
      </c>
      <c r="AY43" s="8">
        <f t="shared" si="16"/>
        <v>4.3227242009132416</v>
      </c>
      <c r="AZ43" s="8">
        <f t="shared" si="17"/>
        <v>4.2680830685104176</v>
      </c>
      <c r="BA43" s="8">
        <v>4.2464169387755097</v>
      </c>
      <c r="BB43" s="8">
        <f t="shared" si="18"/>
        <v>4.1718153704272982</v>
      </c>
      <c r="BC43" s="8">
        <v>4.1749972153792809</v>
      </c>
      <c r="BD43" s="8">
        <f t="shared" si="19"/>
        <v>4.2467385233550985</v>
      </c>
      <c r="BE43" s="5"/>
      <c r="BF43" s="61">
        <f t="shared" si="20"/>
        <v>43.862650000000002</v>
      </c>
      <c r="BG43" s="63">
        <f t="shared" si="21"/>
        <v>37.512949999999996</v>
      </c>
      <c r="BH43" s="63">
        <f t="shared" si="22"/>
        <v>40.678750000000001</v>
      </c>
      <c r="BI43" s="63">
        <f t="shared" si="23"/>
        <v>44.616999999999997</v>
      </c>
      <c r="BJ43" s="63">
        <f t="shared" si="24"/>
        <v>37.012949999999996</v>
      </c>
      <c r="BK43" s="63">
        <f t="shared" si="25"/>
        <v>45.043875</v>
      </c>
      <c r="BL43" s="63">
        <f t="shared" si="26"/>
        <v>43.124399999999994</v>
      </c>
      <c r="BM43" s="63">
        <f t="shared" si="27"/>
        <v>36.655449999999995</v>
      </c>
      <c r="BN43" s="64">
        <f t="shared" si="28"/>
        <v>39.295450000000002</v>
      </c>
      <c r="BO43" s="51"/>
      <c r="BP43" s="97"/>
      <c r="BX43" s="54">
        <f t="shared" si="35"/>
        <v>2017</v>
      </c>
      <c r="BY43" s="98">
        <f t="shared" si="36"/>
        <v>43040</v>
      </c>
      <c r="BZ43" s="57">
        <f t="shared" si="37"/>
        <v>4.4781017388620228</v>
      </c>
      <c r="CA43" s="57">
        <f t="shared" si="38"/>
        <v>4.1718153704272982</v>
      </c>
      <c r="CB43" s="57">
        <v>4.2431006122448967</v>
      </c>
      <c r="CC43" s="57">
        <v>4.1717430217386937</v>
      </c>
      <c r="CD43" s="57">
        <v>4.2431006122448967</v>
      </c>
      <c r="CE43" s="57">
        <f t="shared" si="39"/>
        <v>4.2020939408866989</v>
      </c>
      <c r="CF43" s="1"/>
      <c r="CG43" s="99">
        <v>-0.75</v>
      </c>
      <c r="CH43" s="7">
        <v>-1</v>
      </c>
      <c r="CI43" s="7">
        <v>-0.5</v>
      </c>
      <c r="CJ43" s="7">
        <v>-0.5</v>
      </c>
      <c r="CK43" s="7">
        <v>2.75</v>
      </c>
      <c r="CL43" s="7">
        <v>0.5</v>
      </c>
      <c r="CM43" s="7">
        <v>-1.0500000000000043</v>
      </c>
      <c r="CN43" s="100">
        <v>-0.32499999999999574</v>
      </c>
      <c r="CO43" s="13"/>
      <c r="CP43" s="101">
        <v>1.0790401919616075</v>
      </c>
      <c r="CQ43" s="102">
        <v>1.0331853629274144</v>
      </c>
      <c r="CR43" s="102">
        <v>1.022987402519496</v>
      </c>
      <c r="CS43" s="102">
        <v>0.97180563887222537</v>
      </c>
      <c r="CT43" s="102">
        <v>1.0704200763775233</v>
      </c>
      <c r="CU43" s="103">
        <v>1.0035468539405548</v>
      </c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</row>
    <row r="44" spans="1:143" ht="12.75" x14ac:dyDescent="0.2">
      <c r="A44" s="3">
        <f t="shared" si="0"/>
        <v>2017</v>
      </c>
      <c r="B44" s="43">
        <v>43070</v>
      </c>
      <c r="C44" s="43">
        <v>43100</v>
      </c>
      <c r="D44" s="44">
        <f t="shared" si="1"/>
        <v>43070</v>
      </c>
      <c r="E44" s="94">
        <v>51.89</v>
      </c>
      <c r="F44" s="46">
        <v>41.65</v>
      </c>
      <c r="G44" s="94">
        <v>42.034999999999997</v>
      </c>
      <c r="H44" s="46">
        <v>34.840000000000003</v>
      </c>
      <c r="I44" s="94">
        <v>48.4</v>
      </c>
      <c r="J44" s="46">
        <v>39.884999999999998</v>
      </c>
      <c r="K44" s="94">
        <v>49.594999999999999</v>
      </c>
      <c r="L44" s="46">
        <v>44.534999999999997</v>
      </c>
      <c r="M44" s="94">
        <v>50.4375</v>
      </c>
      <c r="N44" s="46">
        <v>44.4</v>
      </c>
      <c r="O44" s="94">
        <f t="shared" si="2"/>
        <v>41.534999999999997</v>
      </c>
      <c r="P44" s="46">
        <f t="shared" si="3"/>
        <v>34.340000000000003</v>
      </c>
      <c r="Q44" s="94">
        <f t="shared" si="4"/>
        <v>41.534999999999997</v>
      </c>
      <c r="R44" s="46">
        <f t="shared" si="5"/>
        <v>34.340000000000003</v>
      </c>
      <c r="S44" s="94">
        <f t="shared" si="6"/>
        <v>44.534999999999997</v>
      </c>
      <c r="T44" s="46">
        <f t="shared" si="7"/>
        <v>35.590000000000003</v>
      </c>
      <c r="U44" s="94">
        <f t="shared" si="8"/>
        <v>49.902810000000002</v>
      </c>
      <c r="V44" s="95">
        <f t="shared" si="9"/>
        <v>41.914999999999999</v>
      </c>
      <c r="W44" s="96">
        <v>4.4160000000000004</v>
      </c>
      <c r="X44" s="96">
        <v>4.6360000000000001</v>
      </c>
      <c r="Y44" s="96">
        <v>4.351</v>
      </c>
      <c r="Z44" s="96">
        <v>4.3834999999999997</v>
      </c>
      <c r="AA44" s="96">
        <v>4.2685000000000004</v>
      </c>
      <c r="AB44" s="96">
        <v>4.4634999999999998</v>
      </c>
      <c r="AC44" s="96">
        <v>4.4261999999999997</v>
      </c>
      <c r="AD44" s="96">
        <v>4.9335000000000004</v>
      </c>
      <c r="AE44" s="96">
        <v>3.8559999999999999</v>
      </c>
      <c r="AF44" s="96">
        <v>4.7206000000000001</v>
      </c>
      <c r="AG44" s="96">
        <v>4.5256999999999996</v>
      </c>
      <c r="AH44" s="96">
        <v>4.4806999999999997</v>
      </c>
      <c r="AI44" s="96">
        <v>5.2781000000000002</v>
      </c>
      <c r="AJ44" s="96">
        <v>4.4412000000000003</v>
      </c>
      <c r="AK44" s="125"/>
      <c r="AL44" s="7"/>
      <c r="AM44" s="13"/>
      <c r="AN44" s="13"/>
      <c r="AO44" s="13"/>
      <c r="AP44" s="13"/>
      <c r="AQ44" s="13"/>
      <c r="AR44" s="8">
        <f t="shared" si="10"/>
        <v>4.5304279093403794</v>
      </c>
      <c r="AS44" s="8">
        <f t="shared" si="11"/>
        <v>5.0460290883219843</v>
      </c>
      <c r="AT44" s="8">
        <f t="shared" si="12"/>
        <v>4.7021500693403802</v>
      </c>
      <c r="AU44" s="8">
        <f t="shared" si="13"/>
        <v>5.2372924443219846</v>
      </c>
      <c r="AV44" s="8">
        <f t="shared" si="14"/>
        <v>4.8789748778311823</v>
      </c>
      <c r="AW44" s="8"/>
      <c r="AX44" s="8">
        <f t="shared" si="15"/>
        <v>4.4646857102157105</v>
      </c>
      <c r="AY44" s="8">
        <f t="shared" si="16"/>
        <v>4.5227242009132409</v>
      </c>
      <c r="AZ44" s="8">
        <f t="shared" si="17"/>
        <v>4.4666515269721572</v>
      </c>
      <c r="BA44" s="8">
        <v>4.4668251020408158</v>
      </c>
      <c r="BB44" s="8">
        <f t="shared" si="18"/>
        <v>4.3957112613997342</v>
      </c>
      <c r="BC44" s="8">
        <v>4.3917815806280904</v>
      </c>
      <c r="BD44" s="8">
        <f t="shared" si="19"/>
        <v>4.4637149171270716</v>
      </c>
      <c r="BE44" s="5"/>
      <c r="BF44" s="61">
        <f t="shared" si="20"/>
        <v>47.486799999999995</v>
      </c>
      <c r="BG44" s="63">
        <f t="shared" si="21"/>
        <v>38.941149999999993</v>
      </c>
      <c r="BH44" s="63">
        <f t="shared" si="22"/>
        <v>44.738549999999996</v>
      </c>
      <c r="BI44" s="63">
        <f t="shared" si="23"/>
        <v>47.841374999999999</v>
      </c>
      <c r="BJ44" s="63">
        <f t="shared" si="24"/>
        <v>38.441149999999993</v>
      </c>
      <c r="BK44" s="63">
        <f t="shared" si="25"/>
        <v>47.419199999999989</v>
      </c>
      <c r="BL44" s="63">
        <f t="shared" si="26"/>
        <v>46.468051700000004</v>
      </c>
      <c r="BM44" s="63">
        <f t="shared" si="27"/>
        <v>38.441149999999993</v>
      </c>
      <c r="BN44" s="64">
        <f t="shared" si="28"/>
        <v>40.688649999999996</v>
      </c>
      <c r="BO44" s="51"/>
      <c r="BP44" s="97"/>
      <c r="BX44" s="54">
        <f t="shared" si="35"/>
        <v>2017</v>
      </c>
      <c r="BY44" s="98">
        <f t="shared" si="36"/>
        <v>43070</v>
      </c>
      <c r="BZ44" s="57">
        <f t="shared" si="37"/>
        <v>4.5099980244881159</v>
      </c>
      <c r="CA44" s="57">
        <f t="shared" si="38"/>
        <v>4.3957112613997342</v>
      </c>
      <c r="CB44" s="57">
        <v>4.4635087755102036</v>
      </c>
      <c r="CC44" s="57">
        <v>4.388527782572913</v>
      </c>
      <c r="CD44" s="57">
        <v>4.4635087755102036</v>
      </c>
      <c r="CE44" s="57">
        <f t="shared" si="39"/>
        <v>4.4263344991789815</v>
      </c>
      <c r="CF44" s="1"/>
      <c r="CG44" s="99">
        <v>-0.5</v>
      </c>
      <c r="CH44" s="7">
        <v>-0.5</v>
      </c>
      <c r="CI44" s="7">
        <v>-0.5</v>
      </c>
      <c r="CJ44" s="7">
        <v>-0.5</v>
      </c>
      <c r="CK44" s="7">
        <v>2.5</v>
      </c>
      <c r="CL44" s="7">
        <v>0.75</v>
      </c>
      <c r="CM44" s="7">
        <v>-1.9871899999999982</v>
      </c>
      <c r="CN44" s="100">
        <v>0.26500000000000057</v>
      </c>
      <c r="CO44" s="13"/>
      <c r="CP44" s="101">
        <v>1.0769020189346414</v>
      </c>
      <c r="CQ44" s="102">
        <v>1.0324398311851259</v>
      </c>
      <c r="CR44" s="102">
        <v>1.0221740618227444</v>
      </c>
      <c r="CS44" s="102">
        <v>0.97376525607391373</v>
      </c>
      <c r="CT44" s="102">
        <v>1.069848991588122</v>
      </c>
      <c r="CU44" s="103">
        <v>1.0033889114816321</v>
      </c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</row>
    <row r="45" spans="1:143" ht="12.75" x14ac:dyDescent="0.2">
      <c r="A45" s="3">
        <f t="shared" si="0"/>
        <v>2018</v>
      </c>
      <c r="B45" s="43">
        <v>43101</v>
      </c>
      <c r="C45" s="43">
        <v>43131</v>
      </c>
      <c r="D45" s="44">
        <f t="shared" si="1"/>
        <v>43101</v>
      </c>
      <c r="E45" s="94">
        <v>50.31</v>
      </c>
      <c r="F45" s="46">
        <v>41.424999999999997</v>
      </c>
      <c r="G45" s="94">
        <v>45.787500000000001</v>
      </c>
      <c r="H45" s="46">
        <v>37.520000000000003</v>
      </c>
      <c r="I45" s="94">
        <v>49.575000000000003</v>
      </c>
      <c r="J45" s="46">
        <v>40.53</v>
      </c>
      <c r="K45" s="94">
        <v>52.412500000000001</v>
      </c>
      <c r="L45" s="46">
        <v>44.26</v>
      </c>
      <c r="M45" s="94">
        <v>51.58</v>
      </c>
      <c r="N45" s="46">
        <v>43.342500000000001</v>
      </c>
      <c r="O45" s="94">
        <f t="shared" si="2"/>
        <v>45.287500000000001</v>
      </c>
      <c r="P45" s="46">
        <f t="shared" si="3"/>
        <v>37.020000000000003</v>
      </c>
      <c r="Q45" s="94">
        <f t="shared" si="4"/>
        <v>45.287500000000001</v>
      </c>
      <c r="R45" s="46">
        <f t="shared" si="5"/>
        <v>37.020000000000003</v>
      </c>
      <c r="S45" s="94">
        <f t="shared" si="6"/>
        <v>47.537500000000001</v>
      </c>
      <c r="T45" s="46">
        <f t="shared" si="7"/>
        <v>36.020000000000003</v>
      </c>
      <c r="U45" s="94">
        <f t="shared" si="8"/>
        <v>49.655500000000004</v>
      </c>
      <c r="V45" s="95">
        <f t="shared" si="9"/>
        <v>41.300190000000001</v>
      </c>
      <c r="W45" s="96">
        <v>4.54</v>
      </c>
      <c r="X45" s="96">
        <v>4.7925000000000004</v>
      </c>
      <c r="Y45" s="96">
        <v>4.45</v>
      </c>
      <c r="Z45" s="96">
        <v>4.5049999999999999</v>
      </c>
      <c r="AA45" s="96">
        <v>4.3650000000000002</v>
      </c>
      <c r="AB45" s="96">
        <v>4.5175000000000001</v>
      </c>
      <c r="AC45" s="96">
        <v>4.4798</v>
      </c>
      <c r="AD45" s="96">
        <v>4.8224999999999998</v>
      </c>
      <c r="AE45" s="96">
        <v>3.915</v>
      </c>
      <c r="AF45" s="96">
        <v>4.8362999999999996</v>
      </c>
      <c r="AG45" s="96">
        <v>4.6496000000000004</v>
      </c>
      <c r="AH45" s="96">
        <v>4.6029999999999998</v>
      </c>
      <c r="AI45" s="96">
        <v>5.1601999999999997</v>
      </c>
      <c r="AJ45" s="96">
        <v>4.4947999999999997</v>
      </c>
      <c r="AK45" s="125"/>
      <c r="AL45" s="7"/>
      <c r="AM45" s="13"/>
      <c r="AN45" s="13"/>
      <c r="AO45" s="13"/>
      <c r="AP45" s="13"/>
      <c r="AQ45" s="13"/>
      <c r="AR45" s="8">
        <f t="shared" si="10"/>
        <v>4.5849049903445467</v>
      </c>
      <c r="AS45" s="8">
        <f t="shared" si="11"/>
        <v>4.9332127451976824</v>
      </c>
      <c r="AT45" s="8">
        <f t="shared" si="12"/>
        <v>4.7586918223445469</v>
      </c>
      <c r="AU45" s="8">
        <f t="shared" si="13"/>
        <v>5.1202003811976828</v>
      </c>
      <c r="AV45" s="8">
        <f t="shared" si="14"/>
        <v>4.8492524847711147</v>
      </c>
      <c r="AW45" s="8"/>
      <c r="AX45" s="8">
        <f t="shared" si="15"/>
        <v>4.5883120838420846</v>
      </c>
      <c r="AY45" s="8">
        <f t="shared" si="16"/>
        <v>4.5771128361237947</v>
      </c>
      <c r="AZ45" s="8">
        <f t="shared" si="17"/>
        <v>4.5206701504327818</v>
      </c>
      <c r="BA45" s="8">
        <v>4.5806006122448979</v>
      </c>
      <c r="BB45" s="8">
        <f t="shared" si="18"/>
        <v>4.4945943436827545</v>
      </c>
      <c r="BC45" s="8">
        <v>4.5036864728745822</v>
      </c>
      <c r="BD45" s="8">
        <f t="shared" si="19"/>
        <v>4.5857641386238068</v>
      </c>
      <c r="BE45" s="5"/>
      <c r="BF45" s="61">
        <f t="shared" si="20"/>
        <v>46.489449999999998</v>
      </c>
      <c r="BG45" s="63">
        <f t="shared" si="21"/>
        <v>42.232475000000001</v>
      </c>
      <c r="BH45" s="63">
        <f t="shared" si="22"/>
        <v>45.685649999999995</v>
      </c>
      <c r="BI45" s="63">
        <f t="shared" si="23"/>
        <v>48.037875</v>
      </c>
      <c r="BJ45" s="63">
        <f t="shared" si="24"/>
        <v>41.732475000000001</v>
      </c>
      <c r="BK45" s="63">
        <f t="shared" si="25"/>
        <v>48.906925000000001</v>
      </c>
      <c r="BL45" s="63">
        <f t="shared" si="26"/>
        <v>46.062716699999996</v>
      </c>
      <c r="BM45" s="63">
        <f t="shared" si="27"/>
        <v>41.732475000000001</v>
      </c>
      <c r="BN45" s="64">
        <f t="shared" si="28"/>
        <v>42.584975</v>
      </c>
      <c r="BO45" s="51"/>
      <c r="BP45" s="97"/>
      <c r="BX45" s="54">
        <f t="shared" si="35"/>
        <v>2018</v>
      </c>
      <c r="BY45" s="98">
        <f t="shared" si="36"/>
        <v>43101</v>
      </c>
      <c r="BZ45" s="57">
        <f t="shared" si="37"/>
        <v>4.6118603560037039</v>
      </c>
      <c r="CA45" s="57">
        <f t="shared" si="38"/>
        <v>4.4945943436827545</v>
      </c>
      <c r="CB45" s="57">
        <v>4.5772842857142857</v>
      </c>
      <c r="CC45" s="57">
        <v>4.5004328790220596</v>
      </c>
      <c r="CD45" s="57">
        <v>4.5772842857142857</v>
      </c>
      <c r="CE45" s="57">
        <f t="shared" si="39"/>
        <v>4.525369802955665</v>
      </c>
      <c r="CF45" s="1"/>
      <c r="CG45" s="99">
        <v>-0.5</v>
      </c>
      <c r="CH45" s="7">
        <v>-0.5</v>
      </c>
      <c r="CI45" s="7">
        <v>-0.5</v>
      </c>
      <c r="CJ45" s="7">
        <v>-0.5</v>
      </c>
      <c r="CK45" s="7">
        <v>1.75</v>
      </c>
      <c r="CL45" s="7">
        <v>-1.5</v>
      </c>
      <c r="CM45" s="7">
        <v>-0.65449999999999875</v>
      </c>
      <c r="CN45" s="100">
        <v>-0.12480999999999653</v>
      </c>
      <c r="CO45" s="13"/>
      <c r="CP45" s="101">
        <v>1.07354051054384</v>
      </c>
      <c r="CQ45" s="102">
        <v>1.0320976692563819</v>
      </c>
      <c r="CR45" s="102">
        <v>1.0217536071032187</v>
      </c>
      <c r="CS45" s="102">
        <v>0.96892341842397345</v>
      </c>
      <c r="CT45" s="102">
        <v>1.070025920165889</v>
      </c>
      <c r="CU45" s="103">
        <v>1.0033483637662395</v>
      </c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</row>
    <row r="46" spans="1:143" ht="12.75" x14ac:dyDescent="0.2">
      <c r="A46" s="3">
        <f t="shared" si="0"/>
        <v>2018</v>
      </c>
      <c r="B46" s="43">
        <v>43132</v>
      </c>
      <c r="C46" s="43">
        <v>43159</v>
      </c>
      <c r="D46" s="44">
        <f t="shared" si="1"/>
        <v>43132</v>
      </c>
      <c r="E46" s="94">
        <v>49.454999999999998</v>
      </c>
      <c r="F46" s="46">
        <v>39.65</v>
      </c>
      <c r="G46" s="94">
        <v>45.4</v>
      </c>
      <c r="H46" s="46">
        <v>36.567500000000003</v>
      </c>
      <c r="I46" s="94">
        <v>45.202500000000001</v>
      </c>
      <c r="J46" s="46">
        <v>38.49</v>
      </c>
      <c r="K46" s="94">
        <v>50.994999999999997</v>
      </c>
      <c r="L46" s="46">
        <v>43.052500000000002</v>
      </c>
      <c r="M46" s="94">
        <v>50.64</v>
      </c>
      <c r="N46" s="46">
        <v>42.15</v>
      </c>
      <c r="O46" s="94">
        <f t="shared" si="2"/>
        <v>44.4</v>
      </c>
      <c r="P46" s="46">
        <f t="shared" si="3"/>
        <v>35.317500000000003</v>
      </c>
      <c r="Q46" s="94">
        <f t="shared" si="4"/>
        <v>45.4</v>
      </c>
      <c r="R46" s="46">
        <f t="shared" si="5"/>
        <v>36.067500000000003</v>
      </c>
      <c r="S46" s="94">
        <f t="shared" si="6"/>
        <v>47.9</v>
      </c>
      <c r="T46" s="46">
        <f t="shared" si="7"/>
        <v>38.817500000000003</v>
      </c>
      <c r="U46" s="94">
        <f t="shared" si="8"/>
        <v>48.781500000000001</v>
      </c>
      <c r="V46" s="95">
        <f t="shared" si="9"/>
        <v>39.846249999999998</v>
      </c>
      <c r="W46" s="96">
        <v>4.5190000000000001</v>
      </c>
      <c r="X46" s="96">
        <v>4.7515000000000001</v>
      </c>
      <c r="Y46" s="96">
        <v>4.4189999999999996</v>
      </c>
      <c r="Z46" s="96">
        <v>4.4889999999999999</v>
      </c>
      <c r="AA46" s="96">
        <v>4.3689999999999998</v>
      </c>
      <c r="AB46" s="96">
        <v>4.5015000000000001</v>
      </c>
      <c r="AC46" s="96">
        <v>4.4638999999999998</v>
      </c>
      <c r="AD46" s="96">
        <v>4.6014999999999997</v>
      </c>
      <c r="AE46" s="96">
        <v>3.8889999999999998</v>
      </c>
      <c r="AF46" s="96">
        <v>4.8197000000000001</v>
      </c>
      <c r="AG46" s="96">
        <v>4.6333000000000002</v>
      </c>
      <c r="AH46" s="96">
        <v>4.5869</v>
      </c>
      <c r="AI46" s="96">
        <v>4.9253999999999998</v>
      </c>
      <c r="AJ46" s="96">
        <v>4.4789000000000003</v>
      </c>
      <c r="AK46" s="125"/>
      <c r="AL46" s="7"/>
      <c r="AM46" s="13"/>
      <c r="AN46" s="13"/>
      <c r="AO46" s="13"/>
      <c r="AP46" s="13"/>
      <c r="AQ46" s="13"/>
      <c r="AR46" s="8">
        <f t="shared" si="10"/>
        <v>4.5687448114645788</v>
      </c>
      <c r="AS46" s="8">
        <f t="shared" si="11"/>
        <v>4.7085964224006496</v>
      </c>
      <c r="AT46" s="8">
        <f t="shared" si="12"/>
        <v>4.7419191754645791</v>
      </c>
      <c r="AU46" s="8">
        <f t="shared" si="13"/>
        <v>4.8870711384006498</v>
      </c>
      <c r="AV46" s="8">
        <f t="shared" si="14"/>
        <v>4.726582886932615</v>
      </c>
      <c r="AW46" s="8"/>
      <c r="AX46" s="8">
        <f t="shared" si="15"/>
        <v>4.572032067562068</v>
      </c>
      <c r="AY46" s="8">
        <f t="shared" si="16"/>
        <v>4.5609788939624547</v>
      </c>
      <c r="AZ46" s="8">
        <f t="shared" si="17"/>
        <v>4.5046646323703747</v>
      </c>
      <c r="BA46" s="8">
        <v>4.5642740816326528</v>
      </c>
      <c r="BB46" s="8">
        <f t="shared" si="18"/>
        <v>4.4986931242955217</v>
      </c>
      <c r="BC46" s="8">
        <v>4.4876283717450409</v>
      </c>
      <c r="BD46" s="8">
        <f t="shared" si="19"/>
        <v>4.5696918131592161</v>
      </c>
      <c r="BE46" s="5"/>
      <c r="BF46" s="61">
        <f t="shared" si="20"/>
        <v>45.238849999999999</v>
      </c>
      <c r="BG46" s="63">
        <f t="shared" si="21"/>
        <v>41.602024999999998</v>
      </c>
      <c r="BH46" s="63">
        <f t="shared" si="22"/>
        <v>42.316125</v>
      </c>
      <c r="BI46" s="63">
        <f t="shared" si="23"/>
        <v>46.9893</v>
      </c>
      <c r="BJ46" s="63">
        <f t="shared" si="24"/>
        <v>41.387024999999994</v>
      </c>
      <c r="BK46" s="63">
        <f t="shared" si="25"/>
        <v>47.579724999999996</v>
      </c>
      <c r="BL46" s="63">
        <f t="shared" si="26"/>
        <v>44.939342499999995</v>
      </c>
      <c r="BM46" s="63">
        <f t="shared" si="27"/>
        <v>40.494524999999996</v>
      </c>
      <c r="BN46" s="64">
        <f t="shared" si="28"/>
        <v>43.994524999999996</v>
      </c>
      <c r="BO46" s="51"/>
      <c r="BP46" s="97"/>
      <c r="BX46" s="54">
        <f t="shared" si="35"/>
        <v>2018</v>
      </c>
      <c r="BY46" s="98">
        <f t="shared" si="36"/>
        <v>43132</v>
      </c>
      <c r="BZ46" s="57">
        <f t="shared" si="37"/>
        <v>4.5799640703776108</v>
      </c>
      <c r="CA46" s="57">
        <f t="shared" si="38"/>
        <v>4.4986931242955217</v>
      </c>
      <c r="CB46" s="57">
        <v>4.5609577551020406</v>
      </c>
      <c r="CC46" s="57">
        <v>4.4843747485898948</v>
      </c>
      <c r="CD46" s="57">
        <v>4.5609577551020406</v>
      </c>
      <c r="CE46" s="57">
        <f t="shared" si="39"/>
        <v>4.5294748932676514</v>
      </c>
      <c r="CF46" s="1"/>
      <c r="CG46" s="99">
        <v>-1</v>
      </c>
      <c r="CH46" s="7">
        <v>-1.25</v>
      </c>
      <c r="CI46" s="7">
        <v>0</v>
      </c>
      <c r="CJ46" s="7">
        <v>-0.5</v>
      </c>
      <c r="CK46" s="7">
        <v>2.5</v>
      </c>
      <c r="CL46" s="7">
        <v>2.25</v>
      </c>
      <c r="CM46" s="7">
        <v>-0.6734999999999971</v>
      </c>
      <c r="CN46" s="100">
        <v>0.19624999999999915</v>
      </c>
      <c r="CO46" s="13"/>
      <c r="CP46" s="101">
        <v>1.0736689685898864</v>
      </c>
      <c r="CQ46" s="102">
        <v>1.0321452439296057</v>
      </c>
      <c r="CR46" s="102">
        <v>1.0218088661171754</v>
      </c>
      <c r="CS46" s="102">
        <v>0.97326798841612827</v>
      </c>
      <c r="CT46" s="102">
        <v>1.0703900901879821</v>
      </c>
      <c r="CU46" s="103">
        <v>1.0033602903290846</v>
      </c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</row>
    <row r="47" spans="1:143" ht="12.75" x14ac:dyDescent="0.2">
      <c r="A47" s="3">
        <f t="shared" si="0"/>
        <v>2018</v>
      </c>
      <c r="B47" s="43">
        <v>43160</v>
      </c>
      <c r="C47" s="43">
        <v>43190</v>
      </c>
      <c r="D47" s="44">
        <f t="shared" si="1"/>
        <v>43160</v>
      </c>
      <c r="E47" s="94">
        <v>46.034999999999997</v>
      </c>
      <c r="F47" s="46">
        <v>37.875</v>
      </c>
      <c r="G47" s="94">
        <v>45.012500000000003</v>
      </c>
      <c r="H47" s="46">
        <v>34.662500000000001</v>
      </c>
      <c r="I47" s="94">
        <v>42.022500000000001</v>
      </c>
      <c r="J47" s="46">
        <v>35.43</v>
      </c>
      <c r="K47" s="94">
        <v>46.7425</v>
      </c>
      <c r="L47" s="46">
        <v>40.637500000000003</v>
      </c>
      <c r="M47" s="94">
        <v>46.88</v>
      </c>
      <c r="N47" s="46">
        <v>40.957500000000003</v>
      </c>
      <c r="O47" s="94">
        <f t="shared" si="2"/>
        <v>44.012500000000003</v>
      </c>
      <c r="P47" s="46">
        <f t="shared" si="3"/>
        <v>33.162500000000001</v>
      </c>
      <c r="Q47" s="94">
        <f t="shared" si="4"/>
        <v>45.012500000000003</v>
      </c>
      <c r="R47" s="46">
        <f t="shared" si="5"/>
        <v>34.162500000000001</v>
      </c>
      <c r="S47" s="94">
        <f t="shared" si="6"/>
        <v>47.262500000000003</v>
      </c>
      <c r="T47" s="46">
        <f t="shared" si="7"/>
        <v>36.662500000000001</v>
      </c>
      <c r="U47" s="94">
        <f t="shared" si="8"/>
        <v>45.285499999999999</v>
      </c>
      <c r="V47" s="95">
        <f t="shared" si="9"/>
        <v>38.392310000000002</v>
      </c>
      <c r="W47" s="96">
        <v>4.4569999999999999</v>
      </c>
      <c r="X47" s="96">
        <v>4.7069999999999999</v>
      </c>
      <c r="Y47" s="96">
        <v>4.3395000000000001</v>
      </c>
      <c r="Z47" s="96">
        <v>4.4269999999999996</v>
      </c>
      <c r="AA47" s="96">
        <v>4.3019999999999996</v>
      </c>
      <c r="AB47" s="96">
        <v>4.4394999999999998</v>
      </c>
      <c r="AC47" s="96">
        <v>4.4024000000000001</v>
      </c>
      <c r="AD47" s="96">
        <v>4.5369999999999999</v>
      </c>
      <c r="AE47" s="96">
        <v>3.8245</v>
      </c>
      <c r="AF47" s="96">
        <v>4.7554999999999996</v>
      </c>
      <c r="AG47" s="96">
        <v>4.5701999999999998</v>
      </c>
      <c r="AH47" s="96">
        <v>4.5244999999999997</v>
      </c>
      <c r="AI47" s="96">
        <v>4.8567999999999998</v>
      </c>
      <c r="AJ47" s="96">
        <v>4.4173999999999998</v>
      </c>
      <c r="AK47" s="125"/>
      <c r="AL47" s="7"/>
      <c r="AM47" s="13"/>
      <c r="AN47" s="13"/>
      <c r="AO47" s="13"/>
      <c r="AP47" s="13"/>
      <c r="AQ47" s="13"/>
      <c r="AR47" s="8">
        <f t="shared" si="10"/>
        <v>4.5062384591930069</v>
      </c>
      <c r="AS47" s="8">
        <f t="shared" si="11"/>
        <v>4.6430409797743666</v>
      </c>
      <c r="AT47" s="8">
        <f t="shared" si="12"/>
        <v>4.6770438431930073</v>
      </c>
      <c r="AU47" s="8">
        <f t="shared" si="13"/>
        <v>4.8190311557743675</v>
      </c>
      <c r="AV47" s="8">
        <f t="shared" si="14"/>
        <v>4.6613386094836873</v>
      </c>
      <c r="AW47" s="8"/>
      <c r="AX47" s="8">
        <f t="shared" si="15"/>
        <v>4.5089470044770046</v>
      </c>
      <c r="AY47" s="8">
        <f t="shared" si="16"/>
        <v>4.4985740233384064</v>
      </c>
      <c r="AZ47" s="8">
        <f t="shared" si="17"/>
        <v>4.4426432498785466</v>
      </c>
      <c r="BA47" s="8">
        <v>4.5010087755102042</v>
      </c>
      <c r="BB47" s="8">
        <f t="shared" si="18"/>
        <v>4.4300385490316625</v>
      </c>
      <c r="BC47" s="8">
        <v>4.4254032298680679</v>
      </c>
      <c r="BD47" s="8">
        <f t="shared" si="19"/>
        <v>4.5074115519839273</v>
      </c>
      <c r="BE47" s="5"/>
      <c r="BF47" s="61">
        <f t="shared" si="20"/>
        <v>42.526199999999996</v>
      </c>
      <c r="BG47" s="63">
        <f t="shared" si="21"/>
        <v>40.561999999999998</v>
      </c>
      <c r="BH47" s="63">
        <f t="shared" si="22"/>
        <v>39.187725</v>
      </c>
      <c r="BI47" s="63">
        <f t="shared" si="23"/>
        <v>44.333325000000002</v>
      </c>
      <c r="BJ47" s="63">
        <f t="shared" si="24"/>
        <v>40.347000000000001</v>
      </c>
      <c r="BK47" s="63">
        <f t="shared" si="25"/>
        <v>44.117350000000002</v>
      </c>
      <c r="BL47" s="63">
        <f t="shared" si="26"/>
        <v>42.321428299999994</v>
      </c>
      <c r="BM47" s="63">
        <f t="shared" si="27"/>
        <v>39.347000000000001</v>
      </c>
      <c r="BN47" s="64">
        <f t="shared" si="28"/>
        <v>42.704499999999996</v>
      </c>
      <c r="BO47" s="51"/>
      <c r="BP47" s="97"/>
      <c r="BX47" s="54">
        <f t="shared" si="35"/>
        <v>2018</v>
      </c>
      <c r="BY47" s="98">
        <f t="shared" si="36"/>
        <v>43160</v>
      </c>
      <c r="BZ47" s="57">
        <f t="shared" si="37"/>
        <v>4.4981655314332754</v>
      </c>
      <c r="CA47" s="57">
        <f t="shared" si="38"/>
        <v>4.4300385490316625</v>
      </c>
      <c r="CB47" s="57">
        <v>4.4976924489795911</v>
      </c>
      <c r="CC47" s="57">
        <v>4.4221494931652581</v>
      </c>
      <c r="CD47" s="57">
        <v>4.4976924489795911</v>
      </c>
      <c r="CE47" s="57">
        <f t="shared" si="39"/>
        <v>4.4607146305418706</v>
      </c>
      <c r="CF47" s="1"/>
      <c r="CG47" s="99">
        <v>-1</v>
      </c>
      <c r="CH47" s="7">
        <v>-1.5</v>
      </c>
      <c r="CI47" s="7">
        <v>0</v>
      </c>
      <c r="CJ47" s="7">
        <v>-0.5</v>
      </c>
      <c r="CK47" s="7">
        <v>2.25</v>
      </c>
      <c r="CL47" s="7">
        <v>2</v>
      </c>
      <c r="CM47" s="7">
        <v>-0.74949999999999761</v>
      </c>
      <c r="CN47" s="100">
        <v>0.51731000000000193</v>
      </c>
      <c r="CO47" s="13"/>
      <c r="CP47" s="101">
        <v>1.0742037497176418</v>
      </c>
      <c r="CQ47" s="102">
        <v>1.0323469618251637</v>
      </c>
      <c r="CR47" s="102">
        <v>1.022023943980122</v>
      </c>
      <c r="CS47" s="102">
        <v>0.97176417438445895</v>
      </c>
      <c r="CT47" s="102">
        <v>1.0704871060171919</v>
      </c>
      <c r="CU47" s="103">
        <v>1.0034072324186807</v>
      </c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</row>
    <row r="48" spans="1:143" ht="12.75" x14ac:dyDescent="0.2">
      <c r="A48" s="3">
        <f t="shared" si="0"/>
        <v>2018</v>
      </c>
      <c r="B48" s="43">
        <v>43191</v>
      </c>
      <c r="C48" s="43">
        <v>43220</v>
      </c>
      <c r="D48" s="44">
        <f t="shared" si="1"/>
        <v>43191</v>
      </c>
      <c r="E48" s="94">
        <v>44.817500000000003</v>
      </c>
      <c r="F48" s="46">
        <v>30.4</v>
      </c>
      <c r="G48" s="94">
        <v>47.9</v>
      </c>
      <c r="H48" s="46">
        <v>32.58</v>
      </c>
      <c r="I48" s="94">
        <v>37.65</v>
      </c>
      <c r="J48" s="46">
        <v>24.655000000000001</v>
      </c>
      <c r="K48" s="94">
        <v>43.6</v>
      </c>
      <c r="L48" s="46">
        <v>38.747500000000002</v>
      </c>
      <c r="M48" s="94">
        <v>44.41</v>
      </c>
      <c r="N48" s="46">
        <v>39.734999999999999</v>
      </c>
      <c r="O48" s="94">
        <f t="shared" si="2"/>
        <v>46.65</v>
      </c>
      <c r="P48" s="46">
        <f t="shared" si="3"/>
        <v>31.58</v>
      </c>
      <c r="Q48" s="94">
        <f t="shared" si="4"/>
        <v>44.9</v>
      </c>
      <c r="R48" s="46">
        <f t="shared" si="5"/>
        <v>31.83</v>
      </c>
      <c r="S48" s="94">
        <f t="shared" si="6"/>
        <v>50.15</v>
      </c>
      <c r="T48" s="46">
        <f t="shared" si="7"/>
        <v>30.58</v>
      </c>
      <c r="U48" s="94">
        <f t="shared" si="8"/>
        <v>43.503500000000003</v>
      </c>
      <c r="V48" s="95">
        <f t="shared" si="9"/>
        <v>34.074120000000001</v>
      </c>
      <c r="W48" s="96">
        <v>4.1520000000000001</v>
      </c>
      <c r="X48" s="96">
        <v>4.2845000000000004</v>
      </c>
      <c r="Y48" s="96">
        <v>3.9169999999999998</v>
      </c>
      <c r="Z48" s="96">
        <v>4.0095000000000001</v>
      </c>
      <c r="AA48" s="96">
        <v>3.7494999999999998</v>
      </c>
      <c r="AB48" s="96">
        <v>4.0445000000000002</v>
      </c>
      <c r="AC48" s="96">
        <v>4.0102000000000002</v>
      </c>
      <c r="AD48" s="96">
        <v>3.8544999999999998</v>
      </c>
      <c r="AE48" s="96">
        <v>3.4794999999999998</v>
      </c>
      <c r="AF48" s="96">
        <v>4.3231000000000002</v>
      </c>
      <c r="AG48" s="96">
        <v>4.1452</v>
      </c>
      <c r="AH48" s="96">
        <v>4.1043000000000003</v>
      </c>
      <c r="AI48" s="96">
        <v>4.1102999999999996</v>
      </c>
      <c r="AJ48" s="96">
        <v>4.0251999999999999</v>
      </c>
      <c r="AK48" s="125"/>
      <c r="AL48" s="7"/>
      <c r="AM48" s="13"/>
      <c r="AN48" s="13"/>
      <c r="AO48" s="13"/>
      <c r="AP48" s="13"/>
      <c r="AQ48" s="13"/>
      <c r="AR48" s="8">
        <f t="shared" si="10"/>
        <v>4.107620713487143</v>
      </c>
      <c r="AS48" s="8">
        <f t="shared" si="11"/>
        <v>3.9493729240776498</v>
      </c>
      <c r="AT48" s="8">
        <f t="shared" si="12"/>
        <v>4.2633185534871432</v>
      </c>
      <c r="AU48" s="8">
        <f t="shared" si="13"/>
        <v>4.0990732000776502</v>
      </c>
      <c r="AV48" s="8">
        <f t="shared" si="14"/>
        <v>4.1048463477823969</v>
      </c>
      <c r="AW48" s="8"/>
      <c r="AX48" s="8">
        <f t="shared" si="15"/>
        <v>4.0841403296703298</v>
      </c>
      <c r="AY48" s="8">
        <f t="shared" si="16"/>
        <v>4.1006034500253676</v>
      </c>
      <c r="AZ48" s="8">
        <f t="shared" si="17"/>
        <v>4.0475070227128693</v>
      </c>
      <c r="BA48" s="8">
        <v>4.0749883673469389</v>
      </c>
      <c r="BB48" s="8">
        <f t="shared" si="18"/>
        <v>3.8638944768931243</v>
      </c>
      <c r="BC48" s="8">
        <v>4.0063871535190962</v>
      </c>
      <c r="BD48" s="8">
        <f t="shared" si="19"/>
        <v>4.0880243093922646</v>
      </c>
      <c r="BE48" s="5"/>
      <c r="BF48" s="61">
        <f t="shared" si="20"/>
        <v>38.617975000000001</v>
      </c>
      <c r="BG48" s="63">
        <f t="shared" si="21"/>
        <v>41.312399999999997</v>
      </c>
      <c r="BH48" s="63">
        <f t="shared" si="22"/>
        <v>32.062149999999995</v>
      </c>
      <c r="BI48" s="63">
        <f t="shared" si="23"/>
        <v>42.399749999999997</v>
      </c>
      <c r="BJ48" s="63">
        <f t="shared" si="24"/>
        <v>39.279899999999998</v>
      </c>
      <c r="BK48" s="63">
        <f t="shared" si="25"/>
        <v>41.513424999999998</v>
      </c>
      <c r="BL48" s="63">
        <f t="shared" si="26"/>
        <v>39.448866600000002</v>
      </c>
      <c r="BM48" s="63">
        <f t="shared" si="27"/>
        <v>40.169899999999998</v>
      </c>
      <c r="BN48" s="64">
        <f t="shared" si="28"/>
        <v>41.734899999999996</v>
      </c>
      <c r="BO48" s="51"/>
      <c r="BP48" s="97"/>
      <c r="BX48" s="54">
        <f t="shared" si="35"/>
        <v>2018</v>
      </c>
      <c r="BY48" s="98">
        <f t="shared" si="36"/>
        <v>43191</v>
      </c>
      <c r="BZ48" s="57">
        <f t="shared" si="37"/>
        <v>4.063450025722811</v>
      </c>
      <c r="CA48" s="57">
        <f t="shared" si="38"/>
        <v>3.8638944768931243</v>
      </c>
      <c r="CB48" s="57">
        <v>4.0716720408163258</v>
      </c>
      <c r="CC48" s="57">
        <v>4.0031326522009678</v>
      </c>
      <c r="CD48" s="57">
        <v>4.0716720408163258</v>
      </c>
      <c r="CE48" s="57">
        <f t="shared" si="39"/>
        <v>3.8936990311986861</v>
      </c>
      <c r="CF48" s="1"/>
      <c r="CG48" s="99">
        <v>-1.25</v>
      </c>
      <c r="CH48" s="7">
        <v>-1</v>
      </c>
      <c r="CI48" s="7">
        <v>-3</v>
      </c>
      <c r="CJ48" s="7">
        <v>-0.75</v>
      </c>
      <c r="CK48" s="7">
        <v>2.25</v>
      </c>
      <c r="CL48" s="7">
        <v>-2</v>
      </c>
      <c r="CM48" s="7">
        <v>-1.3140000000000001</v>
      </c>
      <c r="CN48" s="100">
        <v>3.6741200000000021</v>
      </c>
      <c r="CO48" s="13"/>
      <c r="CP48" s="101">
        <v>1.0782142411772042</v>
      </c>
      <c r="CQ48" s="102">
        <v>1.0338446190298043</v>
      </c>
      <c r="CR48" s="102">
        <v>1.0236438458660682</v>
      </c>
      <c r="CS48" s="102">
        <v>0.93515400922808323</v>
      </c>
      <c r="CT48" s="102">
        <v>1.066363990141393</v>
      </c>
      <c r="CU48" s="103">
        <v>1.0037404618223529</v>
      </c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</row>
    <row r="49" spans="1:143" ht="12.75" x14ac:dyDescent="0.2">
      <c r="A49" s="3">
        <f t="shared" si="0"/>
        <v>2018</v>
      </c>
      <c r="B49" s="43">
        <v>43221</v>
      </c>
      <c r="C49" s="43">
        <v>43251</v>
      </c>
      <c r="D49" s="44">
        <f t="shared" si="1"/>
        <v>43221</v>
      </c>
      <c r="E49" s="94">
        <v>39.8125</v>
      </c>
      <c r="F49" s="46">
        <v>22</v>
      </c>
      <c r="G49" s="94">
        <v>44.15</v>
      </c>
      <c r="H49" s="46">
        <v>30.96</v>
      </c>
      <c r="I49" s="94">
        <v>35.85</v>
      </c>
      <c r="J49" s="46">
        <v>19.862500000000001</v>
      </c>
      <c r="K49" s="94">
        <v>44.875</v>
      </c>
      <c r="L49" s="46">
        <v>32.942500000000003</v>
      </c>
      <c r="M49" s="94">
        <v>45.27</v>
      </c>
      <c r="N49" s="46">
        <v>32.857500000000002</v>
      </c>
      <c r="O49" s="94">
        <f t="shared" si="2"/>
        <v>43.15</v>
      </c>
      <c r="P49" s="46">
        <f t="shared" si="3"/>
        <v>29.46</v>
      </c>
      <c r="Q49" s="94">
        <f t="shared" si="4"/>
        <v>43.15</v>
      </c>
      <c r="R49" s="46">
        <f t="shared" si="5"/>
        <v>29.96</v>
      </c>
      <c r="S49" s="94">
        <f t="shared" si="6"/>
        <v>46.9</v>
      </c>
      <c r="T49" s="46">
        <f t="shared" si="7"/>
        <v>28.96</v>
      </c>
      <c r="U49" s="94">
        <f t="shared" si="8"/>
        <v>41.409500000000001</v>
      </c>
      <c r="V49" s="95">
        <f t="shared" si="9"/>
        <v>26.607309999999998</v>
      </c>
      <c r="W49" s="96">
        <v>4.1630000000000003</v>
      </c>
      <c r="X49" s="96">
        <v>4.3129999999999997</v>
      </c>
      <c r="Y49" s="96">
        <v>4.0054999999999996</v>
      </c>
      <c r="Z49" s="96">
        <v>3.9504999999999999</v>
      </c>
      <c r="AA49" s="96">
        <v>3.6905000000000001</v>
      </c>
      <c r="AB49" s="96">
        <v>4.0505000000000004</v>
      </c>
      <c r="AC49" s="96">
        <v>4.0162000000000004</v>
      </c>
      <c r="AD49" s="96">
        <v>3.8180000000000001</v>
      </c>
      <c r="AE49" s="96">
        <v>3.4380000000000002</v>
      </c>
      <c r="AF49" s="96">
        <v>4.2619999999999996</v>
      </c>
      <c r="AG49" s="96">
        <v>4.0850999999999997</v>
      </c>
      <c r="AH49" s="96">
        <v>4.0449000000000002</v>
      </c>
      <c r="AI49" s="96">
        <v>4.0715000000000003</v>
      </c>
      <c r="AJ49" s="96">
        <v>4.0312000000000001</v>
      </c>
      <c r="AK49" s="125"/>
      <c r="AL49" s="7"/>
      <c r="AM49" s="13"/>
      <c r="AN49" s="13"/>
      <c r="AO49" s="13"/>
      <c r="AP49" s="13"/>
      <c r="AQ49" s="13"/>
      <c r="AR49" s="8">
        <f t="shared" si="10"/>
        <v>4.1137188941965643</v>
      </c>
      <c r="AS49" s="8">
        <f t="shared" si="11"/>
        <v>3.9122756580953348</v>
      </c>
      <c r="AT49" s="8">
        <f t="shared" si="12"/>
        <v>4.269647854196565</v>
      </c>
      <c r="AU49" s="8">
        <f t="shared" si="13"/>
        <v>4.0605699540953353</v>
      </c>
      <c r="AV49" s="8">
        <f t="shared" si="14"/>
        <v>4.0890530901459492</v>
      </c>
      <c r="AW49" s="8"/>
      <c r="AX49" s="8">
        <f t="shared" si="15"/>
        <v>4.0241077696377703</v>
      </c>
      <c r="AY49" s="8">
        <f t="shared" si="16"/>
        <v>4.1066917300862507</v>
      </c>
      <c r="AZ49" s="8">
        <f t="shared" si="17"/>
        <v>4.053509091986272</v>
      </c>
      <c r="BA49" s="8">
        <v>4.0147842857142857</v>
      </c>
      <c r="BB49" s="8">
        <f t="shared" si="18"/>
        <v>3.8034374628548009</v>
      </c>
      <c r="BC49" s="8">
        <v>3.947172905603912</v>
      </c>
      <c r="BD49" s="8">
        <f t="shared" si="19"/>
        <v>4.0287576092415867</v>
      </c>
      <c r="BE49" s="5"/>
      <c r="BF49" s="61">
        <f t="shared" si="20"/>
        <v>32.153124999999996</v>
      </c>
      <c r="BG49" s="63">
        <f t="shared" si="21"/>
        <v>38.478299999999997</v>
      </c>
      <c r="BH49" s="63">
        <f t="shared" si="22"/>
        <v>28.975375</v>
      </c>
      <c r="BI49" s="63">
        <f t="shared" si="23"/>
        <v>39.932625000000002</v>
      </c>
      <c r="BJ49" s="63">
        <f t="shared" si="24"/>
        <v>37.478299999999997</v>
      </c>
      <c r="BK49" s="63">
        <f t="shared" si="25"/>
        <v>39.744025000000001</v>
      </c>
      <c r="BL49" s="63">
        <f t="shared" si="26"/>
        <v>35.044558299999998</v>
      </c>
      <c r="BM49" s="63">
        <f t="shared" si="27"/>
        <v>37.263300000000001</v>
      </c>
      <c r="BN49" s="64">
        <f t="shared" si="28"/>
        <v>39.1858</v>
      </c>
      <c r="BO49" s="51"/>
      <c r="BP49" s="97"/>
      <c r="BX49" s="54">
        <f t="shared" si="35"/>
        <v>2018</v>
      </c>
      <c r="BY49" s="98">
        <f t="shared" si="36"/>
        <v>43221</v>
      </c>
      <c r="BZ49" s="57">
        <f t="shared" si="37"/>
        <v>4.1545087766231088</v>
      </c>
      <c r="CA49" s="57">
        <f t="shared" si="38"/>
        <v>3.8034374628548009</v>
      </c>
      <c r="CB49" s="57">
        <v>4.0114679591836726</v>
      </c>
      <c r="CC49" s="57">
        <v>3.9439182962323613</v>
      </c>
      <c r="CD49" s="57">
        <v>4.0114679591836726</v>
      </c>
      <c r="CE49" s="57">
        <f t="shared" si="39"/>
        <v>3.8331489490968802</v>
      </c>
      <c r="CF49" s="1"/>
      <c r="CG49" s="99">
        <v>-1</v>
      </c>
      <c r="CH49" s="7">
        <v>-1.5</v>
      </c>
      <c r="CI49" s="7">
        <v>-1</v>
      </c>
      <c r="CJ49" s="7">
        <v>-1</v>
      </c>
      <c r="CK49" s="7">
        <v>2.75</v>
      </c>
      <c r="CL49" s="7">
        <v>-2</v>
      </c>
      <c r="CM49" s="7">
        <v>1.5970000000000013</v>
      </c>
      <c r="CN49" s="100">
        <v>4.6073099999999982</v>
      </c>
      <c r="CO49" s="13"/>
      <c r="CP49" s="101">
        <v>1.0788507783824832</v>
      </c>
      <c r="CQ49" s="102">
        <v>1.0340716365017086</v>
      </c>
      <c r="CR49" s="102">
        <v>1.023895709403873</v>
      </c>
      <c r="CS49" s="102">
        <v>0.93418554613340088</v>
      </c>
      <c r="CT49" s="102">
        <v>1.066396018858041</v>
      </c>
      <c r="CU49" s="103">
        <v>1.0037348737612668</v>
      </c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</row>
    <row r="50" spans="1:143" ht="12.75" x14ac:dyDescent="0.2">
      <c r="A50" s="3">
        <f t="shared" si="0"/>
        <v>2018</v>
      </c>
      <c r="B50" s="43">
        <v>43252</v>
      </c>
      <c r="C50" s="43">
        <v>43281</v>
      </c>
      <c r="D50" s="44">
        <f t="shared" si="1"/>
        <v>43252</v>
      </c>
      <c r="E50" s="94">
        <v>40.17</v>
      </c>
      <c r="F50" s="46">
        <v>23.05</v>
      </c>
      <c r="G50" s="94">
        <v>40.4</v>
      </c>
      <c r="H50" s="46">
        <v>30.96</v>
      </c>
      <c r="I50" s="94">
        <v>34.049999999999997</v>
      </c>
      <c r="J50" s="46">
        <v>17.2</v>
      </c>
      <c r="K50" s="94">
        <v>47.424999999999997</v>
      </c>
      <c r="L50" s="46">
        <v>33.909999999999997</v>
      </c>
      <c r="M50" s="94">
        <v>47.42</v>
      </c>
      <c r="N50" s="46">
        <v>32.857500000000002</v>
      </c>
      <c r="O50" s="94">
        <f t="shared" si="2"/>
        <v>40.15</v>
      </c>
      <c r="P50" s="46">
        <f t="shared" si="3"/>
        <v>30.21</v>
      </c>
      <c r="Q50" s="94">
        <f t="shared" si="4"/>
        <v>40.4</v>
      </c>
      <c r="R50" s="46">
        <f t="shared" si="5"/>
        <v>30.21</v>
      </c>
      <c r="S50" s="94">
        <f t="shared" si="6"/>
        <v>43.4</v>
      </c>
      <c r="T50" s="46">
        <f t="shared" si="7"/>
        <v>28.96</v>
      </c>
      <c r="U50" s="94">
        <f t="shared" si="8"/>
        <v>42.609499999999997</v>
      </c>
      <c r="V50" s="95">
        <f t="shared" si="9"/>
        <v>27.13231</v>
      </c>
      <c r="W50" s="96">
        <v>4.1909999999999998</v>
      </c>
      <c r="X50" s="96">
        <v>4.3609999999999998</v>
      </c>
      <c r="Y50" s="96">
        <v>4.0534999999999997</v>
      </c>
      <c r="Z50" s="96">
        <v>3.9784999999999999</v>
      </c>
      <c r="AA50" s="96">
        <v>3.7185000000000001</v>
      </c>
      <c r="AB50" s="96">
        <v>4.0834999999999999</v>
      </c>
      <c r="AC50" s="96">
        <v>4.0488999999999997</v>
      </c>
      <c r="AD50" s="96">
        <v>3.8134999999999999</v>
      </c>
      <c r="AE50" s="96">
        <v>3.4384999999999999</v>
      </c>
      <c r="AF50" s="96">
        <v>4.2910000000000004</v>
      </c>
      <c r="AG50" s="96">
        <v>4.1135999999999999</v>
      </c>
      <c r="AH50" s="96">
        <v>4.0731000000000002</v>
      </c>
      <c r="AI50" s="96">
        <v>4.0667999999999997</v>
      </c>
      <c r="AJ50" s="96">
        <v>4.0639000000000003</v>
      </c>
      <c r="AK50" s="125"/>
      <c r="AL50" s="7"/>
      <c r="AM50" s="13"/>
      <c r="AN50" s="13"/>
      <c r="AO50" s="13"/>
      <c r="AP50" s="13"/>
      <c r="AQ50" s="13"/>
      <c r="AR50" s="8">
        <f t="shared" si="10"/>
        <v>4.1469539790629124</v>
      </c>
      <c r="AS50" s="8">
        <f t="shared" si="11"/>
        <v>3.9077020225632686</v>
      </c>
      <c r="AT50" s="8">
        <f t="shared" si="12"/>
        <v>4.3041425430629126</v>
      </c>
      <c r="AU50" s="8">
        <f t="shared" si="13"/>
        <v>4.0558229785632687</v>
      </c>
      <c r="AV50" s="8">
        <f t="shared" si="14"/>
        <v>4.1036553808130911</v>
      </c>
      <c r="AW50" s="8"/>
      <c r="AX50" s="8">
        <f t="shared" si="15"/>
        <v>4.0525977981277981</v>
      </c>
      <c r="AY50" s="8">
        <f t="shared" si="16"/>
        <v>4.1398728564180614</v>
      </c>
      <c r="AZ50" s="8">
        <f t="shared" si="17"/>
        <v>4.0865204729899869</v>
      </c>
      <c r="BA50" s="8">
        <v>4.0433557142857142</v>
      </c>
      <c r="BB50" s="8">
        <f t="shared" si="18"/>
        <v>3.8321289271441747</v>
      </c>
      <c r="BC50" s="8">
        <v>3.9752745825806097</v>
      </c>
      <c r="BD50" s="8">
        <f t="shared" si="19"/>
        <v>4.056884178804621</v>
      </c>
      <c r="BE50" s="5"/>
      <c r="BF50" s="61">
        <f t="shared" si="20"/>
        <v>32.808399999999999</v>
      </c>
      <c r="BG50" s="63">
        <f t="shared" si="21"/>
        <v>36.340800000000002</v>
      </c>
      <c r="BH50" s="63">
        <f t="shared" si="22"/>
        <v>26.804499999999997</v>
      </c>
      <c r="BI50" s="63">
        <f t="shared" si="23"/>
        <v>41.158124999999998</v>
      </c>
      <c r="BJ50" s="63">
        <f t="shared" si="24"/>
        <v>36.018299999999996</v>
      </c>
      <c r="BK50" s="63">
        <f t="shared" si="25"/>
        <v>41.613549999999996</v>
      </c>
      <c r="BL50" s="63">
        <f t="shared" si="26"/>
        <v>35.954308299999994</v>
      </c>
      <c r="BM50" s="63">
        <f t="shared" si="27"/>
        <v>35.875799999999998</v>
      </c>
      <c r="BN50" s="64">
        <f t="shared" si="28"/>
        <v>37.190799999999996</v>
      </c>
      <c r="BO50" s="51"/>
      <c r="BP50" s="97"/>
      <c r="BX50" s="54">
        <f t="shared" si="35"/>
        <v>2018</v>
      </c>
      <c r="BY50" s="98">
        <f t="shared" si="36"/>
        <v>43252</v>
      </c>
      <c r="BZ50" s="57">
        <f t="shared" si="37"/>
        <v>4.2038965737215763</v>
      </c>
      <c r="CA50" s="57">
        <f t="shared" si="38"/>
        <v>3.8321289271441747</v>
      </c>
      <c r="CB50" s="57">
        <v>4.040039387755102</v>
      </c>
      <c r="CC50" s="57">
        <v>3.972020024488649</v>
      </c>
      <c r="CD50" s="57">
        <v>4.040039387755102</v>
      </c>
      <c r="CE50" s="57">
        <f t="shared" si="39"/>
        <v>3.8618845812807883</v>
      </c>
      <c r="CF50" s="1"/>
      <c r="CG50" s="99">
        <v>-0.25</v>
      </c>
      <c r="CH50" s="7">
        <v>-0.75</v>
      </c>
      <c r="CI50" s="7">
        <v>0</v>
      </c>
      <c r="CJ50" s="7">
        <v>-0.75</v>
      </c>
      <c r="CK50" s="7">
        <v>3</v>
      </c>
      <c r="CL50" s="7">
        <v>-2</v>
      </c>
      <c r="CM50" s="7">
        <v>2.4394999999999953</v>
      </c>
      <c r="CN50" s="100">
        <v>4.0823099999999997</v>
      </c>
      <c r="CO50" s="13"/>
      <c r="CP50" s="101">
        <v>1.0785471911524445</v>
      </c>
      <c r="CQ50" s="102">
        <v>1.0339575216790247</v>
      </c>
      <c r="CR50" s="102">
        <v>1.0237778057056681</v>
      </c>
      <c r="CS50" s="102">
        <v>0.93464873696116635</v>
      </c>
      <c r="CT50" s="102">
        <v>1.0664219221187885</v>
      </c>
      <c r="CU50" s="103">
        <v>1.0037047099212133</v>
      </c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</row>
    <row r="51" spans="1:143" ht="12.75" x14ac:dyDescent="0.2">
      <c r="A51" s="3">
        <f t="shared" si="0"/>
        <v>2018</v>
      </c>
      <c r="B51" s="43">
        <v>43282</v>
      </c>
      <c r="C51" s="43">
        <v>43312</v>
      </c>
      <c r="D51" s="44">
        <f t="shared" si="1"/>
        <v>43282</v>
      </c>
      <c r="E51" s="94">
        <v>51.924999999999997</v>
      </c>
      <c r="F51" s="46">
        <v>29.824999999999999</v>
      </c>
      <c r="G51" s="94">
        <v>54.35</v>
      </c>
      <c r="H51" s="46">
        <v>33.405000000000001</v>
      </c>
      <c r="I51" s="94">
        <v>45.18</v>
      </c>
      <c r="J51" s="46">
        <v>26.274999999999999</v>
      </c>
      <c r="K51" s="94">
        <v>52.55</v>
      </c>
      <c r="L51" s="46">
        <v>39.772500000000001</v>
      </c>
      <c r="M51" s="94">
        <v>54.72</v>
      </c>
      <c r="N51" s="46">
        <v>40.229999999999997</v>
      </c>
      <c r="O51" s="94">
        <f t="shared" si="2"/>
        <v>58.85</v>
      </c>
      <c r="P51" s="46">
        <f t="shared" si="3"/>
        <v>32.405000000000001</v>
      </c>
      <c r="Q51" s="94">
        <f t="shared" si="4"/>
        <v>59.35</v>
      </c>
      <c r="R51" s="46">
        <f t="shared" si="5"/>
        <v>33.405000000000001</v>
      </c>
      <c r="S51" s="94">
        <f t="shared" si="6"/>
        <v>58.6</v>
      </c>
      <c r="T51" s="46">
        <f t="shared" si="7"/>
        <v>35.905000000000001</v>
      </c>
      <c r="U51" s="94">
        <f t="shared" si="8"/>
        <v>51.954500000000003</v>
      </c>
      <c r="V51" s="95">
        <f t="shared" si="9"/>
        <v>34.021749999999997</v>
      </c>
      <c r="W51" s="96">
        <v>4.2229999999999999</v>
      </c>
      <c r="X51" s="96">
        <v>4.6105</v>
      </c>
      <c r="Y51" s="96">
        <v>4.1355000000000004</v>
      </c>
      <c r="Z51" s="96">
        <v>4.0330000000000004</v>
      </c>
      <c r="AA51" s="96">
        <v>3.7730000000000001</v>
      </c>
      <c r="AB51" s="96">
        <v>4.1680000000000001</v>
      </c>
      <c r="AC51" s="96">
        <v>4.1327999999999996</v>
      </c>
      <c r="AD51" s="96">
        <v>4.0155000000000003</v>
      </c>
      <c r="AE51" s="96">
        <v>3.4504999999999999</v>
      </c>
      <c r="AF51" s="96">
        <v>4.3475000000000001</v>
      </c>
      <c r="AG51" s="96">
        <v>4.1691000000000003</v>
      </c>
      <c r="AH51" s="96">
        <v>4.1280000000000001</v>
      </c>
      <c r="AI51" s="96">
        <v>4.2813999999999997</v>
      </c>
      <c r="AJ51" s="96">
        <v>4.1478000000000002</v>
      </c>
      <c r="AK51" s="125"/>
      <c r="AL51" s="7"/>
      <c r="AM51" s="13"/>
      <c r="AN51" s="13"/>
      <c r="AO51" s="13"/>
      <c r="AP51" s="13"/>
      <c r="AQ51" s="13"/>
      <c r="AR51" s="8">
        <f t="shared" si="10"/>
        <v>4.232226872649659</v>
      </c>
      <c r="AS51" s="8">
        <f t="shared" si="11"/>
        <v>4.113007439780465</v>
      </c>
      <c r="AT51" s="8">
        <f t="shared" si="12"/>
        <v>4.3926472646496597</v>
      </c>
      <c r="AU51" s="8">
        <f t="shared" si="13"/>
        <v>4.2689094357804658</v>
      </c>
      <c r="AV51" s="8">
        <f t="shared" si="14"/>
        <v>4.2516977532150619</v>
      </c>
      <c r="AW51" s="8"/>
      <c r="AX51" s="8">
        <f t="shared" si="15"/>
        <v>4.1080516035816048</v>
      </c>
      <c r="AY51" s="8">
        <f t="shared" si="16"/>
        <v>4.2250073059360718</v>
      </c>
      <c r="AZ51" s="8">
        <f t="shared" si="17"/>
        <v>4.1710496152570746</v>
      </c>
      <c r="BA51" s="8">
        <v>4.098967959183673</v>
      </c>
      <c r="BB51" s="8">
        <f t="shared" si="18"/>
        <v>3.8879748129931349</v>
      </c>
      <c r="BC51" s="8">
        <v>4.0299724895531099</v>
      </c>
      <c r="BD51" s="8">
        <f t="shared" si="19"/>
        <v>4.1116305374183826</v>
      </c>
      <c r="BE51" s="5"/>
      <c r="BF51" s="61">
        <f t="shared" si="20"/>
        <v>42.421999999999997</v>
      </c>
      <c r="BG51" s="63">
        <f t="shared" si="21"/>
        <v>45.343649999999997</v>
      </c>
      <c r="BH51" s="63">
        <f t="shared" si="22"/>
        <v>37.050849999999997</v>
      </c>
      <c r="BI51" s="63">
        <f t="shared" si="23"/>
        <v>48.4893</v>
      </c>
      <c r="BJ51" s="63">
        <f t="shared" si="24"/>
        <v>48.193649999999998</v>
      </c>
      <c r="BK51" s="63">
        <f t="shared" si="25"/>
        <v>47.055674999999994</v>
      </c>
      <c r="BL51" s="63">
        <f t="shared" si="26"/>
        <v>44.2434175</v>
      </c>
      <c r="BM51" s="63">
        <f t="shared" si="27"/>
        <v>47.478650000000002</v>
      </c>
      <c r="BN51" s="64">
        <f t="shared" si="28"/>
        <v>48.841149999999999</v>
      </c>
      <c r="BO51" s="51"/>
      <c r="BP51" s="97"/>
      <c r="BX51" s="54">
        <f t="shared" si="35"/>
        <v>2018</v>
      </c>
      <c r="BY51" s="98">
        <f t="shared" si="36"/>
        <v>43282</v>
      </c>
      <c r="BZ51" s="57">
        <f t="shared" si="37"/>
        <v>4.2882673937647908</v>
      </c>
      <c r="CA51" s="57">
        <f t="shared" si="38"/>
        <v>3.8879748129931349</v>
      </c>
      <c r="CB51" s="57">
        <v>4.0956516326530608</v>
      </c>
      <c r="CC51" s="57">
        <v>4.0267180312732087</v>
      </c>
      <c r="CD51" s="57">
        <v>4.0956516326530608</v>
      </c>
      <c r="CE51" s="57">
        <f t="shared" si="39"/>
        <v>3.9178164367816093</v>
      </c>
      <c r="CF51" s="1"/>
      <c r="CG51" s="99">
        <v>4.5</v>
      </c>
      <c r="CH51" s="7">
        <v>-1</v>
      </c>
      <c r="CI51" s="7">
        <v>5</v>
      </c>
      <c r="CJ51" s="7">
        <v>0</v>
      </c>
      <c r="CK51" s="7">
        <v>4.25</v>
      </c>
      <c r="CL51" s="7">
        <v>2.5</v>
      </c>
      <c r="CM51" s="7">
        <v>2.9500000000005855E-2</v>
      </c>
      <c r="CN51" s="100">
        <v>4.196749999999998</v>
      </c>
      <c r="CO51" s="13"/>
      <c r="CP51" s="101">
        <v>1.0779816513761467</v>
      </c>
      <c r="CQ51" s="102">
        <v>1.0337465906273244</v>
      </c>
      <c r="CR51" s="102">
        <v>1.0235556657575005</v>
      </c>
      <c r="CS51" s="102">
        <v>0.93553186213736672</v>
      </c>
      <c r="CT51" s="102">
        <v>1.0662184036857176</v>
      </c>
      <c r="CU51" s="103">
        <v>1.0036295005807203</v>
      </c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</row>
    <row r="52" spans="1:143" ht="12.75" x14ac:dyDescent="0.2">
      <c r="A52" s="3">
        <f t="shared" si="0"/>
        <v>2018</v>
      </c>
      <c r="B52" s="43">
        <v>43313</v>
      </c>
      <c r="C52" s="43">
        <v>43343</v>
      </c>
      <c r="D52" s="44">
        <f t="shared" si="1"/>
        <v>43313</v>
      </c>
      <c r="E52" s="94">
        <v>55.25</v>
      </c>
      <c r="F52" s="46">
        <v>39.9</v>
      </c>
      <c r="G52" s="94">
        <v>53.45</v>
      </c>
      <c r="H52" s="46">
        <v>36.479999999999997</v>
      </c>
      <c r="I52" s="94">
        <v>51.164999999999999</v>
      </c>
      <c r="J52" s="46">
        <v>36.6</v>
      </c>
      <c r="K52" s="94">
        <v>54.042499999999997</v>
      </c>
      <c r="L52" s="46">
        <v>42.912500000000001</v>
      </c>
      <c r="M52" s="94">
        <v>55.23</v>
      </c>
      <c r="N52" s="46">
        <v>42.57</v>
      </c>
      <c r="O52" s="94">
        <f t="shared" si="2"/>
        <v>56.95</v>
      </c>
      <c r="P52" s="46">
        <f t="shared" si="3"/>
        <v>35.479999999999997</v>
      </c>
      <c r="Q52" s="94">
        <f t="shared" si="4"/>
        <v>57.7</v>
      </c>
      <c r="R52" s="46">
        <f t="shared" si="5"/>
        <v>36.479999999999997</v>
      </c>
      <c r="S52" s="94">
        <f t="shared" si="6"/>
        <v>57.2</v>
      </c>
      <c r="T52" s="46">
        <f t="shared" si="7"/>
        <v>38.979999999999997</v>
      </c>
      <c r="U52" s="94">
        <f t="shared" si="8"/>
        <v>53.859250000000003</v>
      </c>
      <c r="V52" s="95">
        <f t="shared" si="9"/>
        <v>40.170749999999998</v>
      </c>
      <c r="W52" s="96">
        <v>4.2359999999999998</v>
      </c>
      <c r="X52" s="96">
        <v>4.6310000000000002</v>
      </c>
      <c r="Y52" s="96">
        <v>4.1859999999999999</v>
      </c>
      <c r="Z52" s="96">
        <v>4.0460000000000003</v>
      </c>
      <c r="AA52" s="96">
        <v>3.786</v>
      </c>
      <c r="AB52" s="96">
        <v>4.1959999999999997</v>
      </c>
      <c r="AC52" s="96">
        <v>4.1605999999999996</v>
      </c>
      <c r="AD52" s="96">
        <v>4.0185000000000004</v>
      </c>
      <c r="AE52" s="96">
        <v>3.4535</v>
      </c>
      <c r="AF52" s="96">
        <v>4.3609</v>
      </c>
      <c r="AG52" s="96">
        <v>4.1822999999999997</v>
      </c>
      <c r="AH52" s="96">
        <v>4.1410999999999998</v>
      </c>
      <c r="AI52" s="96">
        <v>4.2846000000000002</v>
      </c>
      <c r="AJ52" s="96">
        <v>4.1756000000000002</v>
      </c>
      <c r="AK52" s="125"/>
      <c r="AL52" s="7"/>
      <c r="AM52" s="13"/>
      <c r="AN52" s="13"/>
      <c r="AO52" s="13"/>
      <c r="AP52" s="13"/>
      <c r="AQ52" s="13"/>
      <c r="AR52" s="8">
        <f t="shared" si="10"/>
        <v>4.2604817766033127</v>
      </c>
      <c r="AS52" s="8">
        <f t="shared" si="11"/>
        <v>4.1160565301351761</v>
      </c>
      <c r="AT52" s="8">
        <f t="shared" si="12"/>
        <v>4.4219730246033135</v>
      </c>
      <c r="AU52" s="8">
        <f t="shared" si="13"/>
        <v>4.2720740861351763</v>
      </c>
      <c r="AV52" s="8">
        <f t="shared" si="14"/>
        <v>4.2676463543692451</v>
      </c>
      <c r="AW52" s="8"/>
      <c r="AX52" s="8">
        <f t="shared" si="15"/>
        <v>4.1212791168091174</v>
      </c>
      <c r="AY52" s="8">
        <f t="shared" si="16"/>
        <v>4.2532163368848295</v>
      </c>
      <c r="AZ52" s="8">
        <f t="shared" si="17"/>
        <v>4.1990592718662869</v>
      </c>
      <c r="BA52" s="8">
        <v>4.1122332653061218</v>
      </c>
      <c r="BB52" s="8">
        <f t="shared" si="18"/>
        <v>3.90129584998463</v>
      </c>
      <c r="BC52" s="8">
        <v>4.0430196967208616</v>
      </c>
      <c r="BD52" s="8">
        <f t="shared" si="19"/>
        <v>4.1246893018583624</v>
      </c>
      <c r="BE52" s="5"/>
      <c r="BF52" s="61">
        <f t="shared" si="20"/>
        <v>48.649499999999996</v>
      </c>
      <c r="BG52" s="63">
        <f t="shared" si="21"/>
        <v>46.152900000000002</v>
      </c>
      <c r="BH52" s="63">
        <f t="shared" si="22"/>
        <v>44.902049999999996</v>
      </c>
      <c r="BI52" s="63">
        <f t="shared" si="23"/>
        <v>49.786199999999994</v>
      </c>
      <c r="BJ52" s="63">
        <f t="shared" si="24"/>
        <v>48.575399999999995</v>
      </c>
      <c r="BK52" s="63">
        <f t="shared" si="25"/>
        <v>49.256599999999992</v>
      </c>
      <c r="BL52" s="63">
        <f t="shared" si="26"/>
        <v>47.973194999999997</v>
      </c>
      <c r="BM52" s="63">
        <f t="shared" si="27"/>
        <v>47.7179</v>
      </c>
      <c r="BN52" s="64">
        <f t="shared" si="28"/>
        <v>49.365399999999994</v>
      </c>
      <c r="BO52" s="51"/>
      <c r="BP52" s="97"/>
      <c r="BX52" s="54">
        <f t="shared" si="35"/>
        <v>2018</v>
      </c>
      <c r="BY52" s="98">
        <f t="shared" si="36"/>
        <v>43313</v>
      </c>
      <c r="BZ52" s="57">
        <f t="shared" si="37"/>
        <v>4.3402274719621357</v>
      </c>
      <c r="CA52" s="57">
        <f t="shared" si="38"/>
        <v>3.90129584998463</v>
      </c>
      <c r="CB52" s="57">
        <v>4.1089169387755096</v>
      </c>
      <c r="CC52" s="57">
        <v>4.0397652622493423</v>
      </c>
      <c r="CD52" s="57">
        <v>4.1089169387755096</v>
      </c>
      <c r="CE52" s="57">
        <f t="shared" si="39"/>
        <v>3.9311579802955663</v>
      </c>
      <c r="CF52" s="1"/>
      <c r="CG52" s="99">
        <v>3.5</v>
      </c>
      <c r="CH52" s="7">
        <v>-1</v>
      </c>
      <c r="CI52" s="7">
        <v>4.25</v>
      </c>
      <c r="CJ52" s="7">
        <v>0</v>
      </c>
      <c r="CK52" s="7">
        <v>3.75</v>
      </c>
      <c r="CL52" s="7">
        <v>2.5</v>
      </c>
      <c r="CM52" s="7">
        <v>-1.390749999999997</v>
      </c>
      <c r="CN52" s="100">
        <v>0.2707499999999996</v>
      </c>
      <c r="CO52" s="13"/>
      <c r="CP52" s="101">
        <v>1.0778299555116164</v>
      </c>
      <c r="CQ52" s="102">
        <v>1.0336875926841322</v>
      </c>
      <c r="CR52" s="102">
        <v>1.0235046959960454</v>
      </c>
      <c r="CS52" s="102">
        <v>0.93573900148294609</v>
      </c>
      <c r="CT52" s="102">
        <v>1.0662187383351995</v>
      </c>
      <c r="CU52" s="103">
        <v>1.0036052492428977</v>
      </c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</row>
    <row r="53" spans="1:143" ht="12.75" x14ac:dyDescent="0.2">
      <c r="A53" s="3">
        <f t="shared" si="0"/>
        <v>2018</v>
      </c>
      <c r="B53" s="43">
        <v>43344</v>
      </c>
      <c r="C53" s="43">
        <v>43373</v>
      </c>
      <c r="D53" s="44">
        <f t="shared" si="1"/>
        <v>43344</v>
      </c>
      <c r="E53" s="94">
        <v>52.875</v>
      </c>
      <c r="F53" s="46">
        <v>40.225000000000001</v>
      </c>
      <c r="G53" s="94">
        <v>47.15</v>
      </c>
      <c r="H53" s="46">
        <v>35.865000000000002</v>
      </c>
      <c r="I53" s="94">
        <v>49.454999999999998</v>
      </c>
      <c r="J53" s="46">
        <v>38.075000000000003</v>
      </c>
      <c r="K53" s="94">
        <v>51.057499999999997</v>
      </c>
      <c r="L53" s="46">
        <v>40.164999999999999</v>
      </c>
      <c r="M53" s="94">
        <v>51.15</v>
      </c>
      <c r="N53" s="46">
        <v>41.4</v>
      </c>
      <c r="O53" s="94">
        <f t="shared" si="2"/>
        <v>49.15</v>
      </c>
      <c r="P53" s="46">
        <f t="shared" si="3"/>
        <v>33.365000000000002</v>
      </c>
      <c r="Q53" s="94">
        <f t="shared" si="4"/>
        <v>48.15</v>
      </c>
      <c r="R53" s="46">
        <f t="shared" si="5"/>
        <v>32.865000000000002</v>
      </c>
      <c r="S53" s="94">
        <f t="shared" si="6"/>
        <v>50.4</v>
      </c>
      <c r="T53" s="46">
        <f t="shared" si="7"/>
        <v>38.115000000000002</v>
      </c>
      <c r="U53" s="94">
        <f t="shared" si="8"/>
        <v>50.733750000000001</v>
      </c>
      <c r="V53" s="95">
        <f t="shared" si="9"/>
        <v>39.777500000000003</v>
      </c>
      <c r="W53" s="96">
        <v>4.2309999999999999</v>
      </c>
      <c r="X53" s="96">
        <v>4.4260000000000002</v>
      </c>
      <c r="Y53" s="96">
        <v>4.0810000000000004</v>
      </c>
      <c r="Z53" s="96">
        <v>4.0410000000000004</v>
      </c>
      <c r="AA53" s="96">
        <v>3.7810000000000001</v>
      </c>
      <c r="AB53" s="96">
        <v>4.1909999999999998</v>
      </c>
      <c r="AC53" s="96">
        <v>4.1557000000000004</v>
      </c>
      <c r="AD53" s="96">
        <v>4.0510000000000002</v>
      </c>
      <c r="AE53" s="96">
        <v>3.4860000000000002</v>
      </c>
      <c r="AF53" s="96">
        <v>4.3556999999999997</v>
      </c>
      <c r="AG53" s="96">
        <v>4.1772999999999998</v>
      </c>
      <c r="AH53" s="96">
        <v>4.1360000000000001</v>
      </c>
      <c r="AI53" s="96">
        <v>4.3190999999999997</v>
      </c>
      <c r="AJ53" s="96">
        <v>4.1707000000000001</v>
      </c>
      <c r="AK53" s="125"/>
      <c r="AL53" s="7"/>
      <c r="AM53" s="13"/>
      <c r="AN53" s="13"/>
      <c r="AO53" s="13"/>
      <c r="AP53" s="13"/>
      <c r="AQ53" s="13"/>
      <c r="AR53" s="8">
        <f t="shared" si="10"/>
        <v>4.2555015956906193</v>
      </c>
      <c r="AS53" s="8">
        <f t="shared" si="11"/>
        <v>4.1490883423112104</v>
      </c>
      <c r="AT53" s="8">
        <f t="shared" si="12"/>
        <v>4.4168040956906198</v>
      </c>
      <c r="AU53" s="8">
        <f t="shared" si="13"/>
        <v>4.3063577983112111</v>
      </c>
      <c r="AV53" s="8">
        <f t="shared" si="14"/>
        <v>4.2819379580009151</v>
      </c>
      <c r="AW53" s="8"/>
      <c r="AX53" s="8">
        <f t="shared" si="15"/>
        <v>4.1161916117216126</v>
      </c>
      <c r="AY53" s="8">
        <f t="shared" si="16"/>
        <v>4.2482442415017756</v>
      </c>
      <c r="AZ53" s="8">
        <f t="shared" si="17"/>
        <v>4.1940575474717852</v>
      </c>
      <c r="BA53" s="8">
        <v>4.1071312244897955</v>
      </c>
      <c r="BB53" s="8">
        <f t="shared" si="18"/>
        <v>3.8961723742186702</v>
      </c>
      <c r="BC53" s="8">
        <v>4.0380015401178806</v>
      </c>
      <c r="BD53" s="8">
        <f t="shared" si="19"/>
        <v>4.1196667001506784</v>
      </c>
      <c r="BE53" s="5"/>
      <c r="BF53" s="61">
        <f t="shared" si="20"/>
        <v>47.435499999999998</v>
      </c>
      <c r="BG53" s="63">
        <f t="shared" si="21"/>
        <v>42.297449999999998</v>
      </c>
      <c r="BH53" s="63">
        <f t="shared" si="22"/>
        <v>44.561599999999999</v>
      </c>
      <c r="BI53" s="63">
        <f t="shared" si="23"/>
        <v>46.957499999999996</v>
      </c>
      <c r="BJ53" s="63">
        <f t="shared" si="24"/>
        <v>41.577449999999999</v>
      </c>
      <c r="BK53" s="63">
        <f t="shared" si="25"/>
        <v>46.373724999999993</v>
      </c>
      <c r="BL53" s="63">
        <f t="shared" si="26"/>
        <v>46.022562499999999</v>
      </c>
      <c r="BM53" s="63">
        <f t="shared" si="27"/>
        <v>42.362449999999995</v>
      </c>
      <c r="BN53" s="64">
        <f t="shared" si="28"/>
        <v>45.117449999999998</v>
      </c>
      <c r="BO53" s="51"/>
      <c r="BP53" s="97"/>
      <c r="BX53" s="54">
        <f t="shared" si="35"/>
        <v>2018</v>
      </c>
      <c r="BY53" s="98">
        <f t="shared" si="36"/>
        <v>43344</v>
      </c>
      <c r="BZ53" s="57">
        <f t="shared" si="37"/>
        <v>4.23219166580924</v>
      </c>
      <c r="CA53" s="57">
        <f t="shared" si="38"/>
        <v>3.8961723742186702</v>
      </c>
      <c r="CB53" s="57">
        <v>4.1038148979591824</v>
      </c>
      <c r="CC53" s="57">
        <v>4.0347470964892906</v>
      </c>
      <c r="CD53" s="57">
        <v>4.1038148979591824</v>
      </c>
      <c r="CE53" s="57">
        <f t="shared" si="39"/>
        <v>3.9260266174055829</v>
      </c>
      <c r="CF53" s="1"/>
      <c r="CG53" s="99">
        <v>2</v>
      </c>
      <c r="CH53" s="7">
        <v>-2.5</v>
      </c>
      <c r="CI53" s="7">
        <v>1</v>
      </c>
      <c r="CJ53" s="7">
        <v>-3</v>
      </c>
      <c r="CK53" s="7">
        <v>3.25</v>
      </c>
      <c r="CL53" s="7">
        <v>2.25</v>
      </c>
      <c r="CM53" s="7">
        <v>-2.1412499999999994</v>
      </c>
      <c r="CN53" s="100">
        <v>-0.44749999999999801</v>
      </c>
      <c r="CO53" s="13"/>
      <c r="CP53" s="101">
        <v>1.0778767631774311</v>
      </c>
      <c r="CQ53" s="102">
        <v>1.0337292749319473</v>
      </c>
      <c r="CR53" s="102">
        <v>1.0235090324177183</v>
      </c>
      <c r="CS53" s="102">
        <v>0.93565949022519168</v>
      </c>
      <c r="CT53" s="102">
        <v>1.0661811898296716</v>
      </c>
      <c r="CU53" s="103">
        <v>1.0036095002045382</v>
      </c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</row>
    <row r="54" spans="1:143" ht="12.75" x14ac:dyDescent="0.2">
      <c r="A54" s="3">
        <f t="shared" si="0"/>
        <v>2018</v>
      </c>
      <c r="B54" s="43">
        <v>43374</v>
      </c>
      <c r="C54" s="43">
        <v>43404</v>
      </c>
      <c r="D54" s="44">
        <f t="shared" si="1"/>
        <v>43374</v>
      </c>
      <c r="E54" s="94">
        <v>48.164999999999999</v>
      </c>
      <c r="F54" s="46">
        <v>40.15</v>
      </c>
      <c r="G54" s="94">
        <v>45.92</v>
      </c>
      <c r="H54" s="46">
        <v>36.5</v>
      </c>
      <c r="I54" s="94">
        <v>44.03</v>
      </c>
      <c r="J54" s="46">
        <v>37.520000000000003</v>
      </c>
      <c r="K54" s="94">
        <v>49.577500000000001</v>
      </c>
      <c r="L54" s="46">
        <v>40.875</v>
      </c>
      <c r="M54" s="94">
        <v>47.112499999999997</v>
      </c>
      <c r="N54" s="46">
        <v>40.4</v>
      </c>
      <c r="O54" s="94">
        <f t="shared" si="2"/>
        <v>46.17</v>
      </c>
      <c r="P54" s="46">
        <f t="shared" si="3"/>
        <v>35.5</v>
      </c>
      <c r="Q54" s="94">
        <f t="shared" si="4"/>
        <v>45.42</v>
      </c>
      <c r="R54" s="46">
        <f t="shared" si="5"/>
        <v>35.5</v>
      </c>
      <c r="S54" s="94">
        <f t="shared" si="6"/>
        <v>48.92</v>
      </c>
      <c r="T54" s="46">
        <f t="shared" si="7"/>
        <v>37.5</v>
      </c>
      <c r="U54" s="94">
        <f t="shared" si="8"/>
        <v>46.460940000000001</v>
      </c>
      <c r="V54" s="95">
        <f t="shared" si="9"/>
        <v>39.265000000000001</v>
      </c>
      <c r="W54" s="96">
        <v>4.2560000000000002</v>
      </c>
      <c r="X54" s="96">
        <v>4.3635000000000002</v>
      </c>
      <c r="Y54" s="96">
        <v>4.056</v>
      </c>
      <c r="Z54" s="96">
        <v>4.0659999999999998</v>
      </c>
      <c r="AA54" s="96">
        <v>3.806</v>
      </c>
      <c r="AB54" s="96">
        <v>4.2110000000000003</v>
      </c>
      <c r="AC54" s="96">
        <v>4.1755000000000004</v>
      </c>
      <c r="AD54" s="96">
        <v>4.0659999999999998</v>
      </c>
      <c r="AE54" s="96">
        <v>3.5009999999999999</v>
      </c>
      <c r="AF54" s="96">
        <v>4.3815999999999997</v>
      </c>
      <c r="AG54" s="96">
        <v>4.2027000000000001</v>
      </c>
      <c r="AH54" s="96">
        <v>4.1612</v>
      </c>
      <c r="AI54" s="96">
        <v>4.3350999999999997</v>
      </c>
      <c r="AJ54" s="96">
        <v>4.1905000000000001</v>
      </c>
      <c r="AK54" s="125"/>
      <c r="AL54" s="7"/>
      <c r="AM54" s="13"/>
      <c r="AN54" s="13"/>
      <c r="AO54" s="13"/>
      <c r="AP54" s="13"/>
      <c r="AQ54" s="13"/>
      <c r="AR54" s="8">
        <f t="shared" si="10"/>
        <v>4.2756255920317106</v>
      </c>
      <c r="AS54" s="8">
        <f t="shared" si="11"/>
        <v>4.1643337940847642</v>
      </c>
      <c r="AT54" s="8">
        <f t="shared" si="12"/>
        <v>4.4376907880317109</v>
      </c>
      <c r="AU54" s="8">
        <f t="shared" si="13"/>
        <v>4.3221810500847644</v>
      </c>
      <c r="AV54" s="8">
        <f t="shared" si="14"/>
        <v>4.2999578060582371</v>
      </c>
      <c r="AW54" s="8"/>
      <c r="AX54" s="8">
        <f t="shared" si="15"/>
        <v>4.1416291371591374</v>
      </c>
      <c r="AY54" s="8">
        <f t="shared" si="16"/>
        <v>4.2683355657026887</v>
      </c>
      <c r="AZ54" s="8">
        <f t="shared" si="17"/>
        <v>4.2140644450497939</v>
      </c>
      <c r="BA54" s="8">
        <v>4.1326414285714286</v>
      </c>
      <c r="BB54" s="8">
        <f t="shared" si="18"/>
        <v>3.9217897530484684</v>
      </c>
      <c r="BC54" s="8">
        <v>4.0630923231327891</v>
      </c>
      <c r="BD54" s="8">
        <f t="shared" si="19"/>
        <v>4.1447797086891009</v>
      </c>
      <c r="BE54" s="5"/>
      <c r="BF54" s="61">
        <f t="shared" si="20"/>
        <v>44.718549999999993</v>
      </c>
      <c r="BG54" s="63">
        <f t="shared" si="21"/>
        <v>41.869399999999999</v>
      </c>
      <c r="BH54" s="63">
        <f t="shared" si="22"/>
        <v>41.230699999999999</v>
      </c>
      <c r="BI54" s="63">
        <f t="shared" si="23"/>
        <v>44.226124999999996</v>
      </c>
      <c r="BJ54" s="63">
        <f t="shared" si="24"/>
        <v>41.154399999999995</v>
      </c>
      <c r="BK54" s="63">
        <f t="shared" si="25"/>
        <v>45.835425000000001</v>
      </c>
      <c r="BL54" s="63">
        <f t="shared" si="26"/>
        <v>43.366685799999999</v>
      </c>
      <c r="BM54" s="63">
        <f t="shared" si="27"/>
        <v>41.581900000000005</v>
      </c>
      <c r="BN54" s="64">
        <f t="shared" si="28"/>
        <v>44.009399999999999</v>
      </c>
      <c r="BO54" s="51"/>
      <c r="BP54" s="97"/>
      <c r="BX54" s="54">
        <f t="shared" si="35"/>
        <v>2018</v>
      </c>
      <c r="BY54" s="98">
        <f t="shared" si="36"/>
        <v>43374</v>
      </c>
      <c r="BZ54" s="57">
        <f t="shared" si="37"/>
        <v>4.2064688548204545</v>
      </c>
      <c r="CA54" s="57">
        <f t="shared" si="38"/>
        <v>3.9217897530484684</v>
      </c>
      <c r="CB54" s="57">
        <v>4.1293251020408155</v>
      </c>
      <c r="CC54" s="57">
        <v>4.059837925289548</v>
      </c>
      <c r="CD54" s="57">
        <v>4.1293251020408155</v>
      </c>
      <c r="CE54" s="57">
        <f t="shared" si="39"/>
        <v>3.9516834318555007</v>
      </c>
      <c r="CF54" s="1"/>
      <c r="CG54" s="99">
        <v>0.25</v>
      </c>
      <c r="CH54" s="7">
        <v>-1</v>
      </c>
      <c r="CI54" s="7">
        <v>-0.5</v>
      </c>
      <c r="CJ54" s="7">
        <v>-1</v>
      </c>
      <c r="CK54" s="7">
        <v>3</v>
      </c>
      <c r="CL54" s="7">
        <v>1</v>
      </c>
      <c r="CM54" s="7">
        <v>-1.7040599999999984</v>
      </c>
      <c r="CN54" s="100">
        <v>-0.88499999999999801</v>
      </c>
      <c r="CO54" s="13"/>
      <c r="CP54" s="101">
        <v>1.0776192818494834</v>
      </c>
      <c r="CQ54" s="102">
        <v>1.0336202656173143</v>
      </c>
      <c r="CR54" s="102">
        <v>1.0234136743728481</v>
      </c>
      <c r="CS54" s="102">
        <v>0.93605509099852435</v>
      </c>
      <c r="CT54" s="102">
        <v>1.0661829808165273</v>
      </c>
      <c r="CU54" s="103">
        <v>1.0035923841456111</v>
      </c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</row>
    <row r="55" spans="1:143" ht="12.75" x14ac:dyDescent="0.2">
      <c r="A55" s="3">
        <f t="shared" si="0"/>
        <v>2018</v>
      </c>
      <c r="B55" s="43">
        <v>43405</v>
      </c>
      <c r="C55" s="43">
        <v>43434</v>
      </c>
      <c r="D55" s="44">
        <f t="shared" si="1"/>
        <v>43405</v>
      </c>
      <c r="E55" s="94">
        <v>50.895000000000003</v>
      </c>
      <c r="F55" s="46">
        <v>40.9</v>
      </c>
      <c r="G55" s="94">
        <v>43.994999999999997</v>
      </c>
      <c r="H55" s="46">
        <v>35.86</v>
      </c>
      <c r="I55" s="94">
        <v>46.52</v>
      </c>
      <c r="J55" s="46">
        <v>39.295000000000002</v>
      </c>
      <c r="K55" s="94">
        <v>49.577500000000001</v>
      </c>
      <c r="L55" s="46">
        <v>42.09</v>
      </c>
      <c r="M55" s="94">
        <v>49.45</v>
      </c>
      <c r="N55" s="46">
        <v>41.2</v>
      </c>
      <c r="O55" s="94">
        <f t="shared" si="2"/>
        <v>43.244999999999997</v>
      </c>
      <c r="P55" s="46">
        <f t="shared" si="3"/>
        <v>34.86</v>
      </c>
      <c r="Q55" s="94">
        <f t="shared" si="4"/>
        <v>43.494999999999997</v>
      </c>
      <c r="R55" s="46">
        <f t="shared" si="5"/>
        <v>35.36</v>
      </c>
      <c r="S55" s="94">
        <f t="shared" si="6"/>
        <v>46.744999999999997</v>
      </c>
      <c r="T55" s="46">
        <f t="shared" si="7"/>
        <v>36.36</v>
      </c>
      <c r="U55" s="94">
        <f t="shared" si="8"/>
        <v>48.936250000000001</v>
      </c>
      <c r="V55" s="95">
        <f t="shared" si="9"/>
        <v>40.020000000000003</v>
      </c>
      <c r="W55" s="96">
        <v>4.3419999999999996</v>
      </c>
      <c r="X55" s="96">
        <v>4.6144999999999996</v>
      </c>
      <c r="Y55" s="96">
        <v>4.4169999999999998</v>
      </c>
      <c r="Z55" s="96">
        <v>4.2869999999999999</v>
      </c>
      <c r="AA55" s="96">
        <v>4.1470000000000002</v>
      </c>
      <c r="AB55" s="96">
        <v>4.3745000000000003</v>
      </c>
      <c r="AC55" s="96">
        <v>4.3377999999999997</v>
      </c>
      <c r="AD55" s="96">
        <v>4.6970000000000001</v>
      </c>
      <c r="AE55" s="96">
        <v>3.8220000000000001</v>
      </c>
      <c r="AF55" s="96">
        <v>4.6105</v>
      </c>
      <c r="AG55" s="96">
        <v>4.4276999999999997</v>
      </c>
      <c r="AH55" s="96">
        <v>4.3836000000000004</v>
      </c>
      <c r="AI55" s="96">
        <v>5.0267999999999997</v>
      </c>
      <c r="AJ55" s="96">
        <v>4.3528000000000002</v>
      </c>
      <c r="AK55" s="125"/>
      <c r="AL55" s="7"/>
      <c r="AM55" s="13"/>
      <c r="AN55" s="13"/>
      <c r="AO55" s="13"/>
      <c r="AP55" s="13"/>
      <c r="AQ55" s="13"/>
      <c r="AR55" s="8">
        <f t="shared" si="10"/>
        <v>4.4405813802215661</v>
      </c>
      <c r="AS55" s="8">
        <f t="shared" si="11"/>
        <v>4.8056591320256121</v>
      </c>
      <c r="AT55" s="8">
        <f t="shared" si="12"/>
        <v>4.6088983722215664</v>
      </c>
      <c r="AU55" s="8">
        <f t="shared" si="13"/>
        <v>4.9878125080256126</v>
      </c>
      <c r="AV55" s="8">
        <f t="shared" si="14"/>
        <v>4.7107378481235891</v>
      </c>
      <c r="AW55" s="8"/>
      <c r="AX55" s="8">
        <f t="shared" si="15"/>
        <v>4.366496862026862</v>
      </c>
      <c r="AY55" s="8">
        <f t="shared" si="16"/>
        <v>4.4330235413495682</v>
      </c>
      <c r="AZ55" s="8">
        <f t="shared" si="17"/>
        <v>4.3776208327500177</v>
      </c>
      <c r="BA55" s="8">
        <v>4.3581516326530609</v>
      </c>
      <c r="BB55" s="8">
        <f t="shared" si="18"/>
        <v>4.2712108002869149</v>
      </c>
      <c r="BC55" s="8">
        <v>4.2848948449845805</v>
      </c>
      <c r="BD55" s="8">
        <f t="shared" si="19"/>
        <v>4.3667787041687589</v>
      </c>
      <c r="BE55" s="5"/>
      <c r="BF55" s="61">
        <f t="shared" si="20"/>
        <v>46.597149999999999</v>
      </c>
      <c r="BG55" s="63">
        <f t="shared" si="21"/>
        <v>40.496949999999998</v>
      </c>
      <c r="BH55" s="63">
        <f t="shared" si="22"/>
        <v>43.413250000000005</v>
      </c>
      <c r="BI55" s="63">
        <f t="shared" si="23"/>
        <v>45.902500000000003</v>
      </c>
      <c r="BJ55" s="63">
        <f t="shared" si="24"/>
        <v>39.996949999999998</v>
      </c>
      <c r="BK55" s="63">
        <f t="shared" si="25"/>
        <v>46.357875</v>
      </c>
      <c r="BL55" s="63">
        <f t="shared" si="26"/>
        <v>45.102262499999995</v>
      </c>
      <c r="BM55" s="63">
        <f t="shared" si="27"/>
        <v>39.639449999999997</v>
      </c>
      <c r="BN55" s="64">
        <f t="shared" si="28"/>
        <v>42.279449999999997</v>
      </c>
      <c r="BO55" s="51"/>
      <c r="BP55" s="97"/>
      <c r="BX55" s="54">
        <f t="shared" si="35"/>
        <v>2018</v>
      </c>
      <c r="BY55" s="98">
        <f t="shared" si="36"/>
        <v>43405</v>
      </c>
      <c r="BZ55" s="57">
        <f t="shared" si="37"/>
        <v>4.5779062454985082</v>
      </c>
      <c r="CA55" s="57">
        <f t="shared" si="38"/>
        <v>4.2712108002869149</v>
      </c>
      <c r="CB55" s="57">
        <v>4.3548353061224487</v>
      </c>
      <c r="CC55" s="57">
        <v>4.2816408518838189</v>
      </c>
      <c r="CD55" s="57">
        <v>4.3548353061224487</v>
      </c>
      <c r="CE55" s="57">
        <f t="shared" si="39"/>
        <v>4.3016423809523809</v>
      </c>
      <c r="CF55" s="1"/>
      <c r="CG55" s="99">
        <v>-0.75</v>
      </c>
      <c r="CH55" s="7">
        <v>-1</v>
      </c>
      <c r="CI55" s="7">
        <v>-0.5</v>
      </c>
      <c r="CJ55" s="7">
        <v>-0.5</v>
      </c>
      <c r="CK55" s="7">
        <v>2.75</v>
      </c>
      <c r="CL55" s="7">
        <v>0.5</v>
      </c>
      <c r="CM55" s="7">
        <v>-1.958750000000002</v>
      </c>
      <c r="CN55" s="100">
        <v>-0.87999999999999545</v>
      </c>
      <c r="CO55" s="13"/>
      <c r="CP55" s="101">
        <v>1.075460695124796</v>
      </c>
      <c r="CQ55" s="102">
        <v>1.0328201539538138</v>
      </c>
      <c r="CR55" s="102">
        <v>1.0225332400279916</v>
      </c>
      <c r="CS55" s="102">
        <v>0.96734313039421516</v>
      </c>
      <c r="CT55" s="102">
        <v>1.0702150308707685</v>
      </c>
      <c r="CU55" s="103">
        <v>1.0034579740882477</v>
      </c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</row>
    <row r="56" spans="1:143" ht="12.75" x14ac:dyDescent="0.2">
      <c r="A56" s="3">
        <f t="shared" si="0"/>
        <v>2018</v>
      </c>
      <c r="B56" s="43">
        <v>43435</v>
      </c>
      <c r="C56" s="43">
        <v>43465</v>
      </c>
      <c r="D56" s="44">
        <f t="shared" si="1"/>
        <v>43435</v>
      </c>
      <c r="E56" s="94">
        <v>54.99</v>
      </c>
      <c r="F56" s="46">
        <v>43.9</v>
      </c>
      <c r="G56" s="94">
        <v>45.534999999999997</v>
      </c>
      <c r="H56" s="46">
        <v>37.14</v>
      </c>
      <c r="I56" s="94">
        <v>51.5</v>
      </c>
      <c r="J56" s="46">
        <v>42.134999999999998</v>
      </c>
      <c r="K56" s="94">
        <v>50.994999999999997</v>
      </c>
      <c r="L56" s="46">
        <v>45.734999999999999</v>
      </c>
      <c r="M56" s="94">
        <v>51.787500000000001</v>
      </c>
      <c r="N56" s="46">
        <v>45.6</v>
      </c>
      <c r="O56" s="94">
        <f t="shared" si="2"/>
        <v>45.034999999999997</v>
      </c>
      <c r="P56" s="46">
        <f t="shared" si="3"/>
        <v>36.64</v>
      </c>
      <c r="Q56" s="94">
        <f t="shared" si="4"/>
        <v>45.034999999999997</v>
      </c>
      <c r="R56" s="46">
        <f t="shared" si="5"/>
        <v>36.64</v>
      </c>
      <c r="S56" s="94">
        <f t="shared" si="6"/>
        <v>48.034999999999997</v>
      </c>
      <c r="T56" s="46">
        <f t="shared" si="7"/>
        <v>37.89</v>
      </c>
      <c r="U56" s="94">
        <f t="shared" si="8"/>
        <v>52.094059999999999</v>
      </c>
      <c r="V56" s="95">
        <f t="shared" si="9"/>
        <v>43.61</v>
      </c>
      <c r="W56" s="96">
        <v>4.5149999999999997</v>
      </c>
      <c r="X56" s="96">
        <v>4.7874999999999996</v>
      </c>
      <c r="Y56" s="96">
        <v>4.45</v>
      </c>
      <c r="Z56" s="96">
        <v>4.5049999999999999</v>
      </c>
      <c r="AA56" s="96">
        <v>4.3674999999999997</v>
      </c>
      <c r="AB56" s="96">
        <v>4.5724999999999998</v>
      </c>
      <c r="AC56" s="96">
        <v>4.5343999999999998</v>
      </c>
      <c r="AD56" s="96">
        <v>5.0525000000000002</v>
      </c>
      <c r="AE56" s="96">
        <v>3.9649999999999999</v>
      </c>
      <c r="AF56" s="96">
        <v>4.8362999999999996</v>
      </c>
      <c r="AG56" s="96">
        <v>4.6496000000000004</v>
      </c>
      <c r="AH56" s="96">
        <v>4.6029999999999998</v>
      </c>
      <c r="AI56" s="96">
        <v>5.4046000000000003</v>
      </c>
      <c r="AJ56" s="96">
        <v>4.5494000000000003</v>
      </c>
      <c r="AK56" s="125"/>
      <c r="AL56" s="7"/>
      <c r="AM56" s="13"/>
      <c r="AN56" s="13"/>
      <c r="AO56" s="13"/>
      <c r="AP56" s="13"/>
      <c r="AQ56" s="13"/>
      <c r="AR56" s="8">
        <f t="shared" si="10"/>
        <v>4.640398434800284</v>
      </c>
      <c r="AS56" s="8">
        <f t="shared" si="11"/>
        <v>5.1669763390588468</v>
      </c>
      <c r="AT56" s="8">
        <f t="shared" si="12"/>
        <v>4.8162884588002841</v>
      </c>
      <c r="AU56" s="8">
        <f t="shared" si="13"/>
        <v>5.3628235750588473</v>
      </c>
      <c r="AV56" s="8">
        <f t="shared" si="14"/>
        <v>4.9966217019295653</v>
      </c>
      <c r="AW56" s="8"/>
      <c r="AX56" s="8">
        <f t="shared" si="15"/>
        <v>4.5883120838420846</v>
      </c>
      <c r="AY56" s="8">
        <f t="shared" si="16"/>
        <v>4.6325161846778276</v>
      </c>
      <c r="AZ56" s="8">
        <f t="shared" si="17"/>
        <v>4.5756891187723063</v>
      </c>
      <c r="BA56" s="8">
        <v>4.5806006122448979</v>
      </c>
      <c r="BB56" s="8">
        <f t="shared" si="18"/>
        <v>4.4971560815657341</v>
      </c>
      <c r="BC56" s="8">
        <v>4.5036864728745822</v>
      </c>
      <c r="BD56" s="8">
        <f t="shared" si="19"/>
        <v>4.5857641386238068</v>
      </c>
      <c r="BE56" s="5"/>
      <c r="BF56" s="61">
        <f t="shared" si="20"/>
        <v>50.221299999999999</v>
      </c>
      <c r="BG56" s="63">
        <f t="shared" si="21"/>
        <v>41.925149999999995</v>
      </c>
      <c r="BH56" s="63">
        <f t="shared" si="22"/>
        <v>47.473050000000001</v>
      </c>
      <c r="BI56" s="63">
        <f t="shared" si="23"/>
        <v>49.126874999999998</v>
      </c>
      <c r="BJ56" s="63">
        <f t="shared" si="24"/>
        <v>41.425149999999995</v>
      </c>
      <c r="BK56" s="63">
        <f t="shared" si="25"/>
        <v>48.733199999999997</v>
      </c>
      <c r="BL56" s="63">
        <f t="shared" si="26"/>
        <v>48.44591419999999</v>
      </c>
      <c r="BM56" s="63">
        <f t="shared" si="27"/>
        <v>41.425149999999995</v>
      </c>
      <c r="BN56" s="64">
        <f t="shared" si="28"/>
        <v>43.672649999999997</v>
      </c>
      <c r="BO56" s="51"/>
      <c r="BP56" s="97"/>
      <c r="BX56" s="54">
        <f t="shared" si="35"/>
        <v>2018</v>
      </c>
      <c r="BY56" s="98">
        <f t="shared" si="36"/>
        <v>43435</v>
      </c>
      <c r="BZ56" s="57">
        <f t="shared" si="37"/>
        <v>4.6118603560037039</v>
      </c>
      <c r="CA56" s="57">
        <f t="shared" si="38"/>
        <v>4.4971560815657341</v>
      </c>
      <c r="CB56" s="57">
        <v>4.5772842857142857</v>
      </c>
      <c r="CC56" s="57">
        <v>4.5004328790220596</v>
      </c>
      <c r="CD56" s="57">
        <v>4.5772842857142857</v>
      </c>
      <c r="CE56" s="57">
        <f t="shared" si="39"/>
        <v>4.5279354844006559</v>
      </c>
      <c r="CF56" s="1"/>
      <c r="CG56" s="99">
        <v>-0.5</v>
      </c>
      <c r="CH56" s="7">
        <v>-0.5</v>
      </c>
      <c r="CI56" s="7">
        <v>-0.5</v>
      </c>
      <c r="CJ56" s="7">
        <v>-0.5</v>
      </c>
      <c r="CK56" s="7">
        <v>2.5</v>
      </c>
      <c r="CL56" s="7">
        <v>0.75</v>
      </c>
      <c r="CM56" s="7">
        <v>-2.8959400000000031</v>
      </c>
      <c r="CN56" s="100">
        <v>-0.28999999999999915</v>
      </c>
      <c r="CO56" s="13"/>
      <c r="CP56" s="101">
        <v>1.07354051054384</v>
      </c>
      <c r="CQ56" s="102">
        <v>1.0320976692563819</v>
      </c>
      <c r="CR56" s="102">
        <v>1.0217536071032187</v>
      </c>
      <c r="CS56" s="102">
        <v>0.9694783573806881</v>
      </c>
      <c r="CT56" s="102">
        <v>1.0696882731321129</v>
      </c>
      <c r="CU56" s="103">
        <v>1.0033080451658434</v>
      </c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</row>
    <row r="57" spans="1:143" ht="12.75" x14ac:dyDescent="0.2">
      <c r="A57" s="3">
        <f t="shared" si="0"/>
        <v>2019</v>
      </c>
      <c r="B57" s="43">
        <v>43466</v>
      </c>
      <c r="C57" s="43">
        <v>43496</v>
      </c>
      <c r="D57" s="44">
        <f t="shared" si="1"/>
        <v>43466</v>
      </c>
      <c r="E57" s="94">
        <f t="shared" ref="E57:N57" si="40">AVERAGE(E45,E69)</f>
        <v>53.474130000000002</v>
      </c>
      <c r="F57" s="95">
        <f t="shared" si="40"/>
        <v>43.99288</v>
      </c>
      <c r="G57" s="94">
        <f t="shared" si="40"/>
        <v>47.15025</v>
      </c>
      <c r="H57" s="95">
        <f t="shared" si="40"/>
        <v>41.790395000000004</v>
      </c>
      <c r="I57" s="94">
        <f t="shared" si="40"/>
        <v>51.104020000000006</v>
      </c>
      <c r="J57" s="95">
        <f t="shared" si="40"/>
        <v>41.765834999999996</v>
      </c>
      <c r="K57" s="94">
        <f t="shared" si="40"/>
        <v>55.242370000000001</v>
      </c>
      <c r="L57" s="95">
        <f t="shared" si="40"/>
        <v>48.989244999999997</v>
      </c>
      <c r="M57" s="94">
        <f t="shared" si="40"/>
        <v>54.541364999999999</v>
      </c>
      <c r="N57" s="95">
        <f t="shared" si="40"/>
        <v>47.152085</v>
      </c>
      <c r="O57" s="94">
        <f t="shared" si="2"/>
        <v>46.65025</v>
      </c>
      <c r="P57" s="46">
        <f t="shared" si="3"/>
        <v>41.290395000000004</v>
      </c>
      <c r="Q57" s="94">
        <f t="shared" si="4"/>
        <v>46.65025</v>
      </c>
      <c r="R57" s="46">
        <f t="shared" si="5"/>
        <v>41.290395000000004</v>
      </c>
      <c r="S57" s="94">
        <f t="shared" si="6"/>
        <v>48.90025</v>
      </c>
      <c r="T57" s="46">
        <f t="shared" si="7"/>
        <v>40.290395000000004</v>
      </c>
      <c r="U57" s="94">
        <f t="shared" si="8"/>
        <v>51.910880000000006</v>
      </c>
      <c r="V57" s="95">
        <f t="shared" si="9"/>
        <v>43.438070000000003</v>
      </c>
      <c r="W57" s="104">
        <f t="shared" ref="W57:AI57" si="41">AVERAGE(W45,W69)</f>
        <v>5.0277657889061622</v>
      </c>
      <c r="X57" s="104">
        <f t="shared" si="41"/>
        <v>5.2415135106765725</v>
      </c>
      <c r="Y57" s="104">
        <f t="shared" si="41"/>
        <v>4.8966519057920062</v>
      </c>
      <c r="Z57" s="104">
        <f t="shared" si="41"/>
        <v>4.9859719412249763</v>
      </c>
      <c r="AA57" s="104">
        <v>4.8168810701813056</v>
      </c>
      <c r="AB57" s="104">
        <f t="shared" si="41"/>
        <v>5.0404692670970661</v>
      </c>
      <c r="AC57" s="104">
        <f t="shared" si="41"/>
        <v>5.0292717980830437</v>
      </c>
      <c r="AD57" s="104">
        <f t="shared" si="41"/>
        <v>5.3084634356170843</v>
      </c>
      <c r="AE57" s="104">
        <f t="shared" si="41"/>
        <v>4.537721400404477</v>
      </c>
      <c r="AF57" s="104">
        <f t="shared" si="41"/>
        <v>5.3471038161012725</v>
      </c>
      <c r="AG57" s="104">
        <f t="shared" si="41"/>
        <v>5.1439209201966367</v>
      </c>
      <c r="AH57" s="104">
        <f t="shared" si="41"/>
        <v>5.0921861485058439</v>
      </c>
      <c r="AI57" s="104">
        <f t="shared" si="41"/>
        <v>5.6794675780661787</v>
      </c>
      <c r="AJ57" s="104">
        <f>AVERAGE(AJ45,AJ69)</f>
        <v>5.0456082451730637</v>
      </c>
      <c r="AK57" s="125"/>
      <c r="AL57" s="7"/>
      <c r="AM57" s="13"/>
      <c r="AN57" s="13"/>
      <c r="AO57" s="13"/>
      <c r="AP57" s="13"/>
      <c r="AQ57" s="13"/>
      <c r="AR57" s="8">
        <f t="shared" si="10"/>
        <v>5.1433680435847577</v>
      </c>
      <c r="AS57" s="8">
        <f t="shared" si="11"/>
        <v>5.4271282199584148</v>
      </c>
      <c r="AT57" s="8">
        <f t="shared" si="12"/>
        <v>5.3383205292469169</v>
      </c>
      <c r="AU57" s="8">
        <f t="shared" si="13"/>
        <v>5.6328351674983859</v>
      </c>
      <c r="AV57" s="8">
        <f t="shared" si="14"/>
        <v>5.385412990072119</v>
      </c>
      <c r="AW57" s="8"/>
      <c r="AX57" s="8">
        <f t="shared" si="15"/>
        <v>5.0777015234279377</v>
      </c>
      <c r="AY57" s="8">
        <f t="shared" si="16"/>
        <v>5.1346692015048632</v>
      </c>
      <c r="AZ57" s="8">
        <f t="shared" si="17"/>
        <v>5.0438197785956538</v>
      </c>
      <c r="BA57" s="8">
        <v>5.0698691271247265</v>
      </c>
      <c r="BB57" s="8">
        <f t="shared" si="18"/>
        <v>4.9576346861167186</v>
      </c>
      <c r="BC57" s="8">
        <v>4.9849107744753329</v>
      </c>
      <c r="BD57" s="8">
        <f t="shared" si="19"/>
        <v>5.0689102372927941</v>
      </c>
      <c r="BE57" s="5"/>
      <c r="BF57" s="61">
        <f t="shared" si="20"/>
        <v>49.397192500000003</v>
      </c>
      <c r="BG57" s="63">
        <f t="shared" si="21"/>
        <v>44.84551235</v>
      </c>
      <c r="BH57" s="63">
        <f t="shared" si="22"/>
        <v>47.088600450000001</v>
      </c>
      <c r="BI57" s="63">
        <f t="shared" si="23"/>
        <v>51.363974599999992</v>
      </c>
      <c r="BJ57" s="63">
        <f t="shared" si="24"/>
        <v>44.34551235</v>
      </c>
      <c r="BK57" s="63">
        <f t="shared" si="25"/>
        <v>52.553526249999997</v>
      </c>
      <c r="BL57" s="63">
        <f t="shared" si="26"/>
        <v>48.267571700000005</v>
      </c>
      <c r="BM57" s="63">
        <f t="shared" si="27"/>
        <v>44.34551235</v>
      </c>
      <c r="BN57" s="64">
        <f t="shared" si="28"/>
        <v>45.198012349999999</v>
      </c>
      <c r="BO57" s="51"/>
      <c r="BP57" s="97"/>
      <c r="BX57" s="54">
        <f t="shared" si="35"/>
        <v>2019</v>
      </c>
      <c r="BY57" s="98">
        <f t="shared" si="36"/>
        <v>43466</v>
      </c>
      <c r="BZ57" s="57">
        <f t="shared" si="37"/>
        <v>5.0714260580224364</v>
      </c>
      <c r="CA57" s="57">
        <f t="shared" si="38"/>
        <v>4.9576346861167186</v>
      </c>
      <c r="CB57" s="57">
        <v>5.0665528005941134</v>
      </c>
      <c r="CC57" s="57">
        <v>4.981658058754924</v>
      </c>
      <c r="CD57" s="57">
        <v>5.0665528005941134</v>
      </c>
      <c r="CE57" s="57">
        <f t="shared" si="39"/>
        <v>4.9891229537985478</v>
      </c>
      <c r="CF57" s="1"/>
      <c r="CG57" s="99">
        <v>-0.5</v>
      </c>
      <c r="CH57" s="7">
        <v>-0.5</v>
      </c>
      <c r="CI57" s="7">
        <v>-0.5</v>
      </c>
      <c r="CJ57" s="7">
        <v>-0.5</v>
      </c>
      <c r="CK57" s="7">
        <v>1.75</v>
      </c>
      <c r="CL57" s="7">
        <v>-1.5</v>
      </c>
      <c r="CM57" s="7">
        <v>-1.5632499999999965</v>
      </c>
      <c r="CN57" s="100">
        <v>-0.55480999999999625</v>
      </c>
      <c r="CO57" s="13"/>
      <c r="CP57" s="101">
        <v>1.0726602320789502</v>
      </c>
      <c r="CQ57" s="102">
        <v>1.031775295521093</v>
      </c>
      <c r="CR57" s="102">
        <v>1.0214076564363952</v>
      </c>
      <c r="CS57" s="102">
        <v>0.96692332718794061</v>
      </c>
      <c r="CT57" s="102">
        <v>1.0698612096038902</v>
      </c>
      <c r="CU57" s="103">
        <v>1.0032753952310245</v>
      </c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</row>
    <row r="58" spans="1:143" ht="12.75" x14ac:dyDescent="0.2">
      <c r="A58" s="3">
        <f t="shared" si="0"/>
        <v>2019</v>
      </c>
      <c r="B58" s="43">
        <v>43497</v>
      </c>
      <c r="C58" s="43">
        <v>43524</v>
      </c>
      <c r="D58" s="44">
        <f t="shared" si="1"/>
        <v>43497</v>
      </c>
      <c r="E58" s="94">
        <f t="shared" ref="E58:F68" si="42">AVERAGE(E46,E70)</f>
        <v>51.07235</v>
      </c>
      <c r="F58" s="95">
        <f t="shared" si="42"/>
        <v>42.325119999999998</v>
      </c>
      <c r="G58" s="94">
        <f t="shared" ref="G58:N58" si="43">AVERAGE(G46,G70)</f>
        <v>46.459994999999999</v>
      </c>
      <c r="H58" s="95">
        <f t="shared" si="43"/>
        <v>41.057744999999997</v>
      </c>
      <c r="I58" s="94">
        <f t="shared" si="43"/>
        <v>47.030164999999997</v>
      </c>
      <c r="J58" s="95">
        <f t="shared" si="43"/>
        <v>39.999634999999998</v>
      </c>
      <c r="K58" s="94">
        <f t="shared" si="43"/>
        <v>54.245954999999995</v>
      </c>
      <c r="L58" s="95">
        <f t="shared" si="43"/>
        <v>47.869084999999998</v>
      </c>
      <c r="M58" s="94">
        <f t="shared" si="43"/>
        <v>52.855429999999998</v>
      </c>
      <c r="N58" s="95">
        <f t="shared" si="43"/>
        <v>45.815770000000001</v>
      </c>
      <c r="O58" s="94">
        <f t="shared" si="2"/>
        <v>45.459994999999999</v>
      </c>
      <c r="P58" s="46">
        <f t="shared" si="3"/>
        <v>39.807744999999997</v>
      </c>
      <c r="Q58" s="94">
        <f t="shared" si="4"/>
        <v>46.459994999999999</v>
      </c>
      <c r="R58" s="46">
        <f t="shared" si="5"/>
        <v>40.557744999999997</v>
      </c>
      <c r="S58" s="94">
        <f t="shared" si="6"/>
        <v>48.959994999999999</v>
      </c>
      <c r="T58" s="46">
        <f t="shared" si="7"/>
        <v>43.307744999999997</v>
      </c>
      <c r="U58" s="94">
        <f t="shared" si="8"/>
        <v>49.490099999999998</v>
      </c>
      <c r="V58" s="95">
        <f t="shared" si="9"/>
        <v>42.091369999999998</v>
      </c>
      <c r="W58" s="104">
        <f t="shared" ref="W58:X58" si="44">AVERAGE(W46,W70)</f>
        <v>5.0269132063696151</v>
      </c>
      <c r="X58" s="104">
        <f t="shared" si="44"/>
        <v>5.1857616724800755</v>
      </c>
      <c r="Y58" s="104">
        <f t="shared" ref="Y58:AC58" si="45">AVERAGE(Y46,Y70)</f>
        <v>4.8430574466927503</v>
      </c>
      <c r="Z58" s="104">
        <f t="shared" si="45"/>
        <v>4.9034839563791692</v>
      </c>
      <c r="AA58" s="104">
        <v>4.7579815729637094</v>
      </c>
      <c r="AB58" s="104">
        <f t="shared" si="45"/>
        <v>4.9567148017314757</v>
      </c>
      <c r="AC58" s="104">
        <f t="shared" si="45"/>
        <v>4.9465010700868124</v>
      </c>
      <c r="AD58" s="104">
        <f t="shared" ref="AD58:AI58" si="46">AVERAGE(AD46,AD70)</f>
        <v>5.1202496702976816</v>
      </c>
      <c r="AE58" s="104">
        <f t="shared" si="46"/>
        <v>4.4910743094638548</v>
      </c>
      <c r="AF58" s="104">
        <f t="shared" si="46"/>
        <v>5.2592940196331508</v>
      </c>
      <c r="AG58" s="104">
        <f t="shared" si="46"/>
        <v>5.0590618557379941</v>
      </c>
      <c r="AH58" s="104">
        <f t="shared" si="46"/>
        <v>5.0082207573617161</v>
      </c>
      <c r="AI58" s="104">
        <f t="shared" si="46"/>
        <v>5.4798005886135233</v>
      </c>
      <c r="AJ58" s="104">
        <f t="shared" ref="AJ58" si="47">AVERAGE(AJ46,AJ70)</f>
        <v>4.9626494422994005</v>
      </c>
      <c r="AK58" s="125"/>
      <c r="AL58" s="7"/>
      <c r="AM58" s="13"/>
      <c r="AN58" s="13"/>
      <c r="AO58" s="13"/>
      <c r="AP58" s="13"/>
      <c r="AQ58" s="13"/>
      <c r="AR58" s="8">
        <f t="shared" si="10"/>
        <v>5.0592429007895232</v>
      </c>
      <c r="AS58" s="8">
        <f t="shared" si="11"/>
        <v>5.2358346278053469</v>
      </c>
      <c r="AT58" s="8">
        <f t="shared" si="12"/>
        <v>5.251007058009268</v>
      </c>
      <c r="AU58" s="8">
        <f t="shared" si="13"/>
        <v>5.4342915811052146</v>
      </c>
      <c r="AV58" s="8">
        <f t="shared" si="14"/>
        <v>5.245094041927338</v>
      </c>
      <c r="AW58" s="8"/>
      <c r="AX58" s="8">
        <f t="shared" si="15"/>
        <v>4.9937699149157204</v>
      </c>
      <c r="AY58" s="8">
        <f t="shared" si="16"/>
        <v>5.0506806393574957</v>
      </c>
      <c r="AZ58" s="8">
        <f t="shared" si="17"/>
        <v>4.9600364280821401</v>
      </c>
      <c r="BA58" s="8">
        <v>4.9859787031081577</v>
      </c>
      <c r="BB58" s="8">
        <f t="shared" si="18"/>
        <v>4.8972806567924065</v>
      </c>
      <c r="BC58" s="8">
        <v>4.9023996185750205</v>
      </c>
      <c r="BD58" s="8">
        <f t="shared" si="19"/>
        <v>4.9860493785827913</v>
      </c>
      <c r="BE58" s="5"/>
      <c r="BF58" s="61">
        <f t="shared" si="20"/>
        <v>47.311041099999997</v>
      </c>
      <c r="BG58" s="63">
        <f t="shared" si="21"/>
        <v>44.137027499999995</v>
      </c>
      <c r="BH58" s="63">
        <f t="shared" si="22"/>
        <v>44.007037099999991</v>
      </c>
      <c r="BI58" s="63">
        <f t="shared" si="23"/>
        <v>49.828376199999994</v>
      </c>
      <c r="BJ58" s="63">
        <f t="shared" si="24"/>
        <v>43.922027499999999</v>
      </c>
      <c r="BK58" s="63">
        <f t="shared" si="25"/>
        <v>51.503900899999991</v>
      </c>
      <c r="BL58" s="63">
        <f t="shared" si="26"/>
        <v>46.308646099999997</v>
      </c>
      <c r="BM58" s="63">
        <f t="shared" si="27"/>
        <v>43.0295275</v>
      </c>
      <c r="BN58" s="64">
        <f t="shared" si="28"/>
        <v>46.5295275</v>
      </c>
      <c r="BO58" s="51"/>
      <c r="BP58" s="97"/>
      <c r="BX58" s="54">
        <f t="shared" si="35"/>
        <v>2019</v>
      </c>
      <c r="BY58" s="98">
        <f t="shared" si="36"/>
        <v>43497</v>
      </c>
      <c r="BZ58" s="57">
        <f t="shared" si="37"/>
        <v>5.0162820523641836</v>
      </c>
      <c r="CA58" s="57">
        <f t="shared" si="38"/>
        <v>4.8972806567924065</v>
      </c>
      <c r="CB58" s="57">
        <v>4.9826623765775446</v>
      </c>
      <c r="CC58" s="57">
        <v>4.8991467522892815</v>
      </c>
      <c r="CD58" s="57">
        <v>4.9826623765775446</v>
      </c>
      <c r="CE58" s="57">
        <f t="shared" si="39"/>
        <v>4.9286760149463351</v>
      </c>
      <c r="CF58" s="1"/>
      <c r="CG58" s="99">
        <v>-1</v>
      </c>
      <c r="CH58" s="7">
        <v>-1.25</v>
      </c>
      <c r="CI58" s="7">
        <v>0</v>
      </c>
      <c r="CJ58" s="7">
        <v>-0.5</v>
      </c>
      <c r="CK58" s="7">
        <v>2.5</v>
      </c>
      <c r="CL58" s="7">
        <v>2.25</v>
      </c>
      <c r="CM58" s="7">
        <v>-1.5822500000000019</v>
      </c>
      <c r="CN58" s="100">
        <v>-0.23375000000000057</v>
      </c>
      <c r="CO58" s="13"/>
      <c r="CP58" s="101">
        <v>1.0728044400914136</v>
      </c>
      <c r="CQ58" s="102">
        <v>1.0318206551311351</v>
      </c>
      <c r="CR58" s="102">
        <v>1.0214604418326261</v>
      </c>
      <c r="CS58" s="102">
        <v>0.97116117096528454</v>
      </c>
      <c r="CT58" s="102">
        <v>1.0701769255217715</v>
      </c>
      <c r="CU58" s="103">
        <v>1.0032868067576748</v>
      </c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</row>
    <row r="59" spans="1:143" ht="12.75" x14ac:dyDescent="0.2">
      <c r="A59" s="3">
        <f t="shared" si="0"/>
        <v>2019</v>
      </c>
      <c r="B59" s="43">
        <v>43525</v>
      </c>
      <c r="C59" s="43">
        <v>43555</v>
      </c>
      <c r="D59" s="44">
        <f t="shared" si="1"/>
        <v>43525</v>
      </c>
      <c r="E59" s="94">
        <f t="shared" si="42"/>
        <v>45.676344999999998</v>
      </c>
      <c r="F59" s="95">
        <f t="shared" si="42"/>
        <v>39.404795</v>
      </c>
      <c r="G59" s="94">
        <f t="shared" ref="G59:N59" si="48">AVERAGE(G47,G71)</f>
        <v>45.41751</v>
      </c>
      <c r="H59" s="95">
        <f t="shared" si="48"/>
        <v>38.676119999999997</v>
      </c>
      <c r="I59" s="94">
        <f t="shared" si="48"/>
        <v>41.916340000000005</v>
      </c>
      <c r="J59" s="95">
        <f t="shared" si="48"/>
        <v>36.524969999999996</v>
      </c>
      <c r="K59" s="94">
        <f t="shared" si="48"/>
        <v>49.134554999999999</v>
      </c>
      <c r="L59" s="95">
        <f t="shared" si="48"/>
        <v>44.632885000000002</v>
      </c>
      <c r="M59" s="94">
        <f t="shared" si="48"/>
        <v>48.109580000000001</v>
      </c>
      <c r="N59" s="95">
        <f t="shared" si="48"/>
        <v>43.232740000000007</v>
      </c>
      <c r="O59" s="94">
        <f t="shared" si="2"/>
        <v>44.41751</v>
      </c>
      <c r="P59" s="46">
        <f t="shared" si="3"/>
        <v>37.176119999999997</v>
      </c>
      <c r="Q59" s="94">
        <f t="shared" si="4"/>
        <v>45.41751</v>
      </c>
      <c r="R59" s="46">
        <f t="shared" si="5"/>
        <v>38.176119999999997</v>
      </c>
      <c r="S59" s="94">
        <f t="shared" si="6"/>
        <v>47.66751</v>
      </c>
      <c r="T59" s="46">
        <f t="shared" si="7"/>
        <v>40.676119999999997</v>
      </c>
      <c r="U59" s="94">
        <f t="shared" si="8"/>
        <v>44.018095000000002</v>
      </c>
      <c r="V59" s="95">
        <f t="shared" si="9"/>
        <v>39.492105000000002</v>
      </c>
      <c r="W59" s="104">
        <f t="shared" ref="W59:X59" si="49">AVERAGE(W47,W71)</f>
        <v>4.8064426541863288</v>
      </c>
      <c r="X59" s="104">
        <f t="shared" si="49"/>
        <v>4.93719964518049</v>
      </c>
      <c r="Y59" s="104">
        <f t="shared" ref="Y59:AC59" si="50">AVERAGE(Y47,Y71)</f>
        <v>4.6645925256215932</v>
      </c>
      <c r="Z59" s="104">
        <f t="shared" si="50"/>
        <v>4.7832907573821615</v>
      </c>
      <c r="AA59" s="104">
        <v>4.6343166532719824</v>
      </c>
      <c r="AB59" s="104">
        <f t="shared" si="50"/>
        <v>4.8893198683225556</v>
      </c>
      <c r="AC59" s="104">
        <f t="shared" si="50"/>
        <v>4.834425570415485</v>
      </c>
      <c r="AD59" s="104">
        <f t="shared" ref="AD59:AI59" si="51">AVERAGE(AD47,AD71)</f>
        <v>5.0018294751331327</v>
      </c>
      <c r="AE59" s="104">
        <f t="shared" si="51"/>
        <v>4.3916988549630105</v>
      </c>
      <c r="AF59" s="104">
        <f t="shared" si="51"/>
        <v>5.1328424090468285</v>
      </c>
      <c r="AG59" s="104">
        <f t="shared" si="51"/>
        <v>4.9359842505699278</v>
      </c>
      <c r="AH59" s="104">
        <f t="shared" si="51"/>
        <v>4.8864508127302155</v>
      </c>
      <c r="AI59" s="104">
        <f t="shared" si="51"/>
        <v>5.3534894408431901</v>
      </c>
      <c r="AJ59" s="104">
        <f t="shared" ref="AJ59" si="52">AVERAGE(AJ47,AJ71)</f>
        <v>4.8504260618621835</v>
      </c>
      <c r="AK59" s="125"/>
      <c r="AL59" s="7"/>
      <c r="AM59" s="13"/>
      <c r="AN59" s="13"/>
      <c r="AO59" s="13"/>
      <c r="AP59" s="13"/>
      <c r="AQ59" s="13"/>
      <c r="AR59" s="8">
        <f t="shared" si="10"/>
        <v>4.9453334591071094</v>
      </c>
      <c r="AS59" s="8">
        <f t="shared" si="11"/>
        <v>5.1154766695122795</v>
      </c>
      <c r="AT59" s="8">
        <f t="shared" si="12"/>
        <v>5.1327804680795142</v>
      </c>
      <c r="AU59" s="8">
        <f t="shared" si="13"/>
        <v>5.3093720768944079</v>
      </c>
      <c r="AV59" s="8">
        <f t="shared" si="14"/>
        <v>5.1257406683983282</v>
      </c>
      <c r="AW59" s="8"/>
      <c r="AX59" s="8">
        <f t="shared" si="15"/>
        <v>4.8714732126395628</v>
      </c>
      <c r="AY59" s="8">
        <f t="shared" si="16"/>
        <v>4.9369561343637587</v>
      </c>
      <c r="AZ59" s="8">
        <f t="shared" si="17"/>
        <v>4.8926182515826904</v>
      </c>
      <c r="BA59" s="8">
        <v>4.8635699171071369</v>
      </c>
      <c r="BB59" s="8">
        <f t="shared" si="18"/>
        <v>4.7705618129644254</v>
      </c>
      <c r="BC59" s="8">
        <v>4.7820033928591572</v>
      </c>
      <c r="BD59" s="8">
        <f t="shared" si="19"/>
        <v>4.8653128652759028</v>
      </c>
      <c r="BE59" s="5"/>
      <c r="BF59" s="61">
        <f t="shared" si="20"/>
        <v>42.979578500000002</v>
      </c>
      <c r="BG59" s="63">
        <f t="shared" si="21"/>
        <v>42.51871229999999</v>
      </c>
      <c r="BH59" s="63">
        <f t="shared" si="22"/>
        <v>39.598050899999997</v>
      </c>
      <c r="BI59" s="63">
        <f t="shared" si="23"/>
        <v>46.012538800000002</v>
      </c>
      <c r="BJ59" s="63">
        <f t="shared" si="24"/>
        <v>42.303712299999994</v>
      </c>
      <c r="BK59" s="63">
        <f t="shared" si="25"/>
        <v>47.198836900000003</v>
      </c>
      <c r="BL59" s="63">
        <f t="shared" si="26"/>
        <v>42.071919299999998</v>
      </c>
      <c r="BM59" s="63">
        <f t="shared" si="27"/>
        <v>41.303712299999994</v>
      </c>
      <c r="BN59" s="64">
        <f t="shared" si="28"/>
        <v>44.661212300000003</v>
      </c>
      <c r="BO59" s="51"/>
      <c r="BP59" s="97"/>
      <c r="BX59" s="54">
        <f t="shared" si="35"/>
        <v>2019</v>
      </c>
      <c r="BY59" s="98">
        <f t="shared" si="36"/>
        <v>43525</v>
      </c>
      <c r="BZ59" s="57">
        <f t="shared" si="37"/>
        <v>4.8326572750505123</v>
      </c>
      <c r="CA59" s="57">
        <f t="shared" si="38"/>
        <v>4.7705618129644254</v>
      </c>
      <c r="CB59" s="57">
        <v>4.8602535905765247</v>
      </c>
      <c r="CC59" s="57">
        <v>4.7787503068758852</v>
      </c>
      <c r="CD59" s="57">
        <v>4.8602535905765247</v>
      </c>
      <c r="CE59" s="57">
        <f t="shared" si="39"/>
        <v>4.8017620990065497</v>
      </c>
      <c r="CF59" s="1"/>
      <c r="CG59" s="99">
        <v>-1</v>
      </c>
      <c r="CH59" s="7">
        <v>-1.5</v>
      </c>
      <c r="CI59" s="7">
        <v>0</v>
      </c>
      <c r="CJ59" s="7">
        <v>-0.5</v>
      </c>
      <c r="CK59" s="7">
        <v>2.25</v>
      </c>
      <c r="CL59" s="7">
        <v>2</v>
      </c>
      <c r="CM59" s="7">
        <v>-1.6582499999999953</v>
      </c>
      <c r="CN59" s="100">
        <v>8.7310000000002219E-2</v>
      </c>
      <c r="CO59" s="13"/>
      <c r="CP59" s="101">
        <v>1.0733149476006618</v>
      </c>
      <c r="CQ59" s="102">
        <v>1.0320132377275235</v>
      </c>
      <c r="CR59" s="102">
        <v>1.0216657473800332</v>
      </c>
      <c r="CS59" s="102">
        <v>0.9696635410921125</v>
      </c>
      <c r="CT59" s="102">
        <v>1.0702952227589908</v>
      </c>
      <c r="CU59" s="103">
        <v>1.0033317045000221</v>
      </c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</row>
    <row r="60" spans="1:143" ht="12.75" x14ac:dyDescent="0.2">
      <c r="A60" s="3">
        <f t="shared" si="0"/>
        <v>2019</v>
      </c>
      <c r="B60" s="43">
        <v>43556</v>
      </c>
      <c r="C60" s="43">
        <v>43585</v>
      </c>
      <c r="D60" s="44">
        <f t="shared" si="1"/>
        <v>43556</v>
      </c>
      <c r="E60" s="94">
        <f t="shared" si="42"/>
        <v>45.268574999999998</v>
      </c>
      <c r="F60" s="95">
        <f t="shared" si="42"/>
        <v>35.738789999999995</v>
      </c>
      <c r="G60" s="94">
        <f t="shared" ref="G60:N60" si="53">AVERAGE(G48,G72)</f>
        <v>47.353214999999999</v>
      </c>
      <c r="H60" s="95">
        <f t="shared" si="53"/>
        <v>37.748824999999997</v>
      </c>
      <c r="I60" s="94">
        <f t="shared" si="53"/>
        <v>39.922229999999999</v>
      </c>
      <c r="J60" s="95">
        <f t="shared" si="53"/>
        <v>31.205815000000001</v>
      </c>
      <c r="K60" s="94">
        <f t="shared" si="53"/>
        <v>48.68253</v>
      </c>
      <c r="L60" s="95">
        <f t="shared" si="53"/>
        <v>43.924635000000002</v>
      </c>
      <c r="M60" s="94">
        <f t="shared" si="53"/>
        <v>47.706154999999995</v>
      </c>
      <c r="N60" s="95">
        <f t="shared" si="53"/>
        <v>42.77299</v>
      </c>
      <c r="O60" s="94">
        <f t="shared" si="2"/>
        <v>46.103214999999999</v>
      </c>
      <c r="P60" s="46">
        <f t="shared" si="3"/>
        <v>36.748824999999997</v>
      </c>
      <c r="Q60" s="94">
        <f t="shared" si="4"/>
        <v>44.353214999999999</v>
      </c>
      <c r="R60" s="46">
        <f t="shared" si="5"/>
        <v>36.998824999999997</v>
      </c>
      <c r="S60" s="94">
        <f t="shared" si="6"/>
        <v>49.603214999999999</v>
      </c>
      <c r="T60" s="46">
        <f t="shared" si="7"/>
        <v>35.748824999999997</v>
      </c>
      <c r="U60" s="94">
        <f t="shared" si="8"/>
        <v>43.045825000000001</v>
      </c>
      <c r="V60" s="95">
        <f t="shared" si="9"/>
        <v>38.982919999999993</v>
      </c>
      <c r="W60" s="104">
        <f t="shared" ref="W60:X60" si="54">AVERAGE(W48,W72)</f>
        <v>4.6155961066610471</v>
      </c>
      <c r="X60" s="104">
        <f t="shared" si="54"/>
        <v>4.6957545890355377</v>
      </c>
      <c r="Y60" s="104">
        <f t="shared" ref="Y60:AC60" si="55">AVERAGE(Y48,Y72)</f>
        <v>4.4064193553891204</v>
      </c>
      <c r="Z60" s="104">
        <f t="shared" si="55"/>
        <v>4.5242932414281638</v>
      </c>
      <c r="AA60" s="104">
        <v>4.187175526780254</v>
      </c>
      <c r="AB60" s="104">
        <f t="shared" si="55"/>
        <v>4.6662726370244574</v>
      </c>
      <c r="AC60" s="104">
        <f t="shared" si="55"/>
        <v>4.5851029602061182</v>
      </c>
      <c r="AD60" s="104">
        <f t="shared" ref="AD60:AI60" si="56">AVERAGE(AD48,AD72)</f>
        <v>4.4699533481077269</v>
      </c>
      <c r="AE60" s="104">
        <f t="shared" si="56"/>
        <v>4.1524439113764124</v>
      </c>
      <c r="AF60" s="104">
        <f t="shared" si="56"/>
        <v>4.8704746785400275</v>
      </c>
      <c r="AG60" s="104">
        <f t="shared" si="56"/>
        <v>4.6745235831416423</v>
      </c>
      <c r="AH60" s="104">
        <f t="shared" si="56"/>
        <v>4.628169283056101</v>
      </c>
      <c r="AI60" s="104">
        <f t="shared" si="56"/>
        <v>4.7793369682215339</v>
      </c>
      <c r="AJ60" s="104">
        <f t="shared" ref="AJ60" si="57">AVERAGE(AJ48,AJ72)</f>
        <v>4.6016717244192424</v>
      </c>
      <c r="AK60" s="125"/>
      <c r="AL60" s="7"/>
      <c r="AM60" s="13"/>
      <c r="AN60" s="13"/>
      <c r="AO60" s="13"/>
      <c r="AP60" s="13"/>
      <c r="AQ60" s="13"/>
      <c r="AR60" s="8">
        <f t="shared" si="10"/>
        <v>4.6919310704402051</v>
      </c>
      <c r="AS60" s="8">
        <f t="shared" si="11"/>
        <v>4.5748972132409049</v>
      </c>
      <c r="AT60" s="8">
        <f t="shared" si="12"/>
        <v>4.8697741724673449</v>
      </c>
      <c r="AU60" s="8">
        <f t="shared" si="13"/>
        <v>4.7483047522100152</v>
      </c>
      <c r="AV60" s="8">
        <f t="shared" si="14"/>
        <v>4.7212268020896175</v>
      </c>
      <c r="AW60" s="8"/>
      <c r="AX60" s="8">
        <f t="shared" si="15"/>
        <v>4.6079429766261342</v>
      </c>
      <c r="AY60" s="8">
        <f t="shared" si="16"/>
        <v>4.6839651549529355</v>
      </c>
      <c r="AZ60" s="8">
        <f t="shared" si="17"/>
        <v>4.6694940960007134</v>
      </c>
      <c r="BA60" s="8">
        <v>4.598584936516354</v>
      </c>
      <c r="BB60" s="8">
        <f t="shared" si="18"/>
        <v>4.3123784678555737</v>
      </c>
      <c r="BC60" s="8">
        <v>4.5213751113708049</v>
      </c>
      <c r="BD60" s="8">
        <f t="shared" si="19"/>
        <v>4.6051445920925804</v>
      </c>
      <c r="BE60" s="5"/>
      <c r="BF60" s="61">
        <f t="shared" si="20"/>
        <v>41.170767449999992</v>
      </c>
      <c r="BG60" s="63">
        <f t="shared" si="21"/>
        <v>43.223327299999994</v>
      </c>
      <c r="BH60" s="63">
        <f t="shared" si="22"/>
        <v>36.174171549999997</v>
      </c>
      <c r="BI60" s="63">
        <f t="shared" si="23"/>
        <v>45.584894049999988</v>
      </c>
      <c r="BJ60" s="63">
        <f t="shared" si="24"/>
        <v>41.190827299999995</v>
      </c>
      <c r="BK60" s="63">
        <f t="shared" si="25"/>
        <v>46.636635149999996</v>
      </c>
      <c r="BL60" s="63">
        <f t="shared" si="26"/>
        <v>41.298775849999998</v>
      </c>
      <c r="BM60" s="63">
        <f t="shared" si="27"/>
        <v>42.080827299999996</v>
      </c>
      <c r="BN60" s="64">
        <f t="shared" si="28"/>
        <v>43.645827299999993</v>
      </c>
      <c r="BO60" s="51"/>
      <c r="BP60" s="97"/>
      <c r="BX60" s="54">
        <f t="shared" si="35"/>
        <v>2019</v>
      </c>
      <c r="BY60" s="98">
        <f t="shared" si="36"/>
        <v>43556</v>
      </c>
      <c r="BZ60" s="57">
        <f t="shared" si="37"/>
        <v>4.5670196886399017</v>
      </c>
      <c r="CA60" s="57">
        <f t="shared" si="38"/>
        <v>4.3123784678555737</v>
      </c>
      <c r="CB60" s="57">
        <v>4.5952686099857418</v>
      </c>
      <c r="CC60" s="57">
        <v>4.5181215497962892</v>
      </c>
      <c r="CD60" s="57">
        <v>4.5952686099857418</v>
      </c>
      <c r="CE60" s="57">
        <f t="shared" si="39"/>
        <v>4.3428734223935281</v>
      </c>
      <c r="CF60" s="1"/>
      <c r="CG60" s="99">
        <v>-1.25</v>
      </c>
      <c r="CH60" s="7">
        <v>-1</v>
      </c>
      <c r="CI60" s="7">
        <v>-3</v>
      </c>
      <c r="CJ60" s="7">
        <v>-0.75</v>
      </c>
      <c r="CK60" s="7">
        <v>2.25</v>
      </c>
      <c r="CL60" s="7">
        <v>-2</v>
      </c>
      <c r="CM60" s="7">
        <v>-2.2227499999999978</v>
      </c>
      <c r="CN60" s="100">
        <v>3.2441299999999984</v>
      </c>
      <c r="CO60" s="13"/>
      <c r="CP60" s="101">
        <v>1.0766606606606608</v>
      </c>
      <c r="CQ60" s="102">
        <v>1.0332492492492493</v>
      </c>
      <c r="CR60" s="102">
        <v>1.0230150150150152</v>
      </c>
      <c r="CS60" s="102">
        <v>0.92192192192192202</v>
      </c>
      <c r="CT60" s="102">
        <v>1.0662712933753944</v>
      </c>
      <c r="CU60" s="103">
        <v>1.0036408650695405</v>
      </c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</row>
    <row r="61" spans="1:143" ht="12.75" x14ac:dyDescent="0.2">
      <c r="A61" s="3">
        <f t="shared" si="0"/>
        <v>2019</v>
      </c>
      <c r="B61" s="43">
        <v>43586</v>
      </c>
      <c r="C61" s="43">
        <v>43616</v>
      </c>
      <c r="D61" s="44">
        <f t="shared" si="1"/>
        <v>43586</v>
      </c>
      <c r="E61" s="94">
        <f t="shared" si="42"/>
        <v>40.954189999999997</v>
      </c>
      <c r="F61" s="95">
        <f t="shared" si="42"/>
        <v>29.635545</v>
      </c>
      <c r="G61" s="94">
        <f t="shared" ref="G61:N61" si="58">AVERAGE(G49,G73)</f>
        <v>44.472909999999999</v>
      </c>
      <c r="H61" s="95">
        <f t="shared" si="58"/>
        <v>36.498265000000004</v>
      </c>
      <c r="I61" s="94">
        <f t="shared" si="58"/>
        <v>37.290064999999998</v>
      </c>
      <c r="J61" s="95">
        <f t="shared" si="58"/>
        <v>26.990065000000001</v>
      </c>
      <c r="K61" s="94">
        <f t="shared" si="58"/>
        <v>47.520119999999999</v>
      </c>
      <c r="L61" s="95">
        <f t="shared" si="58"/>
        <v>39.108455000000006</v>
      </c>
      <c r="M61" s="94">
        <f t="shared" si="58"/>
        <v>46.918760000000006</v>
      </c>
      <c r="N61" s="95">
        <f t="shared" si="58"/>
        <v>38.523054999999999</v>
      </c>
      <c r="O61" s="94">
        <f t="shared" si="2"/>
        <v>43.472909999999999</v>
      </c>
      <c r="P61" s="46">
        <f t="shared" si="3"/>
        <v>34.998265000000004</v>
      </c>
      <c r="Q61" s="94">
        <f t="shared" si="4"/>
        <v>43.472909999999999</v>
      </c>
      <c r="R61" s="46">
        <f t="shared" si="5"/>
        <v>35.498265000000004</v>
      </c>
      <c r="S61" s="94">
        <f t="shared" si="6"/>
        <v>47.222909999999999</v>
      </c>
      <c r="T61" s="46">
        <f t="shared" si="7"/>
        <v>34.498265000000004</v>
      </c>
      <c r="U61" s="94">
        <f t="shared" si="8"/>
        <v>41.642439999999993</v>
      </c>
      <c r="V61" s="95">
        <f t="shared" si="9"/>
        <v>33.812854999999999</v>
      </c>
      <c r="W61" s="104">
        <f t="shared" ref="W61:X61" si="59">AVERAGE(W49,W73)</f>
        <v>4.6340859344200194</v>
      </c>
      <c r="X61" s="104">
        <f t="shared" si="59"/>
        <v>4.7448276680551738</v>
      </c>
      <c r="Y61" s="104">
        <f t="shared" ref="Y61:AC61" si="60">AVERAGE(Y49,Y73)</f>
        <v>4.4637993351084866</v>
      </c>
      <c r="Z61" s="104">
        <f t="shared" si="60"/>
        <v>4.3774832731264492</v>
      </c>
      <c r="AA61" s="104">
        <v>4.0475552900154685</v>
      </c>
      <c r="AB61" s="104">
        <f t="shared" si="60"/>
        <v>4.5421372971962128</v>
      </c>
      <c r="AC61" s="104">
        <f t="shared" si="60"/>
        <v>4.4617149294843284</v>
      </c>
      <c r="AD61" s="104">
        <f t="shared" ref="AD61:AI61" si="61">AVERAGE(AD49,AD73)</f>
        <v>4.3186418615987021</v>
      </c>
      <c r="AE61" s="104">
        <f t="shared" si="61"/>
        <v>4.0046591136732905</v>
      </c>
      <c r="AF61" s="104">
        <f t="shared" si="61"/>
        <v>4.714970625661417</v>
      </c>
      <c r="AG61" s="104">
        <f t="shared" si="61"/>
        <v>4.5237970647615775</v>
      </c>
      <c r="AH61" s="104">
        <f t="shared" si="61"/>
        <v>4.4790298938876028</v>
      </c>
      <c r="AI61" s="104">
        <f t="shared" si="61"/>
        <v>4.6175645148454656</v>
      </c>
      <c r="AJ61" s="104">
        <f t="shared" ref="AJ61" si="62">AVERAGE(AJ49,AJ73)</f>
        <v>4.4778154538556656</v>
      </c>
      <c r="AK61" s="125"/>
      <c r="AL61" s="7"/>
      <c r="AM61" s="13"/>
      <c r="AN61" s="13"/>
      <c r="AO61" s="13"/>
      <c r="AP61" s="13"/>
      <c r="AQ61" s="13"/>
      <c r="AR61" s="8">
        <f t="shared" si="10"/>
        <v>4.5665239856533466</v>
      </c>
      <c r="AS61" s="8">
        <f t="shared" si="11"/>
        <v>4.4211097485503625</v>
      </c>
      <c r="AT61" s="8">
        <f t="shared" si="12"/>
        <v>4.7396141807370835</v>
      </c>
      <c r="AU61" s="8">
        <f t="shared" si="13"/>
        <v>4.5886887690591447</v>
      </c>
      <c r="AV61" s="8">
        <f t="shared" si="14"/>
        <v>4.5789841709999841</v>
      </c>
      <c r="AW61" s="8"/>
      <c r="AX61" s="8">
        <f t="shared" si="15"/>
        <v>4.4585636844998469</v>
      </c>
      <c r="AY61" s="8">
        <f t="shared" si="16"/>
        <v>4.5587616737537573</v>
      </c>
      <c r="AZ61" s="8">
        <f t="shared" si="17"/>
        <v>4.5453159445129616</v>
      </c>
      <c r="BA61" s="8">
        <v>4.4491921681450695</v>
      </c>
      <c r="BB61" s="8">
        <f t="shared" si="18"/>
        <v>4.1693102879551889</v>
      </c>
      <c r="BC61" s="8">
        <v>4.3744385551909497</v>
      </c>
      <c r="BD61" s="8">
        <f t="shared" si="19"/>
        <v>4.4576709925931182</v>
      </c>
      <c r="BE61" s="5"/>
      <c r="BF61" s="61">
        <f t="shared" si="20"/>
        <v>36.087172649999999</v>
      </c>
      <c r="BG61" s="63">
        <f t="shared" si="21"/>
        <v>41.04381265</v>
      </c>
      <c r="BH61" s="63">
        <f t="shared" si="22"/>
        <v>32.861064999999996</v>
      </c>
      <c r="BI61" s="63">
        <f t="shared" si="23"/>
        <v>43.308606850000004</v>
      </c>
      <c r="BJ61" s="63">
        <f t="shared" si="24"/>
        <v>40.043812649999992</v>
      </c>
      <c r="BK61" s="63">
        <f t="shared" si="25"/>
        <v>43.903104049999996</v>
      </c>
      <c r="BL61" s="63">
        <f t="shared" si="26"/>
        <v>38.275718449999999</v>
      </c>
      <c r="BM61" s="63">
        <f t="shared" si="27"/>
        <v>39.828812649999996</v>
      </c>
      <c r="BN61" s="64">
        <f t="shared" si="28"/>
        <v>41.751312650000003</v>
      </c>
      <c r="BO61" s="51"/>
      <c r="BP61" s="97"/>
      <c r="BX61" s="54">
        <f t="shared" si="35"/>
        <v>2019</v>
      </c>
      <c r="BY61" s="98">
        <f t="shared" si="36"/>
        <v>43586</v>
      </c>
      <c r="BZ61" s="57">
        <f t="shared" si="37"/>
        <v>4.6260586635543639</v>
      </c>
      <c r="CA61" s="57">
        <f t="shared" si="38"/>
        <v>4.1693102879551889</v>
      </c>
      <c r="CB61" s="57">
        <v>4.4458758416144573</v>
      </c>
      <c r="CC61" s="57">
        <v>4.3711847254884368</v>
      </c>
      <c r="CD61" s="57">
        <v>4.4458758416144573</v>
      </c>
      <c r="CE61" s="57">
        <f t="shared" si="39"/>
        <v>4.1995850020684191</v>
      </c>
      <c r="CF61" s="1"/>
      <c r="CG61" s="99">
        <v>-1</v>
      </c>
      <c r="CH61" s="7">
        <v>-1.4999999999999964</v>
      </c>
      <c r="CI61" s="7">
        <v>-1</v>
      </c>
      <c r="CJ61" s="7">
        <v>-1</v>
      </c>
      <c r="CK61" s="7">
        <v>2.75</v>
      </c>
      <c r="CL61" s="7">
        <v>-1.9999999999999964</v>
      </c>
      <c r="CM61" s="7">
        <v>0.68824999999999648</v>
      </c>
      <c r="CN61" s="100">
        <v>4.1773099999999985</v>
      </c>
      <c r="CO61" s="13"/>
      <c r="CP61" s="101">
        <v>1.0772190429806408</v>
      </c>
      <c r="CQ61" s="102">
        <v>1.0334591501278463</v>
      </c>
      <c r="CR61" s="102">
        <v>1.0232314623158409</v>
      </c>
      <c r="CS61" s="102">
        <v>0.9208571776451967</v>
      </c>
      <c r="CT61" s="102">
        <v>1.0662938485002542</v>
      </c>
      <c r="CU61" s="103">
        <v>1.003632928867253</v>
      </c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</row>
    <row r="62" spans="1:143" ht="12.75" x14ac:dyDescent="0.2">
      <c r="A62" s="3">
        <f t="shared" ref="A62:A125" si="63">YEAR(D62)</f>
        <v>2019</v>
      </c>
      <c r="B62" s="43">
        <v>43617</v>
      </c>
      <c r="C62" s="43">
        <v>43646</v>
      </c>
      <c r="D62" s="44">
        <f t="shared" si="1"/>
        <v>43617</v>
      </c>
      <c r="E62" s="94">
        <f t="shared" si="42"/>
        <v>42.390940000000001</v>
      </c>
      <c r="F62" s="95">
        <f t="shared" si="42"/>
        <v>30.446555000000004</v>
      </c>
      <c r="G62" s="94">
        <f t="shared" ref="G62:N62" si="64">AVERAGE(G50,G74)</f>
        <v>43.634239999999998</v>
      </c>
      <c r="H62" s="95">
        <f t="shared" si="64"/>
        <v>36.800139999999999</v>
      </c>
      <c r="I62" s="94">
        <f t="shared" si="64"/>
        <v>37.592714999999998</v>
      </c>
      <c r="J62" s="95">
        <f t="shared" si="64"/>
        <v>25.929380000000002</v>
      </c>
      <c r="K62" s="94">
        <f t="shared" si="64"/>
        <v>49.826805</v>
      </c>
      <c r="L62" s="95">
        <f t="shared" si="64"/>
        <v>40.068764999999999</v>
      </c>
      <c r="M62" s="94">
        <f t="shared" si="64"/>
        <v>48.911924999999997</v>
      </c>
      <c r="N62" s="95">
        <f t="shared" si="64"/>
        <v>38.986409999999999</v>
      </c>
      <c r="O62" s="94">
        <f t="shared" si="2"/>
        <v>43.384239999999998</v>
      </c>
      <c r="P62" s="46">
        <f t="shared" si="3"/>
        <v>36.050139999999999</v>
      </c>
      <c r="Q62" s="94">
        <f t="shared" si="4"/>
        <v>43.634239999999998</v>
      </c>
      <c r="R62" s="46">
        <f t="shared" si="5"/>
        <v>36.050139999999999</v>
      </c>
      <c r="S62" s="94">
        <f t="shared" si="6"/>
        <v>46.634239999999998</v>
      </c>
      <c r="T62" s="46">
        <f t="shared" si="7"/>
        <v>34.800139999999999</v>
      </c>
      <c r="U62" s="94">
        <f t="shared" si="8"/>
        <v>43.921689999999998</v>
      </c>
      <c r="V62" s="95">
        <f t="shared" si="9"/>
        <v>34.098865000000004</v>
      </c>
      <c r="W62" s="104">
        <f t="shared" ref="W62:X62" si="65">AVERAGE(W50,W74)</f>
        <v>4.6684818630687221</v>
      </c>
      <c r="X62" s="104">
        <f t="shared" si="65"/>
        <v>4.7831410216184098</v>
      </c>
      <c r="Y62" s="104">
        <f t="shared" ref="Y62:AC62" si="66">AVERAGE(Y50,Y74)</f>
        <v>4.5023962749108009</v>
      </c>
      <c r="Z62" s="104">
        <f t="shared" si="66"/>
        <v>4.3962066191279883</v>
      </c>
      <c r="AA62" s="104">
        <v>4.067238264304275</v>
      </c>
      <c r="AB62" s="104">
        <f t="shared" si="66"/>
        <v>4.5614230356586383</v>
      </c>
      <c r="AC62" s="104">
        <f t="shared" si="66"/>
        <v>4.4812816073820638</v>
      </c>
      <c r="AD62" s="104">
        <f t="shared" ref="AD62:AI62" si="67">AVERAGE(AD50,AD74)</f>
        <v>4.2895211802254058</v>
      </c>
      <c r="AE62" s="104">
        <f t="shared" si="67"/>
        <v>4.0078694410456386</v>
      </c>
      <c r="AF62" s="104">
        <f t="shared" si="67"/>
        <v>4.7339381776967722</v>
      </c>
      <c r="AG62" s="104">
        <f t="shared" si="67"/>
        <v>4.5426713919707451</v>
      </c>
      <c r="AH62" s="104">
        <f t="shared" si="67"/>
        <v>4.4976484306095958</v>
      </c>
      <c r="AI62" s="104">
        <f t="shared" si="67"/>
        <v>4.5864322436659153</v>
      </c>
      <c r="AJ62" s="104">
        <f t="shared" ref="AJ62" si="68">AVERAGE(AJ50,AJ74)</f>
        <v>4.4973261179572397</v>
      </c>
      <c r="AK62" s="125"/>
      <c r="AL62" s="7"/>
      <c r="AM62" s="13"/>
      <c r="AN62" s="13"/>
      <c r="AO62" s="13"/>
      <c r="AP62" s="13"/>
      <c r="AQ62" s="13"/>
      <c r="AR62" s="8">
        <f t="shared" si="10"/>
        <v>4.5864108419372531</v>
      </c>
      <c r="AS62" s="8">
        <f t="shared" si="11"/>
        <v>4.391512552317721</v>
      </c>
      <c r="AT62" s="8">
        <f t="shared" si="12"/>
        <v>4.7602547454536106</v>
      </c>
      <c r="AU62" s="8">
        <f t="shared" si="13"/>
        <v>4.5579698441800041</v>
      </c>
      <c r="AV62" s="8">
        <f t="shared" si="14"/>
        <v>4.574036995972147</v>
      </c>
      <c r="AW62" s="8"/>
      <c r="AX62" s="8">
        <f t="shared" si="15"/>
        <v>4.4776147081074367</v>
      </c>
      <c r="AY62" s="8">
        <f t="shared" si="16"/>
        <v>4.5786162429041735</v>
      </c>
      <c r="AZ62" s="8">
        <f t="shared" si="17"/>
        <v>4.5646083342196624</v>
      </c>
      <c r="BA62" s="8">
        <v>4.4683527901522311</v>
      </c>
      <c r="BB62" s="8">
        <f t="shared" si="18"/>
        <v>4.1894793363093301</v>
      </c>
      <c r="BC62" s="8">
        <v>4.3932841515520744</v>
      </c>
      <c r="BD62" s="8">
        <f t="shared" si="19"/>
        <v>4.4764789745132978</v>
      </c>
      <c r="BE62" s="5"/>
      <c r="BF62" s="61">
        <f t="shared" si="20"/>
        <v>37.254854450000003</v>
      </c>
      <c r="BG62" s="63">
        <f t="shared" si="21"/>
        <v>40.695577</v>
      </c>
      <c r="BH62" s="63">
        <f t="shared" si="22"/>
        <v>32.577480949999995</v>
      </c>
      <c r="BI62" s="63">
        <f t="shared" si="23"/>
        <v>44.643953549999992</v>
      </c>
      <c r="BJ62" s="63">
        <f t="shared" si="24"/>
        <v>40.373076999999995</v>
      </c>
      <c r="BK62" s="63">
        <f t="shared" si="25"/>
        <v>45.630847799999998</v>
      </c>
      <c r="BL62" s="63">
        <f t="shared" si="26"/>
        <v>39.697875249999996</v>
      </c>
      <c r="BM62" s="63">
        <f t="shared" si="27"/>
        <v>40.230576999999997</v>
      </c>
      <c r="BN62" s="64">
        <f t="shared" si="28"/>
        <v>41.545576999999994</v>
      </c>
      <c r="BO62" s="51"/>
      <c r="BP62" s="97"/>
      <c r="BX62" s="54">
        <f t="shared" ref="BX62:BX125" si="69">YEAR($BY62)</f>
        <v>2019</v>
      </c>
      <c r="BY62" s="98">
        <f t="shared" si="36"/>
        <v>43617</v>
      </c>
      <c r="BZ62" s="57">
        <f t="shared" ref="BZ62:BZ125" si="70">(($Y62+BZ$4)*(1/(1-BZ$2))+BZ$3)</f>
        <v>4.6657715350455815</v>
      </c>
      <c r="CA62" s="57">
        <f t="shared" ref="CA62:CA125" si="71">(($AA62+CA$4)*(1/(1-CA$2))+CA$3)</f>
        <v>4.1894793363093301</v>
      </c>
      <c r="CB62" s="57">
        <v>4.465036463621618</v>
      </c>
      <c r="CC62" s="57">
        <v>4.3900303562387704</v>
      </c>
      <c r="CD62" s="57">
        <v>4.465036463621618</v>
      </c>
      <c r="CE62" s="57">
        <f t="shared" ref="CE62:CE125" si="72">(($AA62+CE$4)*(1/(1-CE$2))+CE$3)</f>
        <v>4.2197850988344356</v>
      </c>
      <c r="CF62" s="1"/>
      <c r="CG62" s="99">
        <v>-0.25</v>
      </c>
      <c r="CH62" s="7">
        <v>-0.75</v>
      </c>
      <c r="CI62" s="7">
        <v>0</v>
      </c>
      <c r="CJ62" s="7">
        <v>-0.75</v>
      </c>
      <c r="CK62" s="7">
        <v>3</v>
      </c>
      <c r="CL62" s="7">
        <v>-1.9999999999999964</v>
      </c>
      <c r="CM62" s="7">
        <v>1.5307499999999976</v>
      </c>
      <c r="CN62" s="100">
        <v>3.6523099999999999</v>
      </c>
      <c r="CO62" s="13"/>
      <c r="CP62" s="101">
        <v>1.0769007615133568</v>
      </c>
      <c r="CQ62" s="102">
        <v>1.0333615375317298</v>
      </c>
      <c r="CR62" s="102">
        <v>1.0231113260002418</v>
      </c>
      <c r="CS62" s="102">
        <v>0.92143116161005689</v>
      </c>
      <c r="CT62" s="102">
        <v>1.0663018579791295</v>
      </c>
      <c r="CU62" s="103">
        <v>1.0036026515515422</v>
      </c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</row>
    <row r="63" spans="1:143" ht="12.75" x14ac:dyDescent="0.2">
      <c r="A63" s="3">
        <f t="shared" si="63"/>
        <v>2019</v>
      </c>
      <c r="B63" s="43">
        <v>43647</v>
      </c>
      <c r="C63" s="43">
        <v>43677</v>
      </c>
      <c r="D63" s="44">
        <f t="shared" ref="D63:D126" si="73">+B63</f>
        <v>43647</v>
      </c>
      <c r="E63" s="94">
        <f t="shared" si="42"/>
        <v>54.800165</v>
      </c>
      <c r="F63" s="95">
        <f t="shared" si="42"/>
        <v>36.937705000000001</v>
      </c>
      <c r="G63" s="94">
        <f t="shared" ref="G63:N63" si="74">AVERAGE(G51,G75)</f>
        <v>56.702240000000003</v>
      </c>
      <c r="H63" s="95">
        <f t="shared" si="74"/>
        <v>39.757114999999999</v>
      </c>
      <c r="I63" s="94">
        <f t="shared" si="74"/>
        <v>49.402045000000001</v>
      </c>
      <c r="J63" s="95">
        <f t="shared" si="74"/>
        <v>33.43683</v>
      </c>
      <c r="K63" s="94">
        <f t="shared" si="74"/>
        <v>58.250829999999993</v>
      </c>
      <c r="L63" s="95">
        <f t="shared" si="74"/>
        <v>45.714849999999998</v>
      </c>
      <c r="M63" s="94">
        <f t="shared" si="74"/>
        <v>58.954104999999998</v>
      </c>
      <c r="N63" s="95">
        <f t="shared" si="74"/>
        <v>44.767004999999997</v>
      </c>
      <c r="O63" s="94">
        <f t="shared" si="2"/>
        <v>61.202240000000003</v>
      </c>
      <c r="P63" s="46">
        <f t="shared" si="3"/>
        <v>38.757114999999999</v>
      </c>
      <c r="Q63" s="94">
        <f t="shared" si="4"/>
        <v>61.702240000000003</v>
      </c>
      <c r="R63" s="46">
        <f t="shared" si="5"/>
        <v>39.757114999999999</v>
      </c>
      <c r="S63" s="94">
        <f t="shared" si="6"/>
        <v>60.952240000000003</v>
      </c>
      <c r="T63" s="46">
        <f t="shared" si="7"/>
        <v>42.257114999999999</v>
      </c>
      <c r="U63" s="94">
        <f t="shared" si="8"/>
        <v>53.920915000000001</v>
      </c>
      <c r="V63" s="95">
        <f t="shared" si="9"/>
        <v>40.704454999999996</v>
      </c>
      <c r="W63" s="104">
        <f t="shared" ref="W63:X63" si="75">AVERAGE(W51,W75)</f>
        <v>4.7096734579058914</v>
      </c>
      <c r="X63" s="104">
        <f t="shared" si="75"/>
        <v>5.0213715620639299</v>
      </c>
      <c r="Y63" s="104">
        <f t="shared" ref="Y63:AC63" si="76">AVERAGE(Y51,Y75)</f>
        <v>4.5686873325800494</v>
      </c>
      <c r="Z63" s="104">
        <f t="shared" si="76"/>
        <v>4.4367185237151059</v>
      </c>
      <c r="AA63" s="104">
        <v>4.1092064372969768</v>
      </c>
      <c r="AB63" s="104">
        <f t="shared" si="76"/>
        <v>4.6288920130274853</v>
      </c>
      <c r="AC63" s="104">
        <f t="shared" si="76"/>
        <v>4.5361700311840805</v>
      </c>
      <c r="AD63" s="104">
        <f t="shared" ref="AD63:AI63" si="77">AVERAGE(AD51,AD75)</f>
        <v>4.4054412135172738</v>
      </c>
      <c r="AE63" s="104">
        <f t="shared" si="77"/>
        <v>4.0259354070470952</v>
      </c>
      <c r="AF63" s="104">
        <f t="shared" si="77"/>
        <v>4.7752345455602514</v>
      </c>
      <c r="AG63" s="104">
        <f t="shared" si="77"/>
        <v>4.5836620838674742</v>
      </c>
      <c r="AH63" s="104">
        <f t="shared" si="77"/>
        <v>4.538186614933581</v>
      </c>
      <c r="AI63" s="104">
        <f t="shared" si="77"/>
        <v>4.7086865965268041</v>
      </c>
      <c r="AJ63" s="104">
        <f t="shared" ref="AJ63" si="78">AVERAGE(AJ51,AJ75)</f>
        <v>4.5520937221428932</v>
      </c>
      <c r="AK63" s="125"/>
      <c r="AL63" s="7"/>
      <c r="AM63" s="13"/>
      <c r="AN63" s="13"/>
      <c r="AO63" s="13"/>
      <c r="AP63" s="13"/>
      <c r="AQ63" s="13"/>
      <c r="AR63" s="8">
        <f t="shared" si="10"/>
        <v>4.6421974298039235</v>
      </c>
      <c r="AS63" s="8">
        <f t="shared" si="11"/>
        <v>4.5093294374603854</v>
      </c>
      <c r="AT63" s="8">
        <f t="shared" si="12"/>
        <v>4.8181556354051347</v>
      </c>
      <c r="AU63" s="8">
        <f t="shared" si="13"/>
        <v>4.680251969005071</v>
      </c>
      <c r="AV63" s="8">
        <f t="shared" si="14"/>
        <v>4.6624836179186282</v>
      </c>
      <c r="AW63" s="8"/>
      <c r="AX63" s="8">
        <f t="shared" si="15"/>
        <v>4.5188356122457334</v>
      </c>
      <c r="AY63" s="8">
        <f t="shared" si="16"/>
        <v>4.6343122589386905</v>
      </c>
      <c r="AZ63" s="8">
        <f t="shared" si="17"/>
        <v>4.6321005802152388</v>
      </c>
      <c r="BA63" s="8">
        <v>4.5097751859456743</v>
      </c>
      <c r="BB63" s="8">
        <f t="shared" si="18"/>
        <v>4.232483919763272</v>
      </c>
      <c r="BC63" s="8">
        <v>4.4340255090686638</v>
      </c>
      <c r="BD63" s="8">
        <f t="shared" si="19"/>
        <v>4.51717400674546</v>
      </c>
      <c r="BE63" s="5"/>
      <c r="BF63" s="61">
        <f t="shared" si="20"/>
        <v>47.119307199999994</v>
      </c>
      <c r="BG63" s="63">
        <f t="shared" si="21"/>
        <v>49.415836249999998</v>
      </c>
      <c r="BH63" s="63">
        <f t="shared" si="22"/>
        <v>42.537002549999997</v>
      </c>
      <c r="BI63" s="63">
        <f t="shared" si="23"/>
        <v>52.853651999999997</v>
      </c>
      <c r="BJ63" s="63">
        <f t="shared" si="24"/>
        <v>52.265836249999992</v>
      </c>
      <c r="BK63" s="63">
        <f t="shared" si="25"/>
        <v>52.860358599999998</v>
      </c>
      <c r="BL63" s="63">
        <f t="shared" si="26"/>
        <v>48.237837200000001</v>
      </c>
      <c r="BM63" s="63">
        <f t="shared" si="27"/>
        <v>51.550836250000003</v>
      </c>
      <c r="BN63" s="64">
        <f t="shared" si="28"/>
        <v>52.91333625</v>
      </c>
      <c r="BO63" s="51"/>
      <c r="BP63" s="97"/>
      <c r="BX63" s="54">
        <f t="shared" si="69"/>
        <v>2019</v>
      </c>
      <c r="BY63" s="98">
        <f t="shared" si="36"/>
        <v>43647</v>
      </c>
      <c r="BZ63" s="57">
        <f t="shared" si="70"/>
        <v>4.7339792289124905</v>
      </c>
      <c r="CA63" s="57">
        <f t="shared" si="71"/>
        <v>4.232483919763272</v>
      </c>
      <c r="CB63" s="57">
        <v>4.5064588594150621</v>
      </c>
      <c r="CC63" s="57">
        <v>4.4307717880996815</v>
      </c>
      <c r="CD63" s="57">
        <v>4.5064588594150621</v>
      </c>
      <c r="CE63" s="57">
        <f t="shared" si="72"/>
        <v>4.262855883925468</v>
      </c>
      <c r="CF63" s="1"/>
      <c r="CG63" s="99">
        <v>4.5</v>
      </c>
      <c r="CH63" s="7">
        <v>-1</v>
      </c>
      <c r="CI63" s="7">
        <v>5</v>
      </c>
      <c r="CJ63" s="7">
        <v>0</v>
      </c>
      <c r="CK63" s="7">
        <v>4.25</v>
      </c>
      <c r="CL63" s="7">
        <v>2.5</v>
      </c>
      <c r="CM63" s="7">
        <v>-0.87924999999999898</v>
      </c>
      <c r="CN63" s="100">
        <v>3.7667499999999983</v>
      </c>
      <c r="CO63" s="13"/>
      <c r="CP63" s="101">
        <v>1.0763653708561891</v>
      </c>
      <c r="CQ63" s="102">
        <v>1.0331504889100882</v>
      </c>
      <c r="CR63" s="102">
        <v>1.0228953016932985</v>
      </c>
      <c r="CS63" s="102">
        <v>0.92248986405914624</v>
      </c>
      <c r="CT63" s="102">
        <v>1.0661317772915146</v>
      </c>
      <c r="CU63" s="103">
        <v>1.0035298270384749</v>
      </c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</row>
    <row r="64" spans="1:143" ht="12.75" x14ac:dyDescent="0.2">
      <c r="A64" s="3">
        <f t="shared" si="63"/>
        <v>2019</v>
      </c>
      <c r="B64" s="43">
        <v>43678</v>
      </c>
      <c r="C64" s="43">
        <v>43708</v>
      </c>
      <c r="D64" s="44">
        <f t="shared" si="73"/>
        <v>43678</v>
      </c>
      <c r="E64" s="94">
        <f t="shared" si="42"/>
        <v>57.911784999999995</v>
      </c>
      <c r="F64" s="95">
        <f t="shared" si="42"/>
        <v>43.125339999999994</v>
      </c>
      <c r="G64" s="94">
        <f t="shared" ref="G64:N64" si="79">AVERAGE(G52,G76)</f>
        <v>56.356885000000005</v>
      </c>
      <c r="H64" s="95">
        <f t="shared" si="79"/>
        <v>42.034869999999998</v>
      </c>
      <c r="I64" s="94">
        <f t="shared" si="79"/>
        <v>53.779899999999998</v>
      </c>
      <c r="J64" s="95">
        <f t="shared" si="79"/>
        <v>39.698859999999996</v>
      </c>
      <c r="K64" s="94">
        <f t="shared" si="79"/>
        <v>59.196984999999998</v>
      </c>
      <c r="L64" s="95">
        <f t="shared" si="79"/>
        <v>48.002395</v>
      </c>
      <c r="M64" s="94">
        <f t="shared" si="79"/>
        <v>59.426649999999995</v>
      </c>
      <c r="N64" s="95">
        <f t="shared" si="79"/>
        <v>46.805624999999999</v>
      </c>
      <c r="O64" s="94">
        <f t="shared" si="2"/>
        <v>59.856885000000005</v>
      </c>
      <c r="P64" s="46">
        <f t="shared" si="3"/>
        <v>41.034869999999998</v>
      </c>
      <c r="Q64" s="94">
        <f t="shared" si="4"/>
        <v>60.606885000000005</v>
      </c>
      <c r="R64" s="46">
        <f t="shared" si="5"/>
        <v>42.034869999999998</v>
      </c>
      <c r="S64" s="94">
        <f t="shared" si="6"/>
        <v>60.106885000000005</v>
      </c>
      <c r="T64" s="46">
        <f t="shared" si="7"/>
        <v>44.534869999999998</v>
      </c>
      <c r="U64" s="94">
        <f t="shared" si="8"/>
        <v>55.612284999999993</v>
      </c>
      <c r="V64" s="95">
        <f t="shared" si="9"/>
        <v>42.966089999999994</v>
      </c>
      <c r="W64" s="104">
        <f t="shared" ref="W64:X64" si="80">AVERAGE(W52,W76)</f>
        <v>4.7323048330923942</v>
      </c>
      <c r="X64" s="104">
        <f t="shared" si="80"/>
        <v>5.0703053138434431</v>
      </c>
      <c r="Y64" s="104">
        <f t="shared" ref="Y64:AC64" si="81">AVERAGE(Y52,Y76)</f>
        <v>4.6295245899092983</v>
      </c>
      <c r="Z64" s="104">
        <f t="shared" si="81"/>
        <v>4.4565768827688412</v>
      </c>
      <c r="AA64" s="104">
        <v>4.1291546265113128</v>
      </c>
      <c r="AB64" s="104">
        <f t="shared" si="81"/>
        <v>4.6573010050745092</v>
      </c>
      <c r="AC64" s="104">
        <f t="shared" si="81"/>
        <v>4.5637451349726277</v>
      </c>
      <c r="AD64" s="104">
        <f t="shared" ref="AD64:AI64" si="82">AVERAGE(AD52,AD76)</f>
        <v>4.4213564220804713</v>
      </c>
      <c r="AE64" s="104">
        <f t="shared" si="82"/>
        <v>4.0399185699046356</v>
      </c>
      <c r="AF64" s="104">
        <f t="shared" si="82"/>
        <v>4.7957109704289369</v>
      </c>
      <c r="AG64" s="104">
        <f t="shared" si="82"/>
        <v>4.6038626209813645</v>
      </c>
      <c r="AH64" s="104">
        <f t="shared" si="82"/>
        <v>4.5581816526511831</v>
      </c>
      <c r="AI64" s="104">
        <f t="shared" si="82"/>
        <v>4.7257921813250228</v>
      </c>
      <c r="AJ64" s="104">
        <f t="shared" ref="AJ64" si="83">AVERAGE(AJ52,AJ76)</f>
        <v>4.579637798655904</v>
      </c>
      <c r="AK64" s="125"/>
      <c r="AL64" s="7"/>
      <c r="AM64" s="13"/>
      <c r="AN64" s="13"/>
      <c r="AO64" s="13"/>
      <c r="AP64" s="13"/>
      <c r="AQ64" s="13"/>
      <c r="AR64" s="8">
        <f t="shared" si="10"/>
        <v>4.67022375746786</v>
      </c>
      <c r="AS64" s="8">
        <f t="shared" si="11"/>
        <v>4.5255050737681382</v>
      </c>
      <c r="AT64" s="8">
        <f t="shared" si="12"/>
        <v>4.8472441560670063</v>
      </c>
      <c r="AU64" s="8">
        <f t="shared" si="13"/>
        <v>4.697040659146678</v>
      </c>
      <c r="AV64" s="8">
        <f t="shared" si="14"/>
        <v>4.6850034116124206</v>
      </c>
      <c r="AW64" s="8"/>
      <c r="AX64" s="8">
        <f t="shared" si="15"/>
        <v>4.5390415127888089</v>
      </c>
      <c r="AY64" s="8">
        <f t="shared" si="16"/>
        <v>4.6622930847007886</v>
      </c>
      <c r="AZ64" s="8">
        <f t="shared" si="17"/>
        <v>4.6605193699242031</v>
      </c>
      <c r="BA64" s="8">
        <v>4.5300439817700129</v>
      </c>
      <c r="BB64" s="8">
        <f t="shared" si="18"/>
        <v>4.2529247325661572</v>
      </c>
      <c r="BC64" s="8">
        <v>4.4539610594223404</v>
      </c>
      <c r="BD64" s="8">
        <f t="shared" si="19"/>
        <v>4.5371221323644813</v>
      </c>
      <c r="BE64" s="5"/>
      <c r="BF64" s="61">
        <f t="shared" si="20"/>
        <v>51.553613649999996</v>
      </c>
      <c r="BG64" s="63">
        <f t="shared" si="21"/>
        <v>50.19841855</v>
      </c>
      <c r="BH64" s="63">
        <f t="shared" si="22"/>
        <v>47.725052799999993</v>
      </c>
      <c r="BI64" s="63">
        <f t="shared" si="23"/>
        <v>53.999609249999992</v>
      </c>
      <c r="BJ64" s="63">
        <f t="shared" si="24"/>
        <v>52.620918549999999</v>
      </c>
      <c r="BK64" s="63">
        <f t="shared" si="25"/>
        <v>54.383311299999988</v>
      </c>
      <c r="BL64" s="63">
        <f t="shared" si="26"/>
        <v>50.174421149999993</v>
      </c>
      <c r="BM64" s="63">
        <f t="shared" si="27"/>
        <v>51.763418549999997</v>
      </c>
      <c r="BN64" s="64">
        <f t="shared" si="28"/>
        <v>53.410918549999991</v>
      </c>
      <c r="BO64" s="51"/>
      <c r="BP64" s="97"/>
      <c r="BX64" s="54">
        <f t="shared" si="69"/>
        <v>2019</v>
      </c>
      <c r="BY64" s="98">
        <f t="shared" si="36"/>
        <v>43678</v>
      </c>
      <c r="BZ64" s="57">
        <f t="shared" si="70"/>
        <v>4.7965754397667437</v>
      </c>
      <c r="CA64" s="57">
        <f t="shared" si="71"/>
        <v>4.2529247325661572</v>
      </c>
      <c r="CB64" s="57">
        <v>4.5267276552394007</v>
      </c>
      <c r="CC64" s="57">
        <v>4.4507073748315022</v>
      </c>
      <c r="CD64" s="57">
        <v>4.5267276552394007</v>
      </c>
      <c r="CE64" s="57">
        <f t="shared" si="72"/>
        <v>4.2833281634968312</v>
      </c>
      <c r="CF64" s="1"/>
      <c r="CG64" s="99">
        <v>3.5</v>
      </c>
      <c r="CH64" s="7">
        <v>-1</v>
      </c>
      <c r="CI64" s="7">
        <v>4.25</v>
      </c>
      <c r="CJ64" s="7">
        <v>0</v>
      </c>
      <c r="CK64" s="7">
        <v>3.75</v>
      </c>
      <c r="CL64" s="7">
        <v>2.5</v>
      </c>
      <c r="CM64" s="7">
        <v>-2.2995000000000019</v>
      </c>
      <c r="CN64" s="100">
        <v>-0.15925000000000011</v>
      </c>
      <c r="CO64" s="13"/>
      <c r="CP64" s="101">
        <v>1.076181429589171</v>
      </c>
      <c r="CQ64" s="102">
        <v>1.033080028496794</v>
      </c>
      <c r="CR64" s="102">
        <v>1.0228211826169555</v>
      </c>
      <c r="CS64" s="102">
        <v>0.92282118261695556</v>
      </c>
      <c r="CT64" s="102">
        <v>1.0661099007504236</v>
      </c>
      <c r="CU64" s="103">
        <v>1.0035027905564766</v>
      </c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</row>
    <row r="65" spans="1:143" ht="12.75" x14ac:dyDescent="0.2">
      <c r="A65" s="3">
        <f t="shared" si="63"/>
        <v>2019</v>
      </c>
      <c r="B65" s="43">
        <v>43709</v>
      </c>
      <c r="C65" s="43">
        <v>43738</v>
      </c>
      <c r="D65" s="44">
        <f t="shared" si="73"/>
        <v>43709</v>
      </c>
      <c r="E65" s="94">
        <f t="shared" si="42"/>
        <v>53.820715</v>
      </c>
      <c r="F65" s="95">
        <f t="shared" si="42"/>
        <v>42.541089999999997</v>
      </c>
      <c r="G65" s="94">
        <f t="shared" ref="G65:N65" si="84">AVERAGE(G53,G77)</f>
        <v>48.985950000000003</v>
      </c>
      <c r="H65" s="95">
        <f t="shared" si="84"/>
        <v>40.597864999999999</v>
      </c>
      <c r="I65" s="94">
        <f t="shared" si="84"/>
        <v>50.190224999999998</v>
      </c>
      <c r="J65" s="95">
        <f t="shared" si="84"/>
        <v>39.754630000000006</v>
      </c>
      <c r="K65" s="94">
        <f t="shared" si="84"/>
        <v>55.059100000000001</v>
      </c>
      <c r="L65" s="95">
        <f t="shared" si="84"/>
        <v>46.100259999999999</v>
      </c>
      <c r="M65" s="94">
        <f t="shared" si="84"/>
        <v>54.696669999999997</v>
      </c>
      <c r="N65" s="95">
        <f t="shared" si="84"/>
        <v>45.198805</v>
      </c>
      <c r="O65" s="94">
        <f t="shared" si="2"/>
        <v>50.985950000000003</v>
      </c>
      <c r="P65" s="46">
        <f t="shared" si="3"/>
        <v>38.097864999999999</v>
      </c>
      <c r="Q65" s="94">
        <f t="shared" si="4"/>
        <v>49.985950000000003</v>
      </c>
      <c r="R65" s="46">
        <f t="shared" si="5"/>
        <v>37.597864999999999</v>
      </c>
      <c r="S65" s="94">
        <f t="shared" si="6"/>
        <v>52.235950000000003</v>
      </c>
      <c r="T65" s="46">
        <f t="shared" si="7"/>
        <v>42.847864999999999</v>
      </c>
      <c r="U65" s="94">
        <f t="shared" si="8"/>
        <v>50.770714999999996</v>
      </c>
      <c r="V65" s="95">
        <f t="shared" si="9"/>
        <v>41.663589999999992</v>
      </c>
      <c r="W65" s="104">
        <f t="shared" ref="W65:X65" si="85">AVERAGE(W53,W77)</f>
        <v>4.7306596741552545</v>
      </c>
      <c r="X65" s="104">
        <f t="shared" si="85"/>
        <v>4.9739265017239882</v>
      </c>
      <c r="Y65" s="104">
        <f t="shared" ref="Y65:AC65" si="86">AVERAGE(Y53,Y77)</f>
        <v>4.5752918225778902</v>
      </c>
      <c r="Z65" s="104">
        <f t="shared" si="86"/>
        <v>4.4692398172070735</v>
      </c>
      <c r="AA65" s="104">
        <v>4.1404511972417151</v>
      </c>
      <c r="AB65" s="104">
        <f t="shared" si="86"/>
        <v>4.6690031441068705</v>
      </c>
      <c r="AC65" s="104">
        <f t="shared" si="86"/>
        <v>4.5761804564059787</v>
      </c>
      <c r="AD65" s="104">
        <f t="shared" ref="AD65:AI65" si="87">AVERAGE(AD53,AD77)</f>
        <v>4.4784718299563782</v>
      </c>
      <c r="AE65" s="104">
        <f t="shared" si="87"/>
        <v>4.0700999369445432</v>
      </c>
      <c r="AF65" s="104">
        <f t="shared" si="87"/>
        <v>4.8094753475752023</v>
      </c>
      <c r="AG65" s="104">
        <f t="shared" si="87"/>
        <v>4.6170172587819298</v>
      </c>
      <c r="AH65" s="104">
        <f t="shared" si="87"/>
        <v>4.5711127045271756</v>
      </c>
      <c r="AI65" s="104">
        <f t="shared" si="87"/>
        <v>4.7865722943793845</v>
      </c>
      <c r="AJ65" s="104">
        <f t="shared" ref="AJ65" si="88">AVERAGE(AJ53,AJ77)</f>
        <v>4.5921243753906991</v>
      </c>
      <c r="AK65" s="125"/>
      <c r="AL65" s="7"/>
      <c r="AM65" s="13"/>
      <c r="AN65" s="13"/>
      <c r="AO65" s="13"/>
      <c r="AP65" s="13"/>
      <c r="AQ65" s="13"/>
      <c r="AR65" s="8">
        <f t="shared" si="10"/>
        <v>4.6828625636812466</v>
      </c>
      <c r="AS65" s="8">
        <f t="shared" si="11"/>
        <v>4.583555086854739</v>
      </c>
      <c r="AT65" s="8">
        <f t="shared" si="12"/>
        <v>4.8603619708620052</v>
      </c>
      <c r="AU65" s="8">
        <f t="shared" si="13"/>
        <v>4.7572907577446593</v>
      </c>
      <c r="AV65" s="8">
        <f t="shared" ref="AV65:AV128" si="89">(AR65+AS65+AT65+AU65)/4</f>
        <v>4.7210175947856623</v>
      </c>
      <c r="AW65" s="8"/>
      <c r="AX65" s="8">
        <f t="shared" si="15"/>
        <v>4.5519260614642594</v>
      </c>
      <c r="AY65" s="8">
        <f t="shared" si="16"/>
        <v>4.6749113712896788</v>
      </c>
      <c r="AZ65" s="8">
        <f t="shared" si="17"/>
        <v>4.6722255447774064</v>
      </c>
      <c r="BA65" s="8">
        <v>4.5428867942201885</v>
      </c>
      <c r="BB65" s="8">
        <f t="shared" si="18"/>
        <v>4.26450027384129</v>
      </c>
      <c r="BC65" s="8">
        <v>4.4665927192654902</v>
      </c>
      <c r="BD65" s="8">
        <f t="shared" si="19"/>
        <v>4.5498423075912342</v>
      </c>
      <c r="BE65" s="5"/>
      <c r="BF65" s="61">
        <f t="shared" si="20"/>
        <v>48.970476249999997</v>
      </c>
      <c r="BG65" s="63">
        <f t="shared" si="21"/>
        <v>45.37907345</v>
      </c>
      <c r="BH65" s="63">
        <f t="shared" si="22"/>
        <v>45.70291915</v>
      </c>
      <c r="BI65" s="63">
        <f t="shared" si="23"/>
        <v>50.612588049999999</v>
      </c>
      <c r="BJ65" s="63">
        <f t="shared" si="24"/>
        <v>44.659073449999994</v>
      </c>
      <c r="BK65" s="63">
        <f t="shared" si="25"/>
        <v>51.206798800000001</v>
      </c>
      <c r="BL65" s="63">
        <f t="shared" si="26"/>
        <v>46.854651249999989</v>
      </c>
      <c r="BM65" s="63">
        <f t="shared" si="27"/>
        <v>45.444073449999998</v>
      </c>
      <c r="BN65" s="64">
        <f t="shared" si="28"/>
        <v>48.19907345</v>
      </c>
      <c r="BO65" s="51"/>
      <c r="BP65" s="97"/>
      <c r="BX65" s="54">
        <f t="shared" si="69"/>
        <v>2019</v>
      </c>
      <c r="BY65" s="98">
        <f t="shared" si="36"/>
        <v>43709</v>
      </c>
      <c r="BZ65" s="57">
        <f t="shared" si="70"/>
        <v>4.740774670828162</v>
      </c>
      <c r="CA65" s="57">
        <f t="shared" si="71"/>
        <v>4.26450027384129</v>
      </c>
      <c r="CB65" s="57">
        <v>4.5395704676895763</v>
      </c>
      <c r="CC65" s="57">
        <v>4.463339057724748</v>
      </c>
      <c r="CD65" s="57">
        <v>4.5395704676895763</v>
      </c>
      <c r="CE65" s="57">
        <f t="shared" si="72"/>
        <v>4.2949215242628433</v>
      </c>
      <c r="CF65" s="1"/>
      <c r="CG65" s="99">
        <v>2</v>
      </c>
      <c r="CH65" s="7">
        <v>-2.5</v>
      </c>
      <c r="CI65" s="7">
        <v>1</v>
      </c>
      <c r="CJ65" s="7">
        <v>-3</v>
      </c>
      <c r="CK65" s="7">
        <v>3.25</v>
      </c>
      <c r="CL65" s="7">
        <v>2.25</v>
      </c>
      <c r="CM65" s="7">
        <v>-3.0500000000000043</v>
      </c>
      <c r="CN65" s="100">
        <v>-0.87750000000000483</v>
      </c>
      <c r="CO65" s="13"/>
      <c r="CP65" s="101">
        <v>1.0762119771863117</v>
      </c>
      <c r="CQ65" s="102">
        <v>1.0331036121673003</v>
      </c>
      <c r="CR65" s="102">
        <v>1.0228374524714829</v>
      </c>
      <c r="CS65" s="102">
        <v>0.92276615969581743</v>
      </c>
      <c r="CT65" s="102">
        <v>1.066089466089466</v>
      </c>
      <c r="CU65" s="103">
        <v>1.0035031995889581</v>
      </c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</row>
    <row r="66" spans="1:143" ht="12.75" x14ac:dyDescent="0.2">
      <c r="A66" s="3">
        <f t="shared" si="63"/>
        <v>2019</v>
      </c>
      <c r="B66" s="43">
        <v>43739</v>
      </c>
      <c r="C66" s="43">
        <v>43769</v>
      </c>
      <c r="D66" s="44">
        <f t="shared" si="73"/>
        <v>43739</v>
      </c>
      <c r="E66" s="94">
        <f t="shared" si="42"/>
        <v>50.879660000000001</v>
      </c>
      <c r="F66" s="95">
        <f t="shared" si="42"/>
        <v>42.308414999999997</v>
      </c>
      <c r="G66" s="94">
        <f t="shared" ref="G66:N66" si="90">AVERAGE(G54,G78)</f>
        <v>46.395475000000005</v>
      </c>
      <c r="H66" s="95">
        <f t="shared" si="90"/>
        <v>40.788539999999998</v>
      </c>
      <c r="I66" s="94">
        <f t="shared" si="90"/>
        <v>46.960655000000003</v>
      </c>
      <c r="J66" s="95">
        <f t="shared" si="90"/>
        <v>39.261060000000001</v>
      </c>
      <c r="K66" s="94">
        <f t="shared" si="90"/>
        <v>53.163560000000004</v>
      </c>
      <c r="L66" s="95">
        <f t="shared" si="90"/>
        <v>46.436920000000001</v>
      </c>
      <c r="M66" s="94">
        <f t="shared" si="90"/>
        <v>51.298859999999998</v>
      </c>
      <c r="N66" s="95">
        <f t="shared" si="90"/>
        <v>44.490684999999999</v>
      </c>
      <c r="O66" s="94">
        <f t="shared" si="2"/>
        <v>46.645475000000005</v>
      </c>
      <c r="P66" s="46">
        <f t="shared" si="3"/>
        <v>39.788539999999998</v>
      </c>
      <c r="Q66" s="94">
        <f t="shared" si="4"/>
        <v>45.895475000000005</v>
      </c>
      <c r="R66" s="46">
        <f t="shared" si="5"/>
        <v>39.788539999999998</v>
      </c>
      <c r="S66" s="94">
        <f t="shared" si="6"/>
        <v>49.395475000000005</v>
      </c>
      <c r="T66" s="46">
        <f t="shared" si="7"/>
        <v>41.788539999999998</v>
      </c>
      <c r="U66" s="94">
        <f t="shared" si="8"/>
        <v>48.266849999999998</v>
      </c>
      <c r="V66" s="95">
        <f t="shared" si="9"/>
        <v>40.993414999999999</v>
      </c>
      <c r="W66" s="104">
        <f t="shared" ref="W66:X66" si="91">AVERAGE(W54,W78)</f>
        <v>4.7587990657456167</v>
      </c>
      <c r="X66" s="104">
        <f t="shared" si="91"/>
        <v>4.9611573103643245</v>
      </c>
      <c r="Y66" s="104">
        <f t="shared" ref="Y66:AC66" si="92">AVERAGE(Y54,Y78)</f>
        <v>4.5774638014046207</v>
      </c>
      <c r="Z66" s="104">
        <f t="shared" si="92"/>
        <v>4.5247418490006641</v>
      </c>
      <c r="AA66" s="104">
        <v>4.1939773559468208</v>
      </c>
      <c r="AB66" s="104">
        <f t="shared" si="92"/>
        <v>4.7253172983599416</v>
      </c>
      <c r="AC66" s="104">
        <f t="shared" si="92"/>
        <v>4.6320939150818496</v>
      </c>
      <c r="AD66" s="104">
        <f t="shared" ref="AD66:AI66" si="93">AVERAGE(AD54,AD78)</f>
        <v>4.5287752722784482</v>
      </c>
      <c r="AE66" s="104">
        <f t="shared" si="93"/>
        <v>4.1158631395503971</v>
      </c>
      <c r="AF66" s="104">
        <f t="shared" si="93"/>
        <v>4.8678672697717769</v>
      </c>
      <c r="AG66" s="104">
        <f t="shared" si="93"/>
        <v>4.6738500732488024</v>
      </c>
      <c r="AH66" s="104">
        <f t="shared" si="93"/>
        <v>4.6274248394892403</v>
      </c>
      <c r="AI66" s="104">
        <f t="shared" si="93"/>
        <v>4.8402731947337791</v>
      </c>
      <c r="AJ66" s="104">
        <f t="shared" ref="AJ66" si="94">AVERAGE(AJ54,AJ78)</f>
        <v>4.6481492073316204</v>
      </c>
      <c r="AK66" s="125"/>
      <c r="AL66" s="7"/>
      <c r="AM66" s="13"/>
      <c r="AN66" s="13"/>
      <c r="AO66" s="13"/>
      <c r="AP66" s="13"/>
      <c r="AQ66" s="13"/>
      <c r="AR66" s="8">
        <f t="shared" si="10"/>
        <v>4.7396909595302867</v>
      </c>
      <c r="AS66" s="8">
        <f t="shared" si="11"/>
        <v>4.6346816671190645</v>
      </c>
      <c r="AT66" s="8">
        <f t="shared" si="12"/>
        <v>4.9193441531392397</v>
      </c>
      <c r="AU66" s="8">
        <f t="shared" si="13"/>
        <v>4.8103550266072306</v>
      </c>
      <c r="AV66" s="8">
        <f t="shared" si="89"/>
        <v>4.7760179515989547</v>
      </c>
      <c r="AW66" s="8"/>
      <c r="AX66" s="8">
        <f t="shared" si="15"/>
        <v>4.6083994352876116</v>
      </c>
      <c r="AY66" s="8">
        <f t="shared" si="16"/>
        <v>4.7316475038882286</v>
      </c>
      <c r="AZ66" s="8">
        <f t="shared" si="17"/>
        <v>4.7285591205940767</v>
      </c>
      <c r="BA66" s="8">
        <v>4.5994079319751622</v>
      </c>
      <c r="BB66" s="8">
        <f t="shared" si="18"/>
        <v>4.3193482692353937</v>
      </c>
      <c r="BC66" s="8">
        <v>4.5221845757095904</v>
      </c>
      <c r="BD66" s="8">
        <f t="shared" si="19"/>
        <v>4.6055952275245247</v>
      </c>
      <c r="BE66" s="5"/>
      <c r="BF66" s="61">
        <f t="shared" si="20"/>
        <v>47.194024649999996</v>
      </c>
      <c r="BG66" s="63">
        <f t="shared" si="21"/>
        <v>43.984492950000003</v>
      </c>
      <c r="BH66" s="63">
        <f t="shared" si="22"/>
        <v>43.649829150000002</v>
      </c>
      <c r="BI66" s="63">
        <f t="shared" si="23"/>
        <v>48.371344749999992</v>
      </c>
      <c r="BJ66" s="63">
        <f t="shared" si="24"/>
        <v>43.26949295</v>
      </c>
      <c r="BK66" s="63">
        <f t="shared" si="25"/>
        <v>50.271104800000003</v>
      </c>
      <c r="BL66" s="63">
        <f t="shared" si="26"/>
        <v>45.139272949999992</v>
      </c>
      <c r="BM66" s="63">
        <f t="shared" si="27"/>
        <v>43.696992950000002</v>
      </c>
      <c r="BN66" s="64">
        <f t="shared" si="28"/>
        <v>46.124492950000004</v>
      </c>
      <c r="BO66" s="51"/>
      <c r="BP66" s="97"/>
      <c r="BX66" s="54">
        <f t="shared" si="69"/>
        <v>2019</v>
      </c>
      <c r="BY66" s="98">
        <f t="shared" si="36"/>
        <v>43739</v>
      </c>
      <c r="BZ66" s="57">
        <f t="shared" si="70"/>
        <v>4.7430094468614268</v>
      </c>
      <c r="CA66" s="57">
        <f t="shared" si="71"/>
        <v>4.3193482692353937</v>
      </c>
      <c r="CB66" s="57">
        <v>4.59609160544455</v>
      </c>
      <c r="CC66" s="57">
        <v>4.5189310156121749</v>
      </c>
      <c r="CD66" s="57">
        <v>4.59609160544455</v>
      </c>
      <c r="CE66" s="57">
        <f t="shared" si="72"/>
        <v>4.3498539531473934</v>
      </c>
      <c r="CF66" s="1"/>
      <c r="CG66" s="99">
        <v>0.25</v>
      </c>
      <c r="CH66" s="7">
        <v>-1</v>
      </c>
      <c r="CI66" s="7">
        <v>-0.5</v>
      </c>
      <c r="CJ66" s="7">
        <v>-1</v>
      </c>
      <c r="CK66" s="7">
        <v>3</v>
      </c>
      <c r="CL66" s="7">
        <v>1</v>
      </c>
      <c r="CM66" s="7">
        <v>-2.6128100000000032</v>
      </c>
      <c r="CN66" s="100">
        <v>-1.3149999999999977</v>
      </c>
      <c r="CO66" s="13"/>
      <c r="CP66" s="101">
        <v>1.0759320434167059</v>
      </c>
      <c r="CQ66" s="102">
        <v>1.0329872581406323</v>
      </c>
      <c r="CR66" s="102">
        <v>1.0227229825389332</v>
      </c>
      <c r="CS66" s="102">
        <v>0.92331288343558271</v>
      </c>
      <c r="CT66" s="102">
        <v>1.0660769782452784</v>
      </c>
      <c r="CU66" s="103">
        <v>1.0034850491391929</v>
      </c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</row>
    <row r="67" spans="1:143" ht="12.75" x14ac:dyDescent="0.2">
      <c r="A67" s="3">
        <f t="shared" si="63"/>
        <v>2019</v>
      </c>
      <c r="B67" s="43">
        <v>43770</v>
      </c>
      <c r="C67" s="43">
        <v>43799</v>
      </c>
      <c r="D67" s="44">
        <f t="shared" si="73"/>
        <v>43770</v>
      </c>
      <c r="E67" s="94">
        <f t="shared" si="42"/>
        <v>54.179995000000005</v>
      </c>
      <c r="F67" s="95">
        <f t="shared" si="42"/>
        <v>44.107145000000003</v>
      </c>
      <c r="G67" s="94">
        <f t="shared" ref="G67:N67" si="95">AVERAGE(G55,G79)</f>
        <v>45.728489999999994</v>
      </c>
      <c r="H67" s="95">
        <f t="shared" si="95"/>
        <v>40.458624999999998</v>
      </c>
      <c r="I67" s="94">
        <f t="shared" si="95"/>
        <v>49.982875</v>
      </c>
      <c r="J67" s="95">
        <f t="shared" si="95"/>
        <v>41.524410000000003</v>
      </c>
      <c r="K67" s="94">
        <f t="shared" si="95"/>
        <v>54.652355</v>
      </c>
      <c r="L67" s="95">
        <f t="shared" si="95"/>
        <v>48.059525000000001</v>
      </c>
      <c r="M67" s="94">
        <f t="shared" si="95"/>
        <v>53.160745000000006</v>
      </c>
      <c r="N67" s="95">
        <f t="shared" si="95"/>
        <v>45.870365000000007</v>
      </c>
      <c r="O67" s="94">
        <f t="shared" si="2"/>
        <v>44.978489999999994</v>
      </c>
      <c r="P67" s="46">
        <f t="shared" si="3"/>
        <v>39.458624999999998</v>
      </c>
      <c r="Q67" s="94">
        <f t="shared" si="4"/>
        <v>45.228489999999994</v>
      </c>
      <c r="R67" s="46">
        <f t="shared" si="5"/>
        <v>39.958624999999998</v>
      </c>
      <c r="S67" s="94">
        <f t="shared" si="6"/>
        <v>48.478489999999994</v>
      </c>
      <c r="T67" s="46">
        <f t="shared" si="7"/>
        <v>40.958624999999998</v>
      </c>
      <c r="U67" s="94">
        <f t="shared" si="8"/>
        <v>51.312495000000006</v>
      </c>
      <c r="V67" s="95">
        <f t="shared" si="9"/>
        <v>42.797145000000008</v>
      </c>
      <c r="W67" s="104">
        <f t="shared" ref="W67:X67" si="96">AVERAGE(W55,W79)</f>
        <v>4.8755856490102847</v>
      </c>
      <c r="X67" s="104">
        <f t="shared" si="96"/>
        <v>5.0846431148933888</v>
      </c>
      <c r="Y67" s="104">
        <f t="shared" ref="Y67:AC67" si="97">AVERAGE(Y55,Y79)</f>
        <v>4.8353396044541066</v>
      </c>
      <c r="Z67" s="104">
        <f t="shared" si="97"/>
        <v>4.849040773696939</v>
      </c>
      <c r="AA67" s="104">
        <v>4.6937462978552951</v>
      </c>
      <c r="AB67" s="104">
        <f t="shared" si="97"/>
        <v>5.0138993919913464</v>
      </c>
      <c r="AC67" s="104">
        <f t="shared" si="97"/>
        <v>4.9299561426394547</v>
      </c>
      <c r="AD67" s="104">
        <f t="shared" ref="AD67:AI67" si="98">AVERAGE(AD55,AD79)</f>
        <v>5.2163024700527183</v>
      </c>
      <c r="AE67" s="104">
        <f t="shared" si="98"/>
        <v>4.3653905673423639</v>
      </c>
      <c r="AF67" s="104">
        <f t="shared" si="98"/>
        <v>5.1887896829689684</v>
      </c>
      <c r="AG67" s="104">
        <f t="shared" si="98"/>
        <v>4.9971686738550378</v>
      </c>
      <c r="AH67" s="104">
        <f t="shared" si="98"/>
        <v>4.9498501853869517</v>
      </c>
      <c r="AI67" s="104">
        <f t="shared" si="98"/>
        <v>5.5559580175905792</v>
      </c>
      <c r="AJ67" s="104">
        <f t="shared" ref="AJ67" si="99">AVERAGE(AJ55,AJ79)</f>
        <v>4.945518562024608</v>
      </c>
      <c r="AK67" s="125"/>
      <c r="AL67" s="7"/>
      <c r="AM67" s="13"/>
      <c r="AN67" s="13"/>
      <c r="AO67" s="13"/>
      <c r="AP67" s="13"/>
      <c r="AQ67" s="13"/>
      <c r="AR67" s="8">
        <f t="shared" si="10"/>
        <v>5.0424272412231472</v>
      </c>
      <c r="AS67" s="8">
        <f t="shared" si="11"/>
        <v>5.3334591828973652</v>
      </c>
      <c r="AT67" s="8">
        <f t="shared" si="12"/>
        <v>5.2335540878376197</v>
      </c>
      <c r="AU67" s="8">
        <f t="shared" si="13"/>
        <v>5.5356160900437965</v>
      </c>
      <c r="AV67" s="8">
        <f t="shared" si="89"/>
        <v>5.2862641505004824</v>
      </c>
      <c r="AW67" s="8"/>
      <c r="AX67" s="8">
        <f t="shared" si="15"/>
        <v>4.9383739211405571</v>
      </c>
      <c r="AY67" s="8">
        <f t="shared" si="16"/>
        <v>5.033892280709745</v>
      </c>
      <c r="AZ67" s="8">
        <f t="shared" si="17"/>
        <v>5.0172407401006227</v>
      </c>
      <c r="BA67" s="8">
        <v>4.9309873104252384</v>
      </c>
      <c r="BB67" s="8">
        <f t="shared" si="18"/>
        <v>4.8314590817248648</v>
      </c>
      <c r="BC67" s="8">
        <v>4.8483123561964261</v>
      </c>
      <c r="BD67" s="8">
        <f t="shared" si="19"/>
        <v>4.9313600941204809</v>
      </c>
      <c r="BE67" s="5"/>
      <c r="BF67" s="61">
        <f t="shared" si="20"/>
        <v>49.8486695</v>
      </c>
      <c r="BG67" s="63">
        <f t="shared" si="21"/>
        <v>43.462448049999992</v>
      </c>
      <c r="BH67" s="63">
        <f t="shared" si="22"/>
        <v>46.345735050000002</v>
      </c>
      <c r="BI67" s="63">
        <f t="shared" si="23"/>
        <v>50.025881600000005</v>
      </c>
      <c r="BJ67" s="63">
        <f t="shared" si="24"/>
        <v>42.962448049999992</v>
      </c>
      <c r="BK67" s="63">
        <f t="shared" si="25"/>
        <v>51.817438100000004</v>
      </c>
      <c r="BL67" s="63">
        <f t="shared" si="26"/>
        <v>47.650894500000007</v>
      </c>
      <c r="BM67" s="63">
        <f t="shared" si="27"/>
        <v>42.60494804999999</v>
      </c>
      <c r="BN67" s="64">
        <f t="shared" si="28"/>
        <v>45.244948049999991</v>
      </c>
      <c r="BO67" s="51"/>
      <c r="BP67" s="97"/>
      <c r="BX67" s="54">
        <f t="shared" si="69"/>
        <v>2019</v>
      </c>
      <c r="BY67" s="98">
        <f t="shared" si="36"/>
        <v>43770</v>
      </c>
      <c r="BZ67" s="57">
        <f t="shared" si="70"/>
        <v>5.008341068478348</v>
      </c>
      <c r="CA67" s="57">
        <f t="shared" si="71"/>
        <v>4.8314590817248648</v>
      </c>
      <c r="CB67" s="57">
        <v>4.9276709838946253</v>
      </c>
      <c r="CC67" s="57">
        <v>4.8450593912129243</v>
      </c>
      <c r="CD67" s="57">
        <v>4.9276709838946253</v>
      </c>
      <c r="CE67" s="57">
        <f t="shared" si="72"/>
        <v>4.8627531135624942</v>
      </c>
      <c r="CF67" s="1"/>
      <c r="CG67" s="99">
        <v>-0.75</v>
      </c>
      <c r="CH67" s="7">
        <v>-1</v>
      </c>
      <c r="CI67" s="7">
        <v>-0.5</v>
      </c>
      <c r="CJ67" s="7">
        <v>-0.5</v>
      </c>
      <c r="CK67" s="7">
        <v>2.75</v>
      </c>
      <c r="CL67" s="7">
        <v>0.5</v>
      </c>
      <c r="CM67" s="7">
        <v>-2.8674999999999997</v>
      </c>
      <c r="CN67" s="100">
        <v>-1.3099999999999952</v>
      </c>
      <c r="CO67" s="13"/>
      <c r="CP67" s="101">
        <v>1.0742424242424244</v>
      </c>
      <c r="CQ67" s="102">
        <v>1.0323609226594301</v>
      </c>
      <c r="CR67" s="102">
        <v>1.0220488466757123</v>
      </c>
      <c r="CS67" s="102">
        <v>0.96381727725011301</v>
      </c>
      <c r="CT67" s="102">
        <v>1.0701985348763137</v>
      </c>
      <c r="CU67" s="103">
        <v>1.0033599139862019</v>
      </c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</row>
    <row r="68" spans="1:143" ht="12.75" x14ac:dyDescent="0.2">
      <c r="A68" s="3">
        <f t="shared" si="63"/>
        <v>2019</v>
      </c>
      <c r="B68" s="43">
        <v>43800</v>
      </c>
      <c r="C68" s="43">
        <v>43830</v>
      </c>
      <c r="D68" s="44">
        <f t="shared" si="73"/>
        <v>43800</v>
      </c>
      <c r="E68" s="94">
        <f t="shared" si="42"/>
        <v>56.992554999999996</v>
      </c>
      <c r="F68" s="95">
        <f t="shared" si="42"/>
        <v>46.222695000000002</v>
      </c>
      <c r="G68" s="94">
        <f t="shared" ref="G68:N68" si="100">AVERAGE(G56,G80)</f>
        <v>47.431404999999998</v>
      </c>
      <c r="H68" s="95">
        <f t="shared" si="100"/>
        <v>42.18385</v>
      </c>
      <c r="I68" s="94">
        <f t="shared" si="100"/>
        <v>53.197739999999996</v>
      </c>
      <c r="J68" s="95">
        <f t="shared" si="100"/>
        <v>43.526759999999996</v>
      </c>
      <c r="K68" s="94">
        <f t="shared" si="100"/>
        <v>55.175619999999995</v>
      </c>
      <c r="L68" s="95">
        <f t="shared" si="100"/>
        <v>50.439795000000004</v>
      </c>
      <c r="M68" s="94">
        <f t="shared" si="100"/>
        <v>55.08569</v>
      </c>
      <c r="N68" s="95">
        <f t="shared" si="100"/>
        <v>48.944720000000004</v>
      </c>
      <c r="O68" s="94">
        <f t="shared" si="2"/>
        <v>46.931404999999998</v>
      </c>
      <c r="P68" s="46">
        <f t="shared" si="3"/>
        <v>41.68385</v>
      </c>
      <c r="Q68" s="94">
        <f t="shared" si="4"/>
        <v>46.931404999999998</v>
      </c>
      <c r="R68" s="46">
        <f t="shared" si="5"/>
        <v>41.68385</v>
      </c>
      <c r="S68" s="94">
        <f t="shared" si="6"/>
        <v>49.931404999999998</v>
      </c>
      <c r="T68" s="46">
        <f t="shared" si="7"/>
        <v>42.93385</v>
      </c>
      <c r="U68" s="94">
        <f t="shared" si="8"/>
        <v>53.187864999999995</v>
      </c>
      <c r="V68" s="95">
        <f t="shared" si="9"/>
        <v>45.502695000000003</v>
      </c>
      <c r="W68" s="104">
        <f t="shared" ref="W68:X68" si="101">AVERAGE(W56,W80)</f>
        <v>5.0637337380911784</v>
      </c>
      <c r="X68" s="104">
        <f t="shared" si="101"/>
        <v>5.3085358516880703</v>
      </c>
      <c r="Y68" s="104">
        <f t="shared" ref="Y68:AC68" si="102">AVERAGE(Y56,Y80)</f>
        <v>4.9443513600165003</v>
      </c>
      <c r="Z68" s="104">
        <f t="shared" si="102"/>
        <v>5.0464673058274858</v>
      </c>
      <c r="AA68" s="104">
        <v>4.8941100915953824</v>
      </c>
      <c r="AB68" s="104">
        <f t="shared" si="102"/>
        <v>5.1296026255941607</v>
      </c>
      <c r="AC68" s="104">
        <f t="shared" si="102"/>
        <v>5.0777150470930295</v>
      </c>
      <c r="AD68" s="104">
        <f t="shared" ref="AD68:AI68" si="103">AVERAGE(AD56,AD80)</f>
        <v>5.4454233113142543</v>
      </c>
      <c r="AE68" s="104">
        <f t="shared" si="103"/>
        <v>4.4502695362919393</v>
      </c>
      <c r="AF68" s="104">
        <f t="shared" si="103"/>
        <v>5.3928150564599164</v>
      </c>
      <c r="AG68" s="104">
        <f t="shared" si="103"/>
        <v>5.1979154686338767</v>
      </c>
      <c r="AH68" s="104">
        <f t="shared" si="103"/>
        <v>5.1483389155895019</v>
      </c>
      <c r="AI68" s="104">
        <f t="shared" si="103"/>
        <v>5.797049851581269</v>
      </c>
      <c r="AJ68" s="104">
        <f t="shared" ref="AJ68" si="104">AVERAGE(AJ56,AJ80)</f>
        <v>5.0931503202510093</v>
      </c>
      <c r="AK68" s="125"/>
      <c r="AL68" s="7"/>
      <c r="AM68" s="13"/>
      <c r="AN68" s="13"/>
      <c r="AO68" s="13"/>
      <c r="AP68" s="13"/>
      <c r="AQ68" s="13"/>
      <c r="AR68" s="8">
        <f t="shared" si="10"/>
        <v>5.1926039913538258</v>
      </c>
      <c r="AS68" s="8">
        <f t="shared" si="11"/>
        <v>5.5663292319486271</v>
      </c>
      <c r="AT68" s="8">
        <f t="shared" si="12"/>
        <v>5.38942251096785</v>
      </c>
      <c r="AU68" s="8">
        <f t="shared" si="13"/>
        <v>5.7773118739004525</v>
      </c>
      <c r="AV68" s="8">
        <f t="shared" si="89"/>
        <v>5.4814169020426888</v>
      </c>
      <c r="AW68" s="8"/>
      <c r="AX68" s="8">
        <f t="shared" si="15"/>
        <v>5.1392556184650857</v>
      </c>
      <c r="AY68" s="8">
        <f t="shared" si="16"/>
        <v>5.1838252126768429</v>
      </c>
      <c r="AZ68" s="8">
        <f t="shared" si="17"/>
        <v>5.1329838773074199</v>
      </c>
      <c r="BA68" s="8">
        <v>5.132488894610864</v>
      </c>
      <c r="BB68" s="8">
        <f t="shared" si="18"/>
        <v>5.0367708900454788</v>
      </c>
      <c r="BC68" s="8">
        <v>5.0465009912141303</v>
      </c>
      <c r="BD68" s="8">
        <f t="shared" si="19"/>
        <v>5.1296790616047065</v>
      </c>
      <c r="BE68" s="5"/>
      <c r="BF68" s="61">
        <f t="shared" si="20"/>
        <v>52.361515199999999</v>
      </c>
      <c r="BG68" s="63">
        <f t="shared" si="21"/>
        <v>45.174956350000002</v>
      </c>
      <c r="BH68" s="63">
        <f t="shared" si="22"/>
        <v>49.039218599999998</v>
      </c>
      <c r="BI68" s="63">
        <f t="shared" si="23"/>
        <v>52.4450729</v>
      </c>
      <c r="BJ68" s="63">
        <f t="shared" si="24"/>
        <v>44.674956349999995</v>
      </c>
      <c r="BK68" s="63">
        <f t="shared" si="25"/>
        <v>53.139215249999992</v>
      </c>
      <c r="BL68" s="63">
        <f t="shared" si="26"/>
        <v>49.883241899999994</v>
      </c>
      <c r="BM68" s="63">
        <f t="shared" si="27"/>
        <v>44.674956349999995</v>
      </c>
      <c r="BN68" s="64">
        <f t="shared" si="28"/>
        <v>46.922456349999997</v>
      </c>
      <c r="BO68" s="51"/>
      <c r="BP68" s="97"/>
      <c r="BX68" s="54">
        <f t="shared" si="69"/>
        <v>2019</v>
      </c>
      <c r="BY68" s="98">
        <f t="shared" si="36"/>
        <v>43800</v>
      </c>
      <c r="BZ68" s="57">
        <f t="shared" si="70"/>
        <v>5.1205046198338309</v>
      </c>
      <c r="CA68" s="57">
        <f t="shared" si="71"/>
        <v>5.0367708900454788</v>
      </c>
      <c r="CB68" s="57">
        <v>5.1291725680802509</v>
      </c>
      <c r="CC68" s="57">
        <v>5.0432483878827821</v>
      </c>
      <c r="CD68" s="57">
        <v>5.1291725680802509</v>
      </c>
      <c r="CE68" s="57">
        <f t="shared" si="72"/>
        <v>5.0683809807013356</v>
      </c>
      <c r="CF68" s="1"/>
      <c r="CG68" s="99">
        <v>-0.5</v>
      </c>
      <c r="CH68" s="7">
        <v>-0.5</v>
      </c>
      <c r="CI68" s="7">
        <v>-0.5</v>
      </c>
      <c r="CJ68" s="7">
        <v>-0.5</v>
      </c>
      <c r="CK68" s="7">
        <v>2.5</v>
      </c>
      <c r="CL68" s="7">
        <v>0.75</v>
      </c>
      <c r="CM68" s="7">
        <v>-3.8046900000000008</v>
      </c>
      <c r="CN68" s="100">
        <v>-0.71999999999999886</v>
      </c>
      <c r="CO68" s="13"/>
      <c r="CP68" s="101">
        <v>1.07231529209622</v>
      </c>
      <c r="CQ68" s="102">
        <v>1.0316365979381443</v>
      </c>
      <c r="CR68" s="102">
        <v>1.0212628865979383</v>
      </c>
      <c r="CS68" s="102">
        <v>0.96617268041237114</v>
      </c>
      <c r="CT68" s="102">
        <v>1.0696377736330618</v>
      </c>
      <c r="CU68" s="103">
        <v>1.0032038275059272</v>
      </c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</row>
    <row r="69" spans="1:143" ht="12.75" x14ac:dyDescent="0.2">
      <c r="A69" s="3">
        <f t="shared" si="63"/>
        <v>2020</v>
      </c>
      <c r="B69" s="43">
        <v>43831</v>
      </c>
      <c r="C69" s="43">
        <v>43861</v>
      </c>
      <c r="D69" s="44">
        <f t="shared" si="73"/>
        <v>43831</v>
      </c>
      <c r="E69" s="94">
        <v>56.638260000000002</v>
      </c>
      <c r="F69" s="46">
        <v>46.560760000000002</v>
      </c>
      <c r="G69" s="94">
        <v>48.512999999999998</v>
      </c>
      <c r="H69" s="46">
        <v>46.060789999999997</v>
      </c>
      <c r="I69" s="94">
        <v>52.633040000000001</v>
      </c>
      <c r="J69" s="46">
        <v>43.001669999999997</v>
      </c>
      <c r="K69" s="94">
        <v>58.072240000000001</v>
      </c>
      <c r="L69" s="46">
        <v>53.718490000000003</v>
      </c>
      <c r="M69" s="94">
        <v>57.50273</v>
      </c>
      <c r="N69" s="46">
        <v>50.961669999999998</v>
      </c>
      <c r="O69" s="94">
        <f t="shared" si="2"/>
        <v>48.012999999999998</v>
      </c>
      <c r="P69" s="46">
        <f t="shared" si="3"/>
        <v>45.560789999999997</v>
      </c>
      <c r="Q69" s="94">
        <f t="shared" si="4"/>
        <v>48.012999999999998</v>
      </c>
      <c r="R69" s="46">
        <f t="shared" si="5"/>
        <v>45.560789999999997</v>
      </c>
      <c r="S69" s="94">
        <f t="shared" si="6"/>
        <v>50.262999999999998</v>
      </c>
      <c r="T69" s="46">
        <f t="shared" si="7"/>
        <v>44.560789999999997</v>
      </c>
      <c r="U69" s="94">
        <f t="shared" si="8"/>
        <v>54.531260000000003</v>
      </c>
      <c r="V69" s="95">
        <f t="shared" si="9"/>
        <v>45.718450000000004</v>
      </c>
      <c r="W69" s="96">
        <v>5.5155315778123253</v>
      </c>
      <c r="X69" s="96">
        <v>5.6905270213531436</v>
      </c>
      <c r="Y69" s="96">
        <v>5.3433038115840121</v>
      </c>
      <c r="Z69" s="96">
        <v>5.4669438824499519</v>
      </c>
      <c r="AA69" s="96">
        <v>5.268762140362611</v>
      </c>
      <c r="AB69" s="96">
        <v>5.5634385341941321</v>
      </c>
      <c r="AC69" s="96">
        <v>5.5787435961660874</v>
      </c>
      <c r="AD69" s="96">
        <v>5.7944268712341689</v>
      </c>
      <c r="AE69" s="96">
        <v>5.160442800808954</v>
      </c>
      <c r="AF69" s="96">
        <f t="shared" ref="AF69:AF100" si="105">+$Z69*$CP69</f>
        <v>5.8579076322025463</v>
      </c>
      <c r="AG69" s="96">
        <f t="shared" ref="AG69:AG100" si="106">+$Z69*$CQ69</f>
        <v>5.638241840393273</v>
      </c>
      <c r="AH69" s="96">
        <f t="shared" ref="AH69:AH100" si="107">+$Z69*$CR69</f>
        <v>5.5813722970116872</v>
      </c>
      <c r="AI69" s="96">
        <f t="shared" ref="AI69:AI100" si="108">+$AD69*$CT69</f>
        <v>6.1987351561323578</v>
      </c>
      <c r="AJ69" s="96">
        <f t="shared" ref="AJ69:AJ100" si="109">+AC69*CU69</f>
        <v>5.5964164903461278</v>
      </c>
      <c r="AK69" s="125"/>
      <c r="AL69" s="7"/>
      <c r="AM69" s="13"/>
      <c r="AN69" s="13"/>
      <c r="AO69" s="13"/>
      <c r="AP69" s="13"/>
      <c r="AQ69" s="13"/>
      <c r="AR69" s="8">
        <f t="shared" si="10"/>
        <v>5.7018310968249688</v>
      </c>
      <c r="AS69" s="8">
        <f t="shared" si="11"/>
        <v>5.9210436947191463</v>
      </c>
      <c r="AT69" s="8">
        <f t="shared" si="12"/>
        <v>5.9179492361492869</v>
      </c>
      <c r="AU69" s="8">
        <f t="shared" si="13"/>
        <v>6.1454699537990871</v>
      </c>
      <c r="AV69" s="8">
        <f t="shared" si="89"/>
        <v>5.9215734953731225</v>
      </c>
      <c r="AW69" s="8"/>
      <c r="AX69" s="8">
        <f t="shared" si="15"/>
        <v>5.5670909630137899</v>
      </c>
      <c r="AY69" s="8">
        <f t="shared" si="16"/>
        <v>5.6922255668859325</v>
      </c>
      <c r="AZ69" s="8">
        <f t="shared" si="17"/>
        <v>5.5669694067585249</v>
      </c>
      <c r="BA69" s="8">
        <v>5.5591376420045542</v>
      </c>
      <c r="BB69" s="8">
        <f t="shared" si="18"/>
        <v>5.4206750285506828</v>
      </c>
      <c r="BC69" s="8">
        <v>5.4661350760760836</v>
      </c>
      <c r="BD69" s="8">
        <f t="shared" si="19"/>
        <v>5.5520563359617796</v>
      </c>
      <c r="BE69" s="5"/>
      <c r="BF69" s="61">
        <f t="shared" si="20"/>
        <v>52.304935</v>
      </c>
      <c r="BG69" s="63">
        <f t="shared" si="21"/>
        <v>47.458549699999992</v>
      </c>
      <c r="BH69" s="63">
        <f t="shared" si="22"/>
        <v>48.491550899999993</v>
      </c>
      <c r="BI69" s="63">
        <f t="shared" si="23"/>
        <v>54.690074199999998</v>
      </c>
      <c r="BJ69" s="63">
        <f t="shared" si="24"/>
        <v>46.958549699999992</v>
      </c>
      <c r="BK69" s="63">
        <f t="shared" si="25"/>
        <v>56.200127499999994</v>
      </c>
      <c r="BL69" s="63">
        <f t="shared" si="26"/>
        <v>50.741751699999995</v>
      </c>
      <c r="BM69" s="63">
        <f t="shared" si="27"/>
        <v>46.958549699999992</v>
      </c>
      <c r="BN69" s="64">
        <f t="shared" si="28"/>
        <v>47.811049699999998</v>
      </c>
      <c r="BO69" s="51"/>
      <c r="BP69" s="97"/>
      <c r="BX69" s="54">
        <f t="shared" si="69"/>
        <v>2020</v>
      </c>
      <c r="BY69" s="98">
        <f t="shared" si="36"/>
        <v>43831</v>
      </c>
      <c r="BZ69" s="57">
        <f t="shared" si="70"/>
        <v>5.5309917600411689</v>
      </c>
      <c r="CA69" s="57">
        <f t="shared" si="71"/>
        <v>5.4206750285506828</v>
      </c>
      <c r="CB69" s="57">
        <v>5.555821315473942</v>
      </c>
      <c r="CC69" s="57">
        <v>5.4628832384877892</v>
      </c>
      <c r="CD69" s="57">
        <v>5.555821315473942</v>
      </c>
      <c r="CE69" s="57">
        <f t="shared" si="72"/>
        <v>5.4528761046414314</v>
      </c>
      <c r="CF69" s="1"/>
      <c r="CG69" s="99">
        <v>-0.5</v>
      </c>
      <c r="CH69" s="7">
        <v>-0.5</v>
      </c>
      <c r="CI69" s="7">
        <v>-0.5</v>
      </c>
      <c r="CJ69" s="7">
        <v>-0.5</v>
      </c>
      <c r="CK69" s="7">
        <v>1.75</v>
      </c>
      <c r="CL69" s="7">
        <v>-1.5</v>
      </c>
      <c r="CM69" s="7">
        <v>-2.1069999999999993</v>
      </c>
      <c r="CN69" s="100">
        <v>-0.84230999999999767</v>
      </c>
      <c r="CO69" s="13"/>
      <c r="CP69" s="101">
        <v>1.0715141326048125</v>
      </c>
      <c r="CQ69" s="102">
        <v>1.0313334033834194</v>
      </c>
      <c r="CR69" s="102">
        <v>1.0209309656404331</v>
      </c>
      <c r="CS69" s="102">
        <v>0.96374908059262387</v>
      </c>
      <c r="CT69" s="102">
        <v>1.0697753710389091</v>
      </c>
      <c r="CU69" s="103">
        <v>1.0031678986272439</v>
      </c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</row>
    <row r="70" spans="1:143" ht="12.75" x14ac:dyDescent="0.2">
      <c r="A70" s="3">
        <f t="shared" si="63"/>
        <v>2020</v>
      </c>
      <c r="B70" s="43">
        <v>43862</v>
      </c>
      <c r="C70" s="43">
        <v>43890</v>
      </c>
      <c r="D70" s="44">
        <f t="shared" si="73"/>
        <v>43862</v>
      </c>
      <c r="E70" s="94">
        <v>52.689700000000002</v>
      </c>
      <c r="F70" s="46">
        <v>45.000239999999998</v>
      </c>
      <c r="G70" s="94">
        <v>47.51999</v>
      </c>
      <c r="H70" s="46">
        <v>45.547989999999999</v>
      </c>
      <c r="I70" s="94">
        <v>48.85783</v>
      </c>
      <c r="J70" s="46">
        <v>41.509270000000001</v>
      </c>
      <c r="K70" s="94">
        <v>57.49691</v>
      </c>
      <c r="L70" s="46">
        <v>52.685670000000002</v>
      </c>
      <c r="M70" s="94">
        <v>55.070860000000003</v>
      </c>
      <c r="N70" s="46">
        <v>49.481540000000003</v>
      </c>
      <c r="O70" s="94">
        <f t="shared" si="2"/>
        <v>46.51999</v>
      </c>
      <c r="P70" s="46">
        <f t="shared" si="3"/>
        <v>44.297989999999999</v>
      </c>
      <c r="Q70" s="94">
        <f t="shared" si="4"/>
        <v>47.51999</v>
      </c>
      <c r="R70" s="46">
        <f t="shared" si="5"/>
        <v>45.047989999999999</v>
      </c>
      <c r="S70" s="94">
        <f t="shared" si="6"/>
        <v>50.01999</v>
      </c>
      <c r="T70" s="46">
        <f t="shared" si="7"/>
        <v>47.797989999999999</v>
      </c>
      <c r="U70" s="94">
        <f t="shared" si="8"/>
        <v>50.563700000000004</v>
      </c>
      <c r="V70" s="95">
        <f t="shared" si="9"/>
        <v>44.478989999999996</v>
      </c>
      <c r="W70" s="96">
        <v>5.5348264127392293</v>
      </c>
      <c r="X70" s="96">
        <v>5.6200233449601509</v>
      </c>
      <c r="Y70" s="96">
        <v>5.2671148933855001</v>
      </c>
      <c r="Z70" s="96">
        <v>5.3179679127583395</v>
      </c>
      <c r="AA70" s="96">
        <v>5.1469631459274181</v>
      </c>
      <c r="AB70" s="96">
        <v>5.4119296034629505</v>
      </c>
      <c r="AC70" s="96">
        <v>5.4291021401736259</v>
      </c>
      <c r="AD70" s="96">
        <v>5.6389993405953627</v>
      </c>
      <c r="AE70" s="96">
        <v>5.0931486189277102</v>
      </c>
      <c r="AF70" s="96">
        <f t="shared" si="105"/>
        <v>5.6988880392663015</v>
      </c>
      <c r="AG70" s="96">
        <f t="shared" si="106"/>
        <v>5.484823711475987</v>
      </c>
      <c r="AH70" s="96">
        <f t="shared" si="107"/>
        <v>5.4295415147234332</v>
      </c>
      <c r="AI70" s="96">
        <f t="shared" si="108"/>
        <v>6.0342011772270459</v>
      </c>
      <c r="AJ70" s="96">
        <f t="shared" si="109"/>
        <v>5.4463988845988007</v>
      </c>
      <c r="AK70" s="125"/>
      <c r="AL70" s="7"/>
      <c r="AM70" s="13"/>
      <c r="AN70" s="13"/>
      <c r="AO70" s="13"/>
      <c r="AP70" s="13"/>
      <c r="AQ70" s="13"/>
      <c r="AR70" s="8">
        <f t="shared" si="10"/>
        <v>5.5497409901144685</v>
      </c>
      <c r="AS70" s="8">
        <f t="shared" si="11"/>
        <v>5.7630728332100443</v>
      </c>
      <c r="AT70" s="8">
        <f t="shared" si="12"/>
        <v>5.760094940553957</v>
      </c>
      <c r="AU70" s="8">
        <f t="shared" si="13"/>
        <v>5.9815120238097785</v>
      </c>
      <c r="AV70" s="8">
        <f t="shared" si="89"/>
        <v>5.7636051969220619</v>
      </c>
      <c r="AW70" s="8"/>
      <c r="AX70" s="8">
        <f t="shared" si="15"/>
        <v>5.4155077622693728</v>
      </c>
      <c r="AY70" s="8">
        <f t="shared" si="16"/>
        <v>5.5403823847525366</v>
      </c>
      <c r="AZ70" s="8">
        <f t="shared" si="17"/>
        <v>5.4154082237939045</v>
      </c>
      <c r="BA70" s="8">
        <v>5.4076833245836626</v>
      </c>
      <c r="BB70" s="8">
        <f t="shared" si="18"/>
        <v>5.2958681892892905</v>
      </c>
      <c r="BC70" s="8">
        <v>5.3171708654050001</v>
      </c>
      <c r="BD70" s="8">
        <f t="shared" si="19"/>
        <v>5.4024069440063682</v>
      </c>
      <c r="BE70" s="5"/>
      <c r="BF70" s="61">
        <f t="shared" si="20"/>
        <v>49.383232199999995</v>
      </c>
      <c r="BG70" s="63">
        <f t="shared" si="21"/>
        <v>46.672029999999992</v>
      </c>
      <c r="BH70" s="63">
        <f t="shared" si="22"/>
        <v>45.697949199999996</v>
      </c>
      <c r="BI70" s="63">
        <f t="shared" si="23"/>
        <v>52.667452400000002</v>
      </c>
      <c r="BJ70" s="63">
        <f t="shared" si="24"/>
        <v>46.457029999999996</v>
      </c>
      <c r="BK70" s="63">
        <f t="shared" si="25"/>
        <v>55.428076799999999</v>
      </c>
      <c r="BL70" s="63">
        <f t="shared" si="26"/>
        <v>47.947274699999994</v>
      </c>
      <c r="BM70" s="63">
        <f t="shared" si="27"/>
        <v>45.564529999999998</v>
      </c>
      <c r="BN70" s="64">
        <f t="shared" si="28"/>
        <v>49.064529999999998</v>
      </c>
      <c r="BO70" s="51"/>
      <c r="BP70" s="97"/>
      <c r="BX70" s="54">
        <f t="shared" si="69"/>
        <v>2020</v>
      </c>
      <c r="BY70" s="98">
        <f t="shared" si="36"/>
        <v>43862</v>
      </c>
      <c r="BZ70" s="57">
        <f t="shared" si="70"/>
        <v>5.4526000343507564</v>
      </c>
      <c r="CA70" s="57">
        <f t="shared" si="71"/>
        <v>5.2958681892892905</v>
      </c>
      <c r="CB70" s="57">
        <v>5.4043669980530504</v>
      </c>
      <c r="CC70" s="57">
        <v>5.3139187559886683</v>
      </c>
      <c r="CD70" s="57">
        <v>5.4043669980530504</v>
      </c>
      <c r="CE70" s="57">
        <f t="shared" si="72"/>
        <v>5.3278771366250179</v>
      </c>
      <c r="CF70" s="1"/>
      <c r="CG70" s="99">
        <v>-1</v>
      </c>
      <c r="CH70" s="7">
        <v>-1.25</v>
      </c>
      <c r="CI70" s="7">
        <v>0</v>
      </c>
      <c r="CJ70" s="7">
        <v>-0.5</v>
      </c>
      <c r="CK70" s="7">
        <v>2.5</v>
      </c>
      <c r="CL70" s="7">
        <v>2.25</v>
      </c>
      <c r="CM70" s="7">
        <v>-2.1259999999999977</v>
      </c>
      <c r="CN70" s="100">
        <v>-0.52125000000000199</v>
      </c>
      <c r="CO70" s="13"/>
      <c r="CP70" s="101">
        <v>1.0716288877174487</v>
      </c>
      <c r="CQ70" s="102">
        <v>1.0313758566157092</v>
      </c>
      <c r="CR70" s="102">
        <v>1.020980495519241</v>
      </c>
      <c r="CS70" s="102">
        <v>0.96784396415392726</v>
      </c>
      <c r="CT70" s="102">
        <v>1.0700836820083681</v>
      </c>
      <c r="CU70" s="103">
        <v>1.0031859309290176</v>
      </c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</row>
    <row r="71" spans="1:143" ht="12.75" x14ac:dyDescent="0.2">
      <c r="A71" s="3">
        <f t="shared" si="63"/>
        <v>2020</v>
      </c>
      <c r="B71" s="43">
        <v>43891</v>
      </c>
      <c r="C71" s="43">
        <v>43921</v>
      </c>
      <c r="D71" s="44">
        <f t="shared" si="73"/>
        <v>43891</v>
      </c>
      <c r="E71" s="94">
        <v>45.317689999999999</v>
      </c>
      <c r="F71" s="46">
        <v>40.93459</v>
      </c>
      <c r="G71" s="94">
        <v>45.822519999999997</v>
      </c>
      <c r="H71" s="46">
        <v>42.68974</v>
      </c>
      <c r="I71" s="94">
        <v>41.810180000000003</v>
      </c>
      <c r="J71" s="46">
        <v>37.61994</v>
      </c>
      <c r="K71" s="94">
        <v>51.526609999999998</v>
      </c>
      <c r="L71" s="46">
        <v>48.628270000000001</v>
      </c>
      <c r="M71" s="94">
        <v>49.33916</v>
      </c>
      <c r="N71" s="46">
        <v>45.507980000000003</v>
      </c>
      <c r="O71" s="94">
        <f t="shared" si="2"/>
        <v>44.822519999999997</v>
      </c>
      <c r="P71" s="46">
        <f t="shared" si="3"/>
        <v>41.18974</v>
      </c>
      <c r="Q71" s="94">
        <f t="shared" si="4"/>
        <v>45.822519999999997</v>
      </c>
      <c r="R71" s="46">
        <f t="shared" si="5"/>
        <v>42.18974</v>
      </c>
      <c r="S71" s="94">
        <f t="shared" si="6"/>
        <v>48.072519999999997</v>
      </c>
      <c r="T71" s="46">
        <f t="shared" si="7"/>
        <v>44.68974</v>
      </c>
      <c r="U71" s="94">
        <f t="shared" si="8"/>
        <v>43.115690000000001</v>
      </c>
      <c r="V71" s="95">
        <f t="shared" si="9"/>
        <v>40.734400000000001</v>
      </c>
      <c r="W71" s="96">
        <v>5.1558853083726577</v>
      </c>
      <c r="X71" s="96">
        <v>5.1673992903609802</v>
      </c>
      <c r="Y71" s="96">
        <v>4.9896850512431854</v>
      </c>
      <c r="Z71" s="96">
        <v>5.1395815147643225</v>
      </c>
      <c r="AA71" s="96">
        <v>4.9666333065439652</v>
      </c>
      <c r="AB71" s="96">
        <v>5.3391397366451114</v>
      </c>
      <c r="AC71" s="96">
        <v>5.26645114083097</v>
      </c>
      <c r="AD71" s="96">
        <v>5.4666589502662655</v>
      </c>
      <c r="AE71" s="96">
        <v>4.9588977099260214</v>
      </c>
      <c r="AF71" s="96">
        <f t="shared" si="105"/>
        <v>5.5101848180936583</v>
      </c>
      <c r="AG71" s="96">
        <f t="shared" si="106"/>
        <v>5.3017685011398559</v>
      </c>
      <c r="AH71" s="96">
        <f t="shared" si="107"/>
        <v>5.2484016254604322</v>
      </c>
      <c r="AI71" s="96">
        <f t="shared" si="108"/>
        <v>5.8501788816863804</v>
      </c>
      <c r="AJ71" s="96">
        <f t="shared" si="109"/>
        <v>5.2834521237243681</v>
      </c>
      <c r="AK71" s="125"/>
      <c r="AL71" s="7"/>
      <c r="AM71" s="13"/>
      <c r="AN71" s="13"/>
      <c r="AO71" s="13"/>
      <c r="AP71" s="13"/>
      <c r="AQ71" s="13"/>
      <c r="AR71" s="8">
        <f t="shared" si="10"/>
        <v>5.384428459021211</v>
      </c>
      <c r="AS71" s="8">
        <f t="shared" si="11"/>
        <v>5.5879123592501934</v>
      </c>
      <c r="AT71" s="8">
        <f t="shared" si="12"/>
        <v>5.5885170929660202</v>
      </c>
      <c r="AU71" s="8">
        <f t="shared" si="13"/>
        <v>5.7997129980144502</v>
      </c>
      <c r="AV71" s="8">
        <f t="shared" si="89"/>
        <v>5.5901427273129691</v>
      </c>
      <c r="AW71" s="8"/>
      <c r="AX71" s="8">
        <f t="shared" si="15"/>
        <v>5.2339994208021192</v>
      </c>
      <c r="AY71" s="8">
        <f t="shared" si="16"/>
        <v>5.3753382453891119</v>
      </c>
      <c r="AZ71" s="8">
        <f t="shared" si="17"/>
        <v>5.3425932532868332</v>
      </c>
      <c r="BA71" s="8">
        <v>5.2261310587040715</v>
      </c>
      <c r="BB71" s="8">
        <f t="shared" si="18"/>
        <v>5.1110850768971874</v>
      </c>
      <c r="BC71" s="8">
        <v>5.1386035558502483</v>
      </c>
      <c r="BD71" s="8">
        <f t="shared" si="19"/>
        <v>5.2232141785678774</v>
      </c>
      <c r="BE71" s="5"/>
      <c r="BF71" s="61">
        <f t="shared" si="20"/>
        <v>43.432956999999995</v>
      </c>
      <c r="BG71" s="63">
        <f t="shared" si="21"/>
        <v>44.475424599999997</v>
      </c>
      <c r="BH71" s="63">
        <f t="shared" si="22"/>
        <v>40.008376800000001</v>
      </c>
      <c r="BI71" s="63">
        <f t="shared" si="23"/>
        <v>47.691752600000001</v>
      </c>
      <c r="BJ71" s="63">
        <f t="shared" si="24"/>
        <v>44.260424599999993</v>
      </c>
      <c r="BK71" s="63">
        <f t="shared" si="25"/>
        <v>50.280323799999991</v>
      </c>
      <c r="BL71" s="63">
        <f t="shared" si="26"/>
        <v>42.091735299999996</v>
      </c>
      <c r="BM71" s="63">
        <f t="shared" si="27"/>
        <v>43.260424599999993</v>
      </c>
      <c r="BN71" s="64">
        <f t="shared" si="28"/>
        <v>46.617924599999995</v>
      </c>
      <c r="BO71" s="51"/>
      <c r="BP71" s="97"/>
      <c r="BX71" s="54">
        <f t="shared" si="69"/>
        <v>2020</v>
      </c>
      <c r="BY71" s="98">
        <f t="shared" si="36"/>
        <v>43891</v>
      </c>
      <c r="BZ71" s="57">
        <f t="shared" si="70"/>
        <v>5.1671490186677493</v>
      </c>
      <c r="CA71" s="57">
        <f t="shared" si="71"/>
        <v>5.1110850768971874</v>
      </c>
      <c r="CB71" s="57">
        <v>5.2228147321734593</v>
      </c>
      <c r="CC71" s="57">
        <v>5.1353511205865132</v>
      </c>
      <c r="CD71" s="57">
        <v>5.2228147321734593</v>
      </c>
      <c r="CE71" s="57">
        <f t="shared" si="72"/>
        <v>5.142809567471228</v>
      </c>
      <c r="CF71" s="1"/>
      <c r="CG71" s="99">
        <v>-1</v>
      </c>
      <c r="CH71" s="7">
        <v>-1.5</v>
      </c>
      <c r="CI71" s="7">
        <v>0</v>
      </c>
      <c r="CJ71" s="7">
        <v>-0.5</v>
      </c>
      <c r="CK71" s="7">
        <v>2.25</v>
      </c>
      <c r="CL71" s="7">
        <v>2</v>
      </c>
      <c r="CM71" s="7">
        <v>-2.2019999999999982</v>
      </c>
      <c r="CN71" s="100">
        <v>-0.2001899999999992</v>
      </c>
      <c r="CO71" s="13"/>
      <c r="CP71" s="101">
        <v>1.072107680803333</v>
      </c>
      <c r="CQ71" s="102">
        <v>1.031556457643414</v>
      </c>
      <c r="CR71" s="102">
        <v>1.0211729516077341</v>
      </c>
      <c r="CS71" s="102">
        <v>0.9663497489584445</v>
      </c>
      <c r="CT71" s="102">
        <v>1.0701561840439002</v>
      </c>
      <c r="CU71" s="103">
        <v>1.0032281668316618</v>
      </c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</row>
    <row r="72" spans="1:143" ht="12.75" x14ac:dyDescent="0.2">
      <c r="A72" s="3">
        <f t="shared" si="63"/>
        <v>2020</v>
      </c>
      <c r="B72" s="43">
        <v>43922</v>
      </c>
      <c r="C72" s="43">
        <v>43951</v>
      </c>
      <c r="D72" s="44">
        <f t="shared" si="73"/>
        <v>43922</v>
      </c>
      <c r="E72" s="94">
        <v>45.719650000000001</v>
      </c>
      <c r="F72" s="46">
        <v>41.077579999999998</v>
      </c>
      <c r="G72" s="94">
        <v>46.806429999999999</v>
      </c>
      <c r="H72" s="46">
        <v>42.917650000000002</v>
      </c>
      <c r="I72" s="94">
        <v>42.194459999999999</v>
      </c>
      <c r="J72" s="46">
        <v>37.756630000000001</v>
      </c>
      <c r="K72" s="94">
        <v>53.765059999999998</v>
      </c>
      <c r="L72" s="46">
        <v>49.101770000000002</v>
      </c>
      <c r="M72" s="94">
        <v>51.002310000000001</v>
      </c>
      <c r="N72" s="46">
        <v>45.810980000000001</v>
      </c>
      <c r="O72" s="94">
        <f t="shared" si="2"/>
        <v>45.556429999999999</v>
      </c>
      <c r="P72" s="46">
        <f t="shared" si="3"/>
        <v>41.917650000000002</v>
      </c>
      <c r="Q72" s="94">
        <f t="shared" si="4"/>
        <v>43.806429999999999</v>
      </c>
      <c r="R72" s="46">
        <f t="shared" si="5"/>
        <v>42.167650000000002</v>
      </c>
      <c r="S72" s="94">
        <f t="shared" si="6"/>
        <v>49.056429999999999</v>
      </c>
      <c r="T72" s="46">
        <f t="shared" si="7"/>
        <v>40.917650000000002</v>
      </c>
      <c r="U72" s="94">
        <f t="shared" si="8"/>
        <v>42.953150000000008</v>
      </c>
      <c r="V72" s="95">
        <f t="shared" si="9"/>
        <v>44.034199999999998</v>
      </c>
      <c r="W72" s="96">
        <v>5.0791922133220941</v>
      </c>
      <c r="X72" s="96">
        <v>5.107009178071074</v>
      </c>
      <c r="Y72" s="96">
        <v>4.8958387107782402</v>
      </c>
      <c r="Z72" s="96">
        <v>5.0390864828563275</v>
      </c>
      <c r="AA72" s="96">
        <v>4.6248510535605076</v>
      </c>
      <c r="AB72" s="96">
        <v>5.2880452740489137</v>
      </c>
      <c r="AC72" s="96">
        <v>5.1600059204122353</v>
      </c>
      <c r="AD72" s="96">
        <v>5.085406696215454</v>
      </c>
      <c r="AE72" s="96">
        <v>4.8253878227528242</v>
      </c>
      <c r="AF72" s="96">
        <f t="shared" si="105"/>
        <v>5.4178493570800539</v>
      </c>
      <c r="AG72" s="96">
        <f t="shared" si="106"/>
        <v>5.2038471662832846</v>
      </c>
      <c r="AH72" s="96">
        <f t="shared" si="107"/>
        <v>5.1520385661122017</v>
      </c>
      <c r="AI72" s="96">
        <f t="shared" si="108"/>
        <v>5.4483739364430672</v>
      </c>
      <c r="AJ72" s="96">
        <f t="shared" si="109"/>
        <v>5.1781434488384859</v>
      </c>
      <c r="AK72" s="125"/>
      <c r="AL72" s="7"/>
      <c r="AM72" s="13"/>
      <c r="AN72" s="13"/>
      <c r="AO72" s="13"/>
      <c r="AP72" s="13"/>
      <c r="AQ72" s="13"/>
      <c r="AR72" s="8">
        <f t="shared" si="10"/>
        <v>5.2762414273932663</v>
      </c>
      <c r="AS72" s="8">
        <f t="shared" si="11"/>
        <v>5.2004215024041605</v>
      </c>
      <c r="AT72" s="8">
        <f t="shared" si="12"/>
        <v>5.4762297914475457</v>
      </c>
      <c r="AU72" s="8">
        <f t="shared" si="13"/>
        <v>5.3975363043423803</v>
      </c>
      <c r="AV72" s="8">
        <f t="shared" si="89"/>
        <v>5.3376072563968382</v>
      </c>
      <c r="AW72" s="8"/>
      <c r="AX72" s="8">
        <f t="shared" si="15"/>
        <v>5.1317456235819376</v>
      </c>
      <c r="AY72" s="8">
        <f t="shared" si="16"/>
        <v>5.2673268598805016</v>
      </c>
      <c r="AZ72" s="8">
        <f t="shared" si="17"/>
        <v>5.2914811692885566</v>
      </c>
      <c r="BA72" s="8">
        <v>5.1221815056857709</v>
      </c>
      <c r="BB72" s="8">
        <f t="shared" si="18"/>
        <v>4.7608624588180222</v>
      </c>
      <c r="BC72" s="8">
        <v>5.0363630692225145</v>
      </c>
      <c r="BD72" s="8">
        <f t="shared" si="19"/>
        <v>5.1222648747928954</v>
      </c>
      <c r="BE72" s="5"/>
      <c r="BF72" s="61">
        <f t="shared" si="20"/>
        <v>43.723559899999998</v>
      </c>
      <c r="BG72" s="63">
        <f t="shared" si="21"/>
        <v>45.134254599999998</v>
      </c>
      <c r="BH72" s="63">
        <f t="shared" si="22"/>
        <v>40.286193099999998</v>
      </c>
      <c r="BI72" s="63">
        <f t="shared" si="23"/>
        <v>48.770038099999994</v>
      </c>
      <c r="BJ72" s="63">
        <f t="shared" si="24"/>
        <v>43.101754599999992</v>
      </c>
      <c r="BK72" s="63">
        <f t="shared" si="25"/>
        <v>51.759845299999995</v>
      </c>
      <c r="BL72" s="63">
        <f t="shared" si="26"/>
        <v>43.418001500000003</v>
      </c>
      <c r="BM72" s="63">
        <f t="shared" si="27"/>
        <v>43.991754599999993</v>
      </c>
      <c r="BN72" s="64">
        <f t="shared" si="28"/>
        <v>45.556754599999998</v>
      </c>
      <c r="BO72" s="51"/>
      <c r="BP72" s="97"/>
      <c r="BX72" s="54">
        <f t="shared" si="69"/>
        <v>2020</v>
      </c>
      <c r="BY72" s="98">
        <f t="shared" si="36"/>
        <v>43922</v>
      </c>
      <c r="BZ72" s="57">
        <f t="shared" si="70"/>
        <v>5.0705893515569915</v>
      </c>
      <c r="CA72" s="57">
        <f t="shared" si="71"/>
        <v>4.7608624588180222</v>
      </c>
      <c r="CB72" s="57">
        <v>5.1188651791551578</v>
      </c>
      <c r="CC72" s="57">
        <v>5.0331104473916124</v>
      </c>
      <c r="CD72" s="57">
        <v>5.1188651791551578</v>
      </c>
      <c r="CE72" s="57">
        <f t="shared" si="72"/>
        <v>4.7920478135883693</v>
      </c>
      <c r="CF72" s="1"/>
      <c r="CG72" s="99">
        <v>-1.25</v>
      </c>
      <c r="CH72" s="7">
        <v>-1</v>
      </c>
      <c r="CI72" s="7">
        <v>-3</v>
      </c>
      <c r="CJ72" s="7">
        <v>-0.75</v>
      </c>
      <c r="CK72" s="7">
        <v>2.25</v>
      </c>
      <c r="CL72" s="7">
        <v>-2</v>
      </c>
      <c r="CM72" s="7">
        <v>-2.7664999999999935</v>
      </c>
      <c r="CN72" s="100">
        <v>2.9566200000000009</v>
      </c>
      <c r="CO72" s="13"/>
      <c r="CP72" s="101">
        <v>1.075164987843001</v>
      </c>
      <c r="CQ72" s="102">
        <v>1.0326965381498205</v>
      </c>
      <c r="CR72" s="102">
        <v>1.0224151904596503</v>
      </c>
      <c r="CS72" s="102">
        <v>0.91779553085562104</v>
      </c>
      <c r="CT72" s="102">
        <v>1.0713742797597157</v>
      </c>
      <c r="CU72" s="103">
        <v>1.0035150208557904</v>
      </c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</row>
    <row r="73" spans="1:143" ht="12.75" x14ac:dyDescent="0.2">
      <c r="A73" s="3">
        <f t="shared" si="63"/>
        <v>2020</v>
      </c>
      <c r="B73" s="43">
        <v>43952</v>
      </c>
      <c r="C73" s="43">
        <v>43982</v>
      </c>
      <c r="D73" s="44">
        <f t="shared" si="73"/>
        <v>43952</v>
      </c>
      <c r="E73" s="94">
        <v>42.095880000000001</v>
      </c>
      <c r="F73" s="46">
        <v>37.271090000000001</v>
      </c>
      <c r="G73" s="94">
        <v>44.795819999999999</v>
      </c>
      <c r="H73" s="46">
        <v>42.036529999999999</v>
      </c>
      <c r="I73" s="94">
        <v>38.730130000000003</v>
      </c>
      <c r="J73" s="46">
        <v>34.117629999999998</v>
      </c>
      <c r="K73" s="94">
        <v>50.165239999999997</v>
      </c>
      <c r="L73" s="46">
        <v>45.274410000000003</v>
      </c>
      <c r="M73" s="94">
        <v>48.567520000000002</v>
      </c>
      <c r="N73" s="46">
        <v>44.188609999999997</v>
      </c>
      <c r="O73" s="94">
        <f t="shared" ref="O73:O136" si="110">G73+CG73</f>
        <v>43.795819999999999</v>
      </c>
      <c r="P73" s="46">
        <f t="shared" ref="P73:P136" si="111">H73+CH73</f>
        <v>40.536529999999999</v>
      </c>
      <c r="Q73" s="94">
        <f t="shared" ref="Q73:Q136" si="112">G73+CI73</f>
        <v>43.795819999999999</v>
      </c>
      <c r="R73" s="46">
        <f t="shared" ref="R73:R136" si="113">H73+CJ73</f>
        <v>41.036529999999999</v>
      </c>
      <c r="S73" s="94">
        <f t="shared" ref="S73:S136" si="114">G73+CK73</f>
        <v>47.545819999999999</v>
      </c>
      <c r="T73" s="46">
        <f t="shared" ref="T73:T136" si="115">H73+CL73</f>
        <v>40.036529999999999</v>
      </c>
      <c r="U73" s="94">
        <f t="shared" ref="U73:U136" si="116">E73+CM73</f>
        <v>42.240380000000002</v>
      </c>
      <c r="V73" s="95">
        <f t="shared" ref="V73:V136" si="117">F73+CN73</f>
        <v>41.160899999999998</v>
      </c>
      <c r="W73" s="96">
        <v>5.1051718688400394</v>
      </c>
      <c r="X73" s="96">
        <v>5.1766553361103478</v>
      </c>
      <c r="Y73" s="96">
        <v>4.9220986702169736</v>
      </c>
      <c r="Z73" s="96">
        <v>4.8044665462528986</v>
      </c>
      <c r="AA73" s="96">
        <v>4.4046105800309361</v>
      </c>
      <c r="AB73" s="96">
        <v>5.0337745943924261</v>
      </c>
      <c r="AC73" s="96">
        <v>4.9072298589686572</v>
      </c>
      <c r="AD73" s="96">
        <v>4.8192837231974037</v>
      </c>
      <c r="AE73" s="96">
        <v>4.5713182273465813</v>
      </c>
      <c r="AF73" s="96">
        <f t="shared" si="105"/>
        <v>5.1679412513228336</v>
      </c>
      <c r="AG73" s="96">
        <f t="shared" si="106"/>
        <v>4.9624941295231553</v>
      </c>
      <c r="AH73" s="96">
        <f t="shared" si="107"/>
        <v>4.9131597877752062</v>
      </c>
      <c r="AI73" s="96">
        <f t="shared" si="108"/>
        <v>5.16362902969093</v>
      </c>
      <c r="AJ73" s="96">
        <f t="shared" si="109"/>
        <v>4.924430907711332</v>
      </c>
      <c r="AK73" s="125"/>
      <c r="AL73" s="7"/>
      <c r="AM73" s="13"/>
      <c r="AN73" s="13"/>
      <c r="AO73" s="13"/>
      <c r="AP73" s="13"/>
      <c r="AQ73" s="13"/>
      <c r="AR73" s="8">
        <f t="shared" ref="AR73:AR136" si="118">AC73*(1/(1-AR$2))+AR$3</f>
        <v>5.0193290771101298</v>
      </c>
      <c r="AS73" s="8">
        <f t="shared" ref="AS73:AS136" si="119">AD73*(1/(1-AS$2))+AS$3</f>
        <v>4.9299438390053902</v>
      </c>
      <c r="AT73" s="8">
        <f t="shared" ref="AT73:AT136" si="120">(AC73+AT$3)*AT$5+((1/(1-AT$2)-1)*AC73+AT$4*AC73)</f>
        <v>5.2095805072776029</v>
      </c>
      <c r="AU73" s="8">
        <f t="shared" ref="AU73:AU136" si="121">(AD73+AU$3)*AU$5+((1/(1-AU$2)-1)*AD73+AU$4*AD73)</f>
        <v>5.116807584022955</v>
      </c>
      <c r="AV73" s="8">
        <f t="shared" si="89"/>
        <v>5.068915251854019</v>
      </c>
      <c r="AW73" s="8"/>
      <c r="AX73" s="8">
        <f t="shared" ref="AX73:AX136" si="122">(Z73*(1/(1-$AX$2))+0.00447)</f>
        <v>4.8930195993619243</v>
      </c>
      <c r="AY73" s="8">
        <f t="shared" ref="AY73:AY136" si="123">AC73*(1/(1-AY$2))+AY$3</f>
        <v>5.0108316174212648</v>
      </c>
      <c r="AZ73" s="8">
        <f t="shared" ref="AZ73:AZ136" si="124">AB73*(1/(1-AZ$2))+AZ$3</f>
        <v>5.0371227970396522</v>
      </c>
      <c r="BA73" s="8">
        <v>4.8836000505758541</v>
      </c>
      <c r="BB73" s="8">
        <f t="shared" ref="BB73:BB136" si="125">AA73*(1/(1-BB$2))+BB$3</f>
        <v>4.5351831130555755</v>
      </c>
      <c r="BC73" s="8">
        <v>4.8017042047779883</v>
      </c>
      <c r="BD73" s="8">
        <f t="shared" ref="BD73:BD136" si="126">Z73*(1/(1-BD$2))+BD$3</f>
        <v>4.8865843759446497</v>
      </c>
      <c r="BE73" s="5"/>
      <c r="BF73" s="61">
        <f t="shared" ref="BF73:BF136" si="127">+$E73*$BG$4+$F73*$BG$5</f>
        <v>40.021220299999996</v>
      </c>
      <c r="BG73" s="63">
        <f t="shared" ref="BG73:BG136" si="128">+$G73*$BG$4+$H73*$BG$5</f>
        <v>43.609325299999995</v>
      </c>
      <c r="BH73" s="63">
        <f t="shared" ref="BH73:BH136" si="129">+$I73*$BG$4+$J73*$BG$5</f>
        <v>36.746755</v>
      </c>
      <c r="BI73" s="63">
        <f t="shared" ref="BI73:BI136" si="130">+$M73*$BG$4+$N73*$BG$5</f>
        <v>46.684588699999999</v>
      </c>
      <c r="BJ73" s="63">
        <f t="shared" ref="BJ73:BJ136" si="131">+$Q73*$BG$4+$R73*$BG$5</f>
        <v>42.609325299999995</v>
      </c>
      <c r="BK73" s="63">
        <f t="shared" ref="BK73:BK136" si="132">+$K73*$BG$4+$L73*$BG$5</f>
        <v>48.062183099999999</v>
      </c>
      <c r="BL73" s="63">
        <f t="shared" ref="BL73:BL136" si="133">+$U73*$BG$4+$V73*$BG$5</f>
        <v>41.776203600000002</v>
      </c>
      <c r="BM73" s="63">
        <f t="shared" ref="BM73:BM136" si="134">+$O73*$BG$4+$P73*$BG$5</f>
        <v>42.394325299999991</v>
      </c>
      <c r="BN73" s="64">
        <f t="shared" ref="BN73:BN136" si="135">+$S73*$BG$4+$T73*$BG$5</f>
        <v>44.316825299999991</v>
      </c>
      <c r="BO73" s="51"/>
      <c r="BP73" s="97"/>
      <c r="BX73" s="54">
        <f t="shared" si="69"/>
        <v>2020</v>
      </c>
      <c r="BY73" s="98">
        <f t="shared" ref="BY73:BY136" si="136">+D73</f>
        <v>43952</v>
      </c>
      <c r="BZ73" s="57">
        <f t="shared" si="70"/>
        <v>5.0976085504856199</v>
      </c>
      <c r="CA73" s="57">
        <f t="shared" si="71"/>
        <v>4.5351831130555755</v>
      </c>
      <c r="CB73" s="57">
        <v>4.880283724045241</v>
      </c>
      <c r="CC73" s="57">
        <v>4.7984511547445123</v>
      </c>
      <c r="CD73" s="57">
        <v>4.880283724045241</v>
      </c>
      <c r="CE73" s="57">
        <f t="shared" si="72"/>
        <v>4.5660210550399585</v>
      </c>
      <c r="CF73" s="1"/>
      <c r="CG73" s="99">
        <v>-1</v>
      </c>
      <c r="CH73" s="7">
        <v>-1.5</v>
      </c>
      <c r="CI73" s="7">
        <v>-1</v>
      </c>
      <c r="CJ73" s="7">
        <v>-1</v>
      </c>
      <c r="CK73" s="7">
        <v>2.75</v>
      </c>
      <c r="CL73" s="7">
        <v>-2</v>
      </c>
      <c r="CM73" s="7">
        <v>0.14450000000000074</v>
      </c>
      <c r="CN73" s="100">
        <v>3.8898100000000007</v>
      </c>
      <c r="CO73" s="13"/>
      <c r="CP73" s="101">
        <v>1.0756534990036337</v>
      </c>
      <c r="CQ73" s="102">
        <v>1.0328918063532997</v>
      </c>
      <c r="CR73" s="102">
        <v>1.0226233735787129</v>
      </c>
      <c r="CS73" s="102">
        <v>0.91677411792286945</v>
      </c>
      <c r="CT73" s="102">
        <v>1.0714515530256157</v>
      </c>
      <c r="CU73" s="103">
        <v>1.0035052461851237</v>
      </c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</row>
    <row r="74" spans="1:143" ht="12.75" x14ac:dyDescent="0.2">
      <c r="A74" s="3">
        <f t="shared" si="63"/>
        <v>2020</v>
      </c>
      <c r="B74" s="43">
        <v>43983</v>
      </c>
      <c r="C74" s="43">
        <v>44012</v>
      </c>
      <c r="D74" s="44">
        <f t="shared" si="73"/>
        <v>43983</v>
      </c>
      <c r="E74" s="94">
        <v>44.611879999999999</v>
      </c>
      <c r="F74" s="46">
        <v>37.843110000000003</v>
      </c>
      <c r="G74" s="94">
        <v>46.868479999999998</v>
      </c>
      <c r="H74" s="46">
        <v>42.640279999999997</v>
      </c>
      <c r="I74" s="94">
        <v>41.135429999999999</v>
      </c>
      <c r="J74" s="46">
        <v>34.658760000000001</v>
      </c>
      <c r="K74" s="94">
        <v>52.228610000000003</v>
      </c>
      <c r="L74" s="46">
        <v>46.227530000000002</v>
      </c>
      <c r="M74" s="94">
        <v>50.403849999999998</v>
      </c>
      <c r="N74" s="46">
        <v>45.115319999999997</v>
      </c>
      <c r="O74" s="94">
        <f t="shared" si="110"/>
        <v>46.618479999999998</v>
      </c>
      <c r="P74" s="46">
        <f t="shared" si="111"/>
        <v>41.890279999999997</v>
      </c>
      <c r="Q74" s="94">
        <f t="shared" si="112"/>
        <v>46.868479999999998</v>
      </c>
      <c r="R74" s="46">
        <f t="shared" si="113"/>
        <v>41.890279999999997</v>
      </c>
      <c r="S74" s="94">
        <f t="shared" si="114"/>
        <v>49.868479999999998</v>
      </c>
      <c r="T74" s="46">
        <f t="shared" si="115"/>
        <v>40.640279999999997</v>
      </c>
      <c r="U74" s="94">
        <f t="shared" si="116"/>
        <v>45.598879999999994</v>
      </c>
      <c r="V74" s="95">
        <f t="shared" si="117"/>
        <v>41.207920000000001</v>
      </c>
      <c r="W74" s="96">
        <v>5.1459637261374436</v>
      </c>
      <c r="X74" s="96">
        <v>5.2052820432368199</v>
      </c>
      <c r="Y74" s="96">
        <v>4.9512925498216021</v>
      </c>
      <c r="Z74" s="96">
        <v>4.8139132382559762</v>
      </c>
      <c r="AA74" s="96">
        <v>4.4159765286085495</v>
      </c>
      <c r="AB74" s="96">
        <v>5.0393460713172757</v>
      </c>
      <c r="AC74" s="96">
        <v>4.9136632147641279</v>
      </c>
      <c r="AD74" s="96">
        <v>4.7655423604508114</v>
      </c>
      <c r="AE74" s="96">
        <v>4.5772388820912777</v>
      </c>
      <c r="AF74" s="96">
        <f t="shared" si="105"/>
        <v>5.176876355393544</v>
      </c>
      <c r="AG74" s="96">
        <f t="shared" si="106"/>
        <v>4.9717427839414903</v>
      </c>
      <c r="AH74" s="96">
        <f t="shared" si="107"/>
        <v>4.9221968612191906</v>
      </c>
      <c r="AI74" s="96">
        <f t="shared" si="108"/>
        <v>5.1060644873318308</v>
      </c>
      <c r="AJ74" s="96">
        <f t="shared" si="109"/>
        <v>4.9307522359144791</v>
      </c>
      <c r="AK74" s="125"/>
      <c r="AL74" s="7"/>
      <c r="AM74" s="13"/>
      <c r="AN74" s="13"/>
      <c r="AO74" s="13"/>
      <c r="AP74" s="13"/>
      <c r="AQ74" s="13"/>
      <c r="AR74" s="8">
        <f t="shared" si="118"/>
        <v>5.0258677048115938</v>
      </c>
      <c r="AS74" s="8">
        <f t="shared" si="119"/>
        <v>4.8753230820721729</v>
      </c>
      <c r="AT74" s="8">
        <f t="shared" si="120"/>
        <v>5.2163669478443087</v>
      </c>
      <c r="AU74" s="8">
        <f t="shared" si="121"/>
        <v>5.0601167097967386</v>
      </c>
      <c r="AV74" s="8">
        <f t="shared" si="89"/>
        <v>5.0444186111312037</v>
      </c>
      <c r="AW74" s="8"/>
      <c r="AX74" s="8">
        <f t="shared" si="122"/>
        <v>4.9026316180870744</v>
      </c>
      <c r="AY74" s="8">
        <f t="shared" si="123"/>
        <v>5.0173596293902865</v>
      </c>
      <c r="AZ74" s="8">
        <f t="shared" si="124"/>
        <v>5.0426961954493379</v>
      </c>
      <c r="BA74" s="8">
        <v>4.8933498660187489</v>
      </c>
      <c r="BB74" s="8">
        <f t="shared" si="125"/>
        <v>4.5468297454744846</v>
      </c>
      <c r="BC74" s="8">
        <v>4.8112937205235404</v>
      </c>
      <c r="BD74" s="8">
        <f t="shared" si="126"/>
        <v>4.8960737702219745</v>
      </c>
      <c r="BE74" s="5"/>
      <c r="BF74" s="61">
        <f t="shared" si="127"/>
        <v>41.701308900000001</v>
      </c>
      <c r="BG74" s="63">
        <f t="shared" si="128"/>
        <v>45.050353999999999</v>
      </c>
      <c r="BH74" s="63">
        <f t="shared" si="129"/>
        <v>38.350461899999999</v>
      </c>
      <c r="BI74" s="63">
        <f t="shared" si="130"/>
        <v>48.129782099999993</v>
      </c>
      <c r="BJ74" s="63">
        <f t="shared" si="131"/>
        <v>44.727853999999994</v>
      </c>
      <c r="BK74" s="63">
        <f t="shared" si="132"/>
        <v>49.648145599999999</v>
      </c>
      <c r="BL74" s="63">
        <f t="shared" si="133"/>
        <v>43.710767199999992</v>
      </c>
      <c r="BM74" s="63">
        <f t="shared" si="134"/>
        <v>44.585353999999995</v>
      </c>
      <c r="BN74" s="64">
        <f t="shared" si="135"/>
        <v>45.900353999999993</v>
      </c>
      <c r="BO74" s="51"/>
      <c r="BP74" s="97"/>
      <c r="BX74" s="54">
        <f t="shared" si="69"/>
        <v>2020</v>
      </c>
      <c r="BY74" s="98">
        <f t="shared" si="136"/>
        <v>43983</v>
      </c>
      <c r="BZ74" s="57">
        <f t="shared" si="70"/>
        <v>5.1276464963695876</v>
      </c>
      <c r="CA74" s="57">
        <f t="shared" si="71"/>
        <v>4.5468297454744846</v>
      </c>
      <c r="CB74" s="57">
        <v>4.8900335394881358</v>
      </c>
      <c r="CC74" s="57">
        <v>4.8080406879888935</v>
      </c>
      <c r="CD74" s="57">
        <v>4.8900335394881358</v>
      </c>
      <c r="CE74" s="57">
        <f t="shared" si="72"/>
        <v>4.5776856163880835</v>
      </c>
      <c r="CF74" s="1"/>
      <c r="CG74" s="99">
        <v>-0.25</v>
      </c>
      <c r="CH74" s="7">
        <v>-0.75</v>
      </c>
      <c r="CI74" s="7">
        <v>0</v>
      </c>
      <c r="CJ74" s="7">
        <v>-0.75</v>
      </c>
      <c r="CK74" s="7">
        <v>3</v>
      </c>
      <c r="CL74" s="7">
        <v>-2</v>
      </c>
      <c r="CM74" s="7">
        <v>0.98699999999999477</v>
      </c>
      <c r="CN74" s="100">
        <v>3.3648099999999985</v>
      </c>
      <c r="CO74" s="13"/>
      <c r="CP74" s="101">
        <v>1.0753987658633135</v>
      </c>
      <c r="CQ74" s="102">
        <v>1.0327861217836767</v>
      </c>
      <c r="CR74" s="102">
        <v>1.0224938875305623</v>
      </c>
      <c r="CS74" s="102">
        <v>0.91733612760507621</v>
      </c>
      <c r="CT74" s="102">
        <v>1.0714550624304611</v>
      </c>
      <c r="CU74" s="103">
        <v>1.0034778576396941</v>
      </c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</row>
    <row r="75" spans="1:143" ht="12.75" x14ac:dyDescent="0.2">
      <c r="A75" s="3">
        <f t="shared" si="63"/>
        <v>2020</v>
      </c>
      <c r="B75" s="43">
        <v>44013</v>
      </c>
      <c r="C75" s="43">
        <v>44043</v>
      </c>
      <c r="D75" s="44">
        <f t="shared" si="73"/>
        <v>44013</v>
      </c>
      <c r="E75" s="94">
        <v>57.675330000000002</v>
      </c>
      <c r="F75" s="46">
        <v>44.050409999999999</v>
      </c>
      <c r="G75" s="94">
        <v>59.054479999999998</v>
      </c>
      <c r="H75" s="46">
        <v>46.109229999999997</v>
      </c>
      <c r="I75" s="94">
        <v>53.624090000000002</v>
      </c>
      <c r="J75" s="46">
        <v>40.598660000000002</v>
      </c>
      <c r="K75" s="94">
        <v>63.951659999999997</v>
      </c>
      <c r="L75" s="46">
        <v>51.657200000000003</v>
      </c>
      <c r="M75" s="94">
        <v>63.188209999999998</v>
      </c>
      <c r="N75" s="46">
        <v>49.304009999999998</v>
      </c>
      <c r="O75" s="94">
        <f t="shared" si="110"/>
        <v>63.554479999999998</v>
      </c>
      <c r="P75" s="46">
        <f t="shared" si="111"/>
        <v>45.109229999999997</v>
      </c>
      <c r="Q75" s="94">
        <f t="shared" si="112"/>
        <v>64.054479999999998</v>
      </c>
      <c r="R75" s="46">
        <f t="shared" si="113"/>
        <v>46.109229999999997</v>
      </c>
      <c r="S75" s="94">
        <f t="shared" si="114"/>
        <v>63.304479999999998</v>
      </c>
      <c r="T75" s="46">
        <f t="shared" si="115"/>
        <v>48.609229999999997</v>
      </c>
      <c r="U75" s="94">
        <f t="shared" si="116"/>
        <v>56.252330000000001</v>
      </c>
      <c r="V75" s="95">
        <f t="shared" si="117"/>
        <v>47.52966</v>
      </c>
      <c r="W75" s="96">
        <v>5.1963469158117839</v>
      </c>
      <c r="X75" s="96">
        <v>5.4322431241278606</v>
      </c>
      <c r="Y75" s="96">
        <v>5.0018746651600994</v>
      </c>
      <c r="Z75" s="96">
        <v>4.8404370474302123</v>
      </c>
      <c r="AA75" s="96">
        <v>4.4454128745939538</v>
      </c>
      <c r="AB75" s="96">
        <v>5.0897840260549696</v>
      </c>
      <c r="AC75" s="96">
        <v>4.9395400623681613</v>
      </c>
      <c r="AD75" s="96">
        <v>4.7953824270345473</v>
      </c>
      <c r="AE75" s="96">
        <v>4.6013708140941905</v>
      </c>
      <c r="AF75" s="96">
        <f t="shared" si="105"/>
        <v>5.2029690911205027</v>
      </c>
      <c r="AG75" s="96">
        <f t="shared" si="106"/>
        <v>4.9982241677349482</v>
      </c>
      <c r="AH75" s="96">
        <f t="shared" si="107"/>
        <v>4.9483732298671628</v>
      </c>
      <c r="AI75" s="96">
        <f t="shared" si="108"/>
        <v>5.1359731930536086</v>
      </c>
      <c r="AJ75" s="96">
        <f t="shared" si="109"/>
        <v>4.9563874442857863</v>
      </c>
      <c r="AK75" s="125"/>
      <c r="AL75" s="7"/>
      <c r="AM75" s="13"/>
      <c r="AN75" s="13"/>
      <c r="AO75" s="13"/>
      <c r="AP75" s="13"/>
      <c r="AQ75" s="13"/>
      <c r="AR75" s="8">
        <f t="shared" si="118"/>
        <v>5.0521679869581879</v>
      </c>
      <c r="AS75" s="8">
        <f t="shared" si="119"/>
        <v>4.9056514351403058</v>
      </c>
      <c r="AT75" s="8">
        <f t="shared" si="120"/>
        <v>5.2436640061606097</v>
      </c>
      <c r="AU75" s="8">
        <f t="shared" si="121"/>
        <v>5.0915945022296771</v>
      </c>
      <c r="AV75" s="8">
        <f t="shared" si="89"/>
        <v>5.0732694826221945</v>
      </c>
      <c r="AW75" s="8"/>
      <c r="AX75" s="8">
        <f t="shared" si="122"/>
        <v>4.9296196209098628</v>
      </c>
      <c r="AY75" s="8">
        <f t="shared" si="123"/>
        <v>5.0436172119413101</v>
      </c>
      <c r="AZ75" s="8">
        <f t="shared" si="124"/>
        <v>5.0931515451734022</v>
      </c>
      <c r="BA75" s="8">
        <v>4.9205824127076756</v>
      </c>
      <c r="BB75" s="8">
        <f t="shared" si="125"/>
        <v>4.5769930265334091</v>
      </c>
      <c r="BC75" s="8">
        <v>4.8380785285842167</v>
      </c>
      <c r="BD75" s="8">
        <f t="shared" si="126"/>
        <v>4.9227174760725383</v>
      </c>
      <c r="BE75" s="5"/>
      <c r="BF75" s="61">
        <f t="shared" si="127"/>
        <v>51.816614400000006</v>
      </c>
      <c r="BG75" s="63">
        <f t="shared" si="128"/>
        <v>53.488022499999992</v>
      </c>
      <c r="BH75" s="63">
        <f t="shared" si="129"/>
        <v>48.023155099999997</v>
      </c>
      <c r="BI75" s="63">
        <f t="shared" si="130"/>
        <v>57.218003999999993</v>
      </c>
      <c r="BJ75" s="63">
        <f t="shared" si="131"/>
        <v>56.338022499999994</v>
      </c>
      <c r="BK75" s="63">
        <f t="shared" si="132"/>
        <v>58.665042200000002</v>
      </c>
      <c r="BL75" s="63">
        <f t="shared" si="133"/>
        <v>52.501581899999991</v>
      </c>
      <c r="BM75" s="63">
        <f t="shared" si="134"/>
        <v>55.62302249999999</v>
      </c>
      <c r="BN75" s="64">
        <f t="shared" si="135"/>
        <v>56.985522499999995</v>
      </c>
      <c r="BO75" s="51"/>
      <c r="BP75" s="97"/>
      <c r="BX75" s="54">
        <f t="shared" si="69"/>
        <v>2020</v>
      </c>
      <c r="BY75" s="98">
        <f t="shared" si="136"/>
        <v>44013</v>
      </c>
      <c r="BZ75" s="57">
        <f t="shared" si="70"/>
        <v>5.179691064060191</v>
      </c>
      <c r="CA75" s="57">
        <f t="shared" si="71"/>
        <v>4.5769930265334091</v>
      </c>
      <c r="CB75" s="57">
        <v>4.9172660861770625</v>
      </c>
      <c r="CC75" s="57">
        <v>4.8348255449261544</v>
      </c>
      <c r="CD75" s="57">
        <v>4.9172660861770625</v>
      </c>
      <c r="CE75" s="57">
        <f t="shared" si="72"/>
        <v>4.6078953310693285</v>
      </c>
      <c r="CF75" s="1"/>
      <c r="CG75" s="99">
        <v>4.5</v>
      </c>
      <c r="CH75" s="7">
        <v>-1</v>
      </c>
      <c r="CI75" s="7">
        <v>5</v>
      </c>
      <c r="CJ75" s="7">
        <v>0</v>
      </c>
      <c r="CK75" s="7">
        <v>4.25</v>
      </c>
      <c r="CL75" s="7">
        <v>2.5</v>
      </c>
      <c r="CM75" s="7">
        <v>-1.4230000000000018</v>
      </c>
      <c r="CN75" s="100">
        <v>3.4792500000000004</v>
      </c>
      <c r="CO75" s="13"/>
      <c r="CP75" s="101">
        <v>1.074896551724138</v>
      </c>
      <c r="CQ75" s="102">
        <v>1.0325977011494252</v>
      </c>
      <c r="CR75" s="102">
        <v>1.0222988505747128</v>
      </c>
      <c r="CS75" s="102">
        <v>0.91839080459770128</v>
      </c>
      <c r="CT75" s="102">
        <v>1.0710247349823321</v>
      </c>
      <c r="CU75" s="103">
        <v>1.0034107187521317</v>
      </c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</row>
    <row r="76" spans="1:143" ht="12.75" x14ac:dyDescent="0.2">
      <c r="A76" s="3">
        <f t="shared" si="63"/>
        <v>2020</v>
      </c>
      <c r="B76" s="43">
        <v>44044</v>
      </c>
      <c r="C76" s="43">
        <v>44074</v>
      </c>
      <c r="D76" s="44">
        <f t="shared" si="73"/>
        <v>44044</v>
      </c>
      <c r="E76" s="94">
        <v>60.573569999999997</v>
      </c>
      <c r="F76" s="46">
        <v>46.350679999999997</v>
      </c>
      <c r="G76" s="94">
        <v>59.263770000000001</v>
      </c>
      <c r="H76" s="46">
        <v>47.589739999999999</v>
      </c>
      <c r="I76" s="94">
        <v>56.394799999999996</v>
      </c>
      <c r="J76" s="46">
        <v>42.797719999999998</v>
      </c>
      <c r="K76" s="94">
        <v>64.351470000000006</v>
      </c>
      <c r="L76" s="46">
        <v>53.092289999999998</v>
      </c>
      <c r="M76" s="94">
        <v>63.6233</v>
      </c>
      <c r="N76" s="46">
        <v>51.041249999999998</v>
      </c>
      <c r="O76" s="94">
        <f t="shared" si="110"/>
        <v>62.763770000000001</v>
      </c>
      <c r="P76" s="46">
        <f t="shared" si="111"/>
        <v>46.589739999999999</v>
      </c>
      <c r="Q76" s="94">
        <f t="shared" si="112"/>
        <v>63.513770000000001</v>
      </c>
      <c r="R76" s="46">
        <f t="shared" si="113"/>
        <v>47.589739999999999</v>
      </c>
      <c r="S76" s="94">
        <f t="shared" si="114"/>
        <v>63.013770000000001</v>
      </c>
      <c r="T76" s="46">
        <f t="shared" si="115"/>
        <v>50.089739999999999</v>
      </c>
      <c r="U76" s="94">
        <f t="shared" si="116"/>
        <v>57.730319999999992</v>
      </c>
      <c r="V76" s="95">
        <f t="shared" si="117"/>
        <v>45.903929999999995</v>
      </c>
      <c r="W76" s="96">
        <v>5.2286096661847896</v>
      </c>
      <c r="X76" s="96">
        <v>5.509610627686885</v>
      </c>
      <c r="Y76" s="96">
        <v>5.0730491798185966</v>
      </c>
      <c r="Z76" s="96">
        <v>4.8671537655376813</v>
      </c>
      <c r="AA76" s="96">
        <v>4.4723092530226261</v>
      </c>
      <c r="AB76" s="96">
        <v>5.1186020101490186</v>
      </c>
      <c r="AC76" s="96">
        <v>4.9668902699452557</v>
      </c>
      <c r="AD76" s="96">
        <v>4.8242128441609431</v>
      </c>
      <c r="AE76" s="96">
        <v>4.6263371398092721</v>
      </c>
      <c r="AF76" s="96">
        <f t="shared" si="105"/>
        <v>5.2305219408578729</v>
      </c>
      <c r="AG76" s="96">
        <f t="shared" si="106"/>
        <v>5.0254252419627292</v>
      </c>
      <c r="AH76" s="96">
        <f t="shared" si="107"/>
        <v>4.9752633053023665</v>
      </c>
      <c r="AI76" s="96">
        <f t="shared" si="108"/>
        <v>5.1669843626500445</v>
      </c>
      <c r="AJ76" s="96">
        <f t="shared" si="109"/>
        <v>4.983675597311807</v>
      </c>
      <c r="AK76" s="125"/>
      <c r="AL76" s="7"/>
      <c r="AM76" s="13"/>
      <c r="AN76" s="13"/>
      <c r="AO76" s="13"/>
      <c r="AP76" s="13"/>
      <c r="AQ76" s="13"/>
      <c r="AR76" s="8">
        <f t="shared" si="118"/>
        <v>5.0799657383324073</v>
      </c>
      <c r="AS76" s="8">
        <f t="shared" si="119"/>
        <v>4.9349536174011002</v>
      </c>
      <c r="AT76" s="8">
        <f t="shared" si="120"/>
        <v>5.2725152875306991</v>
      </c>
      <c r="AU76" s="8">
        <f t="shared" si="121"/>
        <v>5.1220072321581807</v>
      </c>
      <c r="AV76" s="8">
        <f t="shared" si="89"/>
        <v>5.102360468855597</v>
      </c>
      <c r="AW76" s="8"/>
      <c r="AX76" s="8">
        <f t="shared" si="122"/>
        <v>4.9568039087685003</v>
      </c>
      <c r="AY76" s="8">
        <f t="shared" si="123"/>
        <v>5.0713698325167478</v>
      </c>
      <c r="AZ76" s="8">
        <f t="shared" si="124"/>
        <v>5.1219794679821193</v>
      </c>
      <c r="BA76" s="8">
        <v>4.9478546982339049</v>
      </c>
      <c r="BB76" s="8">
        <f t="shared" si="125"/>
        <v>4.6045536151476858</v>
      </c>
      <c r="BC76" s="8">
        <v>4.8649024221238202</v>
      </c>
      <c r="BD76" s="8">
        <f t="shared" si="126"/>
        <v>4.9495549628705984</v>
      </c>
      <c r="BE76" s="5"/>
      <c r="BF76" s="61">
        <f t="shared" si="127"/>
        <v>54.457727299999988</v>
      </c>
      <c r="BG76" s="63">
        <f t="shared" si="128"/>
        <v>54.243937099999997</v>
      </c>
      <c r="BH76" s="63">
        <f t="shared" si="129"/>
        <v>50.548055599999998</v>
      </c>
      <c r="BI76" s="63">
        <f t="shared" si="130"/>
        <v>58.21301849999999</v>
      </c>
      <c r="BJ76" s="63">
        <f t="shared" si="131"/>
        <v>56.666437099999996</v>
      </c>
      <c r="BK76" s="63">
        <f t="shared" si="132"/>
        <v>59.510022599999999</v>
      </c>
      <c r="BL76" s="63">
        <f t="shared" si="133"/>
        <v>52.644972299999992</v>
      </c>
      <c r="BM76" s="63">
        <f t="shared" si="134"/>
        <v>55.808937099999994</v>
      </c>
      <c r="BN76" s="64">
        <f t="shared" si="135"/>
        <v>57.456437099999995</v>
      </c>
      <c r="BO76" s="51"/>
      <c r="BP76" s="97"/>
      <c r="BX76" s="54">
        <f t="shared" si="69"/>
        <v>2020</v>
      </c>
      <c r="BY76" s="98">
        <f t="shared" si="136"/>
        <v>44044</v>
      </c>
      <c r="BZ76" s="57">
        <f t="shared" si="70"/>
        <v>5.2529234075713518</v>
      </c>
      <c r="CA76" s="57">
        <f t="shared" si="71"/>
        <v>4.6045536151476858</v>
      </c>
      <c r="CB76" s="57">
        <v>4.9445383717032918</v>
      </c>
      <c r="CC76" s="57">
        <v>4.861649487413664</v>
      </c>
      <c r="CD76" s="57">
        <v>4.9445383717032918</v>
      </c>
      <c r="CE76" s="57">
        <f t="shared" si="72"/>
        <v>4.635498346698097</v>
      </c>
      <c r="CF76" s="1"/>
      <c r="CG76" s="99">
        <v>3.5</v>
      </c>
      <c r="CH76" s="7">
        <v>-1</v>
      </c>
      <c r="CI76" s="7">
        <v>4.25</v>
      </c>
      <c r="CJ76" s="7">
        <v>0</v>
      </c>
      <c r="CK76" s="7">
        <v>3.75</v>
      </c>
      <c r="CL76" s="7">
        <v>2.5</v>
      </c>
      <c r="CM76" s="7">
        <v>-2.8432500000000047</v>
      </c>
      <c r="CN76" s="100">
        <v>-0.44675000000000153</v>
      </c>
      <c r="CO76" s="13"/>
      <c r="CP76" s="101">
        <v>1.0746572212065812</v>
      </c>
      <c r="CQ76" s="102">
        <v>1.0325182815356488</v>
      </c>
      <c r="CR76" s="102">
        <v>1.0222120658135283</v>
      </c>
      <c r="CS76" s="102">
        <v>0.9188756855575867</v>
      </c>
      <c r="CT76" s="102">
        <v>1.0710523207747726</v>
      </c>
      <c r="CU76" s="103">
        <v>1.0033794439688188</v>
      </c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</row>
    <row r="77" spans="1:143" ht="12.75" x14ac:dyDescent="0.2">
      <c r="A77" s="3">
        <f t="shared" si="63"/>
        <v>2020</v>
      </c>
      <c r="B77" s="43">
        <v>44075</v>
      </c>
      <c r="C77" s="43">
        <v>44104</v>
      </c>
      <c r="D77" s="44">
        <f t="shared" si="73"/>
        <v>44075</v>
      </c>
      <c r="E77" s="94">
        <v>54.76643</v>
      </c>
      <c r="F77" s="46">
        <v>44.85718</v>
      </c>
      <c r="G77" s="94">
        <v>50.821899999999999</v>
      </c>
      <c r="H77" s="46">
        <v>45.330730000000003</v>
      </c>
      <c r="I77" s="94">
        <v>50.925449999999998</v>
      </c>
      <c r="J77" s="46">
        <v>41.434260000000002</v>
      </c>
      <c r="K77" s="94">
        <v>59.060699999999997</v>
      </c>
      <c r="L77" s="46">
        <v>52.035519999999998</v>
      </c>
      <c r="M77" s="94">
        <v>58.243340000000003</v>
      </c>
      <c r="N77" s="46">
        <v>48.997610000000002</v>
      </c>
      <c r="O77" s="94">
        <f t="shared" si="110"/>
        <v>52.821899999999999</v>
      </c>
      <c r="P77" s="46">
        <f t="shared" si="111"/>
        <v>42.830730000000003</v>
      </c>
      <c r="Q77" s="94">
        <f t="shared" si="112"/>
        <v>51.821899999999999</v>
      </c>
      <c r="R77" s="46">
        <f t="shared" si="113"/>
        <v>42.330730000000003</v>
      </c>
      <c r="S77" s="94">
        <f t="shared" si="114"/>
        <v>54.071899999999999</v>
      </c>
      <c r="T77" s="46">
        <f t="shared" si="115"/>
        <v>47.580730000000003</v>
      </c>
      <c r="U77" s="94">
        <f t="shared" si="116"/>
        <v>51.17268</v>
      </c>
      <c r="V77" s="95">
        <f t="shared" si="117"/>
        <v>43.69218</v>
      </c>
      <c r="W77" s="96">
        <v>5.230319348310509</v>
      </c>
      <c r="X77" s="96">
        <v>5.5218530034479762</v>
      </c>
      <c r="Y77" s="96">
        <v>5.069583645155781</v>
      </c>
      <c r="Z77" s="96">
        <v>4.8974796344141467</v>
      </c>
      <c r="AA77" s="96">
        <v>4.4999023944834295</v>
      </c>
      <c r="AB77" s="96">
        <v>5.1470062882137411</v>
      </c>
      <c r="AC77" s="96">
        <v>4.996660912811957</v>
      </c>
      <c r="AD77" s="96">
        <v>4.9059436599127553</v>
      </c>
      <c r="AE77" s="96">
        <v>4.6541998738890857</v>
      </c>
      <c r="AF77" s="96">
        <f t="shared" si="105"/>
        <v>5.263250695150405</v>
      </c>
      <c r="AG77" s="96">
        <f t="shared" si="106"/>
        <v>5.0567345175638589</v>
      </c>
      <c r="AH77" s="96">
        <f t="shared" si="107"/>
        <v>5.006225409054351</v>
      </c>
      <c r="AI77" s="96">
        <f t="shared" si="108"/>
        <v>5.2540445887587701</v>
      </c>
      <c r="AJ77" s="96">
        <f t="shared" si="109"/>
        <v>5.0135487507813981</v>
      </c>
      <c r="AK77" s="125"/>
      <c r="AL77" s="7"/>
      <c r="AM77" s="13"/>
      <c r="AN77" s="13"/>
      <c r="AO77" s="13"/>
      <c r="AP77" s="13"/>
      <c r="AQ77" s="13"/>
      <c r="AR77" s="8">
        <f t="shared" si="118"/>
        <v>5.110223531671874</v>
      </c>
      <c r="AS77" s="8">
        <f t="shared" si="119"/>
        <v>5.0180218313982667</v>
      </c>
      <c r="AT77" s="8">
        <f t="shared" si="120"/>
        <v>5.3039198460333914</v>
      </c>
      <c r="AU77" s="8">
        <f t="shared" si="121"/>
        <v>5.2082237171781065</v>
      </c>
      <c r="AV77" s="8">
        <f t="shared" si="89"/>
        <v>5.1600972315704094</v>
      </c>
      <c r="AW77" s="8"/>
      <c r="AX77" s="8">
        <f t="shared" si="122"/>
        <v>4.9876605112069061</v>
      </c>
      <c r="AY77" s="8">
        <f t="shared" si="123"/>
        <v>5.1015785010775812</v>
      </c>
      <c r="AZ77" s="8">
        <f t="shared" si="124"/>
        <v>5.1503935420830285</v>
      </c>
      <c r="BA77" s="8">
        <v>4.9786423639505815</v>
      </c>
      <c r="BB77" s="8">
        <f t="shared" si="125"/>
        <v>4.6328281734639098</v>
      </c>
      <c r="BC77" s="8">
        <v>4.8951838984131006</v>
      </c>
      <c r="BD77" s="8">
        <f t="shared" si="126"/>
        <v>4.9800179150317891</v>
      </c>
      <c r="BE77" s="5"/>
      <c r="BF77" s="61">
        <f t="shared" si="127"/>
        <v>50.505452499999997</v>
      </c>
      <c r="BG77" s="63">
        <f t="shared" si="128"/>
        <v>48.460696899999995</v>
      </c>
      <c r="BH77" s="63">
        <f t="shared" si="129"/>
        <v>46.844238300000001</v>
      </c>
      <c r="BI77" s="63">
        <f t="shared" si="130"/>
        <v>54.267676099999996</v>
      </c>
      <c r="BJ77" s="63">
        <f t="shared" si="131"/>
        <v>47.740696899999996</v>
      </c>
      <c r="BK77" s="63">
        <f t="shared" si="132"/>
        <v>56.039872599999995</v>
      </c>
      <c r="BL77" s="63">
        <f t="shared" si="133"/>
        <v>47.956064999999995</v>
      </c>
      <c r="BM77" s="63">
        <f t="shared" si="134"/>
        <v>48.5256969</v>
      </c>
      <c r="BN77" s="64">
        <f t="shared" si="135"/>
        <v>51.280696899999995</v>
      </c>
      <c r="BO77" s="51"/>
      <c r="BP77" s="97"/>
      <c r="BX77" s="54">
        <f t="shared" si="69"/>
        <v>2020</v>
      </c>
      <c r="BY77" s="98">
        <f t="shared" si="136"/>
        <v>44075</v>
      </c>
      <c r="BZ77" s="57">
        <f t="shared" si="70"/>
        <v>5.2493576758470839</v>
      </c>
      <c r="CA77" s="57">
        <f t="shared" si="71"/>
        <v>4.6328281734639098</v>
      </c>
      <c r="CB77" s="57">
        <v>4.9753260374199693</v>
      </c>
      <c r="CC77" s="57">
        <v>4.8919310189602054</v>
      </c>
      <c r="CD77" s="57">
        <v>4.9753260374199693</v>
      </c>
      <c r="CE77" s="57">
        <f t="shared" si="72"/>
        <v>4.6638164311201038</v>
      </c>
      <c r="CF77" s="1"/>
      <c r="CG77" s="99">
        <v>2</v>
      </c>
      <c r="CH77" s="7">
        <v>-2.5</v>
      </c>
      <c r="CI77" s="7">
        <v>1</v>
      </c>
      <c r="CJ77" s="7">
        <v>-3</v>
      </c>
      <c r="CK77" s="7">
        <v>3.25</v>
      </c>
      <c r="CL77" s="7">
        <v>2.25</v>
      </c>
      <c r="CM77" s="7">
        <v>-3.59375</v>
      </c>
      <c r="CN77" s="100">
        <v>-1.1649999999999991</v>
      </c>
      <c r="CO77" s="13"/>
      <c r="CP77" s="101">
        <v>1.0746855705465355</v>
      </c>
      <c r="CQ77" s="102">
        <v>1.0325177223873772</v>
      </c>
      <c r="CR77" s="102">
        <v>1.0222044363137435</v>
      </c>
      <c r="CS77" s="102">
        <v>0.91882003201463514</v>
      </c>
      <c r="CT77" s="102">
        <v>1.0709549381274805</v>
      </c>
      <c r="CU77" s="103">
        <v>1.0033798246997587</v>
      </c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</row>
    <row r="78" spans="1:143" ht="12.75" x14ac:dyDescent="0.2">
      <c r="A78" s="3">
        <f t="shared" si="63"/>
        <v>2020</v>
      </c>
      <c r="B78" s="43">
        <v>44105</v>
      </c>
      <c r="C78" s="43">
        <v>44135</v>
      </c>
      <c r="D78" s="44">
        <f t="shared" si="73"/>
        <v>44105</v>
      </c>
      <c r="E78" s="94">
        <v>53.594320000000003</v>
      </c>
      <c r="F78" s="46">
        <v>44.466830000000002</v>
      </c>
      <c r="G78" s="94">
        <v>46.870950000000001</v>
      </c>
      <c r="H78" s="46">
        <v>45.077080000000002</v>
      </c>
      <c r="I78" s="94">
        <v>49.891309999999997</v>
      </c>
      <c r="J78" s="46">
        <v>41.002119999999998</v>
      </c>
      <c r="K78" s="94">
        <v>56.74962</v>
      </c>
      <c r="L78" s="46">
        <v>51.998840000000001</v>
      </c>
      <c r="M78" s="94">
        <v>55.485219999999998</v>
      </c>
      <c r="N78" s="46">
        <v>48.58137</v>
      </c>
      <c r="O78" s="94">
        <f t="shared" si="110"/>
        <v>47.120950000000001</v>
      </c>
      <c r="P78" s="46">
        <f t="shared" si="111"/>
        <v>44.077080000000002</v>
      </c>
      <c r="Q78" s="94">
        <f t="shared" si="112"/>
        <v>46.370950000000001</v>
      </c>
      <c r="R78" s="46">
        <f t="shared" si="113"/>
        <v>44.077080000000002</v>
      </c>
      <c r="S78" s="94">
        <f t="shared" si="114"/>
        <v>49.870950000000001</v>
      </c>
      <c r="T78" s="46">
        <f t="shared" si="115"/>
        <v>46.077080000000002</v>
      </c>
      <c r="U78" s="94">
        <f t="shared" si="116"/>
        <v>50.437760000000004</v>
      </c>
      <c r="V78" s="95">
        <f t="shared" si="117"/>
        <v>42.864330000000002</v>
      </c>
      <c r="W78" s="96">
        <v>5.2615981314912332</v>
      </c>
      <c r="X78" s="96">
        <v>5.5588146207286497</v>
      </c>
      <c r="Y78" s="96">
        <v>5.0989276028092423</v>
      </c>
      <c r="Z78" s="96">
        <v>4.9834836980013293</v>
      </c>
      <c r="AA78" s="96">
        <v>4.5819547118936423</v>
      </c>
      <c r="AB78" s="96">
        <v>5.2396345967198821</v>
      </c>
      <c r="AC78" s="96">
        <v>5.0886878301636989</v>
      </c>
      <c r="AD78" s="96">
        <v>4.9915505445568966</v>
      </c>
      <c r="AE78" s="96">
        <v>4.7307262791007947</v>
      </c>
      <c r="AF78" s="96">
        <f t="shared" si="105"/>
        <v>5.3541345395435531</v>
      </c>
      <c r="AG78" s="96">
        <f t="shared" si="106"/>
        <v>5.1450001464976047</v>
      </c>
      <c r="AH78" s="96">
        <f t="shared" si="107"/>
        <v>5.0936496789784806</v>
      </c>
      <c r="AI78" s="96">
        <f t="shared" si="108"/>
        <v>5.3454463894675577</v>
      </c>
      <c r="AJ78" s="96">
        <f t="shared" si="109"/>
        <v>5.1057984146632407</v>
      </c>
      <c r="AK78" s="125"/>
      <c r="AL78" s="7"/>
      <c r="AM78" s="13"/>
      <c r="AN78" s="13"/>
      <c r="AO78" s="13"/>
      <c r="AP78" s="13"/>
      <c r="AQ78" s="13"/>
      <c r="AR78" s="8">
        <f t="shared" si="118"/>
        <v>5.2037563270288629</v>
      </c>
      <c r="AS78" s="8">
        <f t="shared" si="119"/>
        <v>5.1050295401533656</v>
      </c>
      <c r="AT78" s="8">
        <f t="shared" si="120"/>
        <v>5.4009975182467693</v>
      </c>
      <c r="AU78" s="8">
        <f t="shared" si="121"/>
        <v>5.2985290031296977</v>
      </c>
      <c r="AV78" s="8">
        <f t="shared" si="89"/>
        <v>5.2520780971396741</v>
      </c>
      <c r="AW78" s="8"/>
      <c r="AX78" s="8">
        <f t="shared" si="122"/>
        <v>5.0751697334160868</v>
      </c>
      <c r="AY78" s="8">
        <f t="shared" si="123"/>
        <v>5.1949594420737677</v>
      </c>
      <c r="AZ78" s="8">
        <f t="shared" si="124"/>
        <v>5.2430537961383576</v>
      </c>
      <c r="BA78" s="8">
        <v>5.0661744353788967</v>
      </c>
      <c r="BB78" s="8">
        <f t="shared" si="125"/>
        <v>4.7169067854223208</v>
      </c>
      <c r="BC78" s="8">
        <v>4.9812768282863908</v>
      </c>
      <c r="BD78" s="8">
        <f t="shared" si="126"/>
        <v>5.0664107463599493</v>
      </c>
      <c r="BE78" s="5"/>
      <c r="BF78" s="61">
        <f t="shared" si="127"/>
        <v>49.669499299999998</v>
      </c>
      <c r="BG78" s="63">
        <f t="shared" si="128"/>
        <v>46.099585899999994</v>
      </c>
      <c r="BH78" s="63">
        <f t="shared" si="129"/>
        <v>46.068958299999991</v>
      </c>
      <c r="BI78" s="63">
        <f t="shared" si="130"/>
        <v>52.516564500000001</v>
      </c>
      <c r="BJ78" s="63">
        <f t="shared" si="131"/>
        <v>45.384585899999998</v>
      </c>
      <c r="BK78" s="63">
        <f t="shared" si="132"/>
        <v>54.706784599999992</v>
      </c>
      <c r="BL78" s="63">
        <f t="shared" si="133"/>
        <v>47.1811851</v>
      </c>
      <c r="BM78" s="63">
        <f t="shared" si="134"/>
        <v>45.8120859</v>
      </c>
      <c r="BN78" s="64">
        <f t="shared" si="135"/>
        <v>48.239585900000002</v>
      </c>
      <c r="BO78" s="51"/>
      <c r="BP78" s="97"/>
      <c r="BX78" s="54">
        <f t="shared" si="69"/>
        <v>2020</v>
      </c>
      <c r="BY78" s="98">
        <f t="shared" si="136"/>
        <v>44105</v>
      </c>
      <c r="BZ78" s="57">
        <f t="shared" si="70"/>
        <v>5.2795500389023999</v>
      </c>
      <c r="CA78" s="57">
        <f t="shared" si="71"/>
        <v>4.7169067854223208</v>
      </c>
      <c r="CB78" s="57">
        <v>5.0628581088482836</v>
      </c>
      <c r="CC78" s="57">
        <v>4.9780241059348027</v>
      </c>
      <c r="CD78" s="57">
        <v>5.0628581088482836</v>
      </c>
      <c r="CE78" s="57">
        <f t="shared" si="72"/>
        <v>4.7480244744392879</v>
      </c>
      <c r="CF78" s="1"/>
      <c r="CG78" s="99">
        <v>0.25</v>
      </c>
      <c r="CH78" s="7">
        <v>-1</v>
      </c>
      <c r="CI78" s="7">
        <v>-0.5</v>
      </c>
      <c r="CJ78" s="7">
        <v>-1</v>
      </c>
      <c r="CK78" s="7">
        <v>3</v>
      </c>
      <c r="CL78" s="7">
        <v>1</v>
      </c>
      <c r="CM78" s="7">
        <v>-3.1565599999999989</v>
      </c>
      <c r="CN78" s="100">
        <v>-1.6024999999999991</v>
      </c>
      <c r="CO78" s="13"/>
      <c r="CP78" s="101">
        <v>1.07437585111212</v>
      </c>
      <c r="CQ78" s="102">
        <v>1.0324103495233772</v>
      </c>
      <c r="CR78" s="102">
        <v>1.0221062187925556</v>
      </c>
      <c r="CS78" s="102">
        <v>0.9194280526554699</v>
      </c>
      <c r="CT78" s="102">
        <v>1.0708989805375349</v>
      </c>
      <c r="CU78" s="103">
        <v>1.0033624747814391</v>
      </c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</row>
    <row r="79" spans="1:143" ht="12.75" x14ac:dyDescent="0.2">
      <c r="A79" s="3">
        <f t="shared" si="63"/>
        <v>2020</v>
      </c>
      <c r="B79" s="43">
        <v>44136</v>
      </c>
      <c r="C79" s="43">
        <v>44165</v>
      </c>
      <c r="D79" s="44">
        <f t="shared" si="73"/>
        <v>44136</v>
      </c>
      <c r="E79" s="94">
        <v>57.46499</v>
      </c>
      <c r="F79" s="46">
        <v>47.31429</v>
      </c>
      <c r="G79" s="94">
        <v>47.461979999999997</v>
      </c>
      <c r="H79" s="46">
        <v>45.057250000000003</v>
      </c>
      <c r="I79" s="94">
        <v>53.445749999999997</v>
      </c>
      <c r="J79" s="46">
        <v>43.753819999999997</v>
      </c>
      <c r="K79" s="94">
        <v>59.727209999999999</v>
      </c>
      <c r="L79" s="46">
        <v>54.029049999999998</v>
      </c>
      <c r="M79" s="94">
        <v>56.871490000000001</v>
      </c>
      <c r="N79" s="46">
        <v>50.540730000000003</v>
      </c>
      <c r="O79" s="94">
        <f t="shared" si="110"/>
        <v>46.711979999999997</v>
      </c>
      <c r="P79" s="46">
        <f t="shared" si="111"/>
        <v>44.057250000000003</v>
      </c>
      <c r="Q79" s="94">
        <f t="shared" si="112"/>
        <v>46.961979999999997</v>
      </c>
      <c r="R79" s="46">
        <f t="shared" si="113"/>
        <v>44.557250000000003</v>
      </c>
      <c r="S79" s="94">
        <f t="shared" si="114"/>
        <v>50.211979999999997</v>
      </c>
      <c r="T79" s="46">
        <f t="shared" si="115"/>
        <v>45.557250000000003</v>
      </c>
      <c r="U79" s="94">
        <f t="shared" si="116"/>
        <v>54.894200000000005</v>
      </c>
      <c r="V79" s="95">
        <f t="shared" si="117"/>
        <v>44.964779999999998</v>
      </c>
      <c r="W79" s="96">
        <v>5.4091712980205697</v>
      </c>
      <c r="X79" s="96">
        <v>5.5547862297867781</v>
      </c>
      <c r="Y79" s="96">
        <v>5.2536792089082134</v>
      </c>
      <c r="Z79" s="96">
        <v>5.411081547393878</v>
      </c>
      <c r="AA79" s="96">
        <v>5.2404925957105908</v>
      </c>
      <c r="AB79" s="96">
        <v>5.6532987839826934</v>
      </c>
      <c r="AC79" s="96">
        <v>5.5221122852789097</v>
      </c>
      <c r="AD79" s="96">
        <v>5.7356049401054365</v>
      </c>
      <c r="AE79" s="96">
        <v>4.9087811346847277</v>
      </c>
      <c r="AF79" s="96">
        <f t="shared" si="105"/>
        <v>5.7670793659379376</v>
      </c>
      <c r="AG79" s="96">
        <f t="shared" si="106"/>
        <v>5.5666373477100759</v>
      </c>
      <c r="AH79" s="96">
        <f t="shared" si="107"/>
        <v>5.516100370773902</v>
      </c>
      <c r="AI79" s="96">
        <f t="shared" si="108"/>
        <v>6.0851160351811586</v>
      </c>
      <c r="AJ79" s="96">
        <f t="shared" si="109"/>
        <v>5.5382371240492159</v>
      </c>
      <c r="AK79" s="125"/>
      <c r="AL79" s="7"/>
      <c r="AM79" s="13"/>
      <c r="AN79" s="13"/>
      <c r="AO79" s="13"/>
      <c r="AP79" s="13"/>
      <c r="AQ79" s="13"/>
      <c r="AR79" s="8">
        <f t="shared" si="118"/>
        <v>5.6442731022247274</v>
      </c>
      <c r="AS79" s="8">
        <f t="shared" si="119"/>
        <v>5.8612592337691192</v>
      </c>
      <c r="AT79" s="8">
        <f t="shared" si="120"/>
        <v>5.858209803453672</v>
      </c>
      <c r="AU79" s="8">
        <f t="shared" si="121"/>
        <v>6.0834196720619813</v>
      </c>
      <c r="AV79" s="8">
        <f t="shared" si="89"/>
        <v>5.8617904528773748</v>
      </c>
      <c r="AW79" s="8"/>
      <c r="AX79" s="8">
        <f t="shared" si="122"/>
        <v>5.5102509802542512</v>
      </c>
      <c r="AY79" s="8">
        <f t="shared" si="123"/>
        <v>5.6347610200699227</v>
      </c>
      <c r="AZ79" s="8">
        <f t="shared" si="124"/>
        <v>5.6568606474512277</v>
      </c>
      <c r="BA79" s="8">
        <v>5.503822988197415</v>
      </c>
      <c r="BB79" s="8">
        <f t="shared" si="125"/>
        <v>5.3917073631628147</v>
      </c>
      <c r="BC79" s="8">
        <v>5.4117298674082708</v>
      </c>
      <c r="BD79" s="8">
        <f t="shared" si="126"/>
        <v>5.495941484072203</v>
      </c>
      <c r="BE79" s="5"/>
      <c r="BF79" s="61">
        <f t="shared" si="127"/>
        <v>53.100188999999993</v>
      </c>
      <c r="BG79" s="63">
        <f t="shared" si="128"/>
        <v>46.4279461</v>
      </c>
      <c r="BH79" s="63">
        <f t="shared" si="129"/>
        <v>49.278220099999999</v>
      </c>
      <c r="BI79" s="63">
        <f t="shared" si="130"/>
        <v>54.1492632</v>
      </c>
      <c r="BJ79" s="63">
        <f t="shared" si="131"/>
        <v>45.9279461</v>
      </c>
      <c r="BK79" s="63">
        <f t="shared" si="132"/>
        <v>57.277001200000001</v>
      </c>
      <c r="BL79" s="63">
        <f t="shared" si="133"/>
        <v>50.624549399999999</v>
      </c>
      <c r="BM79" s="63">
        <f t="shared" si="134"/>
        <v>45.570446099999998</v>
      </c>
      <c r="BN79" s="64">
        <f t="shared" si="135"/>
        <v>48.210446099999999</v>
      </c>
      <c r="BO79" s="51"/>
      <c r="BP79" s="97"/>
      <c r="BX79" s="54">
        <f t="shared" si="69"/>
        <v>2020</v>
      </c>
      <c r="BY79" s="98">
        <f t="shared" si="136"/>
        <v>44136</v>
      </c>
      <c r="BZ79" s="57">
        <f t="shared" si="70"/>
        <v>5.4387758914581887</v>
      </c>
      <c r="CA79" s="57">
        <f t="shared" si="71"/>
        <v>5.3917073631628147</v>
      </c>
      <c r="CB79" s="57">
        <v>5.5005066616668028</v>
      </c>
      <c r="CC79" s="57">
        <v>5.4084779305420287</v>
      </c>
      <c r="CD79" s="57">
        <v>5.5005066616668028</v>
      </c>
      <c r="CE79" s="57">
        <f t="shared" si="72"/>
        <v>5.4238638461726092</v>
      </c>
      <c r="CF79" s="1"/>
      <c r="CG79" s="99">
        <v>-0.75</v>
      </c>
      <c r="CH79" s="7">
        <v>-1</v>
      </c>
      <c r="CI79" s="7">
        <v>-0.5</v>
      </c>
      <c r="CJ79" s="7">
        <v>-0.5</v>
      </c>
      <c r="CK79" s="7">
        <v>2.75</v>
      </c>
      <c r="CL79" s="7">
        <v>0.5</v>
      </c>
      <c r="CM79" s="7">
        <v>-2.5707899999999952</v>
      </c>
      <c r="CN79" s="100">
        <v>-2.3495100000000022</v>
      </c>
      <c r="CO79" s="13"/>
      <c r="CP79" s="101">
        <v>1.0657905107187893</v>
      </c>
      <c r="CQ79" s="102">
        <v>1.0287476355611602</v>
      </c>
      <c r="CR79" s="102">
        <v>1.019408102143758</v>
      </c>
      <c r="CS79" s="102">
        <v>0.96847414880201765</v>
      </c>
      <c r="CT79" s="102">
        <v>1.0609370935978895</v>
      </c>
      <c r="CU79" s="103">
        <v>1.0029200490568242</v>
      </c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</row>
    <row r="80" spans="1:143" ht="12.75" x14ac:dyDescent="0.2">
      <c r="A80" s="3">
        <f t="shared" si="63"/>
        <v>2020</v>
      </c>
      <c r="B80" s="43">
        <v>44166</v>
      </c>
      <c r="C80" s="43">
        <v>44196</v>
      </c>
      <c r="D80" s="44">
        <f t="shared" si="73"/>
        <v>44166</v>
      </c>
      <c r="E80" s="94">
        <v>58.995109999999997</v>
      </c>
      <c r="F80" s="46">
        <v>48.545389999999998</v>
      </c>
      <c r="G80" s="94">
        <v>49.327809999999999</v>
      </c>
      <c r="H80" s="46">
        <v>47.227699999999999</v>
      </c>
      <c r="I80" s="94">
        <v>54.895479999999999</v>
      </c>
      <c r="J80" s="46">
        <v>44.918520000000001</v>
      </c>
      <c r="K80" s="94">
        <v>59.35624</v>
      </c>
      <c r="L80" s="46">
        <v>55.144590000000001</v>
      </c>
      <c r="M80" s="94">
        <v>58.383879999999998</v>
      </c>
      <c r="N80" s="46">
        <v>52.289439999999999</v>
      </c>
      <c r="O80" s="94">
        <f t="shared" si="110"/>
        <v>48.827809999999999</v>
      </c>
      <c r="P80" s="46">
        <f t="shared" si="111"/>
        <v>46.727699999999999</v>
      </c>
      <c r="Q80" s="94">
        <f t="shared" si="112"/>
        <v>48.827809999999999</v>
      </c>
      <c r="R80" s="46">
        <f t="shared" si="113"/>
        <v>46.727699999999999</v>
      </c>
      <c r="S80" s="94">
        <f t="shared" si="114"/>
        <v>51.827809999999999</v>
      </c>
      <c r="T80" s="46">
        <f t="shared" si="115"/>
        <v>47.977699999999999</v>
      </c>
      <c r="U80" s="94">
        <f t="shared" si="116"/>
        <v>54.550150000000002</v>
      </c>
      <c r="V80" s="95">
        <f t="shared" si="117"/>
        <v>46.743199999999995</v>
      </c>
      <c r="W80" s="96">
        <v>5.6124674761823581</v>
      </c>
      <c r="X80" s="96">
        <v>5.8295717033761409</v>
      </c>
      <c r="Y80" s="96">
        <v>5.4387027200330005</v>
      </c>
      <c r="Z80" s="96">
        <v>5.5879346116549717</v>
      </c>
      <c r="AA80" s="96">
        <v>5.420720183190765</v>
      </c>
      <c r="AB80" s="96">
        <v>5.6867052511883216</v>
      </c>
      <c r="AC80" s="96">
        <v>5.6210300941860591</v>
      </c>
      <c r="AD80" s="96">
        <v>5.8383466226285092</v>
      </c>
      <c r="AE80" s="96">
        <v>4.9355390725838788</v>
      </c>
      <c r="AF80" s="96">
        <f t="shared" si="105"/>
        <v>5.9493301129198342</v>
      </c>
      <c r="AG80" s="96">
        <f t="shared" si="106"/>
        <v>5.7462309372677538</v>
      </c>
      <c r="AH80" s="96">
        <f t="shared" si="107"/>
        <v>5.6936778311790031</v>
      </c>
      <c r="AI80" s="96">
        <f t="shared" si="108"/>
        <v>6.1894997031625376</v>
      </c>
      <c r="AJ80" s="96">
        <f t="shared" si="109"/>
        <v>5.6369006405020174</v>
      </c>
      <c r="AK80" s="125"/>
      <c r="AL80" s="7"/>
      <c r="AM80" s="13"/>
      <c r="AN80" s="13"/>
      <c r="AO80" s="13"/>
      <c r="AP80" s="13"/>
      <c r="AQ80" s="13"/>
      <c r="AR80" s="8">
        <f t="shared" si="118"/>
        <v>5.7448095479073675</v>
      </c>
      <c r="AS80" s="8">
        <f t="shared" si="119"/>
        <v>5.9656821248384073</v>
      </c>
      <c r="AT80" s="8">
        <f t="shared" si="120"/>
        <v>5.9625565631354149</v>
      </c>
      <c r="AU80" s="8">
        <f t="shared" si="121"/>
        <v>6.1918001727420577</v>
      </c>
      <c r="AV80" s="8">
        <f t="shared" si="89"/>
        <v>5.9662121021558114</v>
      </c>
      <c r="AW80" s="8"/>
      <c r="AX80" s="8">
        <f t="shared" si="122"/>
        <v>5.6901991530880869</v>
      </c>
      <c r="AY80" s="8">
        <f t="shared" si="123"/>
        <v>5.7351342406758583</v>
      </c>
      <c r="AZ80" s="8">
        <f t="shared" si="124"/>
        <v>5.6902786358425335</v>
      </c>
      <c r="BA80" s="8">
        <v>5.6843771769768301</v>
      </c>
      <c r="BB80" s="8">
        <f t="shared" si="125"/>
        <v>5.5763856985252236</v>
      </c>
      <c r="BC80" s="8">
        <v>5.5893155095536784</v>
      </c>
      <c r="BD80" s="8">
        <f t="shared" si="126"/>
        <v>5.6735939845856072</v>
      </c>
      <c r="BE80" s="5"/>
      <c r="BF80" s="61">
        <f t="shared" si="127"/>
        <v>54.501730399999992</v>
      </c>
      <c r="BG80" s="63">
        <f t="shared" si="128"/>
        <v>48.424762700000002</v>
      </c>
      <c r="BH80" s="63">
        <f t="shared" si="129"/>
        <v>50.605387199999996</v>
      </c>
      <c r="BI80" s="63">
        <f t="shared" si="130"/>
        <v>55.763270800000001</v>
      </c>
      <c r="BJ80" s="63">
        <f t="shared" si="131"/>
        <v>47.924762700000002</v>
      </c>
      <c r="BK80" s="63">
        <f t="shared" si="132"/>
        <v>57.545230499999995</v>
      </c>
      <c r="BL80" s="63">
        <f t="shared" si="133"/>
        <v>51.193161500000002</v>
      </c>
      <c r="BM80" s="63">
        <f t="shared" si="134"/>
        <v>47.924762700000002</v>
      </c>
      <c r="BN80" s="64">
        <f t="shared" si="135"/>
        <v>50.172262699999997</v>
      </c>
      <c r="BO80" s="51"/>
      <c r="BP80" s="97"/>
      <c r="BX80" s="54">
        <f t="shared" si="69"/>
        <v>2020</v>
      </c>
      <c r="BY80" s="98">
        <f t="shared" si="136"/>
        <v>44166</v>
      </c>
      <c r="BZ80" s="57">
        <f t="shared" si="70"/>
        <v>5.6291488836639578</v>
      </c>
      <c r="CA80" s="57">
        <f t="shared" si="71"/>
        <v>5.5763856985252236</v>
      </c>
      <c r="CB80" s="57">
        <v>5.6810608504462179</v>
      </c>
      <c r="CC80" s="57">
        <v>5.5860638967435055</v>
      </c>
      <c r="CD80" s="57">
        <v>5.6810608504462179</v>
      </c>
      <c r="CE80" s="57">
        <f t="shared" si="72"/>
        <v>5.6088264770020162</v>
      </c>
      <c r="CF80" s="1"/>
      <c r="CG80" s="99">
        <v>-0.5</v>
      </c>
      <c r="CH80" s="7">
        <v>-0.5</v>
      </c>
      <c r="CI80" s="7">
        <v>-0.5</v>
      </c>
      <c r="CJ80" s="7">
        <v>-0.5</v>
      </c>
      <c r="CK80" s="7">
        <v>2.5</v>
      </c>
      <c r="CL80" s="7">
        <v>0.75</v>
      </c>
      <c r="CM80" s="7">
        <v>-4.4449599999999947</v>
      </c>
      <c r="CN80" s="100">
        <v>-1.8021900000000031</v>
      </c>
      <c r="CO80" s="13"/>
      <c r="CP80" s="101">
        <v>1.0646742537951475</v>
      </c>
      <c r="CQ80" s="102">
        <v>1.0283282351376513</v>
      </c>
      <c r="CR80" s="102">
        <v>1.0189234890657952</v>
      </c>
      <c r="CS80" s="102">
        <v>0.97007580795318527</v>
      </c>
      <c r="CT80" s="102">
        <v>1.0601459802288913</v>
      </c>
      <c r="CU80" s="103">
        <v>1.0028234231181885</v>
      </c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</row>
    <row r="81" spans="1:143" ht="12.75" x14ac:dyDescent="0.2">
      <c r="A81" s="3">
        <f t="shared" si="63"/>
        <v>2021</v>
      </c>
      <c r="B81" s="43">
        <v>44197</v>
      </c>
      <c r="C81" s="43">
        <v>44227</v>
      </c>
      <c r="D81" s="44">
        <f t="shared" si="73"/>
        <v>44197</v>
      </c>
      <c r="E81" s="94">
        <v>62.300510000000003</v>
      </c>
      <c r="F81" s="46">
        <v>50.37585</v>
      </c>
      <c r="G81" s="94">
        <v>52.2361</v>
      </c>
      <c r="H81" s="46">
        <v>49.97</v>
      </c>
      <c r="I81" s="94">
        <v>58.06156</v>
      </c>
      <c r="J81" s="46">
        <v>46.79589</v>
      </c>
      <c r="K81" s="94">
        <v>61.140909999999998</v>
      </c>
      <c r="L81" s="46">
        <v>56.624369999999999</v>
      </c>
      <c r="M81" s="94">
        <v>60.561709999999998</v>
      </c>
      <c r="N81" s="46">
        <v>54.311819999999997</v>
      </c>
      <c r="O81" s="94">
        <f t="shared" si="110"/>
        <v>51.7361</v>
      </c>
      <c r="P81" s="46">
        <f t="shared" si="111"/>
        <v>49.47</v>
      </c>
      <c r="Q81" s="94">
        <f t="shared" si="112"/>
        <v>51.7361</v>
      </c>
      <c r="R81" s="46">
        <f t="shared" si="113"/>
        <v>49.47</v>
      </c>
      <c r="S81" s="94">
        <f t="shared" si="114"/>
        <v>53.9861</v>
      </c>
      <c r="T81" s="46">
        <f t="shared" si="115"/>
        <v>48.47</v>
      </c>
      <c r="U81" s="94">
        <f t="shared" si="116"/>
        <v>58.12968</v>
      </c>
      <c r="V81" s="95">
        <f t="shared" si="117"/>
        <v>47.944380000000002</v>
      </c>
      <c r="W81" s="96">
        <v>5.9930758712331755</v>
      </c>
      <c r="X81" s="96">
        <v>6.1860194238008708</v>
      </c>
      <c r="Y81" s="96">
        <v>5.8212782793370108</v>
      </c>
      <c r="Z81" s="96">
        <v>5.7696597774242164</v>
      </c>
      <c r="AA81" s="96">
        <v>5.5813585170693445</v>
      </c>
      <c r="AB81" s="96">
        <v>5.8481178141862342</v>
      </c>
      <c r="AC81" s="96">
        <v>5.8509667662484972</v>
      </c>
      <c r="AD81" s="96">
        <v>6.0990880555478126</v>
      </c>
      <c r="AE81" s="96">
        <v>5.414246241483661</v>
      </c>
      <c r="AF81" s="96">
        <f t="shared" si="105"/>
        <v>6.1454981770774495</v>
      </c>
      <c r="AG81" s="96">
        <f t="shared" si="106"/>
        <v>5.9346007654799919</v>
      </c>
      <c r="AH81" s="96">
        <f t="shared" si="107"/>
        <v>5.8791474088073672</v>
      </c>
      <c r="AI81" s="96">
        <f t="shared" si="108"/>
        <v>6.4804875632288788</v>
      </c>
      <c r="AJ81" s="96">
        <f t="shared" si="109"/>
        <v>5.8674316659734185</v>
      </c>
      <c r="AK81" s="125"/>
      <c r="AL81" s="7"/>
      <c r="AM81" s="13"/>
      <c r="AN81" s="13"/>
      <c r="AO81" s="13"/>
      <c r="AP81" s="13"/>
      <c r="AQ81" s="13"/>
      <c r="AR81" s="8">
        <f t="shared" si="118"/>
        <v>5.9785087775673311</v>
      </c>
      <c r="AS81" s="8">
        <f t="shared" si="119"/>
        <v>6.2306901875676513</v>
      </c>
      <c r="AT81" s="8">
        <f t="shared" si="120"/>
        <v>6.2051129534032237</v>
      </c>
      <c r="AU81" s="8">
        <f t="shared" si="121"/>
        <v>6.466851995467354</v>
      </c>
      <c r="AV81" s="8">
        <f t="shared" si="89"/>
        <v>6.2202909785013905</v>
      </c>
      <c r="AW81" s="8"/>
      <c r="AX81" s="8">
        <f t="shared" si="122"/>
        <v>5.8751046941638352</v>
      </c>
      <c r="AY81" s="8">
        <f t="shared" si="123"/>
        <v>5.9684540499731069</v>
      </c>
      <c r="AZ81" s="8">
        <f t="shared" si="124"/>
        <v>5.8517468666276917</v>
      </c>
      <c r="BA81" s="8">
        <v>5.8692003543246374</v>
      </c>
      <c r="BB81" s="8">
        <f t="shared" si="125"/>
        <v>5.7409910206674297</v>
      </c>
      <c r="BC81" s="8">
        <v>5.7710999525209017</v>
      </c>
      <c r="BD81" s="8">
        <f t="shared" si="126"/>
        <v>5.8561406101699811</v>
      </c>
      <c r="BE81" s="5"/>
      <c r="BF81" s="61">
        <f t="shared" si="127"/>
        <v>57.1729062</v>
      </c>
      <c r="BG81" s="63">
        <f t="shared" si="128"/>
        <v>51.261676999999992</v>
      </c>
      <c r="BH81" s="63">
        <f t="shared" si="129"/>
        <v>53.217321900000002</v>
      </c>
      <c r="BI81" s="63">
        <f t="shared" si="130"/>
        <v>57.874257299999996</v>
      </c>
      <c r="BJ81" s="63">
        <f t="shared" si="131"/>
        <v>50.761676999999992</v>
      </c>
      <c r="BK81" s="63">
        <f t="shared" si="132"/>
        <v>59.198797799999994</v>
      </c>
      <c r="BL81" s="63">
        <f t="shared" si="133"/>
        <v>53.750000999999997</v>
      </c>
      <c r="BM81" s="63">
        <f t="shared" si="134"/>
        <v>50.761676999999992</v>
      </c>
      <c r="BN81" s="64">
        <f t="shared" si="135"/>
        <v>51.614176999999998</v>
      </c>
      <c r="BO81" s="51"/>
      <c r="BP81" s="97"/>
      <c r="BX81" s="54">
        <f t="shared" si="69"/>
        <v>2021</v>
      </c>
      <c r="BY81" s="98">
        <f t="shared" si="136"/>
        <v>44197</v>
      </c>
      <c r="BZ81" s="57">
        <f t="shared" si="70"/>
        <v>6.0227856357001865</v>
      </c>
      <c r="CA81" s="57">
        <f t="shared" si="71"/>
        <v>5.7409910206674297</v>
      </c>
      <c r="CB81" s="57">
        <v>5.8658840277940252</v>
      </c>
      <c r="CC81" s="57">
        <v>5.7678486714287169</v>
      </c>
      <c r="CD81" s="57">
        <v>5.8658840277940252</v>
      </c>
      <c r="CE81" s="57">
        <f t="shared" si="72"/>
        <v>5.7736851940366831</v>
      </c>
      <c r="CF81" s="1"/>
      <c r="CG81" s="99">
        <v>-0.5</v>
      </c>
      <c r="CH81" s="7">
        <v>-0.5</v>
      </c>
      <c r="CI81" s="7">
        <v>-0.5</v>
      </c>
      <c r="CJ81" s="7">
        <v>-0.5</v>
      </c>
      <c r="CK81" s="7">
        <v>1.75</v>
      </c>
      <c r="CL81" s="7">
        <v>-1.5</v>
      </c>
      <c r="CM81" s="7">
        <v>-4.1708300000000023</v>
      </c>
      <c r="CN81" s="100">
        <v>-2.4314699999999974</v>
      </c>
      <c r="CO81" s="13"/>
      <c r="CP81" s="101">
        <v>1.0651404786680543</v>
      </c>
      <c r="CQ81" s="102">
        <v>1.0285876454450857</v>
      </c>
      <c r="CR81" s="102">
        <v>1.018976444991013</v>
      </c>
      <c r="CS81" s="102">
        <v>0.96736354176520678</v>
      </c>
      <c r="CT81" s="102">
        <v>1.0625338582108419</v>
      </c>
      <c r="CU81" s="103">
        <v>1.0028140477262493</v>
      </c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</row>
    <row r="82" spans="1:143" ht="12.75" x14ac:dyDescent="0.2">
      <c r="A82" s="3">
        <f t="shared" si="63"/>
        <v>2021</v>
      </c>
      <c r="B82" s="43">
        <v>44228</v>
      </c>
      <c r="C82" s="43">
        <v>44255</v>
      </c>
      <c r="D82" s="44">
        <f t="shared" si="73"/>
        <v>44228</v>
      </c>
      <c r="E82" s="94">
        <v>57.865070000000003</v>
      </c>
      <c r="F82" s="46">
        <v>48.613489999999999</v>
      </c>
      <c r="G82" s="94">
        <v>51.573650000000001</v>
      </c>
      <c r="H82" s="46">
        <v>49.286749999999998</v>
      </c>
      <c r="I82" s="94">
        <v>53.775210000000001</v>
      </c>
      <c r="J82" s="46">
        <v>44.949390000000001</v>
      </c>
      <c r="K82" s="94">
        <v>60.824280000000002</v>
      </c>
      <c r="L82" s="46">
        <v>55.332639999999998</v>
      </c>
      <c r="M82" s="94">
        <v>58.514769999999999</v>
      </c>
      <c r="N82" s="46">
        <v>53.085030000000003</v>
      </c>
      <c r="O82" s="94">
        <f t="shared" si="110"/>
        <v>50.573650000000001</v>
      </c>
      <c r="P82" s="46">
        <f t="shared" si="111"/>
        <v>48.036749999999998</v>
      </c>
      <c r="Q82" s="94">
        <f t="shared" si="112"/>
        <v>51.573650000000001</v>
      </c>
      <c r="R82" s="46">
        <f t="shared" si="113"/>
        <v>48.786749999999998</v>
      </c>
      <c r="S82" s="94">
        <f t="shared" si="114"/>
        <v>54.073650000000001</v>
      </c>
      <c r="T82" s="46">
        <f t="shared" si="115"/>
        <v>51.536749999999998</v>
      </c>
      <c r="U82" s="94">
        <f t="shared" si="116"/>
        <v>55.469200000000001</v>
      </c>
      <c r="V82" s="95">
        <f t="shared" si="117"/>
        <v>46.510949999999994</v>
      </c>
      <c r="W82" s="96">
        <v>5.9708683105444287</v>
      </c>
      <c r="X82" s="96">
        <v>6.0954084109577558</v>
      </c>
      <c r="Y82" s="96">
        <v>5.7543548035009691</v>
      </c>
      <c r="Z82" s="96">
        <v>5.6482459367681779</v>
      </c>
      <c r="AA82" s="96">
        <v>5.4838145253912014</v>
      </c>
      <c r="AB82" s="96">
        <v>5.7252106826929037</v>
      </c>
      <c r="AC82" s="96">
        <v>5.7286823890985152</v>
      </c>
      <c r="AD82" s="96">
        <v>5.9716199597642463</v>
      </c>
      <c r="AE82" s="96">
        <v>5.4353355045146285</v>
      </c>
      <c r="AF82" s="96">
        <f t="shared" si="105"/>
        <v>6.0186209519025455</v>
      </c>
      <c r="AG82" s="96">
        <f t="shared" si="106"/>
        <v>5.8107365183715238</v>
      </c>
      <c r="AH82" s="96">
        <f t="shared" si="107"/>
        <v>5.7562854608335732</v>
      </c>
      <c r="AI82" s="96">
        <f t="shared" si="108"/>
        <v>6.3574956926209563</v>
      </c>
      <c r="AJ82" s="96">
        <f t="shared" si="109"/>
        <v>5.7451365549679378</v>
      </c>
      <c r="AK82" s="125"/>
      <c r="AL82" s="7"/>
      <c r="AM82" s="13"/>
      <c r="AN82" s="13"/>
      <c r="AO82" s="13"/>
      <c r="AP82" s="13"/>
      <c r="AQ82" s="13"/>
      <c r="AR82" s="8">
        <f t="shared" si="118"/>
        <v>5.8542234059340528</v>
      </c>
      <c r="AS82" s="8">
        <f t="shared" si="119"/>
        <v>6.1011362737719743</v>
      </c>
      <c r="AT82" s="8">
        <f t="shared" si="120"/>
        <v>6.0761171875621285</v>
      </c>
      <c r="AU82" s="8">
        <f t="shared" si="121"/>
        <v>6.3323880106220933</v>
      </c>
      <c r="AV82" s="8">
        <f t="shared" si="89"/>
        <v>6.0909662194725627</v>
      </c>
      <c r="AW82" s="8"/>
      <c r="AX82" s="8">
        <f t="shared" si="122"/>
        <v>5.7515659877576093</v>
      </c>
      <c r="AY82" s="8">
        <f t="shared" si="123"/>
        <v>5.8443704607798219</v>
      </c>
      <c r="AZ82" s="8">
        <f t="shared" si="124"/>
        <v>5.728797347057994</v>
      </c>
      <c r="BA82" s="8">
        <v>5.7455813892914511</v>
      </c>
      <c r="BB82" s="8">
        <f t="shared" si="125"/>
        <v>5.6410381651718433</v>
      </c>
      <c r="BC82" s="8">
        <v>5.6495134446964324</v>
      </c>
      <c r="BD82" s="8">
        <f t="shared" si="126"/>
        <v>5.7341779374868684</v>
      </c>
      <c r="BE82" s="5"/>
      <c r="BF82" s="61">
        <f t="shared" si="127"/>
        <v>53.886890599999994</v>
      </c>
      <c r="BG82" s="63">
        <f t="shared" si="128"/>
        <v>50.590282999999999</v>
      </c>
      <c r="BH82" s="63">
        <f t="shared" si="129"/>
        <v>49.980107399999994</v>
      </c>
      <c r="BI82" s="63">
        <f t="shared" si="130"/>
        <v>56.179981799999993</v>
      </c>
      <c r="BJ82" s="63">
        <f t="shared" si="131"/>
        <v>50.375282999999996</v>
      </c>
      <c r="BK82" s="63">
        <f t="shared" si="132"/>
        <v>58.462874799999994</v>
      </c>
      <c r="BL82" s="63">
        <f t="shared" si="133"/>
        <v>51.617152499999996</v>
      </c>
      <c r="BM82" s="63">
        <f t="shared" si="134"/>
        <v>49.482782999999998</v>
      </c>
      <c r="BN82" s="64">
        <f t="shared" si="135"/>
        <v>52.982782999999998</v>
      </c>
      <c r="BO82" s="51"/>
      <c r="BP82" s="97"/>
      <c r="BX82" s="54">
        <f t="shared" si="69"/>
        <v>2021</v>
      </c>
      <c r="BY82" s="98">
        <f t="shared" si="136"/>
        <v>44228</v>
      </c>
      <c r="BZ82" s="57">
        <f t="shared" si="70"/>
        <v>5.9539272389144653</v>
      </c>
      <c r="CA82" s="57">
        <f t="shared" si="71"/>
        <v>5.6410381651718433</v>
      </c>
      <c r="CB82" s="57">
        <v>5.7422650627608389</v>
      </c>
      <c r="CC82" s="57">
        <v>5.6462619417347018</v>
      </c>
      <c r="CD82" s="57">
        <v>5.7422650627608389</v>
      </c>
      <c r="CE82" s="57">
        <f t="shared" si="72"/>
        <v>5.6735784702290646</v>
      </c>
      <c r="CF82" s="1"/>
      <c r="CG82" s="99">
        <v>-1</v>
      </c>
      <c r="CH82" s="7">
        <v>-1.25</v>
      </c>
      <c r="CI82" s="7">
        <v>0</v>
      </c>
      <c r="CJ82" s="7">
        <v>-0.5</v>
      </c>
      <c r="CK82" s="7">
        <v>2.5</v>
      </c>
      <c r="CL82" s="7">
        <v>2.25</v>
      </c>
      <c r="CM82" s="7">
        <v>-2.3958700000000022</v>
      </c>
      <c r="CN82" s="100">
        <v>-2.1025400000000047</v>
      </c>
      <c r="CO82" s="13"/>
      <c r="CP82" s="101">
        <v>1.0655734575442883</v>
      </c>
      <c r="CQ82" s="102">
        <v>1.0287683262064753</v>
      </c>
      <c r="CR82" s="102">
        <v>1.019127978008552</v>
      </c>
      <c r="CS82" s="102">
        <v>0.97088805742211348</v>
      </c>
      <c r="CT82" s="102">
        <v>1.0646182669789228</v>
      </c>
      <c r="CU82" s="103">
        <v>1.0028722426470587</v>
      </c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</row>
    <row r="83" spans="1:143" ht="12.75" x14ac:dyDescent="0.2">
      <c r="A83" s="3">
        <f t="shared" si="63"/>
        <v>2021</v>
      </c>
      <c r="B83" s="43">
        <v>44256</v>
      </c>
      <c r="C83" s="43">
        <v>44286</v>
      </c>
      <c r="D83" s="44">
        <f t="shared" si="73"/>
        <v>44256</v>
      </c>
      <c r="E83" s="94">
        <v>47.382570000000001</v>
      </c>
      <c r="F83" s="46">
        <v>41.910409999999999</v>
      </c>
      <c r="G83" s="94">
        <v>46.584009999999999</v>
      </c>
      <c r="H83" s="46">
        <v>43.186250000000001</v>
      </c>
      <c r="I83" s="94">
        <v>43.75394</v>
      </c>
      <c r="J83" s="46">
        <v>38.522559999999999</v>
      </c>
      <c r="K83" s="94">
        <v>52.09581</v>
      </c>
      <c r="L83" s="46">
        <v>49.47043</v>
      </c>
      <c r="M83" s="94">
        <v>49.982640000000004</v>
      </c>
      <c r="N83" s="46">
        <v>45.97607</v>
      </c>
      <c r="O83" s="94">
        <f t="shared" si="110"/>
        <v>45.584009999999999</v>
      </c>
      <c r="P83" s="46">
        <f t="shared" si="111"/>
        <v>41.686250000000001</v>
      </c>
      <c r="Q83" s="94">
        <f t="shared" si="112"/>
        <v>46.584009999999999</v>
      </c>
      <c r="R83" s="46">
        <f t="shared" si="113"/>
        <v>42.686250000000001</v>
      </c>
      <c r="S83" s="94">
        <f t="shared" si="114"/>
        <v>48.834009999999999</v>
      </c>
      <c r="T83" s="46">
        <f t="shared" si="115"/>
        <v>45.186250000000001</v>
      </c>
      <c r="U83" s="94">
        <f t="shared" si="116"/>
        <v>44.988999999999997</v>
      </c>
      <c r="V83" s="95">
        <f t="shared" si="117"/>
        <v>40.915849999999999</v>
      </c>
      <c r="W83" s="96">
        <v>5.2486685075697004</v>
      </c>
      <c r="X83" s="96">
        <v>5.2483961851799661</v>
      </c>
      <c r="Y83" s="96">
        <v>5.0763081313541285</v>
      </c>
      <c r="Z83" s="96">
        <v>5.2811099287055576</v>
      </c>
      <c r="AA83" s="96">
        <v>5.117294111123849</v>
      </c>
      <c r="AB83" s="96">
        <v>5.5060532467720726</v>
      </c>
      <c r="AC83" s="96">
        <v>5.4002520822023676</v>
      </c>
      <c r="AD83" s="96">
        <v>5.6292707441932119</v>
      </c>
      <c r="AE83" s="96">
        <v>5.0968274436859353</v>
      </c>
      <c r="AF83" s="96">
        <f t="shared" si="105"/>
        <v>5.6358881850682288</v>
      </c>
      <c r="AG83" s="96">
        <f t="shared" si="106"/>
        <v>5.4367089528974537</v>
      </c>
      <c r="AH83" s="96">
        <f t="shared" si="107"/>
        <v>5.3849119515287613</v>
      </c>
      <c r="AI83" s="96">
        <f t="shared" si="108"/>
        <v>5.9922261278056768</v>
      </c>
      <c r="AJ83" s="96">
        <f t="shared" si="109"/>
        <v>5.4159501851912699</v>
      </c>
      <c r="AK83" s="125"/>
      <c r="AL83" s="7"/>
      <c r="AM83" s="13"/>
      <c r="AN83" s="13"/>
      <c r="AO83" s="13"/>
      <c r="AP83" s="13"/>
      <c r="AQ83" s="13"/>
      <c r="AR83" s="8">
        <f t="shared" si="118"/>
        <v>5.5204188456167973</v>
      </c>
      <c r="AS83" s="8">
        <f t="shared" si="119"/>
        <v>5.7531850433918201</v>
      </c>
      <c r="AT83" s="8">
        <f t="shared" si="120"/>
        <v>5.7296614918232329</v>
      </c>
      <c r="AU83" s="8">
        <f t="shared" si="121"/>
        <v>5.9712494884581435</v>
      </c>
      <c r="AV83" s="8">
        <f t="shared" si="89"/>
        <v>5.7436287173224976</v>
      </c>
      <c r="AW83" s="8"/>
      <c r="AX83" s="8">
        <f t="shared" si="122"/>
        <v>5.3780047259926311</v>
      </c>
      <c r="AY83" s="8">
        <f t="shared" si="123"/>
        <v>5.5111078459689162</v>
      </c>
      <c r="AZ83" s="8">
        <f t="shared" si="124"/>
        <v>5.5095643283616376</v>
      </c>
      <c r="BA83" s="8">
        <v>5.371731142983422</v>
      </c>
      <c r="BB83" s="8">
        <f t="shared" si="125"/>
        <v>5.2654664731261906</v>
      </c>
      <c r="BC83" s="8">
        <v>5.2818097846171863</v>
      </c>
      <c r="BD83" s="8">
        <f t="shared" si="126"/>
        <v>5.3653823492773052</v>
      </c>
      <c r="BE83" s="5"/>
      <c r="BF83" s="61">
        <f t="shared" si="127"/>
        <v>45.029541199999997</v>
      </c>
      <c r="BG83" s="63">
        <f t="shared" si="128"/>
        <v>45.122973199999997</v>
      </c>
      <c r="BH83" s="63">
        <f t="shared" si="129"/>
        <v>41.504446599999994</v>
      </c>
      <c r="BI83" s="63">
        <f t="shared" si="130"/>
        <v>48.259814900000002</v>
      </c>
      <c r="BJ83" s="63">
        <f t="shared" si="131"/>
        <v>44.907973200000001</v>
      </c>
      <c r="BK83" s="63">
        <f t="shared" si="132"/>
        <v>50.966896599999998</v>
      </c>
      <c r="BL83" s="63">
        <f t="shared" si="133"/>
        <v>43.237545499999996</v>
      </c>
      <c r="BM83" s="63">
        <f t="shared" si="134"/>
        <v>43.907973200000001</v>
      </c>
      <c r="BN83" s="64">
        <f t="shared" si="135"/>
        <v>47.265473199999995</v>
      </c>
      <c r="BO83" s="51"/>
      <c r="BP83" s="97"/>
      <c r="BX83" s="54">
        <f t="shared" si="69"/>
        <v>2021</v>
      </c>
      <c r="BY83" s="98">
        <f t="shared" si="136"/>
        <v>44256</v>
      </c>
      <c r="BZ83" s="57">
        <f t="shared" si="70"/>
        <v>5.256276583346156</v>
      </c>
      <c r="CA83" s="57">
        <f t="shared" si="71"/>
        <v>5.2654664731261906</v>
      </c>
      <c r="CB83" s="57">
        <v>5.3684148164528098</v>
      </c>
      <c r="CC83" s="57">
        <v>5.2785576106743948</v>
      </c>
      <c r="CD83" s="57">
        <v>5.3684148164528098</v>
      </c>
      <c r="CE83" s="57">
        <f t="shared" si="72"/>
        <v>5.2974286197904847</v>
      </c>
      <c r="CF83" s="1"/>
      <c r="CG83" s="99">
        <v>-1</v>
      </c>
      <c r="CH83" s="7">
        <v>-1.5</v>
      </c>
      <c r="CI83" s="7">
        <v>0</v>
      </c>
      <c r="CJ83" s="7">
        <v>-0.5</v>
      </c>
      <c r="CK83" s="7">
        <v>2.25</v>
      </c>
      <c r="CL83" s="7">
        <v>2</v>
      </c>
      <c r="CM83" s="7">
        <v>-2.393570000000004</v>
      </c>
      <c r="CN83" s="100">
        <v>-0.99455999999999989</v>
      </c>
      <c r="CO83" s="13"/>
      <c r="CP83" s="101">
        <v>1.0671787296898079</v>
      </c>
      <c r="CQ83" s="102">
        <v>1.0294633185622846</v>
      </c>
      <c r="CR83" s="102">
        <v>1.0196553421959627</v>
      </c>
      <c r="CS83" s="102">
        <v>0.96898079763663225</v>
      </c>
      <c r="CT83" s="102">
        <v>1.0644764482125622</v>
      </c>
      <c r="CU83" s="103">
        <v>1.0029069204085193</v>
      </c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</row>
    <row r="84" spans="1:143" ht="12.75" x14ac:dyDescent="0.2">
      <c r="A84" s="3">
        <f t="shared" si="63"/>
        <v>2021</v>
      </c>
      <c r="B84" s="43">
        <v>44287</v>
      </c>
      <c r="C84" s="43">
        <v>44316</v>
      </c>
      <c r="D84" s="44">
        <f t="shared" si="73"/>
        <v>44287</v>
      </c>
      <c r="E84" s="94">
        <v>46.983980000000003</v>
      </c>
      <c r="F84" s="46">
        <v>42.096200000000003</v>
      </c>
      <c r="G84" s="94">
        <v>46.718470000000003</v>
      </c>
      <c r="H84" s="46">
        <v>43.396889999999999</v>
      </c>
      <c r="I84" s="94">
        <v>43.372889999999998</v>
      </c>
      <c r="J84" s="46">
        <v>38.70017</v>
      </c>
      <c r="K84" s="94">
        <v>54.864570000000001</v>
      </c>
      <c r="L84" s="46">
        <v>50.184899999999999</v>
      </c>
      <c r="M84" s="94">
        <v>51.504350000000002</v>
      </c>
      <c r="N84" s="46">
        <v>46.443570000000001</v>
      </c>
      <c r="O84" s="94">
        <f t="shared" si="110"/>
        <v>45.468470000000003</v>
      </c>
      <c r="P84" s="46">
        <f t="shared" si="111"/>
        <v>42.396889999999999</v>
      </c>
      <c r="Q84" s="94">
        <f t="shared" si="112"/>
        <v>43.718470000000003</v>
      </c>
      <c r="R84" s="46">
        <f t="shared" si="113"/>
        <v>42.646889999999999</v>
      </c>
      <c r="S84" s="94">
        <f t="shared" si="114"/>
        <v>48.968470000000003</v>
      </c>
      <c r="T84" s="46">
        <f t="shared" si="115"/>
        <v>41.396889999999999</v>
      </c>
      <c r="U84" s="94">
        <f t="shared" si="116"/>
        <v>45.649680000000004</v>
      </c>
      <c r="V84" s="95">
        <f t="shared" si="117"/>
        <v>45.914520000000003</v>
      </c>
      <c r="W84" s="96">
        <v>5.1793429516533189</v>
      </c>
      <c r="X84" s="96">
        <v>5.2143237585114575</v>
      </c>
      <c r="Y84" s="96">
        <v>5.0004302962529064</v>
      </c>
      <c r="Z84" s="96">
        <v>5.1960954068353233</v>
      </c>
      <c r="AA84" s="96">
        <v>4.8157861745349422</v>
      </c>
      <c r="AB84" s="96">
        <v>5.4243825246003725</v>
      </c>
      <c r="AC84" s="96">
        <v>5.2733193658663842</v>
      </c>
      <c r="AD84" s="96">
        <v>5.1996462194995816</v>
      </c>
      <c r="AE84" s="96">
        <v>4.9731152792795736</v>
      </c>
      <c r="AF84" s="96">
        <f t="shared" si="105"/>
        <v>5.5487652639431708</v>
      </c>
      <c r="AG84" s="96">
        <f t="shared" si="106"/>
        <v>5.3499331695348582</v>
      </c>
      <c r="AH84" s="96">
        <f t="shared" si="107"/>
        <v>5.3006536633776253</v>
      </c>
      <c r="AI84" s="96">
        <f t="shared" si="108"/>
        <v>5.5267599067726794</v>
      </c>
      <c r="AJ84" s="96">
        <f t="shared" si="109"/>
        <v>5.2894542774378577</v>
      </c>
      <c r="AK84" s="125"/>
      <c r="AL84" s="7"/>
      <c r="AM84" s="13"/>
      <c r="AN84" s="13"/>
      <c r="AO84" s="13"/>
      <c r="AP84" s="13"/>
      <c r="AQ84" s="13"/>
      <c r="AR84" s="8">
        <f t="shared" si="118"/>
        <v>5.3914090719243664</v>
      </c>
      <c r="AS84" s="8">
        <f t="shared" si="119"/>
        <v>5.31653037859496</v>
      </c>
      <c r="AT84" s="8">
        <f t="shared" si="120"/>
        <v>5.5957622698975404</v>
      </c>
      <c r="AU84" s="8">
        <f t="shared" si="121"/>
        <v>5.5180456869700842</v>
      </c>
      <c r="AV84" s="8">
        <f t="shared" si="89"/>
        <v>5.4554368518467378</v>
      </c>
      <c r="AW84" s="8"/>
      <c r="AX84" s="8">
        <f t="shared" si="122"/>
        <v>5.2915023634873055</v>
      </c>
      <c r="AY84" s="8">
        <f t="shared" si="123"/>
        <v>5.3823075249785726</v>
      </c>
      <c r="AZ84" s="8">
        <f t="shared" si="124"/>
        <v>5.4278654396810762</v>
      </c>
      <c r="BA84" s="8">
        <v>5.2843450352990287</v>
      </c>
      <c r="BB84" s="8">
        <f t="shared" si="125"/>
        <v>4.956512751854639</v>
      </c>
      <c r="BC84" s="8">
        <v>5.1958604186532664</v>
      </c>
      <c r="BD84" s="8">
        <f t="shared" si="126"/>
        <v>5.2799835327326203</v>
      </c>
      <c r="BE84" s="5"/>
      <c r="BF84" s="61">
        <f t="shared" si="127"/>
        <v>44.882234600000004</v>
      </c>
      <c r="BG84" s="63">
        <f t="shared" si="128"/>
        <v>45.290190600000003</v>
      </c>
      <c r="BH84" s="63">
        <f t="shared" si="129"/>
        <v>41.363620399999995</v>
      </c>
      <c r="BI84" s="63">
        <f t="shared" si="130"/>
        <v>49.328214599999995</v>
      </c>
      <c r="BJ84" s="63">
        <f t="shared" si="131"/>
        <v>43.257690599999997</v>
      </c>
      <c r="BK84" s="63">
        <f t="shared" si="132"/>
        <v>52.852311899999997</v>
      </c>
      <c r="BL84" s="63">
        <f t="shared" si="133"/>
        <v>45.763561199999998</v>
      </c>
      <c r="BM84" s="63">
        <f t="shared" si="134"/>
        <v>44.147690600000004</v>
      </c>
      <c r="BN84" s="64">
        <f t="shared" si="135"/>
        <v>45.712690600000002</v>
      </c>
      <c r="BO84" s="51"/>
      <c r="BP84" s="97"/>
      <c r="BX84" s="54">
        <f t="shared" si="69"/>
        <v>2021</v>
      </c>
      <c r="BY84" s="98">
        <f t="shared" si="136"/>
        <v>44287</v>
      </c>
      <c r="BZ84" s="57">
        <f t="shared" si="70"/>
        <v>5.1782049349242785</v>
      </c>
      <c r="CA84" s="57">
        <f t="shared" si="71"/>
        <v>4.956512751854639</v>
      </c>
      <c r="CB84" s="57">
        <v>5.2810287087684165</v>
      </c>
      <c r="CC84" s="57">
        <v>5.1926080878711414</v>
      </c>
      <c r="CD84" s="57">
        <v>5.2810287087684165</v>
      </c>
      <c r="CE84" s="57">
        <f t="shared" si="72"/>
        <v>4.9879992924209171</v>
      </c>
      <c r="CF84" s="1"/>
      <c r="CG84" s="99">
        <v>-1.25</v>
      </c>
      <c r="CH84" s="7">
        <v>-1</v>
      </c>
      <c r="CI84" s="7">
        <v>-3</v>
      </c>
      <c r="CJ84" s="7">
        <v>-0.75</v>
      </c>
      <c r="CK84" s="7">
        <v>2.25</v>
      </c>
      <c r="CL84" s="7">
        <v>-2</v>
      </c>
      <c r="CM84" s="7">
        <v>-1.3342999999999989</v>
      </c>
      <c r="CN84" s="100">
        <v>3.8183199999999999</v>
      </c>
      <c r="CO84" s="13"/>
      <c r="CP84" s="101">
        <v>1.0678720903861618</v>
      </c>
      <c r="CQ84" s="102">
        <v>1.0296064160979734</v>
      </c>
      <c r="CR84" s="102">
        <v>1.0201224666515474</v>
      </c>
      <c r="CS84" s="102">
        <v>0.92680865101127774</v>
      </c>
      <c r="CT84" s="102">
        <v>1.0629107584370576</v>
      </c>
      <c r="CU84" s="103">
        <v>1.0030597258485638</v>
      </c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</row>
    <row r="85" spans="1:143" ht="12.75" x14ac:dyDescent="0.2">
      <c r="A85" s="3">
        <f t="shared" si="63"/>
        <v>2021</v>
      </c>
      <c r="B85" s="43">
        <v>44317</v>
      </c>
      <c r="C85" s="43">
        <v>44347</v>
      </c>
      <c r="D85" s="44">
        <f t="shared" si="73"/>
        <v>44317</v>
      </c>
      <c r="E85" s="94">
        <v>42.755389999999998</v>
      </c>
      <c r="F85" s="46">
        <v>37.63438</v>
      </c>
      <c r="G85" s="94">
        <v>45.127510000000001</v>
      </c>
      <c r="H85" s="46">
        <v>42.687089999999998</v>
      </c>
      <c r="I85" s="94">
        <v>39.330359999999999</v>
      </c>
      <c r="J85" s="46">
        <v>34.434669999999997</v>
      </c>
      <c r="K85" s="94">
        <v>50.995040000000003</v>
      </c>
      <c r="L85" s="46">
        <v>45.855710000000002</v>
      </c>
      <c r="M85" s="94">
        <v>48.748260000000002</v>
      </c>
      <c r="N85" s="46">
        <v>44.70731</v>
      </c>
      <c r="O85" s="94">
        <f t="shared" si="110"/>
        <v>44.127510000000001</v>
      </c>
      <c r="P85" s="46">
        <f t="shared" si="111"/>
        <v>41.187089999999998</v>
      </c>
      <c r="Q85" s="94">
        <f t="shared" si="112"/>
        <v>44.127510000000001</v>
      </c>
      <c r="R85" s="46">
        <f t="shared" si="113"/>
        <v>41.687089999999998</v>
      </c>
      <c r="S85" s="94">
        <f t="shared" si="114"/>
        <v>47.877510000000001</v>
      </c>
      <c r="T85" s="46">
        <f t="shared" si="115"/>
        <v>40.687089999999998</v>
      </c>
      <c r="U85" s="94">
        <f t="shared" si="116"/>
        <v>42.848619999999997</v>
      </c>
      <c r="V85" s="95">
        <f t="shared" si="117"/>
        <v>40.68797</v>
      </c>
      <c r="W85" s="96">
        <v>5.2144143744381761</v>
      </c>
      <c r="X85" s="96">
        <v>5.2689167758277629</v>
      </c>
      <c r="Y85" s="96">
        <v>5.0472689595847493</v>
      </c>
      <c r="Z85" s="96">
        <v>4.9612064982291733</v>
      </c>
      <c r="AA85" s="96">
        <v>4.5871376608841956</v>
      </c>
      <c r="AB85" s="96">
        <v>5.1856758159144061</v>
      </c>
      <c r="AC85" s="96">
        <v>5.0367531065406705</v>
      </c>
      <c r="AD85" s="96">
        <v>4.948846464041039</v>
      </c>
      <c r="AE85" s="96">
        <v>4.7477708190105927</v>
      </c>
      <c r="AF85" s="96">
        <f t="shared" si="105"/>
        <v>5.3089324597047849</v>
      </c>
      <c r="AG85" s="96">
        <f t="shared" si="106"/>
        <v>5.1128360917332349</v>
      </c>
      <c r="AH85" s="96">
        <f t="shared" si="107"/>
        <v>5.064259828630127</v>
      </c>
      <c r="AI85" s="96">
        <f t="shared" si="108"/>
        <v>5.2727130790845083</v>
      </c>
      <c r="AJ85" s="96">
        <f t="shared" si="109"/>
        <v>5.0525896287697174</v>
      </c>
      <c r="AK85" s="125"/>
      <c r="AL85" s="7"/>
      <c r="AM85" s="13"/>
      <c r="AN85" s="13"/>
      <c r="AO85" s="13"/>
      <c r="AP85" s="13"/>
      <c r="AQ85" s="13"/>
      <c r="AR85" s="8">
        <f t="shared" si="118"/>
        <v>5.1509717720710135</v>
      </c>
      <c r="AS85" s="8">
        <f t="shared" si="119"/>
        <v>5.0616266734841329</v>
      </c>
      <c r="AT85" s="8">
        <f t="shared" si="120"/>
        <v>5.3462124377349607</v>
      </c>
      <c r="AU85" s="8">
        <f t="shared" si="121"/>
        <v>5.2534811752789938</v>
      </c>
      <c r="AV85" s="8">
        <f t="shared" si="89"/>
        <v>5.2030730146422748</v>
      </c>
      <c r="AW85" s="8"/>
      <c r="AX85" s="8">
        <f t="shared" si="122"/>
        <v>5.0525026599808438</v>
      </c>
      <c r="AY85" s="8">
        <f t="shared" si="123"/>
        <v>5.1422605850235108</v>
      </c>
      <c r="AZ85" s="8">
        <f t="shared" si="124"/>
        <v>5.1890764060878878</v>
      </c>
      <c r="BA85" s="8">
        <v>5.0450212219731441</v>
      </c>
      <c r="BB85" s="8">
        <f t="shared" si="125"/>
        <v>4.7222177281321818</v>
      </c>
      <c r="BC85" s="8">
        <v>4.9604714013312243</v>
      </c>
      <c r="BD85" s="8">
        <f t="shared" si="126"/>
        <v>5.0440328460363366</v>
      </c>
      <c r="BE85" s="5"/>
      <c r="BF85" s="61">
        <f t="shared" si="127"/>
        <v>40.553355699999997</v>
      </c>
      <c r="BG85" s="63">
        <f t="shared" si="128"/>
        <v>44.078129399999995</v>
      </c>
      <c r="BH85" s="63">
        <f t="shared" si="129"/>
        <v>37.2252133</v>
      </c>
      <c r="BI85" s="63">
        <f t="shared" si="130"/>
        <v>47.010651499999994</v>
      </c>
      <c r="BJ85" s="63">
        <f t="shared" si="131"/>
        <v>43.078129399999995</v>
      </c>
      <c r="BK85" s="63">
        <f t="shared" si="132"/>
        <v>48.785128099999994</v>
      </c>
      <c r="BL85" s="63">
        <f t="shared" si="133"/>
        <v>41.919540499999997</v>
      </c>
      <c r="BM85" s="63">
        <f t="shared" si="134"/>
        <v>42.863129399999991</v>
      </c>
      <c r="BN85" s="64">
        <f t="shared" si="135"/>
        <v>44.785629399999991</v>
      </c>
      <c r="BO85" s="51"/>
      <c r="BP85" s="97"/>
      <c r="BX85" s="54">
        <f t="shared" si="69"/>
        <v>2021</v>
      </c>
      <c r="BY85" s="98">
        <f t="shared" si="136"/>
        <v>44317</v>
      </c>
      <c r="BZ85" s="57">
        <f t="shared" si="70"/>
        <v>5.2263978182783717</v>
      </c>
      <c r="CA85" s="57">
        <f t="shared" si="71"/>
        <v>4.7222177281321818</v>
      </c>
      <c r="CB85" s="57">
        <v>5.041704895442531</v>
      </c>
      <c r="CC85" s="57">
        <v>4.9572186410141521</v>
      </c>
      <c r="CD85" s="57">
        <v>5.041704895442531</v>
      </c>
      <c r="CE85" s="57">
        <f t="shared" si="72"/>
        <v>4.753343592861448</v>
      </c>
      <c r="CF85" s="1"/>
      <c r="CG85" s="99">
        <v>-1</v>
      </c>
      <c r="CH85" s="7">
        <v>-1.5</v>
      </c>
      <c r="CI85" s="7">
        <v>-1</v>
      </c>
      <c r="CJ85" s="7">
        <v>-1</v>
      </c>
      <c r="CK85" s="7">
        <v>2.75</v>
      </c>
      <c r="CL85" s="7">
        <v>-2</v>
      </c>
      <c r="CM85" s="7">
        <v>9.322999999999837E-2</v>
      </c>
      <c r="CN85" s="100">
        <v>3.0535899999999998</v>
      </c>
      <c r="CO85" s="13"/>
      <c r="CP85" s="101">
        <v>1.0700889917804726</v>
      </c>
      <c r="CQ85" s="102">
        <v>1.0305630482339696</v>
      </c>
      <c r="CR85" s="102">
        <v>1.0207718284731218</v>
      </c>
      <c r="CS85" s="102">
        <v>0.92460123611494582</v>
      </c>
      <c r="CT85" s="102">
        <v>1.0654428496411692</v>
      </c>
      <c r="CU85" s="103">
        <v>1.0031441926761273</v>
      </c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</row>
    <row r="86" spans="1:143" ht="12.75" x14ac:dyDescent="0.2">
      <c r="A86" s="3">
        <f t="shared" si="63"/>
        <v>2021</v>
      </c>
      <c r="B86" s="43">
        <v>44348</v>
      </c>
      <c r="C86" s="43">
        <v>44377</v>
      </c>
      <c r="D86" s="44">
        <f t="shared" si="73"/>
        <v>44348</v>
      </c>
      <c r="E86" s="94">
        <v>46.777900000000002</v>
      </c>
      <c r="F86" s="46">
        <v>39.617289999999997</v>
      </c>
      <c r="G86" s="94">
        <v>48.663870000000003</v>
      </c>
      <c r="H86" s="46">
        <v>44.281019999999998</v>
      </c>
      <c r="I86" s="94">
        <v>43.175879999999999</v>
      </c>
      <c r="J86" s="46">
        <v>36.32741</v>
      </c>
      <c r="K86" s="94">
        <v>53.722619999999999</v>
      </c>
      <c r="L86" s="46">
        <v>47.839829999999999</v>
      </c>
      <c r="M86" s="94">
        <v>51.970080000000003</v>
      </c>
      <c r="N86" s="46">
        <v>46.418570000000003</v>
      </c>
      <c r="O86" s="94">
        <f t="shared" si="110"/>
        <v>48.413870000000003</v>
      </c>
      <c r="P86" s="46">
        <f t="shared" si="111"/>
        <v>43.531019999999998</v>
      </c>
      <c r="Q86" s="94">
        <f t="shared" si="112"/>
        <v>48.663870000000003</v>
      </c>
      <c r="R86" s="46">
        <f t="shared" si="113"/>
        <v>43.531019999999998</v>
      </c>
      <c r="S86" s="94">
        <f t="shared" si="114"/>
        <v>51.663870000000003</v>
      </c>
      <c r="T86" s="46">
        <f t="shared" si="115"/>
        <v>42.281019999999998</v>
      </c>
      <c r="U86" s="94">
        <f t="shared" si="116"/>
        <v>48.63747</v>
      </c>
      <c r="V86" s="95">
        <f t="shared" si="117"/>
        <v>43.941729999999993</v>
      </c>
      <c r="W86" s="96">
        <v>5.2774492934499593</v>
      </c>
      <c r="X86" s="96">
        <v>5.412396097484157</v>
      </c>
      <c r="Y86" s="96">
        <v>5.0832676908911552</v>
      </c>
      <c r="Z86" s="96">
        <v>4.997669801058648</v>
      </c>
      <c r="AA86" s="96">
        <v>4.6226834803062493</v>
      </c>
      <c r="AB86" s="96">
        <v>5.22266702947777</v>
      </c>
      <c r="AC86" s="96">
        <v>5.0734828992629932</v>
      </c>
      <c r="AD86" s="96">
        <v>4.7656823454664554</v>
      </c>
      <c r="AE86" s="96">
        <v>4.772164266049149</v>
      </c>
      <c r="AF86" s="96">
        <f t="shared" si="105"/>
        <v>5.347410563878702</v>
      </c>
      <c r="AG86" s="96">
        <f t="shared" si="106"/>
        <v>5.1503050780973005</v>
      </c>
      <c r="AH86" s="96">
        <f t="shared" si="107"/>
        <v>5.1011871515762115</v>
      </c>
      <c r="AI86" s="96">
        <f t="shared" si="108"/>
        <v>5.0784636856194627</v>
      </c>
      <c r="AJ86" s="96">
        <f t="shared" si="109"/>
        <v>5.089328620105217</v>
      </c>
      <c r="AK86" s="125"/>
      <c r="AL86" s="7"/>
      <c r="AM86" s="13"/>
      <c r="AN86" s="13"/>
      <c r="AO86" s="13"/>
      <c r="AP86" s="13"/>
      <c r="AQ86" s="13"/>
      <c r="AR86" s="8">
        <f t="shared" si="118"/>
        <v>5.1883025909777345</v>
      </c>
      <c r="AS86" s="8">
        <f t="shared" si="119"/>
        <v>4.8754653577258411</v>
      </c>
      <c r="AT86" s="8">
        <f t="shared" si="120"/>
        <v>5.3849580882573456</v>
      </c>
      <c r="AU86" s="8">
        <f t="shared" si="121"/>
        <v>5.0602643776732092</v>
      </c>
      <c r="AV86" s="8">
        <f t="shared" si="89"/>
        <v>5.1272476036585326</v>
      </c>
      <c r="AW86" s="8"/>
      <c r="AX86" s="8">
        <f t="shared" si="122"/>
        <v>5.0896041077112821</v>
      </c>
      <c r="AY86" s="8">
        <f t="shared" si="123"/>
        <v>5.1795307958021235</v>
      </c>
      <c r="AZ86" s="8">
        <f t="shared" si="124"/>
        <v>5.2260803771403115</v>
      </c>
      <c r="BA86" s="8">
        <v>5.0821759297521458</v>
      </c>
      <c r="BB86" s="8">
        <f t="shared" si="125"/>
        <v>4.7586413570101955</v>
      </c>
      <c r="BC86" s="8">
        <v>4.9970152371971439</v>
      </c>
      <c r="BD86" s="8">
        <f t="shared" si="126"/>
        <v>5.0806609754481649</v>
      </c>
      <c r="BE86" s="5"/>
      <c r="BF86" s="61">
        <f t="shared" si="127"/>
        <v>43.698837699999999</v>
      </c>
      <c r="BG86" s="63">
        <f t="shared" si="128"/>
        <v>46.779244499999997</v>
      </c>
      <c r="BH86" s="63">
        <f t="shared" si="129"/>
        <v>40.231037899999997</v>
      </c>
      <c r="BI86" s="63">
        <f t="shared" si="130"/>
        <v>49.582930699999999</v>
      </c>
      <c r="BJ86" s="63">
        <f t="shared" si="131"/>
        <v>46.456744499999999</v>
      </c>
      <c r="BK86" s="63">
        <f t="shared" si="132"/>
        <v>51.193020300000001</v>
      </c>
      <c r="BL86" s="63">
        <f t="shared" si="133"/>
        <v>46.618301799999998</v>
      </c>
      <c r="BM86" s="63">
        <f t="shared" si="134"/>
        <v>46.314244500000001</v>
      </c>
      <c r="BN86" s="64">
        <f t="shared" si="135"/>
        <v>47.629244499999999</v>
      </c>
      <c r="BO86" s="51"/>
      <c r="BP86" s="97"/>
      <c r="BX86" s="54">
        <f t="shared" si="69"/>
        <v>2021</v>
      </c>
      <c r="BY86" s="98">
        <f t="shared" si="136"/>
        <v>44348</v>
      </c>
      <c r="BZ86" s="57">
        <f t="shared" si="70"/>
        <v>5.2634373607276013</v>
      </c>
      <c r="CA86" s="57">
        <f t="shared" si="71"/>
        <v>4.7586413570101955</v>
      </c>
      <c r="CB86" s="57">
        <v>5.0788596032215336</v>
      </c>
      <c r="CC86" s="57">
        <v>4.9937625435648076</v>
      </c>
      <c r="CD86" s="57">
        <v>5.0788596032215336</v>
      </c>
      <c r="CE86" s="57">
        <f t="shared" si="72"/>
        <v>4.7898232925967248</v>
      </c>
      <c r="CF86" s="1"/>
      <c r="CG86" s="99">
        <v>-0.25</v>
      </c>
      <c r="CH86" s="7">
        <v>-0.75</v>
      </c>
      <c r="CI86" s="7">
        <v>0</v>
      </c>
      <c r="CJ86" s="7">
        <v>-0.75</v>
      </c>
      <c r="CK86" s="7">
        <v>3</v>
      </c>
      <c r="CL86" s="7">
        <v>-2</v>
      </c>
      <c r="CM86" s="7">
        <v>1.8595699999999979</v>
      </c>
      <c r="CN86" s="100">
        <v>4.3244399999999956</v>
      </c>
      <c r="CO86" s="13"/>
      <c r="CP86" s="101">
        <v>1.0699807663855601</v>
      </c>
      <c r="CQ86" s="102">
        <v>1.0305412888635259</v>
      </c>
      <c r="CR86" s="102">
        <v>1.0207131232430833</v>
      </c>
      <c r="CS86" s="102">
        <v>0.92496776784393286</v>
      </c>
      <c r="CT86" s="102">
        <v>1.0656320160428974</v>
      </c>
      <c r="CU86" s="103">
        <v>1.0031232431757138</v>
      </c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</row>
    <row r="87" spans="1:143" ht="12.75" x14ac:dyDescent="0.2">
      <c r="A87" s="3">
        <f t="shared" si="63"/>
        <v>2021</v>
      </c>
      <c r="B87" s="43">
        <v>44378</v>
      </c>
      <c r="C87" s="43">
        <v>44408</v>
      </c>
      <c r="D87" s="44">
        <f t="shared" si="73"/>
        <v>44378</v>
      </c>
      <c r="E87" s="94">
        <v>61.513570000000001</v>
      </c>
      <c r="F87" s="46">
        <v>45.661189999999998</v>
      </c>
      <c r="G87" s="94">
        <v>61.361469999999997</v>
      </c>
      <c r="H87" s="46">
        <v>47.3628</v>
      </c>
      <c r="I87" s="94">
        <v>57.263179999999998</v>
      </c>
      <c r="J87" s="46">
        <v>42.1083</v>
      </c>
      <c r="K87" s="94">
        <v>66.173900000000003</v>
      </c>
      <c r="L87" s="46">
        <v>53.0747</v>
      </c>
      <c r="M87" s="94">
        <v>65.308430000000001</v>
      </c>
      <c r="N87" s="46">
        <v>50.304920000000003</v>
      </c>
      <c r="O87" s="94">
        <f t="shared" si="110"/>
        <v>65.861469999999997</v>
      </c>
      <c r="P87" s="46">
        <f t="shared" si="111"/>
        <v>46.3628</v>
      </c>
      <c r="Q87" s="94">
        <f t="shared" si="112"/>
        <v>66.361469999999997</v>
      </c>
      <c r="R87" s="46">
        <f t="shared" si="113"/>
        <v>47.3628</v>
      </c>
      <c r="S87" s="94">
        <f t="shared" si="114"/>
        <v>65.611469999999997</v>
      </c>
      <c r="T87" s="46">
        <f t="shared" si="115"/>
        <v>49.8628</v>
      </c>
      <c r="U87" s="94">
        <f t="shared" si="116"/>
        <v>60.954320000000003</v>
      </c>
      <c r="V87" s="95">
        <f t="shared" si="117"/>
        <v>48.826399999999992</v>
      </c>
      <c r="W87" s="96">
        <v>5.3531956985207891</v>
      </c>
      <c r="X87" s="96">
        <v>5.5969027272982519</v>
      </c>
      <c r="Y87" s="96">
        <v>5.1693261550311727</v>
      </c>
      <c r="Z87" s="96">
        <v>5.0164145918335423</v>
      </c>
      <c r="AA87" s="96">
        <v>4.6434352469458222</v>
      </c>
      <c r="AB87" s="96">
        <v>5.2715414835499619</v>
      </c>
      <c r="AC87" s="96">
        <v>5.09235768346183</v>
      </c>
      <c r="AD87" s="96">
        <v>4.7848193916528174</v>
      </c>
      <c r="AE87" s="96">
        <v>4.7873803360226415</v>
      </c>
      <c r="AF87" s="96">
        <f t="shared" si="105"/>
        <v>5.3657544007776732</v>
      </c>
      <c r="AG87" s="96">
        <f t="shared" si="106"/>
        <v>5.1689683971228293</v>
      </c>
      <c r="AH87" s="96">
        <f t="shared" si="107"/>
        <v>5.1195880331517785</v>
      </c>
      <c r="AI87" s="96">
        <f t="shared" si="108"/>
        <v>5.0940632148096565</v>
      </c>
      <c r="AJ87" s="96">
        <f t="shared" si="109"/>
        <v>5.1083442398863346</v>
      </c>
      <c r="AK87" s="125"/>
      <c r="AL87" s="7"/>
      <c r="AM87" s="13"/>
      <c r="AN87" s="13"/>
      <c r="AO87" s="13"/>
      <c r="AP87" s="13"/>
      <c r="AQ87" s="13"/>
      <c r="AR87" s="8">
        <f t="shared" si="118"/>
        <v>5.2074862317937081</v>
      </c>
      <c r="AS87" s="8">
        <f t="shared" si="119"/>
        <v>4.894915552040672</v>
      </c>
      <c r="AT87" s="8">
        <f t="shared" si="120"/>
        <v>5.4048687857606579</v>
      </c>
      <c r="AU87" s="8">
        <f t="shared" si="121"/>
        <v>5.0804517310071393</v>
      </c>
      <c r="AV87" s="8">
        <f t="shared" si="89"/>
        <v>5.1469305751505452</v>
      </c>
      <c r="AW87" s="8"/>
      <c r="AX87" s="8">
        <f t="shared" si="122"/>
        <v>5.1086769513975812</v>
      </c>
      <c r="AY87" s="8">
        <f t="shared" si="123"/>
        <v>5.1986832911839977</v>
      </c>
      <c r="AZ87" s="8">
        <f t="shared" si="124"/>
        <v>5.2749716869804839</v>
      </c>
      <c r="BA87" s="8">
        <v>5.1014186438722424</v>
      </c>
      <c r="BB87" s="8">
        <f t="shared" si="125"/>
        <v>4.7799055917059352</v>
      </c>
      <c r="BC87" s="8">
        <v>5.0159415759696691</v>
      </c>
      <c r="BD87" s="8">
        <f t="shared" si="126"/>
        <v>5.0994904990793994</v>
      </c>
      <c r="BE87" s="5"/>
      <c r="BF87" s="61">
        <f t="shared" si="127"/>
        <v>54.697046599999993</v>
      </c>
      <c r="BG87" s="63">
        <f t="shared" si="128"/>
        <v>55.342041899999998</v>
      </c>
      <c r="BH87" s="63">
        <f t="shared" si="129"/>
        <v>50.746581599999999</v>
      </c>
      <c r="BI87" s="63">
        <f t="shared" si="130"/>
        <v>58.856920699999996</v>
      </c>
      <c r="BJ87" s="63">
        <f t="shared" si="131"/>
        <v>58.192041899999992</v>
      </c>
      <c r="BK87" s="63">
        <f t="shared" si="132"/>
        <v>60.541243999999992</v>
      </c>
      <c r="BL87" s="63">
        <f t="shared" si="133"/>
        <v>55.739314399999998</v>
      </c>
      <c r="BM87" s="63">
        <f t="shared" si="134"/>
        <v>57.477041899999989</v>
      </c>
      <c r="BN87" s="64">
        <f t="shared" si="135"/>
        <v>58.839541899999993</v>
      </c>
      <c r="BO87" s="51"/>
      <c r="BP87" s="97"/>
      <c r="BX87" s="54">
        <f t="shared" si="69"/>
        <v>2021</v>
      </c>
      <c r="BY87" s="98">
        <f t="shared" si="136"/>
        <v>44378</v>
      </c>
      <c r="BZ87" s="57">
        <f t="shared" si="70"/>
        <v>5.3519839850099524</v>
      </c>
      <c r="CA87" s="57">
        <f t="shared" si="71"/>
        <v>4.7799055917059352</v>
      </c>
      <c r="CB87" s="57">
        <v>5.0981023173416293</v>
      </c>
      <c r="CC87" s="57">
        <v>5.0126889168738806</v>
      </c>
      <c r="CD87" s="57">
        <v>5.0981023173416293</v>
      </c>
      <c r="CE87" s="57">
        <f t="shared" si="72"/>
        <v>4.8111202616439055</v>
      </c>
      <c r="CF87" s="1"/>
      <c r="CG87" s="99">
        <v>4.4999999999999929</v>
      </c>
      <c r="CH87" s="7">
        <v>-1</v>
      </c>
      <c r="CI87" s="7">
        <v>4.9999999999999929</v>
      </c>
      <c r="CJ87" s="7">
        <v>0</v>
      </c>
      <c r="CK87" s="7">
        <v>4.2499999999999929</v>
      </c>
      <c r="CL87" s="7">
        <v>2.5</v>
      </c>
      <c r="CM87" s="7">
        <v>-0.55924999999999869</v>
      </c>
      <c r="CN87" s="100">
        <v>3.1652099999999947</v>
      </c>
      <c r="CO87" s="13"/>
      <c r="CP87" s="101">
        <v>1.0696393415155194</v>
      </c>
      <c r="CQ87" s="102">
        <v>1.0304109244753488</v>
      </c>
      <c r="CR87" s="102">
        <v>1.0205671679302977</v>
      </c>
      <c r="CS87" s="102">
        <v>0.92564822184057294</v>
      </c>
      <c r="CT87" s="102">
        <v>1.0646301976823449</v>
      </c>
      <c r="CU87" s="103">
        <v>1.0031393231619261</v>
      </c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</row>
    <row r="88" spans="1:143" ht="12.75" x14ac:dyDescent="0.2">
      <c r="A88" s="3">
        <f t="shared" si="63"/>
        <v>2021</v>
      </c>
      <c r="B88" s="43">
        <v>44409</v>
      </c>
      <c r="C88" s="43">
        <v>44439</v>
      </c>
      <c r="D88" s="44">
        <f t="shared" si="73"/>
        <v>44409</v>
      </c>
      <c r="E88" s="94">
        <v>64.560079999999999</v>
      </c>
      <c r="F88" s="46">
        <v>47.919969999999999</v>
      </c>
      <c r="G88" s="94">
        <v>61.378439999999998</v>
      </c>
      <c r="H88" s="46">
        <v>48.784700000000001</v>
      </c>
      <c r="I88" s="94">
        <v>60.176780000000001</v>
      </c>
      <c r="J88" s="46">
        <v>44.267690000000002</v>
      </c>
      <c r="K88" s="94">
        <v>66.205449999999999</v>
      </c>
      <c r="L88" s="46">
        <v>54.327970000000001</v>
      </c>
      <c r="M88" s="94">
        <v>65.570880000000002</v>
      </c>
      <c r="N88" s="46">
        <v>51.923400000000001</v>
      </c>
      <c r="O88" s="94">
        <f t="shared" si="110"/>
        <v>64.878439999999983</v>
      </c>
      <c r="P88" s="46">
        <f t="shared" si="111"/>
        <v>47.784700000000001</v>
      </c>
      <c r="Q88" s="94">
        <f t="shared" si="112"/>
        <v>65.628439999999983</v>
      </c>
      <c r="R88" s="46">
        <f t="shared" si="113"/>
        <v>48.784700000000001</v>
      </c>
      <c r="S88" s="94">
        <f t="shared" si="114"/>
        <v>65.128439999999983</v>
      </c>
      <c r="T88" s="46">
        <f t="shared" si="115"/>
        <v>51.284700000000001</v>
      </c>
      <c r="U88" s="94">
        <f t="shared" si="116"/>
        <v>61.153729999999996</v>
      </c>
      <c r="V88" s="95">
        <f t="shared" si="117"/>
        <v>46.97683</v>
      </c>
      <c r="W88" s="96">
        <v>5.3839468450839298</v>
      </c>
      <c r="X88" s="96">
        <v>5.664244603413942</v>
      </c>
      <c r="Y88" s="96">
        <v>5.2023909598957507</v>
      </c>
      <c r="Z88" s="96">
        <v>5.0421244575408286</v>
      </c>
      <c r="AA88" s="96">
        <v>4.6694502575768499</v>
      </c>
      <c r="AB88" s="96">
        <v>5.2990175812386058</v>
      </c>
      <c r="AC88" s="96">
        <v>5.1182499665429884</v>
      </c>
      <c r="AD88" s="96">
        <v>4.8556347786583736</v>
      </c>
      <c r="AE88" s="96">
        <v>4.8118524296845813</v>
      </c>
      <c r="AF88" s="96">
        <f t="shared" si="105"/>
        <v>5.3922282482112154</v>
      </c>
      <c r="AG88" s="96">
        <f t="shared" si="106"/>
        <v>5.1950783474978763</v>
      </c>
      <c r="AH88" s="96">
        <f t="shared" si="107"/>
        <v>5.1454234470519715</v>
      </c>
      <c r="AI88" s="96">
        <f t="shared" si="108"/>
        <v>5.1706958383209605</v>
      </c>
      <c r="AJ88" s="96">
        <f t="shared" si="109"/>
        <v>5.1339565437725589</v>
      </c>
      <c r="AK88" s="125"/>
      <c r="AL88" s="7"/>
      <c r="AM88" s="13"/>
      <c r="AN88" s="13"/>
      <c r="AO88" s="13"/>
      <c r="AP88" s="13"/>
      <c r="AQ88" s="13"/>
      <c r="AR88" s="8">
        <f t="shared" si="118"/>
        <v>5.2338022019951094</v>
      </c>
      <c r="AS88" s="8">
        <f t="shared" si="119"/>
        <v>4.9668897232019242</v>
      </c>
      <c r="AT88" s="8">
        <f t="shared" si="120"/>
        <v>5.4321821267063459</v>
      </c>
      <c r="AU88" s="8">
        <f t="shared" si="121"/>
        <v>5.1551537108758456</v>
      </c>
      <c r="AV88" s="8">
        <f t="shared" si="89"/>
        <v>5.1970069406948065</v>
      </c>
      <c r="AW88" s="8"/>
      <c r="AX88" s="8">
        <f t="shared" si="122"/>
        <v>5.1348367659145593</v>
      </c>
      <c r="AY88" s="8">
        <f t="shared" si="123"/>
        <v>5.2249565363196222</v>
      </c>
      <c r="AZ88" s="8">
        <f t="shared" si="124"/>
        <v>5.3024572605954878</v>
      </c>
      <c r="BA88" s="8">
        <v>5.12767074282183</v>
      </c>
      <c r="BB88" s="8">
        <f t="shared" si="125"/>
        <v>4.806563047009786</v>
      </c>
      <c r="BC88" s="8">
        <v>5.0417620561321259</v>
      </c>
      <c r="BD88" s="8">
        <f t="shared" si="126"/>
        <v>5.1253165821605506</v>
      </c>
      <c r="BE88" s="5"/>
      <c r="BF88" s="61">
        <f t="shared" si="127"/>
        <v>57.4048327</v>
      </c>
      <c r="BG88" s="63">
        <f t="shared" si="128"/>
        <v>55.963131799999992</v>
      </c>
      <c r="BH88" s="63">
        <f t="shared" si="129"/>
        <v>53.335871300000001</v>
      </c>
      <c r="BI88" s="63">
        <f t="shared" si="130"/>
        <v>59.702463600000002</v>
      </c>
      <c r="BJ88" s="63">
        <f t="shared" si="131"/>
        <v>58.385631799999985</v>
      </c>
      <c r="BK88" s="63">
        <f t="shared" si="132"/>
        <v>61.098133599999997</v>
      </c>
      <c r="BL88" s="63">
        <f t="shared" si="133"/>
        <v>55.057662999999998</v>
      </c>
      <c r="BM88" s="63">
        <f t="shared" si="134"/>
        <v>57.52813179999999</v>
      </c>
      <c r="BN88" s="64">
        <f t="shared" si="135"/>
        <v>59.175631799999991</v>
      </c>
      <c r="BO88" s="51"/>
      <c r="BP88" s="97"/>
      <c r="BX88" s="54">
        <f t="shared" si="69"/>
        <v>2021</v>
      </c>
      <c r="BY88" s="98">
        <f t="shared" si="136"/>
        <v>44409</v>
      </c>
      <c r="BZ88" s="57">
        <f t="shared" si="70"/>
        <v>5.3860047740464561</v>
      </c>
      <c r="CA88" s="57">
        <f t="shared" si="71"/>
        <v>4.806563047009786</v>
      </c>
      <c r="CB88" s="57">
        <v>5.1243544162912178</v>
      </c>
      <c r="CC88" s="57">
        <v>5.0385094441532283</v>
      </c>
      <c r="CD88" s="57">
        <v>5.1243544162912178</v>
      </c>
      <c r="CE88" s="57">
        <f t="shared" si="72"/>
        <v>4.8378187536708221</v>
      </c>
      <c r="CF88" s="1"/>
      <c r="CG88" s="99">
        <v>3.4999999999999929</v>
      </c>
      <c r="CH88" s="7">
        <v>-1</v>
      </c>
      <c r="CI88" s="7">
        <v>4.2499999999999929</v>
      </c>
      <c r="CJ88" s="7">
        <v>0</v>
      </c>
      <c r="CK88" s="7">
        <v>3.7499999999999929</v>
      </c>
      <c r="CL88" s="7">
        <v>2.5</v>
      </c>
      <c r="CM88" s="7">
        <v>-3.4063500000000033</v>
      </c>
      <c r="CN88" s="100">
        <v>-0.94313999999999965</v>
      </c>
      <c r="CO88" s="13"/>
      <c r="CP88" s="101">
        <v>1.0694357693108474</v>
      </c>
      <c r="CQ88" s="102">
        <v>1.0303352071621903</v>
      </c>
      <c r="CR88" s="102">
        <v>1.0204871955028108</v>
      </c>
      <c r="CS88" s="102">
        <v>0.92608786175307112</v>
      </c>
      <c r="CT88" s="102">
        <v>1.0648856584204711</v>
      </c>
      <c r="CU88" s="103">
        <v>1.0030687397708673</v>
      </c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</row>
    <row r="89" spans="1:143" ht="12.75" x14ac:dyDescent="0.2">
      <c r="A89" s="3">
        <f t="shared" si="63"/>
        <v>2021</v>
      </c>
      <c r="B89" s="43">
        <v>44440</v>
      </c>
      <c r="C89" s="43">
        <v>44469</v>
      </c>
      <c r="D89" s="44">
        <f t="shared" si="73"/>
        <v>44440</v>
      </c>
      <c r="E89" s="94">
        <v>57.786610000000003</v>
      </c>
      <c r="F89" s="46">
        <v>46.509639999999997</v>
      </c>
      <c r="G89" s="94">
        <v>53.501550000000002</v>
      </c>
      <c r="H89" s="46">
        <v>46.642620000000001</v>
      </c>
      <c r="I89" s="94">
        <v>54.021769999999997</v>
      </c>
      <c r="J89" s="46">
        <v>43.016280000000002</v>
      </c>
      <c r="K89" s="94">
        <v>60.185740000000003</v>
      </c>
      <c r="L89" s="46">
        <v>53.193849999999998</v>
      </c>
      <c r="M89" s="94">
        <v>59.132399999999997</v>
      </c>
      <c r="N89" s="46">
        <v>49.90504</v>
      </c>
      <c r="O89" s="94">
        <f t="shared" si="110"/>
        <v>55.501550000000002</v>
      </c>
      <c r="P89" s="46">
        <f t="shared" si="111"/>
        <v>44.142620000000001</v>
      </c>
      <c r="Q89" s="94">
        <f t="shared" si="112"/>
        <v>54.501550000000002</v>
      </c>
      <c r="R89" s="46">
        <f t="shared" si="113"/>
        <v>43.642620000000001</v>
      </c>
      <c r="S89" s="94">
        <f t="shared" si="114"/>
        <v>56.751550000000002</v>
      </c>
      <c r="T89" s="46">
        <f t="shared" si="115"/>
        <v>48.892620000000001</v>
      </c>
      <c r="U89" s="94">
        <f t="shared" si="116"/>
        <v>53.849070000000005</v>
      </c>
      <c r="V89" s="95">
        <f t="shared" si="117"/>
        <v>44.407269999999997</v>
      </c>
      <c r="W89" s="96">
        <v>5.3358259384850877</v>
      </c>
      <c r="X89" s="96">
        <v>5.6370732304595963</v>
      </c>
      <c r="Y89" s="96">
        <v>5.1918280364693139</v>
      </c>
      <c r="Z89" s="96">
        <v>5.0749172301817271</v>
      </c>
      <c r="AA89" s="96">
        <v>4.7012739888530444</v>
      </c>
      <c r="AB89" s="96">
        <v>5.3302319191836656</v>
      </c>
      <c r="AC89" s="96">
        <v>5.1507918507112036</v>
      </c>
      <c r="AD89" s="96">
        <v>4.910555739436278</v>
      </c>
      <c r="AE89" s="96">
        <v>4.8433616864300619</v>
      </c>
      <c r="AF89" s="96">
        <f t="shared" si="105"/>
        <v>5.4258261221788624</v>
      </c>
      <c r="AG89" s="96">
        <f t="shared" si="106"/>
        <v>5.2282688365524006</v>
      </c>
      <c r="AH89" s="96">
        <f t="shared" si="107"/>
        <v>5.1784848215810015</v>
      </c>
      <c r="AI89" s="96">
        <f t="shared" si="108"/>
        <v>5.2258888249940343</v>
      </c>
      <c r="AJ89" s="96">
        <f t="shared" si="109"/>
        <v>5.1665351626683043</v>
      </c>
      <c r="AK89" s="125"/>
      <c r="AL89" s="7"/>
      <c r="AM89" s="13"/>
      <c r="AN89" s="13"/>
      <c r="AO89" s="13"/>
      <c r="AP89" s="13"/>
      <c r="AQ89" s="13"/>
      <c r="AR89" s="8">
        <f t="shared" si="118"/>
        <v>5.2668765837089166</v>
      </c>
      <c r="AS89" s="8">
        <f t="shared" si="119"/>
        <v>5.0227093804617109</v>
      </c>
      <c r="AT89" s="8">
        <f t="shared" si="120"/>
        <v>5.4665100217983129</v>
      </c>
      <c r="AU89" s="8">
        <f t="shared" si="121"/>
        <v>5.213088923544797</v>
      </c>
      <c r="AV89" s="8">
        <f t="shared" si="89"/>
        <v>5.2422962273784339</v>
      </c>
      <c r="AW89" s="8"/>
      <c r="AX89" s="8">
        <f t="shared" si="122"/>
        <v>5.1682034454433534</v>
      </c>
      <c r="AY89" s="8">
        <f t="shared" si="123"/>
        <v>5.2579772204071062</v>
      </c>
      <c r="AZ89" s="8">
        <f t="shared" si="124"/>
        <v>5.333682363707096</v>
      </c>
      <c r="BA89" s="8">
        <v>5.1610770476801946</v>
      </c>
      <c r="BB89" s="8">
        <f t="shared" si="125"/>
        <v>4.8391726702049844</v>
      </c>
      <c r="BC89" s="8">
        <v>5.0746191177161455</v>
      </c>
      <c r="BD89" s="8">
        <f t="shared" si="126"/>
        <v>5.1582575893337284</v>
      </c>
      <c r="BE89" s="5"/>
      <c r="BF89" s="61">
        <f t="shared" si="127"/>
        <v>52.937512900000002</v>
      </c>
      <c r="BG89" s="63">
        <f t="shared" si="128"/>
        <v>50.552210099999996</v>
      </c>
      <c r="BH89" s="63">
        <f t="shared" si="129"/>
        <v>49.289409299999996</v>
      </c>
      <c r="BI89" s="63">
        <f t="shared" si="130"/>
        <v>55.164635199999992</v>
      </c>
      <c r="BJ89" s="63">
        <f t="shared" si="131"/>
        <v>49.832210099999998</v>
      </c>
      <c r="BK89" s="63">
        <f t="shared" si="132"/>
        <v>57.179227299999994</v>
      </c>
      <c r="BL89" s="63">
        <f t="shared" si="133"/>
        <v>49.789096000000001</v>
      </c>
      <c r="BM89" s="63">
        <f t="shared" si="134"/>
        <v>50.617210099999994</v>
      </c>
      <c r="BN89" s="64">
        <f t="shared" si="135"/>
        <v>53.372210099999997</v>
      </c>
      <c r="BO89" s="51"/>
      <c r="BP89" s="97"/>
      <c r="BX89" s="54">
        <f t="shared" si="69"/>
        <v>2021</v>
      </c>
      <c r="BY89" s="98">
        <f t="shared" si="136"/>
        <v>44440</v>
      </c>
      <c r="BZ89" s="57">
        <f t="shared" si="70"/>
        <v>5.3751364507349662</v>
      </c>
      <c r="CA89" s="57">
        <f t="shared" si="71"/>
        <v>4.8391726702049844</v>
      </c>
      <c r="CB89" s="57">
        <v>5.1577607211495815</v>
      </c>
      <c r="CC89" s="57">
        <v>5.0713665656944045</v>
      </c>
      <c r="CD89" s="57">
        <v>5.1577607211495815</v>
      </c>
      <c r="CE89" s="57">
        <f t="shared" si="72"/>
        <v>4.8704785764091172</v>
      </c>
      <c r="CF89" s="1"/>
      <c r="CG89" s="99">
        <v>2</v>
      </c>
      <c r="CH89" s="7">
        <v>-2.5</v>
      </c>
      <c r="CI89" s="7">
        <v>1</v>
      </c>
      <c r="CJ89" s="7">
        <v>-3</v>
      </c>
      <c r="CK89" s="7">
        <v>3.25</v>
      </c>
      <c r="CL89" s="7">
        <v>2.25</v>
      </c>
      <c r="CM89" s="7">
        <v>-3.9375399999999985</v>
      </c>
      <c r="CN89" s="100">
        <v>-2.1023700000000005</v>
      </c>
      <c r="CO89" s="13"/>
      <c r="CP89" s="101">
        <v>1.0691457369807329</v>
      </c>
      <c r="CQ89" s="102">
        <v>1.0302175581226538</v>
      </c>
      <c r="CR89" s="102">
        <v>1.0204077400087106</v>
      </c>
      <c r="CS89" s="102">
        <v>0.92637451521247705</v>
      </c>
      <c r="CT89" s="102">
        <v>1.0642153561205592</v>
      </c>
      <c r="CU89" s="103">
        <v>1.0030564838210123</v>
      </c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</row>
    <row r="90" spans="1:143" ht="12.75" x14ac:dyDescent="0.2">
      <c r="A90" s="3">
        <f t="shared" si="63"/>
        <v>2021</v>
      </c>
      <c r="B90" s="43">
        <v>44470</v>
      </c>
      <c r="C90" s="43">
        <v>44500</v>
      </c>
      <c r="D90" s="44">
        <f t="shared" si="73"/>
        <v>44470</v>
      </c>
      <c r="E90" s="94">
        <v>57.303570000000001</v>
      </c>
      <c r="F90" s="46">
        <v>46.667879999999997</v>
      </c>
      <c r="G90" s="94">
        <v>49.42342</v>
      </c>
      <c r="H90" s="46">
        <v>46.389919999999996</v>
      </c>
      <c r="I90" s="94">
        <v>53.714640000000003</v>
      </c>
      <c r="J90" s="46">
        <v>43.15363</v>
      </c>
      <c r="K90" s="94">
        <v>59.428809999999999</v>
      </c>
      <c r="L90" s="46">
        <v>53.494070000000001</v>
      </c>
      <c r="M90" s="94">
        <v>56.957410000000003</v>
      </c>
      <c r="N90" s="46">
        <v>49.670319999999997</v>
      </c>
      <c r="O90" s="94">
        <f t="shared" si="110"/>
        <v>49.67342</v>
      </c>
      <c r="P90" s="46">
        <f t="shared" si="111"/>
        <v>45.389919999999996</v>
      </c>
      <c r="Q90" s="94">
        <f t="shared" si="112"/>
        <v>48.92342</v>
      </c>
      <c r="R90" s="46">
        <f t="shared" si="113"/>
        <v>45.389919999999996</v>
      </c>
      <c r="S90" s="94">
        <f t="shared" si="114"/>
        <v>52.42342</v>
      </c>
      <c r="T90" s="46">
        <f t="shared" si="115"/>
        <v>47.389919999999996</v>
      </c>
      <c r="U90" s="94">
        <f t="shared" si="116"/>
        <v>54.36083</v>
      </c>
      <c r="V90" s="95">
        <f t="shared" si="117"/>
        <v>44.306449999999998</v>
      </c>
      <c r="W90" s="96">
        <v>5.3720875566430681</v>
      </c>
      <c r="X90" s="96">
        <v>5.6709214672197303</v>
      </c>
      <c r="Y90" s="96">
        <v>5.2167289700219497</v>
      </c>
      <c r="Z90" s="96">
        <v>5.143081142371968</v>
      </c>
      <c r="AA90" s="96">
        <v>4.7675193187492075</v>
      </c>
      <c r="AB90" s="96">
        <v>5.4005352614638547</v>
      </c>
      <c r="AC90" s="96">
        <v>5.2199285572917704</v>
      </c>
      <c r="AD90" s="96">
        <v>5.2811973796429541</v>
      </c>
      <c r="AE90" s="96">
        <v>4.8845636265946872</v>
      </c>
      <c r="AF90" s="96">
        <f t="shared" si="105"/>
        <v>5.4970613851442929</v>
      </c>
      <c r="AG90" s="96">
        <f t="shared" si="106"/>
        <v>5.2978549305297413</v>
      </c>
      <c r="AH90" s="96">
        <f t="shared" si="107"/>
        <v>5.247392116482402</v>
      </c>
      <c r="AI90" s="96">
        <f t="shared" si="108"/>
        <v>5.6198331552849528</v>
      </c>
      <c r="AJ90" s="96">
        <f t="shared" si="109"/>
        <v>5.2357702050802573</v>
      </c>
      <c r="AK90" s="125"/>
      <c r="AL90" s="7"/>
      <c r="AM90" s="13"/>
      <c r="AN90" s="13"/>
      <c r="AO90" s="13"/>
      <c r="AP90" s="13"/>
      <c r="AQ90" s="13"/>
      <c r="AR90" s="8">
        <f t="shared" si="118"/>
        <v>5.3371446054393434</v>
      </c>
      <c r="AS90" s="8">
        <f t="shared" si="119"/>
        <v>5.3994159971978393</v>
      </c>
      <c r="AT90" s="8">
        <f t="shared" si="120"/>
        <v>5.5394411894662232</v>
      </c>
      <c r="AU90" s="8">
        <f t="shared" si="121"/>
        <v>5.6040726562616863</v>
      </c>
      <c r="AV90" s="8">
        <f t="shared" si="89"/>
        <v>5.4700186120912733</v>
      </c>
      <c r="AW90" s="8"/>
      <c r="AX90" s="8">
        <f t="shared" si="122"/>
        <v>5.2375602954537737</v>
      </c>
      <c r="AY90" s="8">
        <f t="shared" si="123"/>
        <v>5.3281311590987013</v>
      </c>
      <c r="AZ90" s="8">
        <f t="shared" si="124"/>
        <v>5.4040099521266685</v>
      </c>
      <c r="BA90" s="8">
        <v>5.2305217650750011</v>
      </c>
      <c r="BB90" s="8">
        <f t="shared" si="125"/>
        <v>4.9070539386711838</v>
      </c>
      <c r="BC90" s="8">
        <v>5.1429220732749874</v>
      </c>
      <c r="BD90" s="8">
        <f t="shared" si="126"/>
        <v>5.2267296256875619</v>
      </c>
      <c r="BE90" s="5"/>
      <c r="BF90" s="61">
        <f t="shared" si="127"/>
        <v>52.730223299999999</v>
      </c>
      <c r="BG90" s="63">
        <f t="shared" si="128"/>
        <v>48.11901499999999</v>
      </c>
      <c r="BH90" s="63">
        <f t="shared" si="129"/>
        <v>49.173405699999996</v>
      </c>
      <c r="BI90" s="63">
        <f t="shared" si="130"/>
        <v>53.823961299999993</v>
      </c>
      <c r="BJ90" s="63">
        <f t="shared" si="131"/>
        <v>47.404014999999994</v>
      </c>
      <c r="BK90" s="63">
        <f t="shared" si="132"/>
        <v>56.876871800000004</v>
      </c>
      <c r="BL90" s="63">
        <f t="shared" si="133"/>
        <v>50.037446599999996</v>
      </c>
      <c r="BM90" s="63">
        <f t="shared" si="134"/>
        <v>47.831514999999996</v>
      </c>
      <c r="BN90" s="64">
        <f t="shared" si="135"/>
        <v>50.259014999999991</v>
      </c>
      <c r="BO90" s="51"/>
      <c r="BP90" s="97"/>
      <c r="BX90" s="54">
        <f t="shared" si="69"/>
        <v>2021</v>
      </c>
      <c r="BY90" s="98">
        <f t="shared" si="136"/>
        <v>44470</v>
      </c>
      <c r="BZ90" s="57">
        <f t="shared" si="70"/>
        <v>5.4007573310237165</v>
      </c>
      <c r="CA90" s="57">
        <f t="shared" si="71"/>
        <v>4.9070539386711838</v>
      </c>
      <c r="CB90" s="57">
        <v>5.2272054385443889</v>
      </c>
      <c r="CC90" s="57">
        <v>5.1396696458916287</v>
      </c>
      <c r="CD90" s="57">
        <v>5.2272054385443889</v>
      </c>
      <c r="CE90" s="57">
        <f t="shared" si="72"/>
        <v>4.9384643419018959</v>
      </c>
      <c r="CF90" s="1"/>
      <c r="CG90" s="99">
        <v>0.25</v>
      </c>
      <c r="CH90" s="7">
        <v>-1</v>
      </c>
      <c r="CI90" s="7">
        <v>-0.5</v>
      </c>
      <c r="CJ90" s="7">
        <v>-1</v>
      </c>
      <c r="CK90" s="7">
        <v>3</v>
      </c>
      <c r="CL90" s="7">
        <v>1</v>
      </c>
      <c r="CM90" s="7">
        <v>-2.9427400000000006</v>
      </c>
      <c r="CN90" s="100">
        <v>-2.3614299999999986</v>
      </c>
      <c r="CO90" s="13"/>
      <c r="CP90" s="101">
        <v>1.0688264938804894</v>
      </c>
      <c r="CQ90" s="102">
        <v>1.0300935925125989</v>
      </c>
      <c r="CR90" s="102">
        <v>1.0202818060269463</v>
      </c>
      <c r="CS90" s="102">
        <v>0.92697727038979727</v>
      </c>
      <c r="CT90" s="102">
        <v>1.0641210224308815</v>
      </c>
      <c r="CU90" s="103">
        <v>1.0030348399627727</v>
      </c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</row>
    <row r="91" spans="1:143" ht="12.75" x14ac:dyDescent="0.2">
      <c r="A91" s="3">
        <f t="shared" si="63"/>
        <v>2021</v>
      </c>
      <c r="B91" s="43">
        <v>44501</v>
      </c>
      <c r="C91" s="43">
        <v>44530</v>
      </c>
      <c r="D91" s="44">
        <f t="shared" si="73"/>
        <v>44501</v>
      </c>
      <c r="E91" s="94">
        <v>65.199299999999994</v>
      </c>
      <c r="F91" s="46">
        <v>50.946629999999999</v>
      </c>
      <c r="G91" s="94">
        <v>49.622149999999998</v>
      </c>
      <c r="H91" s="46">
        <v>47.029949999999999</v>
      </c>
      <c r="I91" s="94">
        <v>61.2804</v>
      </c>
      <c r="J91" s="46">
        <v>47.60013</v>
      </c>
      <c r="K91" s="94">
        <v>61.954790000000003</v>
      </c>
      <c r="L91" s="46">
        <v>55.838009999999997</v>
      </c>
      <c r="M91" s="94">
        <v>59.228949999999998</v>
      </c>
      <c r="N91" s="46">
        <v>52.312579999999997</v>
      </c>
      <c r="O91" s="94">
        <f t="shared" si="110"/>
        <v>48.872149999999998</v>
      </c>
      <c r="P91" s="46">
        <f t="shared" si="111"/>
        <v>46.029949999999999</v>
      </c>
      <c r="Q91" s="94">
        <f t="shared" si="112"/>
        <v>49.122149999999998</v>
      </c>
      <c r="R91" s="46">
        <f t="shared" si="113"/>
        <v>46.529949999999999</v>
      </c>
      <c r="S91" s="94">
        <f t="shared" si="114"/>
        <v>52.372149999999998</v>
      </c>
      <c r="T91" s="46">
        <f t="shared" si="115"/>
        <v>47.529949999999999</v>
      </c>
      <c r="U91" s="94">
        <f t="shared" si="116"/>
        <v>63.468969999999999</v>
      </c>
      <c r="V91" s="95">
        <f t="shared" si="117"/>
        <v>47.845109999999998</v>
      </c>
      <c r="W91" s="96">
        <v>5.6370717014725029</v>
      </c>
      <c r="X91" s="96">
        <v>5.8063998727896999</v>
      </c>
      <c r="Y91" s="96">
        <v>5.476348523125802</v>
      </c>
      <c r="Z91" s="96">
        <v>5.7284052733837996</v>
      </c>
      <c r="AA91" s="96">
        <v>5.5684051260928618</v>
      </c>
      <c r="AB91" s="96">
        <v>5.9178620424311354</v>
      </c>
      <c r="AC91" s="96">
        <v>5.809427180494203</v>
      </c>
      <c r="AD91" s="96">
        <v>6.0557943555451219</v>
      </c>
      <c r="AE91" s="96">
        <v>5.1016050550855097</v>
      </c>
      <c r="AF91" s="96">
        <f t="shared" si="105"/>
        <v>6.0623055807615751</v>
      </c>
      <c r="AG91" s="96">
        <f t="shared" si="106"/>
        <v>5.8743054076947239</v>
      </c>
      <c r="AH91" s="96">
        <f t="shared" si="107"/>
        <v>5.8269053640597832</v>
      </c>
      <c r="AI91" s="96">
        <f t="shared" si="108"/>
        <v>6.3837940498247878</v>
      </c>
      <c r="AJ91" s="96">
        <f t="shared" si="109"/>
        <v>5.8244272506748427</v>
      </c>
      <c r="AK91" s="125"/>
      <c r="AL91" s="7"/>
      <c r="AM91" s="13"/>
      <c r="AN91" s="13"/>
      <c r="AO91" s="13"/>
      <c r="AP91" s="13"/>
      <c r="AQ91" s="13"/>
      <c r="AR91" s="8">
        <f t="shared" si="118"/>
        <v>5.9362894608132963</v>
      </c>
      <c r="AS91" s="8">
        <f t="shared" si="119"/>
        <v>6.1866880532016681</v>
      </c>
      <c r="AT91" s="8">
        <f t="shared" si="120"/>
        <v>6.1612935318059341</v>
      </c>
      <c r="AU91" s="8">
        <f t="shared" si="121"/>
        <v>6.4211821877772666</v>
      </c>
      <c r="AV91" s="8">
        <f t="shared" si="89"/>
        <v>6.1763633083995408</v>
      </c>
      <c r="AW91" s="8"/>
      <c r="AX91" s="8">
        <f t="shared" si="122"/>
        <v>5.8331281943262105</v>
      </c>
      <c r="AY91" s="8">
        <f t="shared" si="123"/>
        <v>5.9263032780255731</v>
      </c>
      <c r="AZ91" s="8">
        <f t="shared" si="124"/>
        <v>5.9215151481853425</v>
      </c>
      <c r="BA91" s="8">
        <v>5.8289733214004409</v>
      </c>
      <c r="BB91" s="8">
        <f t="shared" si="125"/>
        <v>5.7277177437164282</v>
      </c>
      <c r="BC91" s="8">
        <v>5.7315343045470657</v>
      </c>
      <c r="BD91" s="8">
        <f t="shared" si="126"/>
        <v>5.8146996216813651</v>
      </c>
      <c r="BE91" s="5"/>
      <c r="BF91" s="61">
        <f t="shared" si="127"/>
        <v>59.070651899999987</v>
      </c>
      <c r="BG91" s="63">
        <f t="shared" si="128"/>
        <v>48.507503999999997</v>
      </c>
      <c r="BH91" s="63">
        <f t="shared" si="129"/>
        <v>55.397883899999997</v>
      </c>
      <c r="BI91" s="63">
        <f t="shared" si="130"/>
        <v>56.254910899999999</v>
      </c>
      <c r="BJ91" s="63">
        <f t="shared" si="131"/>
        <v>48.007503999999997</v>
      </c>
      <c r="BK91" s="63">
        <f t="shared" si="132"/>
        <v>59.324574599999998</v>
      </c>
      <c r="BL91" s="63">
        <f t="shared" si="133"/>
        <v>56.7507102</v>
      </c>
      <c r="BM91" s="63">
        <f t="shared" si="134"/>
        <v>47.650003999999996</v>
      </c>
      <c r="BN91" s="64">
        <f t="shared" si="135"/>
        <v>50.290003999999996</v>
      </c>
      <c r="BO91" s="51"/>
      <c r="BP91" s="97"/>
      <c r="BX91" s="54">
        <f t="shared" si="69"/>
        <v>2021</v>
      </c>
      <c r="BY91" s="98">
        <f t="shared" si="136"/>
        <v>44501</v>
      </c>
      <c r="BZ91" s="57">
        <f t="shared" si="70"/>
        <v>5.6678831187630436</v>
      </c>
      <c r="CA91" s="57">
        <f t="shared" si="71"/>
        <v>5.7277177437164282</v>
      </c>
      <c r="CB91" s="57">
        <v>5.8256569948698287</v>
      </c>
      <c r="CC91" s="57">
        <v>5.728282951255979</v>
      </c>
      <c r="CD91" s="57">
        <v>5.8256569948698287</v>
      </c>
      <c r="CE91" s="57">
        <f t="shared" si="72"/>
        <v>5.7603914840854484</v>
      </c>
      <c r="CF91" s="1"/>
      <c r="CG91" s="99">
        <v>-0.75</v>
      </c>
      <c r="CH91" s="7">
        <v>-1</v>
      </c>
      <c r="CI91" s="7">
        <v>-0.5</v>
      </c>
      <c r="CJ91" s="7">
        <v>-0.5</v>
      </c>
      <c r="CK91" s="7">
        <v>2.75</v>
      </c>
      <c r="CL91" s="7">
        <v>0.5</v>
      </c>
      <c r="CM91" s="7">
        <v>-1.730329999999995</v>
      </c>
      <c r="CN91" s="100">
        <v>-3.1015200000000007</v>
      </c>
      <c r="CO91" s="13"/>
      <c r="CP91" s="101">
        <v>1.0582885273374765</v>
      </c>
      <c r="CQ91" s="102">
        <v>1.0254695901124224</v>
      </c>
      <c r="CR91" s="102">
        <v>1.0171950282801481</v>
      </c>
      <c r="CS91" s="102">
        <v>0.97206898959569865</v>
      </c>
      <c r="CT91" s="102">
        <v>1.0541629512203177</v>
      </c>
      <c r="CU91" s="103">
        <v>1.0025820222398181</v>
      </c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</row>
    <row r="92" spans="1:143" ht="12.75" x14ac:dyDescent="0.2">
      <c r="A92" s="3">
        <f t="shared" si="63"/>
        <v>2021</v>
      </c>
      <c r="B92" s="43">
        <v>44531</v>
      </c>
      <c r="C92" s="43">
        <v>44561</v>
      </c>
      <c r="D92" s="44">
        <f t="shared" si="73"/>
        <v>44531</v>
      </c>
      <c r="E92" s="94">
        <v>65.027330000000006</v>
      </c>
      <c r="F92" s="46">
        <v>51.211199999999998</v>
      </c>
      <c r="G92" s="94">
        <v>51.224629999999998</v>
      </c>
      <c r="H92" s="46">
        <v>49.168900000000001</v>
      </c>
      <c r="I92" s="94">
        <v>60.828200000000002</v>
      </c>
      <c r="J92" s="46">
        <v>47.683250000000001</v>
      </c>
      <c r="K92" s="94">
        <v>60.828240000000001</v>
      </c>
      <c r="L92" s="46">
        <v>56.932360000000003</v>
      </c>
      <c r="M92" s="94">
        <v>60.086150000000004</v>
      </c>
      <c r="N92" s="46">
        <v>54.13176</v>
      </c>
      <c r="O92" s="94">
        <f t="shared" si="110"/>
        <v>50.724629999999998</v>
      </c>
      <c r="P92" s="46">
        <f t="shared" si="111"/>
        <v>48.668900000000001</v>
      </c>
      <c r="Q92" s="94">
        <f t="shared" si="112"/>
        <v>50.724629999999998</v>
      </c>
      <c r="R92" s="46">
        <f t="shared" si="113"/>
        <v>48.668900000000001</v>
      </c>
      <c r="S92" s="94">
        <f t="shared" si="114"/>
        <v>53.724629999999998</v>
      </c>
      <c r="T92" s="46">
        <f t="shared" si="115"/>
        <v>49.918900000000001</v>
      </c>
      <c r="U92" s="94">
        <f t="shared" si="116"/>
        <v>60.485849999999999</v>
      </c>
      <c r="V92" s="95">
        <f t="shared" si="117"/>
        <v>48.614329999999995</v>
      </c>
      <c r="W92" s="96">
        <v>5.8385011864801024</v>
      </c>
      <c r="X92" s="96">
        <v>6.0784443379405531</v>
      </c>
      <c r="Y92" s="96">
        <v>5.6899187747998337</v>
      </c>
      <c r="Z92" s="96">
        <v>5.870519535931769</v>
      </c>
      <c r="AA92" s="96">
        <v>5.7130190118010722</v>
      </c>
      <c r="AB92" s="96">
        <v>5.9498193214378752</v>
      </c>
      <c r="AC92" s="96">
        <v>5.9435704383544312</v>
      </c>
      <c r="AD92" s="96">
        <v>6.1956268526279592</v>
      </c>
      <c r="AE92" s="96">
        <v>5.1262293128666032</v>
      </c>
      <c r="AF92" s="96">
        <f t="shared" si="105"/>
        <v>6.2110206690524183</v>
      </c>
      <c r="AG92" s="96">
        <f t="shared" si="106"/>
        <v>6.0197200324416107</v>
      </c>
      <c r="AH92" s="96">
        <f t="shared" si="107"/>
        <v>5.9702198677148193</v>
      </c>
      <c r="AI92" s="96">
        <f t="shared" si="108"/>
        <v>6.5352283245035574</v>
      </c>
      <c r="AJ92" s="96">
        <f t="shared" si="109"/>
        <v>5.9585703637490264</v>
      </c>
      <c r="AK92" s="125"/>
      <c r="AL92" s="7"/>
      <c r="AM92" s="13"/>
      <c r="AN92" s="13"/>
      <c r="AO92" s="13"/>
      <c r="AP92" s="13"/>
      <c r="AQ92" s="13"/>
      <c r="AR92" s="8">
        <f t="shared" si="118"/>
        <v>6.0726277653770007</v>
      </c>
      <c r="AS92" s="8">
        <f t="shared" si="119"/>
        <v>6.3288086925784723</v>
      </c>
      <c r="AT92" s="8">
        <f t="shared" si="120"/>
        <v>6.3027990346624136</v>
      </c>
      <c r="AU92" s="8">
        <f t="shared" si="121"/>
        <v>6.568689174941702</v>
      </c>
      <c r="AV92" s="8">
        <f t="shared" si="89"/>
        <v>6.3182311668898974</v>
      </c>
      <c r="AW92" s="8"/>
      <c r="AX92" s="8">
        <f t="shared" si="122"/>
        <v>5.9777296010701768</v>
      </c>
      <c r="AY92" s="8">
        <f t="shared" si="123"/>
        <v>6.0624202317142881</v>
      </c>
      <c r="AZ92" s="8">
        <f t="shared" si="124"/>
        <v>5.9534834485833281</v>
      </c>
      <c r="BA92" s="8">
        <v>5.9739878258933565</v>
      </c>
      <c r="BB92" s="8">
        <f t="shared" si="125"/>
        <v>5.8759028914858824</v>
      </c>
      <c r="BC92" s="8">
        <v>5.8741645812239174</v>
      </c>
      <c r="BD92" s="8">
        <f t="shared" si="126"/>
        <v>5.9574562892333187</v>
      </c>
      <c r="BE92" s="5"/>
      <c r="BF92" s="61">
        <f t="shared" si="127"/>
        <v>59.086394100000007</v>
      </c>
      <c r="BG92" s="63">
        <f t="shared" si="128"/>
        <v>50.340666099999993</v>
      </c>
      <c r="BH92" s="63">
        <f t="shared" si="129"/>
        <v>55.1758715</v>
      </c>
      <c r="BI92" s="63">
        <f t="shared" si="130"/>
        <v>57.525762299999997</v>
      </c>
      <c r="BJ92" s="63">
        <f t="shared" si="131"/>
        <v>49.840666099999993</v>
      </c>
      <c r="BK92" s="63">
        <f t="shared" si="132"/>
        <v>59.153011599999999</v>
      </c>
      <c r="BL92" s="63">
        <f t="shared" si="133"/>
        <v>55.381096399999997</v>
      </c>
      <c r="BM92" s="63">
        <f t="shared" si="134"/>
        <v>49.840666099999993</v>
      </c>
      <c r="BN92" s="64">
        <f t="shared" si="135"/>
        <v>52.088166099999995</v>
      </c>
      <c r="BO92" s="51"/>
      <c r="BP92" s="97"/>
      <c r="BX92" s="54">
        <f t="shared" si="69"/>
        <v>2021</v>
      </c>
      <c r="BY92" s="98">
        <f t="shared" si="136"/>
        <v>44531</v>
      </c>
      <c r="BZ92" s="57">
        <f t="shared" si="70"/>
        <v>5.8876282074285768</v>
      </c>
      <c r="CA92" s="57">
        <f t="shared" si="71"/>
        <v>5.8759028914858824</v>
      </c>
      <c r="CB92" s="57">
        <v>5.9706714993627443</v>
      </c>
      <c r="CC92" s="57">
        <v>5.8709134882027838</v>
      </c>
      <c r="CD92" s="57">
        <v>5.9706714993627443</v>
      </c>
      <c r="CE92" s="57">
        <f t="shared" si="72"/>
        <v>5.908804749385336</v>
      </c>
      <c r="CF92" s="1"/>
      <c r="CG92" s="99">
        <v>-0.5</v>
      </c>
      <c r="CH92" s="7">
        <v>-0.5</v>
      </c>
      <c r="CI92" s="7">
        <v>-0.5</v>
      </c>
      <c r="CJ92" s="7">
        <v>-0.5</v>
      </c>
      <c r="CK92" s="7">
        <v>2.5</v>
      </c>
      <c r="CL92" s="7">
        <v>0.75</v>
      </c>
      <c r="CM92" s="7">
        <v>-4.5414800000000071</v>
      </c>
      <c r="CN92" s="100">
        <v>-2.5968700000000027</v>
      </c>
      <c r="CO92" s="13"/>
      <c r="CP92" s="101">
        <v>1.058001873775658</v>
      </c>
      <c r="CQ92" s="102">
        <v>1.0254152116514779</v>
      </c>
      <c r="CR92" s="102">
        <v>1.0169832211906993</v>
      </c>
      <c r="CS92" s="102">
        <v>0.97317093944297761</v>
      </c>
      <c r="CT92" s="102">
        <v>1.0548130931628898</v>
      </c>
      <c r="CU92" s="103">
        <v>1.0025237229961639</v>
      </c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</row>
    <row r="93" spans="1:143" ht="12.75" x14ac:dyDescent="0.2">
      <c r="A93" s="3">
        <f t="shared" si="63"/>
        <v>2022</v>
      </c>
      <c r="B93" s="43">
        <v>44562</v>
      </c>
      <c r="C93" s="43">
        <v>44592</v>
      </c>
      <c r="D93" s="44">
        <f t="shared" si="73"/>
        <v>44562</v>
      </c>
      <c r="E93" s="94">
        <v>63.627569999999999</v>
      </c>
      <c r="F93" s="46">
        <v>50.941079999999999</v>
      </c>
      <c r="G93" s="94">
        <v>52.604640000000003</v>
      </c>
      <c r="H93" s="46">
        <v>50.269849999999998</v>
      </c>
      <c r="I93" s="94">
        <v>59.297739999999997</v>
      </c>
      <c r="J93" s="46">
        <v>47.301049999999996</v>
      </c>
      <c r="K93" s="94">
        <v>62.114240000000002</v>
      </c>
      <c r="L93" s="46">
        <v>56.804009999999998</v>
      </c>
      <c r="M93" s="94">
        <v>60.784190000000002</v>
      </c>
      <c r="N93" s="46">
        <v>54.443919999999999</v>
      </c>
      <c r="O93" s="94">
        <f t="shared" si="110"/>
        <v>52.104640000000003</v>
      </c>
      <c r="P93" s="46">
        <f t="shared" si="111"/>
        <v>49.769849999999998</v>
      </c>
      <c r="Q93" s="94">
        <f t="shared" si="112"/>
        <v>52.104640000000003</v>
      </c>
      <c r="R93" s="46">
        <f t="shared" si="113"/>
        <v>49.769849999999998</v>
      </c>
      <c r="S93" s="94">
        <f t="shared" si="114"/>
        <v>54.354640000000003</v>
      </c>
      <c r="T93" s="46">
        <f t="shared" si="115"/>
        <v>48.769849999999998</v>
      </c>
      <c r="U93" s="94">
        <f t="shared" si="116"/>
        <v>57.711649999999999</v>
      </c>
      <c r="V93" s="95">
        <f t="shared" si="117"/>
        <v>47.22045</v>
      </c>
      <c r="W93" s="96">
        <v>6.0577311015061026</v>
      </c>
      <c r="X93" s="96">
        <v>6.2110929465585532</v>
      </c>
      <c r="Y93" s="96">
        <v>5.8634963572710825</v>
      </c>
      <c r="Z93" s="96">
        <v>5.8125319757858698</v>
      </c>
      <c r="AA93" s="96">
        <v>5.6400310268270628</v>
      </c>
      <c r="AB93" s="96">
        <v>5.8732608757573468</v>
      </c>
      <c r="AC93" s="96">
        <v>5.925821771188839</v>
      </c>
      <c r="AD93" s="96">
        <v>6.0895051355834449</v>
      </c>
      <c r="AE93" s="96">
        <v>5.3922475374894603</v>
      </c>
      <c r="AF93" s="96">
        <f t="shared" si="105"/>
        <v>6.1568338698526359</v>
      </c>
      <c r="AG93" s="96">
        <f t="shared" si="106"/>
        <v>5.9637328075688938</v>
      </c>
      <c r="AH93" s="96">
        <f t="shared" si="107"/>
        <v>5.912932528107401</v>
      </c>
      <c r="AI93" s="96">
        <f t="shared" si="108"/>
        <v>6.4358054276357555</v>
      </c>
      <c r="AJ93" s="96">
        <f t="shared" si="109"/>
        <v>5.9408218262983326</v>
      </c>
      <c r="AK93" s="125"/>
      <c r="AL93" s="7"/>
      <c r="AM93" s="13"/>
      <c r="AN93" s="13"/>
      <c r="AO93" s="13"/>
      <c r="AP93" s="13"/>
      <c r="AQ93" s="13"/>
      <c r="AR93" s="8">
        <f t="shared" si="118"/>
        <v>6.054588668755807</v>
      </c>
      <c r="AS93" s="8">
        <f t="shared" si="119"/>
        <v>6.2209504579565449</v>
      </c>
      <c r="AT93" s="8">
        <f t="shared" si="120"/>
        <v>6.2840762593820019</v>
      </c>
      <c r="AU93" s="8">
        <f t="shared" si="121"/>
        <v>6.4567431317792199</v>
      </c>
      <c r="AV93" s="8">
        <f t="shared" si="89"/>
        <v>6.2540896294683934</v>
      </c>
      <c r="AW93" s="8"/>
      <c r="AX93" s="8">
        <f t="shared" si="122"/>
        <v>5.9187271996193225</v>
      </c>
      <c r="AY93" s="8">
        <f t="shared" si="123"/>
        <v>6.0444104223123674</v>
      </c>
      <c r="AZ93" s="8">
        <f t="shared" si="124"/>
        <v>5.8768985995102332</v>
      </c>
      <c r="BA93" s="8">
        <v>5.9148168017976124</v>
      </c>
      <c r="BB93" s="8">
        <f t="shared" si="125"/>
        <v>5.8011124570417696</v>
      </c>
      <c r="BC93" s="8">
        <v>5.8159664060307525</v>
      </c>
      <c r="BD93" s="8">
        <f t="shared" si="126"/>
        <v>5.8992066055106678</v>
      </c>
      <c r="BE93" s="5"/>
      <c r="BF93" s="61">
        <f t="shared" si="127"/>
        <v>58.172379299999989</v>
      </c>
      <c r="BG93" s="63">
        <f t="shared" si="128"/>
        <v>51.600680299999993</v>
      </c>
      <c r="BH93" s="63">
        <f t="shared" si="129"/>
        <v>54.139163299999993</v>
      </c>
      <c r="BI93" s="63">
        <f t="shared" si="130"/>
        <v>58.057873899999997</v>
      </c>
      <c r="BJ93" s="63">
        <f t="shared" si="131"/>
        <v>51.100680299999993</v>
      </c>
      <c r="BK93" s="63">
        <f t="shared" si="132"/>
        <v>59.830841100000001</v>
      </c>
      <c r="BL93" s="63">
        <f t="shared" si="133"/>
        <v>53.200434000000001</v>
      </c>
      <c r="BM93" s="63">
        <f t="shared" si="134"/>
        <v>51.100680299999993</v>
      </c>
      <c r="BN93" s="64">
        <f t="shared" si="135"/>
        <v>51.9531803</v>
      </c>
      <c r="BO93" s="51"/>
      <c r="BP93" s="97"/>
      <c r="BX93" s="54">
        <f t="shared" si="69"/>
        <v>2022</v>
      </c>
      <c r="BY93" s="98">
        <f t="shared" si="136"/>
        <v>44562</v>
      </c>
      <c r="BZ93" s="57">
        <f t="shared" si="70"/>
        <v>6.0662243412605026</v>
      </c>
      <c r="CA93" s="57">
        <f t="shared" si="71"/>
        <v>5.8011124570417696</v>
      </c>
      <c r="CB93" s="57">
        <v>5.9115004752669993</v>
      </c>
      <c r="CC93" s="57">
        <v>5.8127152068103127</v>
      </c>
      <c r="CD93" s="57">
        <v>5.9115004752669993</v>
      </c>
      <c r="CE93" s="57">
        <f t="shared" si="72"/>
        <v>5.8338991818832744</v>
      </c>
      <c r="CF93" s="1"/>
      <c r="CG93" s="99">
        <v>-0.5</v>
      </c>
      <c r="CH93" s="7">
        <v>-0.5</v>
      </c>
      <c r="CI93" s="7">
        <v>-0.5</v>
      </c>
      <c r="CJ93" s="7">
        <v>-0.5</v>
      </c>
      <c r="CK93" s="7">
        <v>1.75</v>
      </c>
      <c r="CL93" s="7">
        <v>-1.5</v>
      </c>
      <c r="CM93" s="7">
        <v>-5.9159199999999998</v>
      </c>
      <c r="CN93" s="100">
        <v>-3.7206299999999999</v>
      </c>
      <c r="CO93" s="13"/>
      <c r="CP93" s="101">
        <v>1.0592344086021506</v>
      </c>
      <c r="CQ93" s="102">
        <v>1.0260129032258065</v>
      </c>
      <c r="CR93" s="102">
        <v>1.0172731182795698</v>
      </c>
      <c r="CS93" s="102">
        <v>0.97032258064516119</v>
      </c>
      <c r="CT93" s="102">
        <v>1.0568683799983578</v>
      </c>
      <c r="CU93" s="103">
        <v>1.0025313037902057</v>
      </c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</row>
    <row r="94" spans="1:143" ht="12.75" x14ac:dyDescent="0.2">
      <c r="A94" s="3">
        <f t="shared" si="63"/>
        <v>2022</v>
      </c>
      <c r="B94" s="43">
        <v>44593</v>
      </c>
      <c r="C94" s="43">
        <v>44620</v>
      </c>
      <c r="D94" s="44">
        <f t="shared" si="73"/>
        <v>44593</v>
      </c>
      <c r="E94" s="94">
        <v>58.555759999999999</v>
      </c>
      <c r="F94" s="46">
        <v>49.192979999999999</v>
      </c>
      <c r="G94" s="94">
        <v>51.895980000000002</v>
      </c>
      <c r="H94" s="46">
        <v>49.497979999999998</v>
      </c>
      <c r="I94" s="94">
        <v>54.404629999999997</v>
      </c>
      <c r="J94" s="46">
        <v>45.456449999999997</v>
      </c>
      <c r="K94" s="94">
        <v>61.055900000000001</v>
      </c>
      <c r="L94" s="46">
        <v>55.599899999999998</v>
      </c>
      <c r="M94" s="94">
        <v>58.41348</v>
      </c>
      <c r="N94" s="46">
        <v>53.1875</v>
      </c>
      <c r="O94" s="94">
        <f t="shared" si="110"/>
        <v>50.895980000000002</v>
      </c>
      <c r="P94" s="46">
        <f t="shared" si="111"/>
        <v>48.247979999999998</v>
      </c>
      <c r="Q94" s="94">
        <f t="shared" si="112"/>
        <v>51.895980000000002</v>
      </c>
      <c r="R94" s="46">
        <f t="shared" si="113"/>
        <v>48.997979999999998</v>
      </c>
      <c r="S94" s="94">
        <f t="shared" si="114"/>
        <v>54.395980000000002</v>
      </c>
      <c r="T94" s="46">
        <f t="shared" si="115"/>
        <v>51.747979999999998</v>
      </c>
      <c r="U94" s="94">
        <f t="shared" si="116"/>
        <v>56.208779999999997</v>
      </c>
      <c r="V94" s="95">
        <f t="shared" si="117"/>
        <v>45.809149999999995</v>
      </c>
      <c r="W94" s="96">
        <v>6.0363536702459291</v>
      </c>
      <c r="X94" s="96">
        <v>6.1019489133353204</v>
      </c>
      <c r="Y94" s="96">
        <v>5.8049003603765383</v>
      </c>
      <c r="Z94" s="96">
        <v>5.7343721592361705</v>
      </c>
      <c r="AA94" s="96">
        <v>5.5818728996303681</v>
      </c>
      <c r="AB94" s="96">
        <v>5.7943388119503414</v>
      </c>
      <c r="AC94" s="96">
        <v>5.7365352002033321</v>
      </c>
      <c r="AD94" s="96">
        <v>5.8949905432076024</v>
      </c>
      <c r="AE94" s="96">
        <v>5.4211327861756233</v>
      </c>
      <c r="AF94" s="96">
        <f t="shared" si="105"/>
        <v>6.07777049201409</v>
      </c>
      <c r="AG94" s="96">
        <f t="shared" si="106"/>
        <v>5.8850714275810532</v>
      </c>
      <c r="AH94" s="96">
        <f t="shared" si="107"/>
        <v>5.8344716732462745</v>
      </c>
      <c r="AI94" s="96">
        <f t="shared" si="108"/>
        <v>6.239889989917069</v>
      </c>
      <c r="AJ94" s="96">
        <f t="shared" si="109"/>
        <v>5.7515352922460492</v>
      </c>
      <c r="AK94" s="125"/>
      <c r="AL94" s="7"/>
      <c r="AM94" s="13"/>
      <c r="AN94" s="13"/>
      <c r="AO94" s="13"/>
      <c r="AP94" s="13"/>
      <c r="AQ94" s="13"/>
      <c r="AR94" s="8">
        <f t="shared" si="118"/>
        <v>5.8622047161330739</v>
      </c>
      <c r="AS94" s="8">
        <f t="shared" si="119"/>
        <v>6.0232529354686468</v>
      </c>
      <c r="AT94" s="8">
        <f t="shared" si="120"/>
        <v>6.0844009880449068</v>
      </c>
      <c r="AU94" s="8">
        <f t="shared" si="121"/>
        <v>6.2515529071930045</v>
      </c>
      <c r="AV94" s="8">
        <f t="shared" si="89"/>
        <v>6.0553528867099082</v>
      </c>
      <c r="AW94" s="8"/>
      <c r="AX94" s="8">
        <f t="shared" si="122"/>
        <v>5.839199506752311</v>
      </c>
      <c r="AY94" s="8">
        <f t="shared" si="123"/>
        <v>5.8523388129917109</v>
      </c>
      <c r="AZ94" s="8">
        <f t="shared" si="124"/>
        <v>5.7979493171486407</v>
      </c>
      <c r="BA94" s="8">
        <v>5.8350620983031112</v>
      </c>
      <c r="BB94" s="8">
        <f t="shared" si="125"/>
        <v>5.7415181059845972</v>
      </c>
      <c r="BC94" s="8">
        <v>5.7375229740066365</v>
      </c>
      <c r="BD94" s="8">
        <f t="shared" si="126"/>
        <v>5.8206934798957013</v>
      </c>
      <c r="BE94" s="5"/>
      <c r="BF94" s="61">
        <f t="shared" si="127"/>
        <v>54.529764599999993</v>
      </c>
      <c r="BG94" s="63">
        <f t="shared" si="128"/>
        <v>50.864840000000001</v>
      </c>
      <c r="BH94" s="63">
        <f t="shared" si="129"/>
        <v>50.55691259999999</v>
      </c>
      <c r="BI94" s="63">
        <f t="shared" si="130"/>
        <v>56.166308599999994</v>
      </c>
      <c r="BJ94" s="63">
        <f t="shared" si="131"/>
        <v>50.649839999999998</v>
      </c>
      <c r="BK94" s="63">
        <f t="shared" si="132"/>
        <v>58.709819999999993</v>
      </c>
      <c r="BL94" s="63">
        <f t="shared" si="133"/>
        <v>51.736939100000001</v>
      </c>
      <c r="BM94" s="63">
        <f t="shared" si="134"/>
        <v>49.757339999999999</v>
      </c>
      <c r="BN94" s="64">
        <f t="shared" si="135"/>
        <v>53.257339999999999</v>
      </c>
      <c r="BO94" s="51"/>
      <c r="BP94" s="97"/>
      <c r="BX94" s="54">
        <f t="shared" si="69"/>
        <v>2022</v>
      </c>
      <c r="BY94" s="98">
        <f t="shared" si="136"/>
        <v>44593</v>
      </c>
      <c r="BZ94" s="57">
        <f t="shared" si="70"/>
        <v>6.0059341911477917</v>
      </c>
      <c r="CA94" s="57">
        <f t="shared" si="71"/>
        <v>5.7415181059845972</v>
      </c>
      <c r="CB94" s="57">
        <v>5.831745771772499</v>
      </c>
      <c r="CC94" s="57">
        <v>5.7342716316435984</v>
      </c>
      <c r="CD94" s="57">
        <v>5.831745771772499</v>
      </c>
      <c r="CE94" s="57">
        <f t="shared" si="72"/>
        <v>5.7742130907536611</v>
      </c>
      <c r="CF94" s="1"/>
      <c r="CG94" s="99">
        <v>-1</v>
      </c>
      <c r="CH94" s="7">
        <v>-1.25</v>
      </c>
      <c r="CI94" s="7">
        <v>0</v>
      </c>
      <c r="CJ94" s="7">
        <v>-0.5</v>
      </c>
      <c r="CK94" s="7">
        <v>2.5</v>
      </c>
      <c r="CL94" s="7">
        <v>2.25</v>
      </c>
      <c r="CM94" s="7">
        <v>-2.3469800000000021</v>
      </c>
      <c r="CN94" s="100">
        <v>-3.3838300000000032</v>
      </c>
      <c r="CO94" s="13"/>
      <c r="CP94" s="101">
        <v>1.0598842075892858</v>
      </c>
      <c r="CQ94" s="102">
        <v>1.026279994419643</v>
      </c>
      <c r="CR94" s="102">
        <v>1.0174560546875</v>
      </c>
      <c r="CS94" s="102">
        <v>0.97340611049107151</v>
      </c>
      <c r="CT94" s="102">
        <v>1.058507209499576</v>
      </c>
      <c r="CU94" s="103">
        <v>1.0026148348295998</v>
      </c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</row>
    <row r="95" spans="1:143" ht="12.75" x14ac:dyDescent="0.2">
      <c r="A95" s="3">
        <f t="shared" si="63"/>
        <v>2022</v>
      </c>
      <c r="B95" s="43">
        <v>44621</v>
      </c>
      <c r="C95" s="43">
        <v>44651</v>
      </c>
      <c r="D95" s="44">
        <f t="shared" si="73"/>
        <v>44621</v>
      </c>
      <c r="E95" s="94">
        <v>49.357340000000001</v>
      </c>
      <c r="F95" s="46">
        <v>43.4131</v>
      </c>
      <c r="G95" s="94">
        <v>47.628129999999999</v>
      </c>
      <c r="H95" s="46">
        <v>44.686610000000002</v>
      </c>
      <c r="I95" s="94">
        <v>45.610950000000003</v>
      </c>
      <c r="J95" s="46">
        <v>39.928249999999998</v>
      </c>
      <c r="K95" s="94">
        <v>53.218400000000003</v>
      </c>
      <c r="L95" s="46">
        <v>50.971919999999997</v>
      </c>
      <c r="M95" s="94">
        <v>51.099379999999996</v>
      </c>
      <c r="N95" s="46">
        <v>47.435250000000003</v>
      </c>
      <c r="O95" s="94">
        <f t="shared" si="110"/>
        <v>46.628129999999999</v>
      </c>
      <c r="P95" s="46">
        <f t="shared" si="111"/>
        <v>43.186610000000002</v>
      </c>
      <c r="Q95" s="94">
        <f t="shared" si="112"/>
        <v>47.628129999999999</v>
      </c>
      <c r="R95" s="46">
        <f t="shared" si="113"/>
        <v>44.186610000000002</v>
      </c>
      <c r="S95" s="94">
        <f t="shared" si="114"/>
        <v>49.878129999999999</v>
      </c>
      <c r="T95" s="46">
        <f t="shared" si="115"/>
        <v>46.686610000000002</v>
      </c>
      <c r="U95" s="94">
        <f t="shared" si="116"/>
        <v>47.09093</v>
      </c>
      <c r="V95" s="95">
        <f t="shared" si="117"/>
        <v>41.924160000000001</v>
      </c>
      <c r="W95" s="96">
        <v>5.425628812753148</v>
      </c>
      <c r="X95" s="96">
        <v>5.4846906846544181</v>
      </c>
      <c r="Y95" s="96">
        <v>5.2385092245693334</v>
      </c>
      <c r="Z95" s="96">
        <v>5.474576874698406</v>
      </c>
      <c r="AA95" s="96">
        <v>5.3170775399954149</v>
      </c>
      <c r="AB95" s="96">
        <v>5.7267206279469782</v>
      </c>
      <c r="AC95" s="96">
        <v>5.6734902072144102</v>
      </c>
      <c r="AD95" s="96">
        <v>5.8302063274705871</v>
      </c>
      <c r="AE95" s="96">
        <v>5.3564132656838934</v>
      </c>
      <c r="AF95" s="96">
        <f t="shared" si="105"/>
        <v>5.8156754338551702</v>
      </c>
      <c r="AG95" s="96">
        <f t="shared" si="106"/>
        <v>5.6240762431942617</v>
      </c>
      <c r="AH95" s="96">
        <f t="shared" si="107"/>
        <v>5.5742764535548401</v>
      </c>
      <c r="AI95" s="96">
        <f t="shared" si="108"/>
        <v>6.1709066972296389</v>
      </c>
      <c r="AJ95" s="96">
        <f t="shared" si="109"/>
        <v>5.6884901813235524</v>
      </c>
      <c r="AK95" s="125"/>
      <c r="AL95" s="7"/>
      <c r="AM95" s="13"/>
      <c r="AN95" s="13"/>
      <c r="AO95" s="13"/>
      <c r="AP95" s="13"/>
      <c r="AQ95" s="13"/>
      <c r="AR95" s="8">
        <f t="shared" si="118"/>
        <v>5.7981280894546297</v>
      </c>
      <c r="AS95" s="8">
        <f t="shared" si="119"/>
        <v>5.9574086263549004</v>
      </c>
      <c r="AT95" s="8">
        <f t="shared" si="120"/>
        <v>6.0178958682365291</v>
      </c>
      <c r="AU95" s="8">
        <f t="shared" si="121"/>
        <v>6.1832131100890679</v>
      </c>
      <c r="AV95" s="8">
        <f t="shared" si="89"/>
        <v>5.9891614235337816</v>
      </c>
      <c r="AW95" s="8"/>
      <c r="AX95" s="8">
        <f t="shared" si="122"/>
        <v>5.5748575403931691</v>
      </c>
      <c r="AY95" s="8">
        <f t="shared" si="123"/>
        <v>5.78836621736622</v>
      </c>
      <c r="AZ95" s="8">
        <f t="shared" si="124"/>
        <v>5.7303078130603282</v>
      </c>
      <c r="BA95" s="8">
        <v>5.5699648563066999</v>
      </c>
      <c r="BB95" s="8">
        <f t="shared" si="125"/>
        <v>5.4701835843789475</v>
      </c>
      <c r="BC95" s="8">
        <v>5.4767842768367565</v>
      </c>
      <c r="BD95" s="8">
        <f t="shared" si="126"/>
        <v>5.5597238319421454</v>
      </c>
      <c r="BE95" s="5"/>
      <c r="BF95" s="61">
        <f t="shared" si="127"/>
        <v>46.801316799999995</v>
      </c>
      <c r="BG95" s="63">
        <f t="shared" si="128"/>
        <v>46.363276399999997</v>
      </c>
      <c r="BH95" s="63">
        <f t="shared" si="129"/>
        <v>43.167389</v>
      </c>
      <c r="BI95" s="63">
        <f t="shared" si="130"/>
        <v>49.523804099999992</v>
      </c>
      <c r="BJ95" s="63">
        <f t="shared" si="131"/>
        <v>46.1482764</v>
      </c>
      <c r="BK95" s="63">
        <f t="shared" si="132"/>
        <v>52.252413599999997</v>
      </c>
      <c r="BL95" s="63">
        <f t="shared" si="133"/>
        <v>44.8692189</v>
      </c>
      <c r="BM95" s="63">
        <f t="shared" si="134"/>
        <v>45.1482764</v>
      </c>
      <c r="BN95" s="64">
        <f t="shared" si="135"/>
        <v>48.505776399999995</v>
      </c>
      <c r="BO95" s="51"/>
      <c r="BP95" s="97"/>
      <c r="BX95" s="54">
        <f t="shared" si="69"/>
        <v>2022</v>
      </c>
      <c r="BY95" s="98">
        <f t="shared" si="136"/>
        <v>44621</v>
      </c>
      <c r="BZ95" s="57">
        <f t="shared" si="70"/>
        <v>5.4231673058641148</v>
      </c>
      <c r="CA95" s="57">
        <f t="shared" si="71"/>
        <v>5.4701835843789475</v>
      </c>
      <c r="CB95" s="57">
        <v>5.5666485297760877</v>
      </c>
      <c r="CC95" s="57">
        <v>5.4735324586809915</v>
      </c>
      <c r="CD95" s="57">
        <v>5.5666485297760877</v>
      </c>
      <c r="CE95" s="57">
        <f t="shared" si="72"/>
        <v>5.5024608743795307</v>
      </c>
      <c r="CF95" s="1"/>
      <c r="CG95" s="99">
        <v>-1</v>
      </c>
      <c r="CH95" s="7">
        <v>-1.5</v>
      </c>
      <c r="CI95" s="7">
        <v>0</v>
      </c>
      <c r="CJ95" s="7">
        <v>-0.5</v>
      </c>
      <c r="CK95" s="7">
        <v>2.25</v>
      </c>
      <c r="CL95" s="7">
        <v>2</v>
      </c>
      <c r="CM95" s="7">
        <v>-2.2664100000000005</v>
      </c>
      <c r="CN95" s="100">
        <v>-1.4889399999999995</v>
      </c>
      <c r="CO95" s="13"/>
      <c r="CP95" s="101">
        <v>1.0623059218938369</v>
      </c>
      <c r="CQ95" s="102">
        <v>1.0273079311730537</v>
      </c>
      <c r="CR95" s="102">
        <v>1.0182113761736018</v>
      </c>
      <c r="CS95" s="102">
        <v>0.97123077485113074</v>
      </c>
      <c r="CT95" s="102">
        <v>1.0584371033583753</v>
      </c>
      <c r="CU95" s="103">
        <v>1.0026438706265974</v>
      </c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</row>
    <row r="96" spans="1:143" ht="12.75" x14ac:dyDescent="0.2">
      <c r="A96" s="3">
        <f t="shared" si="63"/>
        <v>2022</v>
      </c>
      <c r="B96" s="43">
        <v>44652</v>
      </c>
      <c r="C96" s="43">
        <v>44681</v>
      </c>
      <c r="D96" s="44">
        <f t="shared" si="73"/>
        <v>44652</v>
      </c>
      <c r="E96" s="94">
        <v>47.453960000000002</v>
      </c>
      <c r="F96" s="46">
        <v>42.515479999999997</v>
      </c>
      <c r="G96" s="94">
        <v>47.570509999999999</v>
      </c>
      <c r="H96" s="46">
        <v>44.205210000000001</v>
      </c>
      <c r="I96" s="94">
        <v>43.791310000000003</v>
      </c>
      <c r="J96" s="46">
        <v>39.070120000000003</v>
      </c>
      <c r="K96" s="94">
        <v>54.61486</v>
      </c>
      <c r="L96" s="46">
        <v>50.60633</v>
      </c>
      <c r="M96" s="94">
        <v>51.72101</v>
      </c>
      <c r="N96" s="46">
        <v>47.17492</v>
      </c>
      <c r="O96" s="94">
        <f t="shared" si="110"/>
        <v>46.320509999999999</v>
      </c>
      <c r="P96" s="46">
        <f t="shared" si="111"/>
        <v>43.205210000000001</v>
      </c>
      <c r="Q96" s="94">
        <f t="shared" si="112"/>
        <v>44.570509999999999</v>
      </c>
      <c r="R96" s="46">
        <f t="shared" si="113"/>
        <v>43.455210000000001</v>
      </c>
      <c r="S96" s="94">
        <f t="shared" si="114"/>
        <v>49.820509999999999</v>
      </c>
      <c r="T96" s="46">
        <f t="shared" si="115"/>
        <v>42.205210000000001</v>
      </c>
      <c r="U96" s="94">
        <f t="shared" si="116"/>
        <v>47.870609999999999</v>
      </c>
      <c r="V96" s="95">
        <f t="shared" si="117"/>
        <v>47.495499999999993</v>
      </c>
      <c r="W96" s="96">
        <v>5.3442765102638843</v>
      </c>
      <c r="X96" s="96">
        <v>5.3550814703787806</v>
      </c>
      <c r="Y96" s="96">
        <v>5.1659311693196184</v>
      </c>
      <c r="Z96" s="96">
        <v>5.3821207559760254</v>
      </c>
      <c r="AA96" s="96">
        <v>5.0271193869246344</v>
      </c>
      <c r="AB96" s="96">
        <v>5.6487451556099222</v>
      </c>
      <c r="AC96" s="96">
        <v>5.5373924884902737</v>
      </c>
      <c r="AD96" s="96">
        <v>5.3856364426648105</v>
      </c>
      <c r="AE96" s="96">
        <v>5.2235554349277979</v>
      </c>
      <c r="AF96" s="96">
        <f t="shared" si="105"/>
        <v>5.7113220255301593</v>
      </c>
      <c r="AG96" s="96">
        <f t="shared" si="106"/>
        <v>5.5257213097669542</v>
      </c>
      <c r="AH96" s="96">
        <f t="shared" si="107"/>
        <v>5.4797211323687458</v>
      </c>
      <c r="AI96" s="96">
        <f t="shared" si="108"/>
        <v>5.6834384577839394</v>
      </c>
      <c r="AJ96" s="96">
        <f t="shared" si="109"/>
        <v>5.5523924681427017</v>
      </c>
      <c r="AK96" s="125"/>
      <c r="AL96" s="7"/>
      <c r="AM96" s="13"/>
      <c r="AN96" s="13"/>
      <c r="AO96" s="13"/>
      <c r="AP96" s="13"/>
      <c r="AQ96" s="13"/>
      <c r="AR96" s="8">
        <f t="shared" si="118"/>
        <v>5.6598033423013243</v>
      </c>
      <c r="AS96" s="8">
        <f t="shared" si="119"/>
        <v>5.5055640437694988</v>
      </c>
      <c r="AT96" s="8">
        <f t="shared" si="120"/>
        <v>5.8743286369579701</v>
      </c>
      <c r="AU96" s="8">
        <f t="shared" si="121"/>
        <v>5.7142436955409481</v>
      </c>
      <c r="AV96" s="8">
        <f t="shared" si="89"/>
        <v>5.6884849296424349</v>
      </c>
      <c r="AW96" s="8"/>
      <c r="AX96" s="8">
        <f t="shared" si="122"/>
        <v>5.4807833455189519</v>
      </c>
      <c r="AY96" s="8">
        <f t="shared" si="123"/>
        <v>5.6502660461595866</v>
      </c>
      <c r="AZ96" s="8">
        <f t="shared" si="124"/>
        <v>5.6523054486281099</v>
      </c>
      <c r="BA96" s="8">
        <v>5.4756217131085396</v>
      </c>
      <c r="BB96" s="8">
        <f t="shared" si="125"/>
        <v>5.1730648702988367</v>
      </c>
      <c r="BC96" s="8">
        <v>5.3839922581075212</v>
      </c>
      <c r="BD96" s="8">
        <f t="shared" si="126"/>
        <v>5.4668497799859619</v>
      </c>
      <c r="BE96" s="5"/>
      <c r="BF96" s="61">
        <f t="shared" si="127"/>
        <v>45.3304136</v>
      </c>
      <c r="BG96" s="63">
        <f t="shared" si="128"/>
        <v>46.123430999999997</v>
      </c>
      <c r="BH96" s="63">
        <f t="shared" si="129"/>
        <v>41.761198300000004</v>
      </c>
      <c r="BI96" s="63">
        <f t="shared" si="130"/>
        <v>49.766191300000003</v>
      </c>
      <c r="BJ96" s="63">
        <f t="shared" si="131"/>
        <v>44.090930999999998</v>
      </c>
      <c r="BK96" s="63">
        <f t="shared" si="132"/>
        <v>52.891192099999998</v>
      </c>
      <c r="BL96" s="63">
        <f t="shared" si="133"/>
        <v>47.709312699999998</v>
      </c>
      <c r="BM96" s="63">
        <f t="shared" si="134"/>
        <v>44.980930999999998</v>
      </c>
      <c r="BN96" s="64">
        <f t="shared" si="135"/>
        <v>46.545930999999996</v>
      </c>
      <c r="BO96" s="51"/>
      <c r="BP96" s="97"/>
      <c r="BX96" s="54">
        <f t="shared" si="69"/>
        <v>2022</v>
      </c>
      <c r="BY96" s="98">
        <f t="shared" si="136"/>
        <v>44652</v>
      </c>
      <c r="BZ96" s="57">
        <f t="shared" si="70"/>
        <v>5.3484908419792347</v>
      </c>
      <c r="CA96" s="57">
        <f t="shared" si="71"/>
        <v>5.1730648702988367</v>
      </c>
      <c r="CB96" s="57">
        <v>5.4723053865779274</v>
      </c>
      <c r="CC96" s="57">
        <v>5.3807402706260348</v>
      </c>
      <c r="CD96" s="57">
        <v>5.4723053865779274</v>
      </c>
      <c r="CE96" s="57">
        <f t="shared" si="72"/>
        <v>5.2048847731164143</v>
      </c>
      <c r="CF96" s="1"/>
      <c r="CG96" s="99">
        <v>-1.25</v>
      </c>
      <c r="CH96" s="7">
        <v>-1</v>
      </c>
      <c r="CI96" s="7">
        <v>-3</v>
      </c>
      <c r="CJ96" s="7">
        <v>-0.75</v>
      </c>
      <c r="CK96" s="7">
        <v>2.25</v>
      </c>
      <c r="CL96" s="7">
        <v>-2</v>
      </c>
      <c r="CM96" s="7">
        <v>0.41664999999999708</v>
      </c>
      <c r="CN96" s="100">
        <v>4.9800199999999961</v>
      </c>
      <c r="CO96" s="13"/>
      <c r="CP96" s="101">
        <v>1.061165715984467</v>
      </c>
      <c r="CQ96" s="102">
        <v>1.0266810352836253</v>
      </c>
      <c r="CR96" s="102">
        <v>1.0181341855409598</v>
      </c>
      <c r="CS96" s="102">
        <v>0.93404061611638567</v>
      </c>
      <c r="CT96" s="102">
        <v>1.0552956030897207</v>
      </c>
      <c r="CU96" s="103">
        <v>1.0027088525300683</v>
      </c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</row>
    <row r="97" spans="1:143" ht="12.75" x14ac:dyDescent="0.2">
      <c r="A97" s="3">
        <f t="shared" si="63"/>
        <v>2022</v>
      </c>
      <c r="B97" s="43">
        <v>44682</v>
      </c>
      <c r="C97" s="43">
        <v>44712</v>
      </c>
      <c r="D97" s="44">
        <f t="shared" si="73"/>
        <v>44682</v>
      </c>
      <c r="E97" s="94">
        <v>44.11694</v>
      </c>
      <c r="F97" s="46">
        <v>39.574590000000001</v>
      </c>
      <c r="G97" s="94">
        <v>47.187049999999999</v>
      </c>
      <c r="H97" s="46">
        <v>44.625540000000001</v>
      </c>
      <c r="I97" s="94">
        <v>40.601120000000002</v>
      </c>
      <c r="J97" s="46">
        <v>36.258629999999997</v>
      </c>
      <c r="K97" s="94">
        <v>52.507770000000001</v>
      </c>
      <c r="L97" s="46">
        <v>47.858289999999997</v>
      </c>
      <c r="M97" s="94">
        <v>50.493310000000001</v>
      </c>
      <c r="N97" s="46">
        <v>46.60772</v>
      </c>
      <c r="O97" s="94">
        <f t="shared" si="110"/>
        <v>46.187049999999999</v>
      </c>
      <c r="P97" s="46">
        <f t="shared" si="111"/>
        <v>43.125540000000001</v>
      </c>
      <c r="Q97" s="94">
        <f t="shared" si="112"/>
        <v>46.187049999999999</v>
      </c>
      <c r="R97" s="46">
        <f t="shared" si="113"/>
        <v>43.625540000000001</v>
      </c>
      <c r="S97" s="94">
        <f t="shared" si="114"/>
        <v>49.937049999999999</v>
      </c>
      <c r="T97" s="46">
        <f t="shared" si="115"/>
        <v>42.625540000000001</v>
      </c>
      <c r="U97" s="94">
        <f t="shared" si="116"/>
        <v>44.477640000000001</v>
      </c>
      <c r="V97" s="95">
        <f t="shared" si="117"/>
        <v>42.091950000000004</v>
      </c>
      <c r="W97" s="96">
        <v>5.3851035334052657</v>
      </c>
      <c r="X97" s="96">
        <v>5.5163587807449241</v>
      </c>
      <c r="Y97" s="96">
        <v>5.2257223382086666</v>
      </c>
      <c r="Z97" s="96">
        <v>5.1510661542430398</v>
      </c>
      <c r="AA97" s="96">
        <v>4.7960684868018566</v>
      </c>
      <c r="AB97" s="96">
        <v>5.3735572108367853</v>
      </c>
      <c r="AC97" s="96">
        <v>5.2621961274603892</v>
      </c>
      <c r="AD97" s="96">
        <v>5.1002015982291882</v>
      </c>
      <c r="AE97" s="96">
        <v>4.9440998132691831</v>
      </c>
      <c r="AF97" s="96">
        <f t="shared" si="105"/>
        <v>5.4810639859489294</v>
      </c>
      <c r="AG97" s="96">
        <f t="shared" si="106"/>
        <v>5.2949652087353956</v>
      </c>
      <c r="AH97" s="96">
        <f t="shared" si="107"/>
        <v>5.248765512296572</v>
      </c>
      <c r="AI97" s="96">
        <f t="shared" si="108"/>
        <v>5.3994016919882899</v>
      </c>
      <c r="AJ97" s="96">
        <f t="shared" si="109"/>
        <v>5.2771961164216421</v>
      </c>
      <c r="AK97" s="125"/>
      <c r="AL97" s="7"/>
      <c r="AM97" s="13"/>
      <c r="AN97" s="13"/>
      <c r="AO97" s="13"/>
      <c r="AP97" s="13"/>
      <c r="AQ97" s="13"/>
      <c r="AR97" s="8">
        <f t="shared" si="118"/>
        <v>5.3801038189454102</v>
      </c>
      <c r="AS97" s="8">
        <f t="shared" si="119"/>
        <v>5.2154585000804836</v>
      </c>
      <c r="AT97" s="8">
        <f t="shared" si="120"/>
        <v>5.5840285497751854</v>
      </c>
      <c r="AU97" s="8">
        <f t="shared" si="121"/>
        <v>5.4131432016442727</v>
      </c>
      <c r="AV97" s="8">
        <f t="shared" si="89"/>
        <v>5.3981835176113382</v>
      </c>
      <c r="AW97" s="8"/>
      <c r="AX97" s="8">
        <f t="shared" si="122"/>
        <v>5.2456850531573469</v>
      </c>
      <c r="AY97" s="8">
        <f t="shared" si="123"/>
        <v>5.3710206265452953</v>
      </c>
      <c r="AZ97" s="8">
        <f t="shared" si="124"/>
        <v>5.3770225973391632</v>
      </c>
      <c r="BA97" s="8">
        <v>5.2398519241375547</v>
      </c>
      <c r="BB97" s="8">
        <f t="shared" si="125"/>
        <v>4.9363081328023943</v>
      </c>
      <c r="BC97" s="8">
        <v>5.1520988323390853</v>
      </c>
      <c r="BD97" s="8">
        <f t="shared" si="126"/>
        <v>5.2347507325394673</v>
      </c>
      <c r="BE97" s="5"/>
      <c r="BF97" s="61">
        <f t="shared" si="127"/>
        <v>42.163729500000002</v>
      </c>
      <c r="BG97" s="63">
        <f t="shared" si="128"/>
        <v>46.085600700000001</v>
      </c>
      <c r="BH97" s="63">
        <f t="shared" si="129"/>
        <v>38.733849299999996</v>
      </c>
      <c r="BI97" s="63">
        <f t="shared" si="130"/>
        <v>48.822506300000001</v>
      </c>
      <c r="BJ97" s="63">
        <f t="shared" si="131"/>
        <v>45.085600700000001</v>
      </c>
      <c r="BK97" s="63">
        <f t="shared" si="132"/>
        <v>50.508493599999994</v>
      </c>
      <c r="BL97" s="63">
        <f t="shared" si="133"/>
        <v>43.451793299999999</v>
      </c>
      <c r="BM97" s="63">
        <f t="shared" si="134"/>
        <v>44.870600699999997</v>
      </c>
      <c r="BN97" s="64">
        <f t="shared" si="135"/>
        <v>46.793100699999997</v>
      </c>
      <c r="BO97" s="51"/>
      <c r="BP97" s="97"/>
      <c r="BX97" s="54">
        <f t="shared" si="69"/>
        <v>2022</v>
      </c>
      <c r="BY97" s="98">
        <f t="shared" si="136"/>
        <v>44682</v>
      </c>
      <c r="BZ97" s="57">
        <f t="shared" si="70"/>
        <v>5.4100107194244949</v>
      </c>
      <c r="CA97" s="57">
        <f t="shared" si="71"/>
        <v>4.9363081328023943</v>
      </c>
      <c r="CB97" s="57">
        <v>5.2365355976069425</v>
      </c>
      <c r="CC97" s="57">
        <v>5.1488464217013625</v>
      </c>
      <c r="CD97" s="57">
        <v>5.2365355976069425</v>
      </c>
      <c r="CE97" s="57">
        <f t="shared" si="72"/>
        <v>4.9677635701989491</v>
      </c>
      <c r="CF97" s="1"/>
      <c r="CG97" s="99">
        <v>-1</v>
      </c>
      <c r="CH97" s="7">
        <v>-1.5</v>
      </c>
      <c r="CI97" s="7">
        <v>-1</v>
      </c>
      <c r="CJ97" s="7">
        <v>-1</v>
      </c>
      <c r="CK97" s="7">
        <v>2.75</v>
      </c>
      <c r="CL97" s="7">
        <v>-2</v>
      </c>
      <c r="CM97" s="7">
        <v>0.36070000000000135</v>
      </c>
      <c r="CN97" s="100">
        <v>2.5173600000000036</v>
      </c>
      <c r="CO97" s="13"/>
      <c r="CP97" s="101">
        <v>1.0640639863330164</v>
      </c>
      <c r="CQ97" s="102">
        <v>1.0279357807070335</v>
      </c>
      <c r="CR97" s="102">
        <v>1.0189668226204114</v>
      </c>
      <c r="CS97" s="102">
        <v>0.93108268136902805</v>
      </c>
      <c r="CT97" s="102">
        <v>1.05866436610329</v>
      </c>
      <c r="CU97" s="103">
        <v>1.0028505187944206</v>
      </c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</row>
    <row r="98" spans="1:143" ht="12.75" x14ac:dyDescent="0.2">
      <c r="A98" s="3">
        <f t="shared" si="63"/>
        <v>2022</v>
      </c>
      <c r="B98" s="43">
        <v>44713</v>
      </c>
      <c r="C98" s="43">
        <v>44742</v>
      </c>
      <c r="D98" s="44">
        <f t="shared" si="73"/>
        <v>44713</v>
      </c>
      <c r="E98" s="94">
        <v>48.94079</v>
      </c>
      <c r="F98" s="46">
        <v>41.51717</v>
      </c>
      <c r="G98" s="94">
        <v>50.87773</v>
      </c>
      <c r="H98" s="46">
        <v>46.154699999999998</v>
      </c>
      <c r="I98" s="94">
        <v>45.212719999999997</v>
      </c>
      <c r="J98" s="46">
        <v>38.115729999999999</v>
      </c>
      <c r="K98" s="94">
        <v>55.75132</v>
      </c>
      <c r="L98" s="46">
        <v>49.749670000000002</v>
      </c>
      <c r="M98" s="94">
        <v>54.08493</v>
      </c>
      <c r="N98" s="46">
        <v>48.171100000000003</v>
      </c>
      <c r="O98" s="94">
        <f t="shared" si="110"/>
        <v>50.62773</v>
      </c>
      <c r="P98" s="46">
        <f t="shared" si="111"/>
        <v>45.404699999999998</v>
      </c>
      <c r="Q98" s="94">
        <f t="shared" si="112"/>
        <v>50.87773</v>
      </c>
      <c r="R98" s="46">
        <f t="shared" si="113"/>
        <v>45.404699999999998</v>
      </c>
      <c r="S98" s="94">
        <f t="shared" si="114"/>
        <v>53.87773</v>
      </c>
      <c r="T98" s="46">
        <f t="shared" si="115"/>
        <v>44.154699999999998</v>
      </c>
      <c r="U98" s="94">
        <f t="shared" si="116"/>
        <v>51.991689999999998</v>
      </c>
      <c r="V98" s="95">
        <f t="shared" si="117"/>
        <v>47.101230000000001</v>
      </c>
      <c r="W98" s="96">
        <v>5.495445570256372</v>
      </c>
      <c r="X98" s="96">
        <v>5.6490662141941304</v>
      </c>
      <c r="Y98" s="96">
        <v>5.295924007682447</v>
      </c>
      <c r="Z98" s="96">
        <v>5.1681559187942359</v>
      </c>
      <c r="AA98" s="96">
        <v>4.8131589467010603</v>
      </c>
      <c r="AB98" s="96">
        <v>5.4142389513234113</v>
      </c>
      <c r="AC98" s="96">
        <v>5.2923203870451072</v>
      </c>
      <c r="AD98" s="96">
        <v>5.1308625327853541</v>
      </c>
      <c r="AE98" s="96">
        <v>4.9780925957283584</v>
      </c>
      <c r="AF98" s="96">
        <f t="shared" si="105"/>
        <v>5.4992530947380409</v>
      </c>
      <c r="AG98" s="96">
        <f t="shared" si="106"/>
        <v>5.3126546863082202</v>
      </c>
      <c r="AH98" s="96">
        <f t="shared" si="107"/>
        <v>5.2660550837742974</v>
      </c>
      <c r="AI98" s="96">
        <f t="shared" si="108"/>
        <v>5.4318603348022307</v>
      </c>
      <c r="AJ98" s="96">
        <f t="shared" si="109"/>
        <v>5.3073204448282398</v>
      </c>
      <c r="AK98" s="125"/>
      <c r="AL98" s="7"/>
      <c r="AM98" s="13"/>
      <c r="AN98" s="13"/>
      <c r="AO98" s="13"/>
      <c r="AP98" s="13"/>
      <c r="AQ98" s="13"/>
      <c r="AR98" s="8">
        <f t="shared" si="118"/>
        <v>5.4107210153929328</v>
      </c>
      <c r="AS98" s="8">
        <f t="shared" si="119"/>
        <v>5.2466211533543587</v>
      </c>
      <c r="AT98" s="8">
        <f t="shared" si="120"/>
        <v>5.6158061327019109</v>
      </c>
      <c r="AU98" s="8">
        <f t="shared" si="121"/>
        <v>5.4454869141172511</v>
      </c>
      <c r="AV98" s="8">
        <f t="shared" si="89"/>
        <v>5.4296588038916136</v>
      </c>
      <c r="AW98" s="8"/>
      <c r="AX98" s="8">
        <f t="shared" si="122"/>
        <v>5.2630739059770413</v>
      </c>
      <c r="AY98" s="8">
        <f t="shared" si="123"/>
        <v>5.4015881147083782</v>
      </c>
      <c r="AZ98" s="8">
        <f t="shared" si="124"/>
        <v>5.4177183680997159</v>
      </c>
      <c r="BA98" s="8">
        <v>5.2572904993678939</v>
      </c>
      <c r="BB98" s="8">
        <f t="shared" si="125"/>
        <v>4.9538206442269299</v>
      </c>
      <c r="BC98" s="8">
        <v>5.1692506946210734</v>
      </c>
      <c r="BD98" s="8">
        <f t="shared" si="126"/>
        <v>5.25191774866322</v>
      </c>
      <c r="BE98" s="5"/>
      <c r="BF98" s="61">
        <f t="shared" si="127"/>
        <v>45.748633400000003</v>
      </c>
      <c r="BG98" s="63">
        <f t="shared" si="128"/>
        <v>48.846827099999999</v>
      </c>
      <c r="BH98" s="63">
        <f t="shared" si="129"/>
        <v>42.161014299999991</v>
      </c>
      <c r="BI98" s="63">
        <f t="shared" si="130"/>
        <v>51.541983099999996</v>
      </c>
      <c r="BJ98" s="63">
        <f t="shared" si="131"/>
        <v>48.524327099999994</v>
      </c>
      <c r="BK98" s="63">
        <f t="shared" si="132"/>
        <v>53.170610499999995</v>
      </c>
      <c r="BL98" s="63">
        <f t="shared" si="133"/>
        <v>49.888792199999997</v>
      </c>
      <c r="BM98" s="63">
        <f t="shared" si="134"/>
        <v>48.381827099999995</v>
      </c>
      <c r="BN98" s="64">
        <f t="shared" si="135"/>
        <v>49.696827099999993</v>
      </c>
      <c r="BO98" s="51"/>
      <c r="BP98" s="97"/>
      <c r="BX98" s="54">
        <f t="shared" si="69"/>
        <v>2022</v>
      </c>
      <c r="BY98" s="98">
        <f t="shared" si="136"/>
        <v>44713</v>
      </c>
      <c r="BZ98" s="57">
        <f t="shared" si="70"/>
        <v>5.4822420904233429</v>
      </c>
      <c r="CA98" s="57">
        <f t="shared" si="71"/>
        <v>4.9538206442269299</v>
      </c>
      <c r="CB98" s="57">
        <v>5.2539741728372809</v>
      </c>
      <c r="CC98" s="57">
        <v>5.1659983152818558</v>
      </c>
      <c r="CD98" s="57">
        <v>5.2539741728372809</v>
      </c>
      <c r="CE98" s="57">
        <f t="shared" si="72"/>
        <v>4.9853030405388541</v>
      </c>
      <c r="CF98" s="1"/>
      <c r="CG98" s="99">
        <v>-0.25</v>
      </c>
      <c r="CH98" s="7">
        <v>-0.75</v>
      </c>
      <c r="CI98" s="7">
        <v>0</v>
      </c>
      <c r="CJ98" s="7">
        <v>-0.75</v>
      </c>
      <c r="CK98" s="7">
        <v>3</v>
      </c>
      <c r="CL98" s="7">
        <v>-2</v>
      </c>
      <c r="CM98" s="7">
        <v>3.0508999999999986</v>
      </c>
      <c r="CN98" s="100">
        <v>5.5840600000000009</v>
      </c>
      <c r="CO98" s="13"/>
      <c r="CP98" s="101">
        <v>1.0640648581711234</v>
      </c>
      <c r="CQ98" s="102">
        <v>1.0279594442939517</v>
      </c>
      <c r="CR98" s="102">
        <v>1.0189427653728571</v>
      </c>
      <c r="CS98" s="102">
        <v>0.93131070778994629</v>
      </c>
      <c r="CT98" s="102">
        <v>1.0586641719776257</v>
      </c>
      <c r="CU98" s="103">
        <v>1.0028343064452128</v>
      </c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</row>
    <row r="99" spans="1:143" ht="12.75" x14ac:dyDescent="0.2">
      <c r="A99" s="3">
        <f t="shared" si="63"/>
        <v>2022</v>
      </c>
      <c r="B99" s="43">
        <v>44743</v>
      </c>
      <c r="C99" s="43">
        <v>44773</v>
      </c>
      <c r="D99" s="44">
        <f t="shared" si="73"/>
        <v>44743</v>
      </c>
      <c r="E99" s="94">
        <v>64.158929999999998</v>
      </c>
      <c r="F99" s="46">
        <v>47.596469999999997</v>
      </c>
      <c r="G99" s="94">
        <v>63.761600000000001</v>
      </c>
      <c r="H99" s="46">
        <v>49.143680000000003</v>
      </c>
      <c r="I99" s="94">
        <v>59.76126</v>
      </c>
      <c r="J99" s="46">
        <v>43.927549999999997</v>
      </c>
      <c r="K99" s="94">
        <v>68.500240000000005</v>
      </c>
      <c r="L99" s="46">
        <v>54.99239</v>
      </c>
      <c r="M99" s="94">
        <v>67.578550000000007</v>
      </c>
      <c r="N99" s="46">
        <v>52.035119999999999</v>
      </c>
      <c r="O99" s="94">
        <f t="shared" si="110"/>
        <v>68.261600000000016</v>
      </c>
      <c r="P99" s="46">
        <f t="shared" si="111"/>
        <v>48.143680000000003</v>
      </c>
      <c r="Q99" s="94">
        <f t="shared" si="112"/>
        <v>68.761600000000016</v>
      </c>
      <c r="R99" s="46">
        <f t="shared" si="113"/>
        <v>49.143680000000003</v>
      </c>
      <c r="S99" s="94">
        <f t="shared" si="114"/>
        <v>68.011600000000016</v>
      </c>
      <c r="T99" s="46">
        <f t="shared" si="115"/>
        <v>51.643680000000003</v>
      </c>
      <c r="U99" s="94">
        <f t="shared" si="116"/>
        <v>64.782200000000003</v>
      </c>
      <c r="V99" s="95">
        <f t="shared" si="117"/>
        <v>50.74765</v>
      </c>
      <c r="W99" s="96">
        <v>5.5525220978750323</v>
      </c>
      <c r="X99" s="96">
        <v>5.7773934067427737</v>
      </c>
      <c r="Y99" s="96">
        <v>5.3622679760177618</v>
      </c>
      <c r="Z99" s="96">
        <v>5.1992658569496664</v>
      </c>
      <c r="AA99" s="96">
        <v>4.8442681881832685</v>
      </c>
      <c r="AB99" s="96">
        <v>5.4480776243085289</v>
      </c>
      <c r="AC99" s="96">
        <v>5.1582891068922887</v>
      </c>
      <c r="AD99" s="96">
        <v>5.1438687111264221</v>
      </c>
      <c r="AE99" s="96">
        <v>4.9855714208870943</v>
      </c>
      <c r="AF99" s="96">
        <f t="shared" si="105"/>
        <v>5.5316636741269916</v>
      </c>
      <c r="AG99" s="96">
        <f t="shared" si="106"/>
        <v>5.3443649040989749</v>
      </c>
      <c r="AH99" s="96">
        <f t="shared" si="107"/>
        <v>5.297465212084485</v>
      </c>
      <c r="AI99" s="96">
        <f t="shared" si="108"/>
        <v>5.447266865630934</v>
      </c>
      <c r="AJ99" s="96">
        <f t="shared" si="109"/>
        <v>5.1732890752158429</v>
      </c>
      <c r="AK99" s="125"/>
      <c r="AL99" s="7"/>
      <c r="AM99" s="13"/>
      <c r="AN99" s="13"/>
      <c r="AO99" s="13"/>
      <c r="AP99" s="13"/>
      <c r="AQ99" s="13"/>
      <c r="AR99" s="8">
        <f t="shared" si="118"/>
        <v>5.2744965208784311</v>
      </c>
      <c r="AS99" s="8">
        <f t="shared" si="119"/>
        <v>5.2598401576648257</v>
      </c>
      <c r="AT99" s="8">
        <f t="shared" si="120"/>
        <v>5.4744187532759225</v>
      </c>
      <c r="AU99" s="8">
        <f t="shared" si="121"/>
        <v>5.4592069164174157</v>
      </c>
      <c r="AV99" s="8">
        <f t="shared" si="89"/>
        <v>5.3669905870591483</v>
      </c>
      <c r="AW99" s="8"/>
      <c r="AX99" s="8">
        <f t="shared" si="122"/>
        <v>5.2947282997045857</v>
      </c>
      <c r="AY99" s="8">
        <f t="shared" si="123"/>
        <v>5.2655847862935445</v>
      </c>
      <c r="AZ99" s="8">
        <f t="shared" si="124"/>
        <v>5.4515687113291653</v>
      </c>
      <c r="BA99" s="8">
        <v>5.2890352941701737</v>
      </c>
      <c r="BB99" s="8">
        <f t="shared" si="125"/>
        <v>4.9856981331932255</v>
      </c>
      <c r="BC99" s="8">
        <v>5.2004735635439561</v>
      </c>
      <c r="BD99" s="8">
        <f t="shared" si="126"/>
        <v>5.2831683143643051</v>
      </c>
      <c r="BE99" s="5"/>
      <c r="BF99" s="61">
        <f t="shared" si="127"/>
        <v>57.037072199999997</v>
      </c>
      <c r="BG99" s="63">
        <f t="shared" si="128"/>
        <v>57.475894400000001</v>
      </c>
      <c r="BH99" s="63">
        <f t="shared" si="129"/>
        <v>52.952764699999996</v>
      </c>
      <c r="BI99" s="63">
        <f t="shared" si="130"/>
        <v>60.8948751</v>
      </c>
      <c r="BJ99" s="63">
        <f t="shared" si="131"/>
        <v>60.32589440000001</v>
      </c>
      <c r="BK99" s="63">
        <f t="shared" si="132"/>
        <v>62.691864500000001</v>
      </c>
      <c r="BL99" s="63">
        <f t="shared" si="133"/>
        <v>58.747343499999999</v>
      </c>
      <c r="BM99" s="63">
        <f t="shared" si="134"/>
        <v>59.610894400000006</v>
      </c>
      <c r="BN99" s="64">
        <f t="shared" si="135"/>
        <v>60.973394400000004</v>
      </c>
      <c r="BO99" s="51"/>
      <c r="BP99" s="97"/>
      <c r="BX99" s="54">
        <f t="shared" si="69"/>
        <v>2022</v>
      </c>
      <c r="BY99" s="98">
        <f t="shared" si="136"/>
        <v>44743</v>
      </c>
      <c r="BZ99" s="57">
        <f t="shared" si="70"/>
        <v>5.5505042247327525</v>
      </c>
      <c r="CA99" s="57">
        <f t="shared" si="71"/>
        <v>4.9856981331932255</v>
      </c>
      <c r="CB99" s="57">
        <v>5.2857189676395615</v>
      </c>
      <c r="CC99" s="57">
        <v>5.1972212411798413</v>
      </c>
      <c r="CD99" s="57">
        <v>5.2857189676395615</v>
      </c>
      <c r="CE99" s="57">
        <f t="shared" si="72"/>
        <v>5.0172296019943223</v>
      </c>
      <c r="CF99" s="1"/>
      <c r="CG99" s="99">
        <v>4.5000000000000071</v>
      </c>
      <c r="CH99" s="7">
        <v>-1</v>
      </c>
      <c r="CI99" s="7">
        <v>5.0000000000000071</v>
      </c>
      <c r="CJ99" s="7">
        <v>0</v>
      </c>
      <c r="CK99" s="7">
        <v>4.2500000000000071</v>
      </c>
      <c r="CL99" s="7">
        <v>2.5</v>
      </c>
      <c r="CM99" s="7">
        <v>0.6232700000000051</v>
      </c>
      <c r="CN99" s="100">
        <v>3.1511800000000036</v>
      </c>
      <c r="CO99" s="13"/>
      <c r="CP99" s="101">
        <v>1.063931683111188</v>
      </c>
      <c r="CQ99" s="102">
        <v>1.0279076029465506</v>
      </c>
      <c r="CR99" s="102">
        <v>1.0188871578866388</v>
      </c>
      <c r="CS99" s="102">
        <v>0.93172157790471788</v>
      </c>
      <c r="CT99" s="102">
        <v>1.0589824841073894</v>
      </c>
      <c r="CU99" s="103">
        <v>1.0029079347847161</v>
      </c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</row>
    <row r="100" spans="1:143" ht="12.75" x14ac:dyDescent="0.2">
      <c r="A100" s="3">
        <f t="shared" si="63"/>
        <v>2022</v>
      </c>
      <c r="B100" s="43">
        <v>44774</v>
      </c>
      <c r="C100" s="43">
        <v>44804</v>
      </c>
      <c r="D100" s="44">
        <f t="shared" si="73"/>
        <v>44774</v>
      </c>
      <c r="E100" s="94">
        <v>68.248990000000006</v>
      </c>
      <c r="F100" s="46">
        <v>49.814610000000002</v>
      </c>
      <c r="G100" s="94">
        <v>64.985339999999994</v>
      </c>
      <c r="H100" s="46">
        <v>51.600230000000003</v>
      </c>
      <c r="I100" s="94">
        <v>63.67136</v>
      </c>
      <c r="J100" s="46">
        <v>46.048099999999998</v>
      </c>
      <c r="K100" s="94">
        <v>69.339669999999998</v>
      </c>
      <c r="L100" s="46">
        <v>55.78331</v>
      </c>
      <c r="M100" s="94">
        <v>69.014229999999998</v>
      </c>
      <c r="N100" s="46">
        <v>54.585070000000002</v>
      </c>
      <c r="O100" s="94">
        <f t="shared" si="110"/>
        <v>68.485339999999994</v>
      </c>
      <c r="P100" s="46">
        <f t="shared" si="111"/>
        <v>50.600230000000003</v>
      </c>
      <c r="Q100" s="94">
        <f t="shared" si="112"/>
        <v>69.235339999999994</v>
      </c>
      <c r="R100" s="46">
        <f t="shared" si="113"/>
        <v>51.600230000000003</v>
      </c>
      <c r="S100" s="94">
        <f t="shared" si="114"/>
        <v>68.735339999999994</v>
      </c>
      <c r="T100" s="46">
        <f t="shared" si="115"/>
        <v>54.100230000000003</v>
      </c>
      <c r="U100" s="94">
        <f t="shared" si="116"/>
        <v>64.598290000000006</v>
      </c>
      <c r="V100" s="95">
        <f t="shared" si="117"/>
        <v>48.675090000000004</v>
      </c>
      <c r="W100" s="96">
        <v>5.5860064978516268</v>
      </c>
      <c r="X100" s="96">
        <v>6.1099445009677691</v>
      </c>
      <c r="Y100" s="96">
        <v>5.4054843484730526</v>
      </c>
      <c r="Z100" s="96">
        <v>5.2300477898258153</v>
      </c>
      <c r="AA100" s="96">
        <v>4.8750445459657454</v>
      </c>
      <c r="AB100" s="96">
        <v>5.4809427542610116</v>
      </c>
      <c r="AC100" s="96">
        <v>5.3374047177604389</v>
      </c>
      <c r="AD100" s="96">
        <v>5.1768850253579934</v>
      </c>
      <c r="AE100" s="96">
        <v>5.0152976591007477</v>
      </c>
      <c r="AF100" s="96">
        <f t="shared" si="105"/>
        <v>5.5635508372267539</v>
      </c>
      <c r="AG100" s="96">
        <f t="shared" si="106"/>
        <v>5.3757491211790889</v>
      </c>
      <c r="AH100" s="96">
        <f t="shared" si="107"/>
        <v>5.3284486889690008</v>
      </c>
      <c r="AI100" s="96">
        <f t="shared" si="108"/>
        <v>5.4821841422506887</v>
      </c>
      <c r="AJ100" s="96">
        <f t="shared" si="109"/>
        <v>5.3524047310190319</v>
      </c>
      <c r="AK100" s="125"/>
      <c r="AL100" s="7"/>
      <c r="AM100" s="13"/>
      <c r="AN100" s="13"/>
      <c r="AO100" s="13"/>
      <c r="AP100" s="13"/>
      <c r="AQ100" s="13"/>
      <c r="AR100" s="8">
        <f t="shared" si="118"/>
        <v>5.4565430813705031</v>
      </c>
      <c r="AS100" s="8">
        <f t="shared" si="119"/>
        <v>5.2933967327553546</v>
      </c>
      <c r="AT100" s="8">
        <f t="shared" si="120"/>
        <v>5.6633648470986362</v>
      </c>
      <c r="AU100" s="8">
        <f t="shared" si="121"/>
        <v>5.4940352799321452</v>
      </c>
      <c r="AV100" s="8">
        <f t="shared" si="89"/>
        <v>5.4768349852891598</v>
      </c>
      <c r="AW100" s="8"/>
      <c r="AX100" s="8">
        <f t="shared" si="122"/>
        <v>5.326048947726715</v>
      </c>
      <c r="AY100" s="8">
        <f t="shared" si="123"/>
        <v>5.4473357866671117</v>
      </c>
      <c r="AZ100" s="8">
        <f t="shared" si="124"/>
        <v>5.4844451757715298</v>
      </c>
      <c r="BA100" s="8">
        <v>5.3204451092583005</v>
      </c>
      <c r="BB100" s="8">
        <f t="shared" si="125"/>
        <v>5.0172345178458304</v>
      </c>
      <c r="BC100" s="8">
        <v>5.2313669602566089</v>
      </c>
      <c r="BD100" s="8">
        <f t="shared" si="126"/>
        <v>5.3140893920902208</v>
      </c>
      <c r="BE100" s="5"/>
      <c r="BF100" s="61">
        <f t="shared" si="127"/>
        <v>60.322206600000001</v>
      </c>
      <c r="BG100" s="63">
        <f t="shared" si="128"/>
        <v>59.229742699999996</v>
      </c>
      <c r="BH100" s="63">
        <f t="shared" si="129"/>
        <v>56.093358199999997</v>
      </c>
      <c r="BI100" s="63">
        <f t="shared" si="130"/>
        <v>62.809691199999989</v>
      </c>
      <c r="BJ100" s="63">
        <f t="shared" si="131"/>
        <v>61.652242699999995</v>
      </c>
      <c r="BK100" s="63">
        <f t="shared" si="132"/>
        <v>63.510435200000003</v>
      </c>
      <c r="BL100" s="63">
        <f t="shared" si="133"/>
        <v>57.751314000000008</v>
      </c>
      <c r="BM100" s="63">
        <f t="shared" si="134"/>
        <v>60.794742699999993</v>
      </c>
      <c r="BN100" s="64">
        <f t="shared" si="135"/>
        <v>62.442242699999994</v>
      </c>
      <c r="BO100" s="51"/>
      <c r="BP100" s="97"/>
      <c r="BX100" s="54">
        <f t="shared" si="69"/>
        <v>2022</v>
      </c>
      <c r="BY100" s="98">
        <f t="shared" si="136"/>
        <v>44774</v>
      </c>
      <c r="BZ100" s="57">
        <f t="shared" si="70"/>
        <v>5.5949700879442874</v>
      </c>
      <c r="CA100" s="57">
        <f t="shared" si="71"/>
        <v>5.0172345178458304</v>
      </c>
      <c r="CB100" s="57">
        <v>5.3171287827276883</v>
      </c>
      <c r="CC100" s="57">
        <v>5.2281146942663792</v>
      </c>
      <c r="CD100" s="57">
        <v>5.3171287827276883</v>
      </c>
      <c r="CE100" s="57">
        <f t="shared" si="72"/>
        <v>5.0488145340370947</v>
      </c>
      <c r="CF100" s="1"/>
      <c r="CG100" s="99">
        <v>3.5</v>
      </c>
      <c r="CH100" s="7">
        <v>-1</v>
      </c>
      <c r="CI100" s="7">
        <v>4.25</v>
      </c>
      <c r="CJ100" s="7">
        <v>0</v>
      </c>
      <c r="CK100" s="7">
        <v>3.75</v>
      </c>
      <c r="CL100" s="7">
        <v>2.5</v>
      </c>
      <c r="CM100" s="7">
        <v>-3.6507000000000005</v>
      </c>
      <c r="CN100" s="100">
        <v>-1.1395199999999974</v>
      </c>
      <c r="CO100" s="13"/>
      <c r="CP100" s="101">
        <v>1.0637667304015297</v>
      </c>
      <c r="CQ100" s="102">
        <v>1.0278585086042065</v>
      </c>
      <c r="CR100" s="102">
        <v>1.0188145315487571</v>
      </c>
      <c r="CS100" s="102">
        <v>0.93212237093690242</v>
      </c>
      <c r="CT100" s="102">
        <v>1.0589735169696151</v>
      </c>
      <c r="CU100" s="103">
        <v>1.0028103571027094</v>
      </c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</row>
    <row r="101" spans="1:143" ht="12.75" x14ac:dyDescent="0.2">
      <c r="A101" s="3">
        <f t="shared" si="63"/>
        <v>2022</v>
      </c>
      <c r="B101" s="43">
        <v>44805</v>
      </c>
      <c r="C101" s="43">
        <v>44834</v>
      </c>
      <c r="D101" s="44">
        <f t="shared" si="73"/>
        <v>44805</v>
      </c>
      <c r="E101" s="94">
        <v>59.872570000000003</v>
      </c>
      <c r="F101" s="46">
        <v>47.995629999999998</v>
      </c>
      <c r="G101" s="94">
        <v>54.88832</v>
      </c>
      <c r="H101" s="46">
        <v>48.207689999999999</v>
      </c>
      <c r="I101" s="94">
        <v>56.009990000000002</v>
      </c>
      <c r="J101" s="46">
        <v>44.430120000000002</v>
      </c>
      <c r="K101" s="94">
        <v>61.026339999999998</v>
      </c>
      <c r="L101" s="46">
        <v>54.483969999999999</v>
      </c>
      <c r="M101" s="94">
        <v>60.016750000000002</v>
      </c>
      <c r="N101" s="46">
        <v>51.200569999999999</v>
      </c>
      <c r="O101" s="94">
        <f t="shared" si="110"/>
        <v>56.88832</v>
      </c>
      <c r="P101" s="46">
        <f t="shared" si="111"/>
        <v>45.707689999999999</v>
      </c>
      <c r="Q101" s="94">
        <f t="shared" si="112"/>
        <v>55.88832</v>
      </c>
      <c r="R101" s="46">
        <f t="shared" si="113"/>
        <v>45.207689999999999</v>
      </c>
      <c r="S101" s="94">
        <f t="shared" si="114"/>
        <v>58.13832</v>
      </c>
      <c r="T101" s="46">
        <f t="shared" si="115"/>
        <v>50.457689999999999</v>
      </c>
      <c r="U101" s="94">
        <f t="shared" si="116"/>
        <v>55.909979999999997</v>
      </c>
      <c r="V101" s="95">
        <f t="shared" si="117"/>
        <v>45.255890000000001</v>
      </c>
      <c r="W101" s="96">
        <v>5.5033012151269949</v>
      </c>
      <c r="X101" s="96">
        <v>5.850554454259778</v>
      </c>
      <c r="Y101" s="96">
        <v>5.3519057475865797</v>
      </c>
      <c r="Z101" s="96">
        <v>5.270499475935341</v>
      </c>
      <c r="AA101" s="96">
        <v>4.9154995112342599</v>
      </c>
      <c r="AB101" s="96">
        <v>5.518983898959589</v>
      </c>
      <c r="AC101" s="96">
        <v>5.3771234888649158</v>
      </c>
      <c r="AD101" s="96">
        <v>5.219440388115431</v>
      </c>
      <c r="AE101" s="96">
        <v>5.0579698665013417</v>
      </c>
      <c r="AF101" s="96">
        <f t="shared" ref="AF101:AF132" si="137">+$Z101*$CP101</f>
        <v>5.6038994427841873</v>
      </c>
      <c r="AG101" s="96">
        <f t="shared" ref="AG101:AG132" si="138">+$Z101*$CQ101</f>
        <v>5.4160994614578124</v>
      </c>
      <c r="AH101" s="96">
        <f t="shared" ref="AH101:AH132" si="139">+$Z101*$CR101</f>
        <v>5.3688994661510767</v>
      </c>
      <c r="AI101" s="96">
        <f t="shared" ref="AI101:AI132" si="140">+$AD101*$CT101</f>
        <v>5.5245427490025092</v>
      </c>
      <c r="AJ101" s="96">
        <f t="shared" ref="AJ101:AJ132" si="141">+AC101*CU101</f>
        <v>5.3921235543896362</v>
      </c>
      <c r="AK101" s="125"/>
      <c r="AL101" s="7"/>
      <c r="AM101" s="13"/>
      <c r="AN101" s="13"/>
      <c r="AO101" s="13"/>
      <c r="AP101" s="13"/>
      <c r="AQ101" s="13"/>
      <c r="AR101" s="8">
        <f t="shared" si="118"/>
        <v>5.4969117886623797</v>
      </c>
      <c r="AS101" s="8">
        <f t="shared" si="119"/>
        <v>5.3366484481303287</v>
      </c>
      <c r="AT101" s="8">
        <f t="shared" si="120"/>
        <v>5.7052635214534568</v>
      </c>
      <c r="AU101" s="8">
        <f t="shared" si="121"/>
        <v>5.5389262278805358</v>
      </c>
      <c r="AV101" s="8">
        <f t="shared" si="89"/>
        <v>5.5194374965316761</v>
      </c>
      <c r="AW101" s="8"/>
      <c r="AX101" s="8">
        <f t="shared" si="122"/>
        <v>5.3672085795027895</v>
      </c>
      <c r="AY101" s="8">
        <f t="shared" si="123"/>
        <v>5.4876389536934704</v>
      </c>
      <c r="AZ101" s="8">
        <f t="shared" si="124"/>
        <v>5.5224994400582625</v>
      </c>
      <c r="BA101" s="8">
        <v>5.3617225284938899</v>
      </c>
      <c r="BB101" s="8">
        <f t="shared" si="125"/>
        <v>5.0586885246790247</v>
      </c>
      <c r="BC101" s="8">
        <v>5.2719657248192666</v>
      </c>
      <c r="BD101" s="8">
        <f t="shared" si="126"/>
        <v>5.3547239336367056</v>
      </c>
      <c r="BE101" s="5"/>
      <c r="BF101" s="61">
        <f t="shared" si="127"/>
        <v>54.765485799999993</v>
      </c>
      <c r="BG101" s="63">
        <f t="shared" si="128"/>
        <v>52.015649099999997</v>
      </c>
      <c r="BH101" s="63">
        <f t="shared" si="129"/>
        <v>51.030645899999996</v>
      </c>
      <c r="BI101" s="63">
        <f t="shared" si="130"/>
        <v>56.225792599999998</v>
      </c>
      <c r="BJ101" s="63">
        <f t="shared" si="131"/>
        <v>51.295649099999999</v>
      </c>
      <c r="BK101" s="63">
        <f t="shared" si="132"/>
        <v>58.213120899999993</v>
      </c>
      <c r="BL101" s="63">
        <f t="shared" si="133"/>
        <v>51.328721299999998</v>
      </c>
      <c r="BM101" s="63">
        <f t="shared" si="134"/>
        <v>52.080649099999995</v>
      </c>
      <c r="BN101" s="64">
        <f t="shared" si="135"/>
        <v>54.835649099999998</v>
      </c>
      <c r="BO101" s="51"/>
      <c r="BP101" s="97"/>
      <c r="BX101" s="54">
        <f t="shared" si="69"/>
        <v>2022</v>
      </c>
      <c r="BY101" s="98">
        <f t="shared" si="136"/>
        <v>44805</v>
      </c>
      <c r="BZ101" s="57">
        <f t="shared" si="70"/>
        <v>5.5398423989984362</v>
      </c>
      <c r="CA101" s="57">
        <f t="shared" si="71"/>
        <v>5.0586885246790247</v>
      </c>
      <c r="CB101" s="57">
        <v>5.3584062019632768</v>
      </c>
      <c r="CC101" s="57">
        <v>5.2687135329131571</v>
      </c>
      <c r="CD101" s="57">
        <v>5.3584062019632768</v>
      </c>
      <c r="CE101" s="57">
        <f t="shared" si="72"/>
        <v>5.0903323555359803</v>
      </c>
      <c r="CF101" s="1"/>
      <c r="CG101" s="99">
        <v>2</v>
      </c>
      <c r="CH101" s="7">
        <v>-2.5</v>
      </c>
      <c r="CI101" s="7">
        <v>1</v>
      </c>
      <c r="CJ101" s="7">
        <v>-3</v>
      </c>
      <c r="CK101" s="7">
        <v>3.25</v>
      </c>
      <c r="CL101" s="7">
        <v>2.25</v>
      </c>
      <c r="CM101" s="7">
        <v>-3.9625900000000058</v>
      </c>
      <c r="CN101" s="100">
        <v>-2.7397399999999976</v>
      </c>
      <c r="CO101" s="13"/>
      <c r="CP101" s="101">
        <v>1.0632577554311735</v>
      </c>
      <c r="CQ101" s="102">
        <v>1.0276254624798407</v>
      </c>
      <c r="CR101" s="102">
        <v>1.0186699554121998</v>
      </c>
      <c r="CS101" s="102">
        <v>0.93264396167346542</v>
      </c>
      <c r="CT101" s="102">
        <v>1.0584549948269915</v>
      </c>
      <c r="CU101" s="103">
        <v>1.002789607781146</v>
      </c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</row>
    <row r="102" spans="1:143" ht="12.75" x14ac:dyDescent="0.2">
      <c r="A102" s="3">
        <f t="shared" si="63"/>
        <v>2022</v>
      </c>
      <c r="B102" s="43">
        <v>44835</v>
      </c>
      <c r="C102" s="43">
        <v>44865</v>
      </c>
      <c r="D102" s="44">
        <f t="shared" si="73"/>
        <v>44835</v>
      </c>
      <c r="E102" s="94">
        <v>59.125709999999998</v>
      </c>
      <c r="F102" s="46">
        <v>48.007359999999998</v>
      </c>
      <c r="G102" s="94">
        <v>50.286960000000001</v>
      </c>
      <c r="H102" s="46">
        <v>47.847270000000002</v>
      </c>
      <c r="I102" s="94">
        <v>55.467100000000002</v>
      </c>
      <c r="J102" s="46">
        <v>44.382550000000002</v>
      </c>
      <c r="K102" s="94">
        <v>60.920630000000003</v>
      </c>
      <c r="L102" s="46">
        <v>55.003810000000001</v>
      </c>
      <c r="M102" s="94">
        <v>57.988889999999998</v>
      </c>
      <c r="N102" s="46">
        <v>50.998640000000002</v>
      </c>
      <c r="O102" s="94">
        <f t="shared" si="110"/>
        <v>50.536960000000001</v>
      </c>
      <c r="P102" s="46">
        <f t="shared" si="111"/>
        <v>46.847270000000002</v>
      </c>
      <c r="Q102" s="94">
        <f t="shared" si="112"/>
        <v>49.786960000000001</v>
      </c>
      <c r="R102" s="46">
        <f t="shared" si="113"/>
        <v>46.847270000000002</v>
      </c>
      <c r="S102" s="94">
        <f t="shared" si="114"/>
        <v>53.286960000000001</v>
      </c>
      <c r="T102" s="46">
        <f t="shared" si="115"/>
        <v>48.847270000000002</v>
      </c>
      <c r="U102" s="94">
        <f t="shared" si="116"/>
        <v>56.715529999999994</v>
      </c>
      <c r="V102" s="95">
        <f t="shared" si="117"/>
        <v>45.187010000000001</v>
      </c>
      <c r="W102" s="96">
        <v>5.5338071118516234</v>
      </c>
      <c r="X102" s="96">
        <v>5.8883371575233578</v>
      </c>
      <c r="Y102" s="96">
        <v>5.3806491978602464</v>
      </c>
      <c r="Z102" s="96">
        <v>5.3169997238616222</v>
      </c>
      <c r="AA102" s="96">
        <v>4.9619997422985458</v>
      </c>
      <c r="AB102" s="96">
        <v>5.5672587492166183</v>
      </c>
      <c r="AC102" s="96">
        <v>5.4241944728785425</v>
      </c>
      <c r="AD102" s="96">
        <v>5.2689669094015823</v>
      </c>
      <c r="AE102" s="96">
        <v>5.1039803964293498</v>
      </c>
      <c r="AF102" s="96">
        <f t="shared" si="137"/>
        <v>5.6515997064841725</v>
      </c>
      <c r="AG102" s="96">
        <f t="shared" si="138"/>
        <v>5.4632997162635322</v>
      </c>
      <c r="AH102" s="96">
        <f t="shared" si="139"/>
        <v>5.4155997187408316</v>
      </c>
      <c r="AI102" s="96">
        <f t="shared" si="140"/>
        <v>5.576164980111046</v>
      </c>
      <c r="AJ102" s="96">
        <f t="shared" si="141"/>
        <v>5.4391944575939242</v>
      </c>
      <c r="AK102" s="125"/>
      <c r="AL102" s="7"/>
      <c r="AM102" s="13"/>
      <c r="AN102" s="13"/>
      <c r="AO102" s="13"/>
      <c r="AP102" s="13"/>
      <c r="AQ102" s="13"/>
      <c r="AR102" s="8">
        <f t="shared" si="118"/>
        <v>5.5447530164432788</v>
      </c>
      <c r="AS102" s="8">
        <f t="shared" si="119"/>
        <v>5.3869853942489909</v>
      </c>
      <c r="AT102" s="8">
        <f t="shared" si="120"/>
        <v>5.754917923538561</v>
      </c>
      <c r="AU102" s="8">
        <f t="shared" si="121"/>
        <v>5.5911709355991404</v>
      </c>
      <c r="AV102" s="8">
        <f t="shared" si="89"/>
        <v>5.5694568174574925</v>
      </c>
      <c r="AW102" s="8"/>
      <c r="AX102" s="8">
        <f t="shared" si="122"/>
        <v>5.41452262908183</v>
      </c>
      <c r="AY102" s="8">
        <f t="shared" si="123"/>
        <v>5.5354025092628536</v>
      </c>
      <c r="AZ102" s="8">
        <f t="shared" si="124"/>
        <v>5.5707909392925679</v>
      </c>
      <c r="BA102" s="8">
        <v>5.4091717601023683</v>
      </c>
      <c r="BB102" s="8">
        <f t="shared" si="125"/>
        <v>5.1063370860729034</v>
      </c>
      <c r="BC102" s="8">
        <v>5.3186348291001559</v>
      </c>
      <c r="BD102" s="8">
        <f t="shared" si="126"/>
        <v>5.4014343785651651</v>
      </c>
      <c r="BE102" s="5"/>
      <c r="BF102" s="61">
        <f t="shared" si="127"/>
        <v>54.3448195</v>
      </c>
      <c r="BG102" s="63">
        <f t="shared" si="128"/>
        <v>49.237893299999996</v>
      </c>
      <c r="BH102" s="63">
        <f t="shared" si="129"/>
        <v>50.700743500000002</v>
      </c>
      <c r="BI102" s="63">
        <f t="shared" si="130"/>
        <v>54.983082499999995</v>
      </c>
      <c r="BJ102" s="63">
        <f t="shared" si="131"/>
        <v>48.5228933</v>
      </c>
      <c r="BK102" s="63">
        <f t="shared" si="132"/>
        <v>58.376397400000002</v>
      </c>
      <c r="BL102" s="63">
        <f t="shared" si="133"/>
        <v>51.758266399999997</v>
      </c>
      <c r="BM102" s="63">
        <f t="shared" si="134"/>
        <v>48.950393300000002</v>
      </c>
      <c r="BN102" s="64">
        <f t="shared" si="135"/>
        <v>51.377893299999997</v>
      </c>
      <c r="BO102" s="51"/>
      <c r="BP102" s="97"/>
      <c r="BX102" s="54">
        <f t="shared" si="69"/>
        <v>2022</v>
      </c>
      <c r="BY102" s="98">
        <f t="shared" si="136"/>
        <v>44835</v>
      </c>
      <c r="BZ102" s="57">
        <f t="shared" si="70"/>
        <v>5.5694168925406382</v>
      </c>
      <c r="CA102" s="57">
        <f t="shared" si="71"/>
        <v>5.1063370860729034</v>
      </c>
      <c r="CB102" s="57">
        <v>5.4058554335717561</v>
      </c>
      <c r="CC102" s="57">
        <v>5.3153827223552472</v>
      </c>
      <c r="CD102" s="57">
        <v>5.4058554335717561</v>
      </c>
      <c r="CE102" s="57">
        <f t="shared" si="72"/>
        <v>5.1380542675477683</v>
      </c>
      <c r="CF102" s="1"/>
      <c r="CG102" s="99">
        <v>0.25</v>
      </c>
      <c r="CH102" s="7">
        <v>-1</v>
      </c>
      <c r="CI102" s="7">
        <v>-0.5</v>
      </c>
      <c r="CJ102" s="7">
        <v>-1</v>
      </c>
      <c r="CK102" s="7">
        <v>3</v>
      </c>
      <c r="CL102" s="7">
        <v>1</v>
      </c>
      <c r="CM102" s="7">
        <v>-2.410180000000004</v>
      </c>
      <c r="CN102" s="100">
        <v>-2.8203499999999977</v>
      </c>
      <c r="CO102" s="13"/>
      <c r="CP102" s="101">
        <v>1.0629302238104195</v>
      </c>
      <c r="CQ102" s="102">
        <v>1.0275155162685725</v>
      </c>
      <c r="CR102" s="102">
        <v>1.0185442918939251</v>
      </c>
      <c r="CS102" s="102">
        <v>0.93323302614256154</v>
      </c>
      <c r="CT102" s="102">
        <v>1.0583032833554753</v>
      </c>
      <c r="CU102" s="103">
        <v>1.0027653847571991</v>
      </c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</row>
    <row r="103" spans="1:143" ht="12.75" x14ac:dyDescent="0.2">
      <c r="A103" s="3">
        <f t="shared" si="63"/>
        <v>2022</v>
      </c>
      <c r="B103" s="43">
        <v>44866</v>
      </c>
      <c r="C103" s="43">
        <v>44895</v>
      </c>
      <c r="D103" s="44">
        <f t="shared" si="73"/>
        <v>44866</v>
      </c>
      <c r="E103" s="94">
        <v>67.329089999999994</v>
      </c>
      <c r="F103" s="46">
        <v>52.561709999999998</v>
      </c>
      <c r="G103" s="94">
        <v>51.274990000000003</v>
      </c>
      <c r="H103" s="46">
        <v>49.047240000000002</v>
      </c>
      <c r="I103" s="94">
        <v>63.118299999999998</v>
      </c>
      <c r="J103" s="46">
        <v>49.00103</v>
      </c>
      <c r="K103" s="94">
        <v>63.722189999999998</v>
      </c>
      <c r="L103" s="46">
        <v>57.632159999999999</v>
      </c>
      <c r="M103" s="94">
        <v>60.909669999999998</v>
      </c>
      <c r="N103" s="46">
        <v>53.998089999999998</v>
      </c>
      <c r="O103" s="94">
        <f t="shared" si="110"/>
        <v>50.524990000000003</v>
      </c>
      <c r="P103" s="46">
        <f t="shared" si="111"/>
        <v>48.047240000000002</v>
      </c>
      <c r="Q103" s="94">
        <f t="shared" si="112"/>
        <v>50.774990000000003</v>
      </c>
      <c r="R103" s="46">
        <f t="shared" si="113"/>
        <v>48.547240000000002</v>
      </c>
      <c r="S103" s="94">
        <f t="shared" si="114"/>
        <v>54.024990000000003</v>
      </c>
      <c r="T103" s="46">
        <f t="shared" si="115"/>
        <v>49.547240000000002</v>
      </c>
      <c r="U103" s="94">
        <f t="shared" si="116"/>
        <v>64.875419999999991</v>
      </c>
      <c r="V103" s="95">
        <f t="shared" si="117"/>
        <v>49.139020000000002</v>
      </c>
      <c r="W103" s="96">
        <v>5.9470913288435732</v>
      </c>
      <c r="X103" s="96">
        <v>6.0825947041252348</v>
      </c>
      <c r="Y103" s="96">
        <v>5.795334913275024</v>
      </c>
      <c r="Z103" s="96">
        <v>6.050387351642752</v>
      </c>
      <c r="AA103" s="96">
        <v>5.8903876861226472</v>
      </c>
      <c r="AB103" s="96">
        <v>6.2774232230214198</v>
      </c>
      <c r="AC103" s="96">
        <v>6.1665977681203081</v>
      </c>
      <c r="AD103" s="96">
        <v>6.3369334314476413</v>
      </c>
      <c r="AE103" s="96">
        <v>5.3619099618419783</v>
      </c>
      <c r="AF103" s="96">
        <f t="shared" si="137"/>
        <v>6.3841866538340701</v>
      </c>
      <c r="AG103" s="96">
        <f t="shared" si="138"/>
        <v>6.196287046638898</v>
      </c>
      <c r="AH103" s="96">
        <f t="shared" si="139"/>
        <v>6.1487871459376162</v>
      </c>
      <c r="AI103" s="96">
        <f t="shared" si="140"/>
        <v>6.6649351618702193</v>
      </c>
      <c r="AJ103" s="96">
        <f t="shared" si="141"/>
        <v>6.1815977626913536</v>
      </c>
      <c r="AK103" s="125"/>
      <c r="AL103" s="7"/>
      <c r="AM103" s="13"/>
      <c r="AN103" s="13"/>
      <c r="AO103" s="13"/>
      <c r="AP103" s="13"/>
      <c r="AQ103" s="13"/>
      <c r="AR103" s="8">
        <f t="shared" si="118"/>
        <v>6.2993045920523505</v>
      </c>
      <c r="AS103" s="8">
        <f t="shared" si="119"/>
        <v>6.472427534757232</v>
      </c>
      <c r="AT103" s="8">
        <f t="shared" si="120"/>
        <v>6.5380668740803456</v>
      </c>
      <c r="AU103" s="8">
        <f t="shared" si="121"/>
        <v>6.717751146536596</v>
      </c>
      <c r="AV103" s="8">
        <f t="shared" si="89"/>
        <v>6.506887536856631</v>
      </c>
      <c r="AW103" s="8"/>
      <c r="AX103" s="8">
        <f t="shared" si="122"/>
        <v>6.1607452865717871</v>
      </c>
      <c r="AY103" s="8">
        <f t="shared" si="123"/>
        <v>6.2887290391885413</v>
      </c>
      <c r="AZ103" s="8">
        <f t="shared" si="124"/>
        <v>6.2812003338402338</v>
      </c>
      <c r="BA103" s="8">
        <v>6.1575265239313657</v>
      </c>
      <c r="BB103" s="8">
        <f t="shared" si="125"/>
        <v>6.0576517123912774</v>
      </c>
      <c r="BC103" s="8">
        <v>6.0546856633984891</v>
      </c>
      <c r="BD103" s="8">
        <f t="shared" si="126"/>
        <v>6.1381371689028148</v>
      </c>
      <c r="BE103" s="5"/>
      <c r="BF103" s="61">
        <f t="shared" si="127"/>
        <v>60.979116599999998</v>
      </c>
      <c r="BG103" s="63">
        <f t="shared" si="128"/>
        <v>50.317057500000004</v>
      </c>
      <c r="BH103" s="63">
        <f t="shared" si="129"/>
        <v>57.047873899999999</v>
      </c>
      <c r="BI103" s="63">
        <f t="shared" si="130"/>
        <v>57.937690599999996</v>
      </c>
      <c r="BJ103" s="63">
        <f t="shared" si="131"/>
        <v>49.817057500000004</v>
      </c>
      <c r="BK103" s="63">
        <f t="shared" si="132"/>
        <v>61.103477099999992</v>
      </c>
      <c r="BL103" s="63">
        <f t="shared" si="133"/>
        <v>58.108767999999991</v>
      </c>
      <c r="BM103" s="63">
        <f t="shared" si="134"/>
        <v>49.459557500000003</v>
      </c>
      <c r="BN103" s="64">
        <f t="shared" si="135"/>
        <v>52.099557500000003</v>
      </c>
      <c r="BO103" s="51"/>
      <c r="BP103" s="97"/>
      <c r="BX103" s="54">
        <f t="shared" si="69"/>
        <v>2022</v>
      </c>
      <c r="BY103" s="98">
        <f t="shared" si="136"/>
        <v>44866</v>
      </c>
      <c r="BZ103" s="57">
        <f t="shared" si="70"/>
        <v>5.9960921836351728</v>
      </c>
      <c r="CA103" s="57">
        <f t="shared" si="71"/>
        <v>6.0576517123912774</v>
      </c>
      <c r="CB103" s="57">
        <v>6.1542101974007535</v>
      </c>
      <c r="CC103" s="57">
        <v>6.0514348997899781</v>
      </c>
      <c r="CD103" s="57">
        <v>6.1542101974007535</v>
      </c>
      <c r="CE103" s="57">
        <f t="shared" si="72"/>
        <v>6.0908333560371988</v>
      </c>
      <c r="CF103" s="1"/>
      <c r="CG103" s="99">
        <v>-0.75</v>
      </c>
      <c r="CH103" s="7">
        <v>-1</v>
      </c>
      <c r="CI103" s="7">
        <v>-0.5</v>
      </c>
      <c r="CJ103" s="7">
        <v>-0.5</v>
      </c>
      <c r="CK103" s="7">
        <v>2.75</v>
      </c>
      <c r="CL103" s="7">
        <v>0.5</v>
      </c>
      <c r="CM103" s="7">
        <v>-2.4536700000000025</v>
      </c>
      <c r="CN103" s="100">
        <v>-3.4226899999999958</v>
      </c>
      <c r="CO103" s="13"/>
      <c r="CP103" s="101">
        <v>1.0551699061219093</v>
      </c>
      <c r="CQ103" s="102">
        <v>1.0241141081581384</v>
      </c>
      <c r="CR103" s="102">
        <v>1.0162633875446252</v>
      </c>
      <c r="CS103" s="102">
        <v>0.97355546740711352</v>
      </c>
      <c r="CT103" s="102">
        <v>1.0517603244488631</v>
      </c>
      <c r="CU103" s="103">
        <v>1.0024324587292837</v>
      </c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</row>
    <row r="104" spans="1:143" ht="12.75" x14ac:dyDescent="0.2">
      <c r="A104" s="3">
        <f t="shared" si="63"/>
        <v>2022</v>
      </c>
      <c r="B104" s="43">
        <v>44896</v>
      </c>
      <c r="C104" s="43">
        <v>44926</v>
      </c>
      <c r="D104" s="44">
        <f t="shared" si="73"/>
        <v>44896</v>
      </c>
      <c r="E104" s="94">
        <v>68.445329999999998</v>
      </c>
      <c r="F104" s="46">
        <v>53.876690000000004</v>
      </c>
      <c r="G104" s="94">
        <v>53.351590000000002</v>
      </c>
      <c r="H104" s="46">
        <v>51.389760000000003</v>
      </c>
      <c r="I104" s="94">
        <v>64.074330000000003</v>
      </c>
      <c r="J104" s="46">
        <v>50.210680000000004</v>
      </c>
      <c r="K104" s="94">
        <v>62.55809</v>
      </c>
      <c r="L104" s="46">
        <v>59.017069999999997</v>
      </c>
      <c r="M104" s="94">
        <v>61.937199999999997</v>
      </c>
      <c r="N104" s="46">
        <v>56.270769999999999</v>
      </c>
      <c r="O104" s="94">
        <f t="shared" si="110"/>
        <v>52.851590000000002</v>
      </c>
      <c r="P104" s="46">
        <f t="shared" si="111"/>
        <v>50.889760000000003</v>
      </c>
      <c r="Q104" s="94">
        <f t="shared" si="112"/>
        <v>52.851590000000002</v>
      </c>
      <c r="R104" s="46">
        <f t="shared" si="113"/>
        <v>50.889760000000003</v>
      </c>
      <c r="S104" s="94">
        <f t="shared" si="114"/>
        <v>55.851590000000002</v>
      </c>
      <c r="T104" s="46">
        <f t="shared" si="115"/>
        <v>52.139760000000003</v>
      </c>
      <c r="U104" s="94">
        <f t="shared" si="116"/>
        <v>63.957450000000001</v>
      </c>
      <c r="V104" s="95">
        <f t="shared" si="117"/>
        <v>51.172540000000005</v>
      </c>
      <c r="W104" s="96">
        <v>6.2665395243146138</v>
      </c>
      <c r="X104" s="96">
        <v>6.3643422777858483</v>
      </c>
      <c r="Y104" s="96">
        <v>6.1271827052381189</v>
      </c>
      <c r="Z104" s="96">
        <v>6.2272843089295167</v>
      </c>
      <c r="AA104" s="96">
        <v>6.0697847057858754</v>
      </c>
      <c r="AB104" s="96">
        <v>6.2924589082243001</v>
      </c>
      <c r="AC104" s="96">
        <v>6.2547418782479918</v>
      </c>
      <c r="AD104" s="96">
        <v>6.4275106604157317</v>
      </c>
      <c r="AE104" s="96">
        <v>5.36734007669539</v>
      </c>
      <c r="AF104" s="96">
        <f t="shared" si="137"/>
        <v>6.5676834512158386</v>
      </c>
      <c r="AG104" s="96">
        <f t="shared" si="138"/>
        <v>6.3764839329868597</v>
      </c>
      <c r="AH104" s="96">
        <f t="shared" si="139"/>
        <v>6.3268840579651151</v>
      </c>
      <c r="AI104" s="96">
        <f t="shared" si="140"/>
        <v>6.7671112236638349</v>
      </c>
      <c r="AJ104" s="96">
        <f t="shared" si="141"/>
        <v>6.2697419786802628</v>
      </c>
      <c r="AK104" s="125"/>
      <c r="AL104" s="7"/>
      <c r="AM104" s="13"/>
      <c r="AN104" s="13"/>
      <c r="AO104" s="13"/>
      <c r="AP104" s="13"/>
      <c r="AQ104" s="13"/>
      <c r="AR104" s="8">
        <f t="shared" si="118"/>
        <v>6.3888910440573143</v>
      </c>
      <c r="AS104" s="8">
        <f t="shared" si="119"/>
        <v>6.5644869198249127</v>
      </c>
      <c r="AT104" s="8">
        <f t="shared" si="120"/>
        <v>6.631048637207428</v>
      </c>
      <c r="AU104" s="8">
        <f t="shared" si="121"/>
        <v>6.8132995664641278</v>
      </c>
      <c r="AV104" s="8">
        <f t="shared" si="89"/>
        <v>6.5994315418884453</v>
      </c>
      <c r="AW104" s="8"/>
      <c r="AX104" s="8">
        <f t="shared" si="122"/>
        <v>6.3407381206039046</v>
      </c>
      <c r="AY104" s="8">
        <f t="shared" si="123"/>
        <v>6.3781700438843139</v>
      </c>
      <c r="AZ104" s="8">
        <f t="shared" si="124"/>
        <v>6.2962412045336942</v>
      </c>
      <c r="BA104" s="8">
        <v>6.3380336319632402</v>
      </c>
      <c r="BB104" s="8">
        <f t="shared" si="125"/>
        <v>6.2414789689372636</v>
      </c>
      <c r="BC104" s="8">
        <v>6.2322249988653242</v>
      </c>
      <c r="BD104" s="8">
        <f t="shared" si="126"/>
        <v>6.3158337608533568</v>
      </c>
      <c r="BE104" s="5"/>
      <c r="BF104" s="61">
        <f t="shared" si="127"/>
        <v>62.180814799999993</v>
      </c>
      <c r="BG104" s="63">
        <f t="shared" si="128"/>
        <v>52.508003099999996</v>
      </c>
      <c r="BH104" s="63">
        <f t="shared" si="129"/>
        <v>58.1129605</v>
      </c>
      <c r="BI104" s="63">
        <f t="shared" si="130"/>
        <v>59.500635099999997</v>
      </c>
      <c r="BJ104" s="63">
        <f t="shared" si="131"/>
        <v>52.008003099999996</v>
      </c>
      <c r="BK104" s="63">
        <f t="shared" si="132"/>
        <v>61.035451399999992</v>
      </c>
      <c r="BL104" s="63">
        <f t="shared" si="133"/>
        <v>58.459938699999995</v>
      </c>
      <c r="BM104" s="63">
        <f t="shared" si="134"/>
        <v>52.008003099999996</v>
      </c>
      <c r="BN104" s="64">
        <f t="shared" si="135"/>
        <v>54.255503099999999</v>
      </c>
      <c r="BO104" s="51"/>
      <c r="BP104" s="97"/>
      <c r="BX104" s="54">
        <f t="shared" si="69"/>
        <v>2022</v>
      </c>
      <c r="BY104" s="98">
        <f t="shared" si="136"/>
        <v>44896</v>
      </c>
      <c r="BZ104" s="57">
        <f t="shared" si="70"/>
        <v>6.3375345048236644</v>
      </c>
      <c r="CA104" s="57">
        <f t="shared" si="71"/>
        <v>6.2414789689372636</v>
      </c>
      <c r="CB104" s="57">
        <v>6.3347173054326271</v>
      </c>
      <c r="CC104" s="57">
        <v>6.2289745592283818</v>
      </c>
      <c r="CD104" s="57">
        <v>6.3347173054326271</v>
      </c>
      <c r="CE104" s="57">
        <f t="shared" si="72"/>
        <v>6.2749435978919079</v>
      </c>
      <c r="CF104" s="1"/>
      <c r="CG104" s="99">
        <v>-0.5</v>
      </c>
      <c r="CH104" s="7">
        <v>-0.5</v>
      </c>
      <c r="CI104" s="7">
        <v>-0.5</v>
      </c>
      <c r="CJ104" s="7">
        <v>-0.5</v>
      </c>
      <c r="CK104" s="7">
        <v>2.5</v>
      </c>
      <c r="CL104" s="7">
        <v>0.75</v>
      </c>
      <c r="CM104" s="7">
        <v>-4.487879999999997</v>
      </c>
      <c r="CN104" s="100">
        <v>-2.7041499999999985</v>
      </c>
      <c r="CO104" s="13"/>
      <c r="CP104" s="101">
        <v>1.0546625343246674</v>
      </c>
      <c r="CQ104" s="102">
        <v>1.0239590191575805</v>
      </c>
      <c r="CR104" s="102">
        <v>1.0159940905368299</v>
      </c>
      <c r="CS104" s="102">
        <v>0.97470813996435057</v>
      </c>
      <c r="CT104" s="102">
        <v>1.0528354725787632</v>
      </c>
      <c r="CU104" s="103">
        <v>1.0023981965561899</v>
      </c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</row>
    <row r="105" spans="1:143" ht="12.75" x14ac:dyDescent="0.2">
      <c r="A105" s="3">
        <f t="shared" si="63"/>
        <v>2023</v>
      </c>
      <c r="B105" s="43">
        <v>44927</v>
      </c>
      <c r="C105" s="43">
        <v>44957</v>
      </c>
      <c r="D105" s="44">
        <f t="shared" si="73"/>
        <v>44927</v>
      </c>
      <c r="E105" s="94">
        <v>61.934930000000001</v>
      </c>
      <c r="F105" s="46">
        <v>51.075769999999999</v>
      </c>
      <c r="G105" s="94">
        <v>52.491120000000002</v>
      </c>
      <c r="H105" s="46">
        <v>50.083930000000002</v>
      </c>
      <c r="I105" s="94">
        <v>59.329889999999999</v>
      </c>
      <c r="J105" s="46">
        <v>47.743630000000003</v>
      </c>
      <c r="K105" s="94">
        <v>60.353360000000002</v>
      </c>
      <c r="L105" s="46">
        <v>56.8673</v>
      </c>
      <c r="M105" s="94">
        <v>59.945140000000002</v>
      </c>
      <c r="N105" s="46">
        <v>54.267220000000002</v>
      </c>
      <c r="O105" s="94">
        <f t="shared" si="110"/>
        <v>51.991120000000002</v>
      </c>
      <c r="P105" s="46">
        <f t="shared" si="111"/>
        <v>49.583930000000002</v>
      </c>
      <c r="Q105" s="94">
        <f t="shared" si="112"/>
        <v>51.991120000000002</v>
      </c>
      <c r="R105" s="46">
        <f t="shared" si="113"/>
        <v>49.583930000000002</v>
      </c>
      <c r="S105" s="94">
        <f t="shared" si="114"/>
        <v>54.241120000000002</v>
      </c>
      <c r="T105" s="46">
        <f t="shared" si="115"/>
        <v>48.583930000000002</v>
      </c>
      <c r="U105" s="94">
        <f t="shared" si="116"/>
        <v>55.956959999999995</v>
      </c>
      <c r="V105" s="95">
        <f t="shared" si="117"/>
        <v>47.208939999999998</v>
      </c>
      <c r="W105" s="96">
        <v>6.063428535482573</v>
      </c>
      <c r="X105" s="96">
        <v>6.1844973329409765</v>
      </c>
      <c r="Y105" s="96">
        <v>5.9103578726218977</v>
      </c>
      <c r="Z105" s="96">
        <v>5.8658707700229407</v>
      </c>
      <c r="AA105" s="96">
        <v>5.6933716295962444</v>
      </c>
      <c r="AB105" s="96">
        <v>5.9875758064687403</v>
      </c>
      <c r="AC105" s="96">
        <v>5.9508595021420003</v>
      </c>
      <c r="AD105" s="96">
        <v>6.2418533172945221</v>
      </c>
      <c r="AE105" s="96">
        <v>5.3490048315787355</v>
      </c>
      <c r="AF105" s="96">
        <f t="shared" si="137"/>
        <v>6.2101690543644574</v>
      </c>
      <c r="AG105" s="96">
        <f t="shared" si="138"/>
        <v>6.0169700170865568</v>
      </c>
      <c r="AH105" s="96">
        <f t="shared" si="139"/>
        <v>5.9661702702246657</v>
      </c>
      <c r="AI105" s="96">
        <f t="shared" si="140"/>
        <v>6.5881507273425983</v>
      </c>
      <c r="AJ105" s="96">
        <f t="shared" si="141"/>
        <v>5.9658594000620013</v>
      </c>
      <c r="AK105" s="125"/>
      <c r="AL105" s="7"/>
      <c r="AM105" s="13"/>
      <c r="AN105" s="13"/>
      <c r="AO105" s="13"/>
      <c r="AP105" s="13"/>
      <c r="AQ105" s="13"/>
      <c r="AR105" s="8">
        <f t="shared" si="118"/>
        <v>6.08003610340685</v>
      </c>
      <c r="AS105" s="8">
        <f t="shared" si="119"/>
        <v>6.3757915817608719</v>
      </c>
      <c r="AT105" s="8">
        <f t="shared" si="120"/>
        <v>6.3104881474293606</v>
      </c>
      <c r="AU105" s="8">
        <f t="shared" si="121"/>
        <v>6.6174527075430571</v>
      </c>
      <c r="AV105" s="8">
        <f t="shared" si="89"/>
        <v>6.3459421350350347</v>
      </c>
      <c r="AW105" s="8"/>
      <c r="AX105" s="8">
        <f t="shared" si="122"/>
        <v>5.9729994770278196</v>
      </c>
      <c r="AY105" s="8">
        <f t="shared" si="123"/>
        <v>6.0698165420010142</v>
      </c>
      <c r="AZ105" s="8">
        <f t="shared" si="124"/>
        <v>5.9912529550292355</v>
      </c>
      <c r="BA105" s="8">
        <v>5.9692443568200133</v>
      </c>
      <c r="BB105" s="8">
        <f t="shared" si="125"/>
        <v>5.8557703141676862</v>
      </c>
      <c r="BC105" s="8">
        <v>5.8694991009762365</v>
      </c>
      <c r="BD105" s="8">
        <f t="shared" si="126"/>
        <v>5.9527865093148575</v>
      </c>
      <c r="BE105" s="5"/>
      <c r="BF105" s="61">
        <f t="shared" si="127"/>
        <v>57.2654912</v>
      </c>
      <c r="BG105" s="63">
        <f t="shared" si="128"/>
        <v>51.4560283</v>
      </c>
      <c r="BH105" s="63">
        <f t="shared" si="129"/>
        <v>54.347798199999993</v>
      </c>
      <c r="BI105" s="63">
        <f t="shared" si="130"/>
        <v>57.503634400000003</v>
      </c>
      <c r="BJ105" s="63">
        <f t="shared" si="131"/>
        <v>50.9560283</v>
      </c>
      <c r="BK105" s="63">
        <f t="shared" si="132"/>
        <v>58.854354199999996</v>
      </c>
      <c r="BL105" s="63">
        <f t="shared" si="133"/>
        <v>52.195311399999994</v>
      </c>
      <c r="BM105" s="63">
        <f t="shared" si="134"/>
        <v>50.9560283</v>
      </c>
      <c r="BN105" s="64">
        <f t="shared" si="135"/>
        <v>51.808528299999999</v>
      </c>
      <c r="BO105" s="51"/>
      <c r="BP105" s="97"/>
      <c r="BX105" s="54">
        <f t="shared" si="69"/>
        <v>2023</v>
      </c>
      <c r="BY105" s="98">
        <f t="shared" si="136"/>
        <v>44927</v>
      </c>
      <c r="BZ105" s="57">
        <f t="shared" si="70"/>
        <v>6.1144407373411855</v>
      </c>
      <c r="CA105" s="57">
        <f t="shared" si="71"/>
        <v>5.8557703141676862</v>
      </c>
      <c r="CB105" s="57">
        <v>5.9659280302894011</v>
      </c>
      <c r="CC105" s="57">
        <v>5.8662479994415921</v>
      </c>
      <c r="CD105" s="57">
        <v>5.9659280302894011</v>
      </c>
      <c r="CE105" s="57">
        <f t="shared" si="72"/>
        <v>5.8886411797991007</v>
      </c>
      <c r="CF105" s="1"/>
      <c r="CG105" s="99">
        <v>-0.5</v>
      </c>
      <c r="CH105" s="7">
        <v>-0.5</v>
      </c>
      <c r="CI105" s="7">
        <v>-0.5</v>
      </c>
      <c r="CJ105" s="7">
        <v>-0.5</v>
      </c>
      <c r="CK105" s="7">
        <v>1.75</v>
      </c>
      <c r="CL105" s="7">
        <v>-1.5</v>
      </c>
      <c r="CM105" s="7">
        <v>-5.9779700000000062</v>
      </c>
      <c r="CN105" s="100">
        <v>-3.8668300000000002</v>
      </c>
      <c r="CO105" s="13"/>
      <c r="CP105" s="101">
        <v>1.0586951703915854</v>
      </c>
      <c r="CQ105" s="102">
        <v>1.0257590480574166</v>
      </c>
      <c r="CR105" s="102">
        <v>1.0170988254146849</v>
      </c>
      <c r="CS105" s="102">
        <v>0.97059274791592076</v>
      </c>
      <c r="CT105" s="102">
        <v>1.0554799019529308</v>
      </c>
      <c r="CU105" s="103">
        <v>1.0025206271320306</v>
      </c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</row>
    <row r="106" spans="1:143" ht="12.75" x14ac:dyDescent="0.2">
      <c r="A106" s="3">
        <f t="shared" si="63"/>
        <v>2023</v>
      </c>
      <c r="B106" s="43">
        <v>44958</v>
      </c>
      <c r="C106" s="43">
        <v>44985</v>
      </c>
      <c r="D106" s="44">
        <f t="shared" si="73"/>
        <v>44958</v>
      </c>
      <c r="E106" s="94">
        <v>57.25705</v>
      </c>
      <c r="F106" s="46">
        <v>48.35519</v>
      </c>
      <c r="G106" s="94">
        <v>51.49812</v>
      </c>
      <c r="H106" s="46">
        <v>49.044820000000001</v>
      </c>
      <c r="I106" s="94">
        <v>54.070799999999998</v>
      </c>
      <c r="J106" s="46">
        <v>45.258659999999999</v>
      </c>
      <c r="K106" s="94">
        <v>59.512439999999998</v>
      </c>
      <c r="L106" s="46">
        <v>55.354610000000001</v>
      </c>
      <c r="M106" s="94">
        <v>57.608420000000002</v>
      </c>
      <c r="N106" s="46">
        <v>52.658099999999997</v>
      </c>
      <c r="O106" s="94">
        <f t="shared" si="110"/>
        <v>50.49812</v>
      </c>
      <c r="P106" s="46">
        <f t="shared" si="111"/>
        <v>47.794820000000001</v>
      </c>
      <c r="Q106" s="94">
        <f t="shared" si="112"/>
        <v>51.49812</v>
      </c>
      <c r="R106" s="46">
        <f t="shared" si="113"/>
        <v>48.544820000000001</v>
      </c>
      <c r="S106" s="94">
        <f t="shared" si="114"/>
        <v>53.99812</v>
      </c>
      <c r="T106" s="46">
        <f t="shared" si="115"/>
        <v>51.294820000000001</v>
      </c>
      <c r="U106" s="94">
        <f t="shared" si="116"/>
        <v>54.832439999999998</v>
      </c>
      <c r="V106" s="95">
        <f t="shared" si="117"/>
        <v>44.901049999999998</v>
      </c>
      <c r="W106" s="96">
        <v>6.0822995515153737</v>
      </c>
      <c r="X106" s="96">
        <v>6.0307281082086446</v>
      </c>
      <c r="Y106" s="96">
        <v>5.8343966958467419</v>
      </c>
      <c r="Z106" s="96">
        <v>5.7835724952665775</v>
      </c>
      <c r="AA106" s="96">
        <v>5.6310732205020448</v>
      </c>
      <c r="AB106" s="96">
        <v>5.903614297838784</v>
      </c>
      <c r="AC106" s="96">
        <v>5.8653461371814295</v>
      </c>
      <c r="AD106" s="96">
        <v>6.1521584741579911</v>
      </c>
      <c r="AE106" s="96">
        <v>5.379577985279993</v>
      </c>
      <c r="AF106" s="96">
        <f t="shared" si="137"/>
        <v>6.1269708621789745</v>
      </c>
      <c r="AG106" s="96">
        <f t="shared" si="138"/>
        <v>5.9342717785912669</v>
      </c>
      <c r="AH106" s="96">
        <f t="shared" si="139"/>
        <v>5.8836720192267729</v>
      </c>
      <c r="AI106" s="96">
        <f t="shared" si="140"/>
        <v>6.4970561461675311</v>
      </c>
      <c r="AJ106" s="96">
        <f t="shared" si="141"/>
        <v>5.8803462551732997</v>
      </c>
      <c r="AK106" s="125"/>
      <c r="AL106" s="7"/>
      <c r="AM106" s="13"/>
      <c r="AN106" s="13"/>
      <c r="AO106" s="13"/>
      <c r="AP106" s="13"/>
      <c r="AQ106" s="13"/>
      <c r="AR106" s="8">
        <f t="shared" si="118"/>
        <v>5.9931234446401351</v>
      </c>
      <c r="AS106" s="8">
        <f t="shared" si="119"/>
        <v>6.284629021402572</v>
      </c>
      <c r="AT106" s="8">
        <f t="shared" si="120"/>
        <v>6.2202815138443643</v>
      </c>
      <c r="AU106" s="8">
        <f t="shared" si="121"/>
        <v>6.5228351018271384</v>
      </c>
      <c r="AV106" s="8">
        <f t="shared" si="89"/>
        <v>6.2552172704285516</v>
      </c>
      <c r="AW106" s="8"/>
      <c r="AX106" s="8">
        <f t="shared" si="122"/>
        <v>5.8892608987246415</v>
      </c>
      <c r="AY106" s="8">
        <f t="shared" si="123"/>
        <v>5.9830449895296081</v>
      </c>
      <c r="AZ106" s="8">
        <f t="shared" si="124"/>
        <v>5.9072624898465023</v>
      </c>
      <c r="BA106" s="8">
        <v>5.8852665207953327</v>
      </c>
      <c r="BB106" s="8">
        <f t="shared" si="125"/>
        <v>5.7919334363172919</v>
      </c>
      <c r="BC106" s="8">
        <v>5.7869019702353679</v>
      </c>
      <c r="BD106" s="8">
        <f t="shared" si="126"/>
        <v>5.8701162182486968</v>
      </c>
      <c r="BE106" s="5"/>
      <c r="BF106" s="61">
        <f t="shared" si="127"/>
        <v>53.429250199999998</v>
      </c>
      <c r="BG106" s="63">
        <f t="shared" si="128"/>
        <v>50.443201000000002</v>
      </c>
      <c r="BH106" s="63">
        <f t="shared" si="129"/>
        <v>50.281579799999996</v>
      </c>
      <c r="BI106" s="63">
        <f t="shared" si="130"/>
        <v>55.479782399999991</v>
      </c>
      <c r="BJ106" s="63">
        <f t="shared" si="131"/>
        <v>50.228200999999999</v>
      </c>
      <c r="BK106" s="63">
        <f t="shared" si="132"/>
        <v>57.724573100000001</v>
      </c>
      <c r="BL106" s="63">
        <f t="shared" si="133"/>
        <v>50.561942299999998</v>
      </c>
      <c r="BM106" s="63">
        <f t="shared" si="134"/>
        <v>49.335701</v>
      </c>
      <c r="BN106" s="64">
        <f t="shared" si="135"/>
        <v>52.835701</v>
      </c>
      <c r="BO106" s="51"/>
      <c r="BP106" s="97"/>
      <c r="BX106" s="54">
        <f t="shared" si="69"/>
        <v>2023</v>
      </c>
      <c r="BY106" s="98">
        <f t="shared" si="136"/>
        <v>44958</v>
      </c>
      <c r="BZ106" s="57">
        <f t="shared" si="70"/>
        <v>6.0362833376342646</v>
      </c>
      <c r="CA106" s="57">
        <f t="shared" si="71"/>
        <v>5.7919334363172919</v>
      </c>
      <c r="CB106" s="57">
        <v>5.8819501942647197</v>
      </c>
      <c r="CC106" s="57">
        <v>5.7836507179785084</v>
      </c>
      <c r="CD106" s="57">
        <v>5.8819501942647197</v>
      </c>
      <c r="CE106" s="57">
        <f t="shared" si="72"/>
        <v>5.8247060308929024</v>
      </c>
      <c r="CF106" s="1"/>
      <c r="CG106" s="99">
        <v>-1</v>
      </c>
      <c r="CH106" s="7">
        <v>-1.25</v>
      </c>
      <c r="CI106" s="7">
        <v>0</v>
      </c>
      <c r="CJ106" s="7">
        <v>-0.5</v>
      </c>
      <c r="CK106" s="7">
        <v>2.5</v>
      </c>
      <c r="CL106" s="7">
        <v>2.25</v>
      </c>
      <c r="CM106" s="7">
        <v>-2.4246100000000013</v>
      </c>
      <c r="CN106" s="100">
        <v>-3.4541400000000024</v>
      </c>
      <c r="CO106" s="13"/>
      <c r="CP106" s="101">
        <v>1.059374783871637</v>
      </c>
      <c r="CQ106" s="102">
        <v>1.0260564354381354</v>
      </c>
      <c r="CR106" s="102">
        <v>1.0173075593056229</v>
      </c>
      <c r="CS106" s="102">
        <v>0.97363233971920604</v>
      </c>
      <c r="CT106" s="102">
        <v>1.0560612463834076</v>
      </c>
      <c r="CU106" s="103">
        <v>1.0025574139430207</v>
      </c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</row>
    <row r="107" spans="1:143" ht="12.75" x14ac:dyDescent="0.2">
      <c r="A107" s="3">
        <f t="shared" si="63"/>
        <v>2023</v>
      </c>
      <c r="B107" s="43">
        <v>44986</v>
      </c>
      <c r="C107" s="43">
        <v>45016</v>
      </c>
      <c r="D107" s="44">
        <f t="shared" si="73"/>
        <v>44986</v>
      </c>
      <c r="E107" s="94">
        <v>49.541960000000003</v>
      </c>
      <c r="F107" s="46">
        <v>44.260330000000003</v>
      </c>
      <c r="G107" s="94">
        <v>49.26979</v>
      </c>
      <c r="H107" s="46">
        <v>46.004440000000002</v>
      </c>
      <c r="I107" s="94">
        <v>45.757570000000001</v>
      </c>
      <c r="J107" s="46">
        <v>40.706699999999998</v>
      </c>
      <c r="K107" s="94">
        <v>54.326639999999998</v>
      </c>
      <c r="L107" s="46">
        <v>52.096719999999998</v>
      </c>
      <c r="M107" s="94">
        <v>52.63494</v>
      </c>
      <c r="N107" s="46">
        <v>48.668300000000002</v>
      </c>
      <c r="O107" s="94">
        <f t="shared" si="110"/>
        <v>48.26979</v>
      </c>
      <c r="P107" s="46">
        <f t="shared" si="111"/>
        <v>44.504440000000002</v>
      </c>
      <c r="Q107" s="94">
        <f t="shared" si="112"/>
        <v>49.26979</v>
      </c>
      <c r="R107" s="46">
        <f t="shared" si="113"/>
        <v>45.504440000000002</v>
      </c>
      <c r="S107" s="94">
        <f t="shared" si="114"/>
        <v>51.51979</v>
      </c>
      <c r="T107" s="46">
        <f t="shared" si="115"/>
        <v>48.004440000000002</v>
      </c>
      <c r="U107" s="94">
        <f t="shared" si="116"/>
        <v>47.214269999999999</v>
      </c>
      <c r="V107" s="95">
        <f t="shared" si="117"/>
        <v>42.69838</v>
      </c>
      <c r="W107" s="96">
        <v>5.6787766472166474</v>
      </c>
      <c r="X107" s="96">
        <v>5.6747942351030618</v>
      </c>
      <c r="Y107" s="96">
        <v>5.5584255571329226</v>
      </c>
      <c r="Z107" s="96">
        <v>5.5952657596754953</v>
      </c>
      <c r="AA107" s="96">
        <v>5.4377667234935405</v>
      </c>
      <c r="AB107" s="96">
        <v>5.7111682082106716</v>
      </c>
      <c r="AC107" s="96">
        <v>5.6695075358176199</v>
      </c>
      <c r="AD107" s="96">
        <v>5.5955351746304025</v>
      </c>
      <c r="AE107" s="96">
        <v>5.4460416359132795</v>
      </c>
      <c r="AF107" s="96">
        <f t="shared" si="137"/>
        <v>5.9363636723209856</v>
      </c>
      <c r="AG107" s="96">
        <f t="shared" si="138"/>
        <v>5.7447648448132869</v>
      </c>
      <c r="AH107" s="96">
        <f t="shared" si="139"/>
        <v>5.694965149563374</v>
      </c>
      <c r="AI107" s="96">
        <f t="shared" si="140"/>
        <v>5.9362373163508169</v>
      </c>
      <c r="AJ107" s="96">
        <f t="shared" si="141"/>
        <v>5.6845075557554035</v>
      </c>
      <c r="AK107" s="125"/>
      <c r="AL107" s="7"/>
      <c r="AM107" s="13"/>
      <c r="AN107" s="13"/>
      <c r="AO107" s="13"/>
      <c r="AP107" s="13"/>
      <c r="AQ107" s="13"/>
      <c r="AR107" s="8">
        <f t="shared" si="118"/>
        <v>5.794080247807317</v>
      </c>
      <c r="AS107" s="8">
        <f t="shared" si="119"/>
        <v>5.7188974434702731</v>
      </c>
      <c r="AT107" s="8">
        <f t="shared" si="120"/>
        <v>6.0136946140870124</v>
      </c>
      <c r="AU107" s="8">
        <f t="shared" si="121"/>
        <v>5.9356623943970366</v>
      </c>
      <c r="AV107" s="8">
        <f t="shared" si="89"/>
        <v>5.8655836749404102</v>
      </c>
      <c r="AW107" s="8"/>
      <c r="AX107" s="8">
        <f t="shared" si="122"/>
        <v>5.6976586036584207</v>
      </c>
      <c r="AY107" s="8">
        <f t="shared" si="123"/>
        <v>5.7843249475571987</v>
      </c>
      <c r="AZ107" s="8">
        <f t="shared" si="124"/>
        <v>5.7147500296226035</v>
      </c>
      <c r="BA107" s="8">
        <v>5.6931168184337633</v>
      </c>
      <c r="BB107" s="8">
        <f t="shared" si="125"/>
        <v>5.5938532057521684</v>
      </c>
      <c r="BC107" s="8">
        <v>5.5979114598926998</v>
      </c>
      <c r="BD107" s="8">
        <f t="shared" si="126"/>
        <v>5.6809582718990406</v>
      </c>
      <c r="BE107" s="5"/>
      <c r="BF107" s="61">
        <f t="shared" si="127"/>
        <v>47.270859099999996</v>
      </c>
      <c r="BG107" s="63">
        <f t="shared" si="128"/>
        <v>47.865689500000002</v>
      </c>
      <c r="BH107" s="63">
        <f t="shared" si="129"/>
        <v>43.585695899999997</v>
      </c>
      <c r="BI107" s="63">
        <f t="shared" si="130"/>
        <v>50.929284800000005</v>
      </c>
      <c r="BJ107" s="63">
        <f t="shared" si="131"/>
        <v>47.650689499999999</v>
      </c>
      <c r="BK107" s="63">
        <f t="shared" si="132"/>
        <v>53.367774399999995</v>
      </c>
      <c r="BL107" s="63">
        <f t="shared" si="133"/>
        <v>45.272437299999993</v>
      </c>
      <c r="BM107" s="63">
        <f t="shared" si="134"/>
        <v>46.650689499999999</v>
      </c>
      <c r="BN107" s="64">
        <f t="shared" si="135"/>
        <v>50.0081895</v>
      </c>
      <c r="BO107" s="51"/>
      <c r="BP107" s="97"/>
      <c r="BX107" s="54">
        <f t="shared" si="69"/>
        <v>2023</v>
      </c>
      <c r="BY107" s="98">
        <f t="shared" si="136"/>
        <v>44986</v>
      </c>
      <c r="BZ107" s="57">
        <f t="shared" si="70"/>
        <v>5.7523332000544531</v>
      </c>
      <c r="CA107" s="57">
        <f t="shared" si="71"/>
        <v>5.5938532057521684</v>
      </c>
      <c r="CB107" s="57">
        <v>5.6898004919031511</v>
      </c>
      <c r="CC107" s="57">
        <v>5.5946598627683093</v>
      </c>
      <c r="CD107" s="57">
        <v>5.6898004919031511</v>
      </c>
      <c r="CE107" s="57">
        <f t="shared" si="72"/>
        <v>5.6263208738644703</v>
      </c>
      <c r="CF107" s="1"/>
      <c r="CG107" s="99">
        <v>-1</v>
      </c>
      <c r="CH107" s="7">
        <v>-1.5</v>
      </c>
      <c r="CI107" s="7">
        <v>0</v>
      </c>
      <c r="CJ107" s="7">
        <v>-0.5</v>
      </c>
      <c r="CK107" s="7">
        <v>2.25</v>
      </c>
      <c r="CL107" s="7">
        <v>2</v>
      </c>
      <c r="CM107" s="7">
        <v>-2.327690000000004</v>
      </c>
      <c r="CN107" s="100">
        <v>-1.5619500000000031</v>
      </c>
      <c r="CO107" s="13"/>
      <c r="CP107" s="101">
        <v>1.0609618787196398</v>
      </c>
      <c r="CQ107" s="102">
        <v>1.0267188533233249</v>
      </c>
      <c r="CR107" s="102">
        <v>1.0178185262631136</v>
      </c>
      <c r="CS107" s="102">
        <v>0.9718513752613801</v>
      </c>
      <c r="CT107" s="102">
        <v>1.0608882137431865</v>
      </c>
      <c r="CU107" s="103">
        <v>1.0026457359555516</v>
      </c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</row>
    <row r="108" spans="1:143" ht="12.75" x14ac:dyDescent="0.2">
      <c r="A108" s="3">
        <f t="shared" si="63"/>
        <v>2023</v>
      </c>
      <c r="B108" s="43">
        <v>45017</v>
      </c>
      <c r="C108" s="43">
        <v>45046</v>
      </c>
      <c r="D108" s="44">
        <f t="shared" si="73"/>
        <v>45017</v>
      </c>
      <c r="E108" s="94">
        <v>49.922069999999998</v>
      </c>
      <c r="F108" s="46">
        <v>44.605820000000001</v>
      </c>
      <c r="G108" s="94">
        <v>51.434019999999997</v>
      </c>
      <c r="H108" s="46">
        <v>46.711559999999999</v>
      </c>
      <c r="I108" s="94">
        <v>46.119329999999998</v>
      </c>
      <c r="J108" s="46">
        <v>41.036999999999999</v>
      </c>
      <c r="K108" s="94">
        <v>58.144440000000003</v>
      </c>
      <c r="L108" s="46">
        <v>53.052590000000002</v>
      </c>
      <c r="M108" s="94">
        <v>54.808010000000003</v>
      </c>
      <c r="N108" s="46">
        <v>49.535789999999999</v>
      </c>
      <c r="O108" s="94">
        <f t="shared" si="110"/>
        <v>50.184019999999997</v>
      </c>
      <c r="P108" s="46">
        <f t="shared" si="111"/>
        <v>45.711559999999999</v>
      </c>
      <c r="Q108" s="94">
        <f t="shared" si="112"/>
        <v>48.434019999999997</v>
      </c>
      <c r="R108" s="46">
        <f t="shared" si="113"/>
        <v>45.961559999999999</v>
      </c>
      <c r="S108" s="94">
        <f t="shared" si="114"/>
        <v>53.684019999999997</v>
      </c>
      <c r="T108" s="46">
        <f t="shared" si="115"/>
        <v>44.711559999999999</v>
      </c>
      <c r="U108" s="94">
        <f t="shared" si="116"/>
        <v>50.165189999999996</v>
      </c>
      <c r="V108" s="95">
        <f t="shared" si="117"/>
        <v>49.45682</v>
      </c>
      <c r="W108" s="96">
        <v>5.5701186683495969</v>
      </c>
      <c r="X108" s="96">
        <v>5.6664866464351098</v>
      </c>
      <c r="Y108" s="96">
        <v>5.4668848661265281</v>
      </c>
      <c r="Z108" s="96">
        <v>5.4989420527850301</v>
      </c>
      <c r="AA108" s="96">
        <v>5.1439393379259339</v>
      </c>
      <c r="AB108" s="96">
        <v>5.604957931872983</v>
      </c>
      <c r="AC108" s="96">
        <v>5.5649956535935994</v>
      </c>
      <c r="AD108" s="96">
        <v>5.4476089811937261</v>
      </c>
      <c r="AE108" s="96">
        <v>5.3083495876419988</v>
      </c>
      <c r="AF108" s="96">
        <f t="shared" si="137"/>
        <v>5.8282445711036228</v>
      </c>
      <c r="AG108" s="96">
        <f t="shared" si="138"/>
        <v>5.642543150964654</v>
      </c>
      <c r="AH108" s="96">
        <f t="shared" si="139"/>
        <v>5.5966427999448429</v>
      </c>
      <c r="AI108" s="96">
        <f t="shared" si="140"/>
        <v>5.7454094721621329</v>
      </c>
      <c r="AJ108" s="96">
        <f t="shared" si="141"/>
        <v>5.5799956418782175</v>
      </c>
      <c r="AK108" s="125"/>
      <c r="AL108" s="7"/>
      <c r="AM108" s="13"/>
      <c r="AN108" s="13"/>
      <c r="AO108" s="13"/>
      <c r="AP108" s="13"/>
      <c r="AQ108" s="13"/>
      <c r="AR108" s="8">
        <f t="shared" si="118"/>
        <v>5.6878581904600054</v>
      </c>
      <c r="AS108" s="8">
        <f t="shared" si="119"/>
        <v>5.5685506669313201</v>
      </c>
      <c r="AT108" s="8">
        <f t="shared" si="120"/>
        <v>5.9034467590364317</v>
      </c>
      <c r="AU108" s="8">
        <f t="shared" si="121"/>
        <v>5.7796175008869026</v>
      </c>
      <c r="AV108" s="8">
        <f t="shared" si="89"/>
        <v>5.7348682793286647</v>
      </c>
      <c r="AW108" s="8"/>
      <c r="AX108" s="8">
        <f t="shared" si="122"/>
        <v>5.5996491338879029</v>
      </c>
      <c r="AY108" s="8">
        <f t="shared" si="123"/>
        <v>5.6782753461122262</v>
      </c>
      <c r="AZ108" s="8">
        <f t="shared" si="124"/>
        <v>5.6085031236015945</v>
      </c>
      <c r="BA108" s="8">
        <v>5.5948270406481857</v>
      </c>
      <c r="BB108" s="8">
        <f t="shared" si="125"/>
        <v>5.2927697078859861</v>
      </c>
      <c r="BC108" s="8">
        <v>5.5012376944022403</v>
      </c>
      <c r="BD108" s="8">
        <f t="shared" si="126"/>
        <v>5.5841991489553289</v>
      </c>
      <c r="BE108" s="5"/>
      <c r="BF108" s="61">
        <f t="shared" si="127"/>
        <v>47.636082500000001</v>
      </c>
      <c r="BG108" s="63">
        <f t="shared" si="128"/>
        <v>49.403362199999989</v>
      </c>
      <c r="BH108" s="63">
        <f t="shared" si="129"/>
        <v>43.933928099999996</v>
      </c>
      <c r="BI108" s="63">
        <f t="shared" si="130"/>
        <v>52.540955400000001</v>
      </c>
      <c r="BJ108" s="63">
        <f t="shared" si="131"/>
        <v>47.370862199999998</v>
      </c>
      <c r="BK108" s="63">
        <f t="shared" si="132"/>
        <v>55.954944499999996</v>
      </c>
      <c r="BL108" s="63">
        <f t="shared" si="133"/>
        <v>49.860590899999991</v>
      </c>
      <c r="BM108" s="63">
        <f t="shared" si="134"/>
        <v>48.260862199999991</v>
      </c>
      <c r="BN108" s="64">
        <f t="shared" si="135"/>
        <v>49.825862199999996</v>
      </c>
      <c r="BO108" s="51"/>
      <c r="BP108" s="97"/>
      <c r="BX108" s="54">
        <f t="shared" si="69"/>
        <v>2023</v>
      </c>
      <c r="BY108" s="98">
        <f t="shared" si="136"/>
        <v>45017</v>
      </c>
      <c r="BZ108" s="57">
        <f t="shared" si="70"/>
        <v>5.658145844352843</v>
      </c>
      <c r="CA108" s="57">
        <f t="shared" si="71"/>
        <v>5.2927697078859861</v>
      </c>
      <c r="CB108" s="57">
        <v>5.5915107141175726</v>
      </c>
      <c r="CC108" s="57">
        <v>5.4979859208687669</v>
      </c>
      <c r="CD108" s="57">
        <v>5.5915107141175726</v>
      </c>
      <c r="CE108" s="57">
        <f t="shared" si="72"/>
        <v>5.3247738853919682</v>
      </c>
      <c r="CF108" s="1"/>
      <c r="CG108" s="99">
        <v>-1.25</v>
      </c>
      <c r="CH108" s="7">
        <v>-1</v>
      </c>
      <c r="CI108" s="7">
        <v>-3</v>
      </c>
      <c r="CJ108" s="7">
        <v>-0.75</v>
      </c>
      <c r="CK108" s="7">
        <v>2.25</v>
      </c>
      <c r="CL108" s="7">
        <v>-2</v>
      </c>
      <c r="CM108" s="7">
        <v>0.24311999999999756</v>
      </c>
      <c r="CN108" s="100">
        <v>4.8509999999999991</v>
      </c>
      <c r="CO108" s="13"/>
      <c r="CP108" s="101">
        <v>1.05988470421357</v>
      </c>
      <c r="CQ108" s="102">
        <v>1.0261143137718454</v>
      </c>
      <c r="CR108" s="102">
        <v>1.0177671898015965</v>
      </c>
      <c r="CS108" s="102">
        <v>0.93544163378130185</v>
      </c>
      <c r="CT108" s="102">
        <v>1.0546662750569058</v>
      </c>
      <c r="CU108" s="103">
        <v>1.0026954177897573</v>
      </c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</row>
    <row r="109" spans="1:143" ht="12.75" x14ac:dyDescent="0.2">
      <c r="A109" s="3">
        <f t="shared" si="63"/>
        <v>2023</v>
      </c>
      <c r="B109" s="43">
        <v>45047</v>
      </c>
      <c r="C109" s="43">
        <v>45077</v>
      </c>
      <c r="D109" s="44">
        <f t="shared" si="73"/>
        <v>45047</v>
      </c>
      <c r="E109" s="94">
        <v>45.560189999999999</v>
      </c>
      <c r="F109" s="46">
        <v>41.268970000000003</v>
      </c>
      <c r="G109" s="94">
        <v>48.911670000000001</v>
      </c>
      <c r="H109" s="46">
        <v>46.246699999999997</v>
      </c>
      <c r="I109" s="94">
        <v>41.949379999999998</v>
      </c>
      <c r="J109" s="46">
        <v>37.846969999999999</v>
      </c>
      <c r="K109" s="94">
        <v>53.659680000000002</v>
      </c>
      <c r="L109" s="46">
        <v>49.692070000000001</v>
      </c>
      <c r="M109" s="94">
        <v>52.159439999999996</v>
      </c>
      <c r="N109" s="46">
        <v>48.306319999999999</v>
      </c>
      <c r="O109" s="94">
        <f t="shared" si="110"/>
        <v>47.911670000000001</v>
      </c>
      <c r="P109" s="46">
        <f t="shared" si="111"/>
        <v>44.746699999999997</v>
      </c>
      <c r="Q109" s="94">
        <f t="shared" si="112"/>
        <v>47.911670000000001</v>
      </c>
      <c r="R109" s="46">
        <f t="shared" si="113"/>
        <v>45.246699999999997</v>
      </c>
      <c r="S109" s="94">
        <f t="shared" si="114"/>
        <v>51.661670000000001</v>
      </c>
      <c r="T109" s="46">
        <f t="shared" si="115"/>
        <v>44.246699999999997</v>
      </c>
      <c r="U109" s="94">
        <f t="shared" si="116"/>
        <v>45.751899999999999</v>
      </c>
      <c r="V109" s="95">
        <f t="shared" si="117"/>
        <v>43.667499999999997</v>
      </c>
      <c r="W109" s="96">
        <v>5.6121237626580855</v>
      </c>
      <c r="X109" s="96">
        <v>5.7227333076423319</v>
      </c>
      <c r="Y109" s="96">
        <v>5.4050288180011039</v>
      </c>
      <c r="Z109" s="96">
        <v>5.3339686143586524</v>
      </c>
      <c r="AA109" s="96">
        <v>4.9789707032042987</v>
      </c>
      <c r="AB109" s="96">
        <v>5.5014926131831823</v>
      </c>
      <c r="AC109" s="96">
        <v>5.4405285537356791</v>
      </c>
      <c r="AD109" s="96">
        <v>5.4067625585872641</v>
      </c>
      <c r="AE109" s="96">
        <v>5.2763000531145616</v>
      </c>
      <c r="AF109" s="96">
        <f t="shared" si="137"/>
        <v>5.6639666726148112</v>
      </c>
      <c r="AG109" s="96">
        <f t="shared" si="138"/>
        <v>5.4778677676406566</v>
      </c>
      <c r="AH109" s="96">
        <f t="shared" si="139"/>
        <v>5.4316680394847952</v>
      </c>
      <c r="AI109" s="96">
        <f t="shared" si="140"/>
        <v>5.7059604866647424</v>
      </c>
      <c r="AJ109" s="96">
        <f t="shared" si="141"/>
        <v>5.4555286324611707</v>
      </c>
      <c r="AK109" s="125"/>
      <c r="AL109" s="7"/>
      <c r="AM109" s="13"/>
      <c r="AN109" s="13"/>
      <c r="AO109" s="13"/>
      <c r="AP109" s="13"/>
      <c r="AQ109" s="13"/>
      <c r="AR109" s="8">
        <f t="shared" si="118"/>
        <v>5.5613543792414664</v>
      </c>
      <c r="AS109" s="8">
        <f t="shared" si="119"/>
        <v>5.5270358558667176</v>
      </c>
      <c r="AT109" s="8">
        <f t="shared" si="120"/>
        <v>5.772148475131365</v>
      </c>
      <c r="AU109" s="8">
        <f t="shared" si="121"/>
        <v>5.7365292856235</v>
      </c>
      <c r="AV109" s="8">
        <f t="shared" si="89"/>
        <v>5.6492669989657625</v>
      </c>
      <c r="AW109" s="8"/>
      <c r="AX109" s="8">
        <f t="shared" si="122"/>
        <v>5.4317884924284217</v>
      </c>
      <c r="AY109" s="8">
        <f t="shared" si="123"/>
        <v>5.5519769190620787</v>
      </c>
      <c r="AZ109" s="8">
        <f t="shared" si="124"/>
        <v>5.5050021219064496</v>
      </c>
      <c r="BA109" s="8">
        <v>5.4264870735103035</v>
      </c>
      <c r="BB109" s="8">
        <f t="shared" si="125"/>
        <v>5.1237271474580375</v>
      </c>
      <c r="BC109" s="8">
        <v>5.3356654561450583</v>
      </c>
      <c r="BD109" s="8">
        <f t="shared" si="126"/>
        <v>5.4184799742427447</v>
      </c>
      <c r="BE109" s="5"/>
      <c r="BF109" s="61">
        <f t="shared" si="127"/>
        <v>43.714965399999997</v>
      </c>
      <c r="BG109" s="63">
        <f t="shared" si="128"/>
        <v>47.765732899999996</v>
      </c>
      <c r="BH109" s="63">
        <f t="shared" si="129"/>
        <v>40.18534369999999</v>
      </c>
      <c r="BI109" s="63">
        <f t="shared" si="130"/>
        <v>50.502598399999997</v>
      </c>
      <c r="BJ109" s="63">
        <f t="shared" si="131"/>
        <v>46.765732899999996</v>
      </c>
      <c r="BK109" s="63">
        <f t="shared" si="132"/>
        <v>51.953607699999999</v>
      </c>
      <c r="BL109" s="63">
        <f t="shared" si="133"/>
        <v>44.855607999999997</v>
      </c>
      <c r="BM109" s="63">
        <f t="shared" si="134"/>
        <v>46.5507329</v>
      </c>
      <c r="BN109" s="64">
        <f t="shared" si="135"/>
        <v>48.473232899999999</v>
      </c>
      <c r="BO109" s="51"/>
      <c r="BP109" s="97"/>
      <c r="BX109" s="54">
        <f t="shared" si="69"/>
        <v>2023</v>
      </c>
      <c r="BY109" s="98">
        <f t="shared" si="136"/>
        <v>45047</v>
      </c>
      <c r="BZ109" s="57">
        <f t="shared" si="70"/>
        <v>5.5945013869751046</v>
      </c>
      <c r="CA109" s="57">
        <f t="shared" si="71"/>
        <v>5.1237271474580375</v>
      </c>
      <c r="CB109" s="57">
        <v>5.4231707469796913</v>
      </c>
      <c r="CC109" s="57">
        <v>5.3324133804774254</v>
      </c>
      <c r="CD109" s="57">
        <v>5.4231707469796913</v>
      </c>
      <c r="CE109" s="57">
        <f t="shared" si="72"/>
        <v>5.1554710993475963</v>
      </c>
      <c r="CF109" s="1"/>
      <c r="CG109" s="99">
        <v>-1</v>
      </c>
      <c r="CH109" s="7">
        <v>-1.5</v>
      </c>
      <c r="CI109" s="7">
        <v>-1</v>
      </c>
      <c r="CJ109" s="7">
        <v>-1</v>
      </c>
      <c r="CK109" s="7">
        <v>2.75</v>
      </c>
      <c r="CL109" s="7">
        <v>-2</v>
      </c>
      <c r="CM109" s="7">
        <v>0.19171000000000049</v>
      </c>
      <c r="CN109" s="100">
        <v>2.3985299999999938</v>
      </c>
      <c r="CO109" s="13"/>
      <c r="CP109" s="101">
        <v>1.061867266591676</v>
      </c>
      <c r="CQ109" s="102">
        <v>1.0269778777652794</v>
      </c>
      <c r="CR109" s="102">
        <v>1.0183164604424448</v>
      </c>
      <c r="CS109" s="102">
        <v>0.93344581927259096</v>
      </c>
      <c r="CT109" s="102">
        <v>1.0553377228675003</v>
      </c>
      <c r="CU109" s="103">
        <v>1.0027570995312931</v>
      </c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</row>
    <row r="110" spans="1:143" ht="12.75" x14ac:dyDescent="0.2">
      <c r="A110" s="3">
        <f t="shared" si="63"/>
        <v>2023</v>
      </c>
      <c r="B110" s="43">
        <v>45078</v>
      </c>
      <c r="C110" s="43">
        <v>45107</v>
      </c>
      <c r="D110" s="44">
        <f t="shared" si="73"/>
        <v>45078</v>
      </c>
      <c r="E110" s="94">
        <v>50.575429999999997</v>
      </c>
      <c r="F110" s="46">
        <v>42.858429999999998</v>
      </c>
      <c r="G110" s="94">
        <v>52.541150000000002</v>
      </c>
      <c r="H110" s="46">
        <v>47.084290000000003</v>
      </c>
      <c r="I110" s="94">
        <v>46.743949999999998</v>
      </c>
      <c r="J110" s="46">
        <v>39.366489999999999</v>
      </c>
      <c r="K110" s="94">
        <v>57.468879999999999</v>
      </c>
      <c r="L110" s="46">
        <v>51.123690000000003</v>
      </c>
      <c r="M110" s="94">
        <v>55.759259999999998</v>
      </c>
      <c r="N110" s="46">
        <v>49.189889999999998</v>
      </c>
      <c r="O110" s="94">
        <f t="shared" si="110"/>
        <v>52.291150000000002</v>
      </c>
      <c r="P110" s="46">
        <f t="shared" si="111"/>
        <v>46.334290000000003</v>
      </c>
      <c r="Q110" s="94">
        <f t="shared" si="112"/>
        <v>52.541150000000002</v>
      </c>
      <c r="R110" s="46">
        <f t="shared" si="113"/>
        <v>46.334290000000003</v>
      </c>
      <c r="S110" s="94">
        <f t="shared" si="114"/>
        <v>55.541150000000002</v>
      </c>
      <c r="T110" s="46">
        <f t="shared" si="115"/>
        <v>45.084290000000003</v>
      </c>
      <c r="U110" s="94">
        <f t="shared" si="116"/>
        <v>53.506619999999998</v>
      </c>
      <c r="V110" s="95">
        <f t="shared" si="117"/>
        <v>48.352749999999993</v>
      </c>
      <c r="W110" s="96">
        <v>5.7169492805059576</v>
      </c>
      <c r="X110" s="96">
        <v>5.7552141805778563</v>
      </c>
      <c r="Y110" s="96">
        <v>5.4170774299819158</v>
      </c>
      <c r="Z110" s="96">
        <v>5.3465694924749254</v>
      </c>
      <c r="AA110" s="96">
        <v>4.9915715180933375</v>
      </c>
      <c r="AB110" s="96">
        <v>5.7596728222310336</v>
      </c>
      <c r="AC110" s="96">
        <v>5.3976500573451922</v>
      </c>
      <c r="AD110" s="96">
        <v>5.2753147956645501</v>
      </c>
      <c r="AE110" s="96">
        <v>5.2119320120329888</v>
      </c>
      <c r="AF110" s="96">
        <f t="shared" si="137"/>
        <v>5.6776676032291338</v>
      </c>
      <c r="AG110" s="96">
        <f t="shared" si="138"/>
        <v>5.4910686679626428</v>
      </c>
      <c r="AH110" s="96">
        <f t="shared" si="139"/>
        <v>5.4444689338607208</v>
      </c>
      <c r="AI110" s="96">
        <f t="shared" si="140"/>
        <v>5.5764156401614686</v>
      </c>
      <c r="AJ110" s="96">
        <f t="shared" si="141"/>
        <v>5.4126499185564807</v>
      </c>
      <c r="AK110" s="125"/>
      <c r="AL110" s="7"/>
      <c r="AM110" s="13"/>
      <c r="AN110" s="13"/>
      <c r="AO110" s="13"/>
      <c r="AP110" s="13"/>
      <c r="AQ110" s="13"/>
      <c r="AR110" s="8">
        <f t="shared" si="118"/>
        <v>5.5177742426518872</v>
      </c>
      <c r="AS110" s="8">
        <f t="shared" si="119"/>
        <v>5.3934371538413961</v>
      </c>
      <c r="AT110" s="8">
        <f t="shared" si="120"/>
        <v>5.7269166588608247</v>
      </c>
      <c r="AU110" s="8">
        <f t="shared" si="121"/>
        <v>5.5978672157703953</v>
      </c>
      <c r="AV110" s="8">
        <f t="shared" si="89"/>
        <v>5.5589988177811263</v>
      </c>
      <c r="AW110" s="8"/>
      <c r="AX110" s="8">
        <f t="shared" si="122"/>
        <v>5.4446098987331357</v>
      </c>
      <c r="AY110" s="8">
        <f t="shared" si="123"/>
        <v>5.5084675366262728</v>
      </c>
      <c r="AZ110" s="8">
        <f t="shared" si="124"/>
        <v>5.763271371860915</v>
      </c>
      <c r="BA110" s="8">
        <v>5.4393451087696656</v>
      </c>
      <c r="BB110" s="8">
        <f t="shared" si="125"/>
        <v>5.1366391414011048</v>
      </c>
      <c r="BC110" s="8">
        <v>5.3483120885145334</v>
      </c>
      <c r="BD110" s="8">
        <f t="shared" si="126"/>
        <v>5.4311378126317678</v>
      </c>
      <c r="BE110" s="5"/>
      <c r="BF110" s="61">
        <f t="shared" si="127"/>
        <v>47.257119999999993</v>
      </c>
      <c r="BG110" s="63">
        <f t="shared" si="128"/>
        <v>50.1947002</v>
      </c>
      <c r="BH110" s="63">
        <f t="shared" si="129"/>
        <v>43.571642199999999</v>
      </c>
      <c r="BI110" s="63">
        <f t="shared" si="130"/>
        <v>52.934430899999995</v>
      </c>
      <c r="BJ110" s="63">
        <f t="shared" si="131"/>
        <v>49.872200199999995</v>
      </c>
      <c r="BK110" s="63">
        <f t="shared" si="132"/>
        <v>54.740448299999997</v>
      </c>
      <c r="BL110" s="63">
        <f t="shared" si="133"/>
        <v>51.290455899999998</v>
      </c>
      <c r="BM110" s="63">
        <f t="shared" si="134"/>
        <v>49.729700199999996</v>
      </c>
      <c r="BN110" s="64">
        <f t="shared" si="135"/>
        <v>51.044700200000001</v>
      </c>
      <c r="BO110" s="51"/>
      <c r="BP110" s="97"/>
      <c r="BX110" s="54">
        <f t="shared" si="69"/>
        <v>2023</v>
      </c>
      <c r="BY110" s="98">
        <f t="shared" si="136"/>
        <v>45078</v>
      </c>
      <c r="BZ110" s="57">
        <f t="shared" si="70"/>
        <v>5.6068983537214896</v>
      </c>
      <c r="CA110" s="57">
        <f t="shared" si="71"/>
        <v>5.1366391414011048</v>
      </c>
      <c r="CB110" s="57">
        <v>5.4360287822390534</v>
      </c>
      <c r="CC110" s="57">
        <v>5.3450600359243179</v>
      </c>
      <c r="CD110" s="57">
        <v>5.4360287822390534</v>
      </c>
      <c r="CE110" s="57">
        <f t="shared" si="72"/>
        <v>5.1684029701286303</v>
      </c>
      <c r="CF110" s="1"/>
      <c r="CG110" s="99">
        <v>-0.25</v>
      </c>
      <c r="CH110" s="7">
        <v>-0.75</v>
      </c>
      <c r="CI110" s="7">
        <v>0</v>
      </c>
      <c r="CJ110" s="7">
        <v>-0.75</v>
      </c>
      <c r="CK110" s="7">
        <v>3</v>
      </c>
      <c r="CL110" s="7">
        <v>-2</v>
      </c>
      <c r="CM110" s="7">
        <v>2.9311900000000009</v>
      </c>
      <c r="CN110" s="100">
        <v>5.4943199999999948</v>
      </c>
      <c r="CO110" s="13"/>
      <c r="CP110" s="101">
        <v>1.0619272060748888</v>
      </c>
      <c r="CQ110" s="102">
        <v>1.0270265215276999</v>
      </c>
      <c r="CR110" s="102">
        <v>1.0183107021284554</v>
      </c>
      <c r="CS110" s="102">
        <v>0.93360266337485509</v>
      </c>
      <c r="CT110" s="102">
        <v>1.0570773226167232</v>
      </c>
      <c r="CU110" s="103">
        <v>1.0027789614094891</v>
      </c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</row>
    <row r="111" spans="1:143" ht="12.75" x14ac:dyDescent="0.2">
      <c r="A111" s="3">
        <f t="shared" si="63"/>
        <v>2023</v>
      </c>
      <c r="B111" s="43">
        <v>45108</v>
      </c>
      <c r="C111" s="43">
        <v>45138</v>
      </c>
      <c r="D111" s="44">
        <f t="shared" si="73"/>
        <v>45108</v>
      </c>
      <c r="E111" s="94">
        <v>66.778099999999995</v>
      </c>
      <c r="F111" s="46">
        <v>49.20975</v>
      </c>
      <c r="G111" s="94">
        <v>66.528379999999999</v>
      </c>
      <c r="H111" s="46">
        <v>50.703690000000002</v>
      </c>
      <c r="I111" s="94">
        <v>62.233699999999999</v>
      </c>
      <c r="J111" s="46">
        <v>45.43835</v>
      </c>
      <c r="K111" s="94">
        <v>71.280360000000002</v>
      </c>
      <c r="L111" s="46">
        <v>56.69397</v>
      </c>
      <c r="M111" s="94">
        <v>70.317899999999995</v>
      </c>
      <c r="N111" s="46">
        <v>53.624879999999997</v>
      </c>
      <c r="O111" s="94">
        <f t="shared" si="110"/>
        <v>71.028379999999999</v>
      </c>
      <c r="P111" s="46">
        <f t="shared" si="111"/>
        <v>49.703690000000002</v>
      </c>
      <c r="Q111" s="94">
        <f t="shared" si="112"/>
        <v>71.528379999999999</v>
      </c>
      <c r="R111" s="46">
        <f t="shared" si="113"/>
        <v>50.703690000000002</v>
      </c>
      <c r="S111" s="94">
        <f t="shared" si="114"/>
        <v>70.778379999999999</v>
      </c>
      <c r="T111" s="46">
        <f t="shared" si="115"/>
        <v>53.203690000000002</v>
      </c>
      <c r="U111" s="94">
        <f t="shared" si="116"/>
        <v>67.195739999999986</v>
      </c>
      <c r="V111" s="95">
        <f t="shared" si="117"/>
        <v>52.229379999999999</v>
      </c>
      <c r="W111" s="96">
        <v>5.7663984898314409</v>
      </c>
      <c r="X111" s="96">
        <v>5.9682973899196048</v>
      </c>
      <c r="Y111" s="96">
        <v>5.4597814808337137</v>
      </c>
      <c r="Z111" s="96">
        <v>5.3912575737144017</v>
      </c>
      <c r="AA111" s="96">
        <v>5.0362603673507014</v>
      </c>
      <c r="AB111" s="96">
        <v>5.7960902965837722</v>
      </c>
      <c r="AC111" s="96">
        <v>5.4284425783111114</v>
      </c>
      <c r="AD111" s="96">
        <v>5.375193635824937</v>
      </c>
      <c r="AE111" s="96">
        <v>5.2393566929184994</v>
      </c>
      <c r="AF111" s="96">
        <f t="shared" si="137"/>
        <v>5.723654957926497</v>
      </c>
      <c r="AG111" s="96">
        <f t="shared" si="138"/>
        <v>5.536356431864748</v>
      </c>
      <c r="AH111" s="96">
        <f t="shared" si="139"/>
        <v>5.4894568009395144</v>
      </c>
      <c r="AI111" s="96">
        <f t="shared" si="140"/>
        <v>5.6785932766028218</v>
      </c>
      <c r="AJ111" s="96">
        <f t="shared" si="141"/>
        <v>5.4434426959654232</v>
      </c>
      <c r="AK111" s="125"/>
      <c r="AL111" s="7"/>
      <c r="AM111" s="13"/>
      <c r="AN111" s="13"/>
      <c r="AO111" s="13"/>
      <c r="AP111" s="13"/>
      <c r="AQ111" s="13"/>
      <c r="AR111" s="8">
        <f t="shared" si="118"/>
        <v>5.5490706355433588</v>
      </c>
      <c r="AS111" s="8">
        <f t="shared" si="119"/>
        <v>5.494950356565643</v>
      </c>
      <c r="AT111" s="8">
        <f t="shared" si="120"/>
        <v>5.7593991796599031</v>
      </c>
      <c r="AU111" s="8">
        <f t="shared" si="121"/>
        <v>5.7032277514176197</v>
      </c>
      <c r="AV111" s="8">
        <f t="shared" si="89"/>
        <v>5.6266619807966318</v>
      </c>
      <c r="AW111" s="8"/>
      <c r="AX111" s="8">
        <f t="shared" si="122"/>
        <v>5.4900800668644711</v>
      </c>
      <c r="AY111" s="8">
        <f t="shared" si="123"/>
        <v>5.539713118529793</v>
      </c>
      <c r="AZ111" s="8">
        <f t="shared" si="124"/>
        <v>5.7997014058321659</v>
      </c>
      <c r="BA111" s="8">
        <v>5.4849452358187358</v>
      </c>
      <c r="BB111" s="8">
        <f t="shared" si="125"/>
        <v>5.1824315886368497</v>
      </c>
      <c r="BC111" s="8">
        <v>5.3931624899295612</v>
      </c>
      <c r="BD111" s="8">
        <f t="shared" si="126"/>
        <v>5.4760278992610765</v>
      </c>
      <c r="BE111" s="5"/>
      <c r="BF111" s="61">
        <f t="shared" si="127"/>
        <v>59.223709499999998</v>
      </c>
      <c r="BG111" s="63">
        <f t="shared" si="128"/>
        <v>59.723763299999995</v>
      </c>
      <c r="BH111" s="63">
        <f t="shared" si="129"/>
        <v>55.011699499999992</v>
      </c>
      <c r="BI111" s="63">
        <f t="shared" si="130"/>
        <v>63.139901399999992</v>
      </c>
      <c r="BJ111" s="63">
        <f t="shared" si="131"/>
        <v>62.573763299999996</v>
      </c>
      <c r="BK111" s="63">
        <f t="shared" si="132"/>
        <v>65.008212299999997</v>
      </c>
      <c r="BL111" s="63">
        <f t="shared" si="133"/>
        <v>60.760205199999987</v>
      </c>
      <c r="BM111" s="63">
        <f t="shared" si="134"/>
        <v>61.858763299999993</v>
      </c>
      <c r="BN111" s="64">
        <f t="shared" si="135"/>
        <v>63.221263299999997</v>
      </c>
      <c r="BO111" s="51"/>
      <c r="BP111" s="97"/>
      <c r="BX111" s="54">
        <f t="shared" si="69"/>
        <v>2023</v>
      </c>
      <c r="BY111" s="98">
        <f t="shared" si="136"/>
        <v>45108</v>
      </c>
      <c r="BZ111" s="57">
        <f t="shared" si="70"/>
        <v>5.6508370828621404</v>
      </c>
      <c r="CA111" s="57">
        <f t="shared" si="71"/>
        <v>5.1824315886368497</v>
      </c>
      <c r="CB111" s="57">
        <v>5.4816289092881236</v>
      </c>
      <c r="CC111" s="57">
        <v>5.3899105191817993</v>
      </c>
      <c r="CD111" s="57">
        <v>5.4816289092881236</v>
      </c>
      <c r="CE111" s="57">
        <f t="shared" si="72"/>
        <v>5.2142659106636913</v>
      </c>
      <c r="CF111" s="1"/>
      <c r="CG111" s="99">
        <v>4.5</v>
      </c>
      <c r="CH111" s="7">
        <v>-1</v>
      </c>
      <c r="CI111" s="7">
        <v>5</v>
      </c>
      <c r="CJ111" s="7">
        <v>0</v>
      </c>
      <c r="CK111" s="7">
        <v>4.25</v>
      </c>
      <c r="CL111" s="7">
        <v>2.5</v>
      </c>
      <c r="CM111" s="7">
        <v>0.41763999999999157</v>
      </c>
      <c r="CN111" s="100">
        <v>3.0196299999999994</v>
      </c>
      <c r="CO111" s="13"/>
      <c r="CP111" s="101">
        <v>1.0616548884313617</v>
      </c>
      <c r="CQ111" s="102">
        <v>1.0269137313820416</v>
      </c>
      <c r="CR111" s="102">
        <v>1.0182145308181698</v>
      </c>
      <c r="CS111" s="102">
        <v>0.93415317270417142</v>
      </c>
      <c r="CT111" s="102">
        <v>1.0564444113707396</v>
      </c>
      <c r="CU111" s="103">
        <v>1.0027632451551101</v>
      </c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</row>
    <row r="112" spans="1:143" ht="12.75" x14ac:dyDescent="0.2">
      <c r="A112" s="3">
        <f t="shared" si="63"/>
        <v>2023</v>
      </c>
      <c r="B112" s="43">
        <v>45139</v>
      </c>
      <c r="C112" s="43">
        <v>45169</v>
      </c>
      <c r="D112" s="44">
        <f t="shared" si="73"/>
        <v>45139</v>
      </c>
      <c r="E112" s="94">
        <v>70.558189999999996</v>
      </c>
      <c r="F112" s="46">
        <v>51.602350000000001</v>
      </c>
      <c r="G112" s="94">
        <v>67.477199999999996</v>
      </c>
      <c r="H112" s="46">
        <v>53.587699999999998</v>
      </c>
      <c r="I112" s="94">
        <v>65.851929999999996</v>
      </c>
      <c r="J112" s="46">
        <v>47.727200000000003</v>
      </c>
      <c r="K112" s="94">
        <v>71.898539999999997</v>
      </c>
      <c r="L112" s="46">
        <v>57.400730000000003</v>
      </c>
      <c r="M112" s="94">
        <v>71.586370000000002</v>
      </c>
      <c r="N112" s="46">
        <v>56.518630000000002</v>
      </c>
      <c r="O112" s="94">
        <f t="shared" si="110"/>
        <v>70.977199999999996</v>
      </c>
      <c r="P112" s="46">
        <f t="shared" si="111"/>
        <v>52.587699999999998</v>
      </c>
      <c r="Q112" s="94">
        <f t="shared" si="112"/>
        <v>71.727199999999996</v>
      </c>
      <c r="R112" s="46">
        <f t="shared" si="113"/>
        <v>53.587699999999998</v>
      </c>
      <c r="S112" s="94">
        <f t="shared" si="114"/>
        <v>71.227199999999996</v>
      </c>
      <c r="T112" s="46">
        <f t="shared" si="115"/>
        <v>56.087699999999998</v>
      </c>
      <c r="U112" s="94">
        <f t="shared" si="116"/>
        <v>66.74257999999999</v>
      </c>
      <c r="V112" s="95">
        <f t="shared" si="117"/>
        <v>50.307880000000004</v>
      </c>
      <c r="W112" s="96">
        <v>5.7977613464793443</v>
      </c>
      <c r="X112" s="96">
        <v>6.3685017612582673</v>
      </c>
      <c r="Y112" s="96">
        <v>5.4902191980579227</v>
      </c>
      <c r="Z112" s="96">
        <v>5.4203690144525023</v>
      </c>
      <c r="AA112" s="96">
        <v>5.0653710437989279</v>
      </c>
      <c r="AB112" s="96">
        <v>5.8058695579300048</v>
      </c>
      <c r="AC112" s="96">
        <v>5.4594539190426108</v>
      </c>
      <c r="AD112" s="96">
        <v>5.4061646774882348</v>
      </c>
      <c r="AE112" s="96">
        <v>5.2669784804124191</v>
      </c>
      <c r="AF112" s="96">
        <f t="shared" si="137"/>
        <v>5.753867108010156</v>
      </c>
      <c r="AG112" s="96">
        <f t="shared" si="138"/>
        <v>5.566068181562998</v>
      </c>
      <c r="AH112" s="96">
        <f t="shared" si="139"/>
        <v>5.5187684519519724</v>
      </c>
      <c r="AI112" s="96">
        <f t="shared" si="140"/>
        <v>5.7113626834017071</v>
      </c>
      <c r="AJ112" s="96">
        <f t="shared" si="141"/>
        <v>5.4744537924349794</v>
      </c>
      <c r="AK112" s="125"/>
      <c r="AL112" s="7"/>
      <c r="AM112" s="13"/>
      <c r="AN112" s="13"/>
      <c r="AO112" s="13"/>
      <c r="AP112" s="13"/>
      <c r="AQ112" s="13"/>
      <c r="AR112" s="8">
        <f t="shared" si="118"/>
        <v>5.5805894288470475</v>
      </c>
      <c r="AS112" s="8">
        <f t="shared" si="119"/>
        <v>5.5264281913692797</v>
      </c>
      <c r="AT112" s="8">
        <f t="shared" si="120"/>
        <v>5.7921125298085698</v>
      </c>
      <c r="AU112" s="8">
        <f t="shared" si="121"/>
        <v>5.7358985907461273</v>
      </c>
      <c r="AV112" s="8">
        <f t="shared" si="89"/>
        <v>5.6587571851927558</v>
      </c>
      <c r="AW112" s="8"/>
      <c r="AX112" s="8">
        <f t="shared" si="122"/>
        <v>5.5197009874364094</v>
      </c>
      <c r="AY112" s="8">
        <f t="shared" si="123"/>
        <v>5.5711807397692645</v>
      </c>
      <c r="AZ112" s="8">
        <f t="shared" si="124"/>
        <v>5.8094840398392984</v>
      </c>
      <c r="BA112" s="8">
        <v>5.5146507436549781</v>
      </c>
      <c r="BB112" s="8">
        <f t="shared" si="125"/>
        <v>5.2122611576994862</v>
      </c>
      <c r="BC112" s="8">
        <v>5.4223796004270595</v>
      </c>
      <c r="BD112" s="8">
        <f t="shared" si="126"/>
        <v>5.5052709336539447</v>
      </c>
      <c r="BE112" s="5"/>
      <c r="BF112" s="61">
        <f t="shared" si="127"/>
        <v>62.407178799999997</v>
      </c>
      <c r="BG112" s="63">
        <f t="shared" si="128"/>
        <v>61.50471499999999</v>
      </c>
      <c r="BH112" s="63">
        <f t="shared" si="129"/>
        <v>58.058296099999993</v>
      </c>
      <c r="BI112" s="63">
        <f t="shared" si="130"/>
        <v>65.107241799999997</v>
      </c>
      <c r="BJ112" s="63">
        <f t="shared" si="131"/>
        <v>63.92721499999999</v>
      </c>
      <c r="BK112" s="63">
        <f t="shared" si="132"/>
        <v>65.664481699999996</v>
      </c>
      <c r="BL112" s="63">
        <f t="shared" si="133"/>
        <v>59.675658999999996</v>
      </c>
      <c r="BM112" s="63">
        <f t="shared" si="134"/>
        <v>63.069714999999995</v>
      </c>
      <c r="BN112" s="64">
        <f t="shared" si="135"/>
        <v>64.717214999999996</v>
      </c>
      <c r="BO112" s="51"/>
      <c r="BP112" s="97"/>
      <c r="BX112" s="54">
        <f t="shared" si="69"/>
        <v>2023</v>
      </c>
      <c r="BY112" s="98">
        <f t="shared" si="136"/>
        <v>45139</v>
      </c>
      <c r="BZ112" s="57">
        <f t="shared" si="70"/>
        <v>5.6821548287456762</v>
      </c>
      <c r="CA112" s="57">
        <f t="shared" si="71"/>
        <v>5.2122611576994862</v>
      </c>
      <c r="CB112" s="57">
        <v>5.5113344171243659</v>
      </c>
      <c r="CC112" s="57">
        <v>5.4191276829943176</v>
      </c>
      <c r="CD112" s="57">
        <v>5.5113344171243659</v>
      </c>
      <c r="CE112" s="57">
        <f t="shared" si="72"/>
        <v>5.2441413996294406</v>
      </c>
      <c r="CF112" s="1"/>
      <c r="CG112" s="99">
        <v>3.5</v>
      </c>
      <c r="CH112" s="7">
        <v>-1</v>
      </c>
      <c r="CI112" s="7">
        <v>4.25</v>
      </c>
      <c r="CJ112" s="7">
        <v>0</v>
      </c>
      <c r="CK112" s="7">
        <v>3.75</v>
      </c>
      <c r="CL112" s="7">
        <v>2.5</v>
      </c>
      <c r="CM112" s="7">
        <v>-3.8156100000000066</v>
      </c>
      <c r="CN112" s="100">
        <v>-1.2944699999999969</v>
      </c>
      <c r="CO112" s="13"/>
      <c r="CP112" s="101">
        <v>1.0615268245885912</v>
      </c>
      <c r="CQ112" s="102">
        <v>1.0268799350601432</v>
      </c>
      <c r="CR112" s="102">
        <v>1.0181536417976533</v>
      </c>
      <c r="CS112" s="102">
        <v>0.93450667847391344</v>
      </c>
      <c r="CT112" s="102">
        <v>1.0564537013059081</v>
      </c>
      <c r="CU112" s="103">
        <v>1.0027475043502152</v>
      </c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</row>
    <row r="113" spans="1:143" ht="12.75" x14ac:dyDescent="0.2">
      <c r="A113" s="3">
        <f t="shared" si="63"/>
        <v>2023</v>
      </c>
      <c r="B113" s="43">
        <v>45170</v>
      </c>
      <c r="C113" s="43">
        <v>45199</v>
      </c>
      <c r="D113" s="44">
        <f t="shared" si="73"/>
        <v>45170</v>
      </c>
      <c r="E113" s="94">
        <v>59.383420000000001</v>
      </c>
      <c r="F113" s="46">
        <v>48.398620000000001</v>
      </c>
      <c r="G113" s="94">
        <v>54.840510000000002</v>
      </c>
      <c r="H113" s="46">
        <v>49.431579999999997</v>
      </c>
      <c r="I113" s="94">
        <v>56.73677</v>
      </c>
      <c r="J113" s="46">
        <v>45.19923</v>
      </c>
      <c r="K113" s="94">
        <v>61.443890000000003</v>
      </c>
      <c r="L113" s="46">
        <v>55.314030000000002</v>
      </c>
      <c r="M113" s="94">
        <v>60.367780000000003</v>
      </c>
      <c r="N113" s="46">
        <v>52.232080000000003</v>
      </c>
      <c r="O113" s="94">
        <f t="shared" si="110"/>
        <v>56.840510000000002</v>
      </c>
      <c r="P113" s="46">
        <f t="shared" si="111"/>
        <v>46.931579999999997</v>
      </c>
      <c r="Q113" s="94">
        <f t="shared" si="112"/>
        <v>55.840510000000002</v>
      </c>
      <c r="R113" s="46">
        <f t="shared" si="113"/>
        <v>46.431579999999997</v>
      </c>
      <c r="S113" s="94">
        <f t="shared" si="114"/>
        <v>58.090510000000002</v>
      </c>
      <c r="T113" s="46">
        <f t="shared" si="115"/>
        <v>51.681579999999997</v>
      </c>
      <c r="U113" s="94">
        <f t="shared" si="116"/>
        <v>55.262430000000002</v>
      </c>
      <c r="V113" s="95">
        <f t="shared" si="117"/>
        <v>45.52496</v>
      </c>
      <c r="W113" s="96">
        <v>5.7322785739417235</v>
      </c>
      <c r="X113" s="96">
        <v>6.0475509197440802</v>
      </c>
      <c r="Y113" s="96">
        <v>5.5265336672121865</v>
      </c>
      <c r="Z113" s="96">
        <v>5.4595482463178984</v>
      </c>
      <c r="AA113" s="96">
        <v>5.104545109136315</v>
      </c>
      <c r="AB113" s="96">
        <v>5.563560986217432</v>
      </c>
      <c r="AC113" s="96">
        <v>5.5005983960116573</v>
      </c>
      <c r="AD113" s="96">
        <v>5.4428132541192626</v>
      </c>
      <c r="AE113" s="96">
        <v>5.3058869760512639</v>
      </c>
      <c r="AF113" s="96">
        <f t="shared" si="137"/>
        <v>5.7929511926174477</v>
      </c>
      <c r="AG113" s="96">
        <f t="shared" si="138"/>
        <v>5.6052495338879167</v>
      </c>
      <c r="AH113" s="96">
        <f t="shared" si="139"/>
        <v>5.5579491158916099</v>
      </c>
      <c r="AI113" s="96">
        <f t="shared" si="140"/>
        <v>5.7479139970882827</v>
      </c>
      <c r="AJ113" s="96">
        <f t="shared" si="141"/>
        <v>5.5155983916376208</v>
      </c>
      <c r="AK113" s="125"/>
      <c r="AL113" s="7"/>
      <c r="AM113" s="13"/>
      <c r="AN113" s="13"/>
      <c r="AO113" s="13"/>
      <c r="AP113" s="13"/>
      <c r="AQ113" s="13"/>
      <c r="AR113" s="8">
        <f t="shared" si="118"/>
        <v>5.6224071714723616</v>
      </c>
      <c r="AS113" s="8">
        <f t="shared" si="119"/>
        <v>5.5636764652091291</v>
      </c>
      <c r="AT113" s="8">
        <f t="shared" si="120"/>
        <v>5.8355151576867312</v>
      </c>
      <c r="AU113" s="8">
        <f t="shared" si="121"/>
        <v>5.7745585677578033</v>
      </c>
      <c r="AV113" s="8">
        <f t="shared" si="89"/>
        <v>5.699039340531507</v>
      </c>
      <c r="AW113" s="8"/>
      <c r="AX113" s="8">
        <f t="shared" si="122"/>
        <v>5.5595658957243579</v>
      </c>
      <c r="AY113" s="8">
        <f t="shared" si="123"/>
        <v>5.612930589560281</v>
      </c>
      <c r="AZ113" s="8">
        <f t="shared" si="124"/>
        <v>5.5670919010129438</v>
      </c>
      <c r="BA113" s="8">
        <v>5.5546292546686464</v>
      </c>
      <c r="BB113" s="8">
        <f t="shared" si="125"/>
        <v>5.2524026325815303</v>
      </c>
      <c r="BC113" s="8">
        <v>5.461700812515101</v>
      </c>
      <c r="BD113" s="8">
        <f t="shared" si="126"/>
        <v>5.5446272690285268</v>
      </c>
      <c r="BE113" s="5"/>
      <c r="BF113" s="61">
        <f t="shared" si="127"/>
        <v>54.659955999999994</v>
      </c>
      <c r="BG113" s="63">
        <f t="shared" si="128"/>
        <v>52.514670099999996</v>
      </c>
      <c r="BH113" s="63">
        <f t="shared" si="129"/>
        <v>51.775627799999995</v>
      </c>
      <c r="BI113" s="63">
        <f t="shared" si="130"/>
        <v>56.869428999999997</v>
      </c>
      <c r="BJ113" s="63">
        <f t="shared" si="131"/>
        <v>51.794670099999998</v>
      </c>
      <c r="BK113" s="63">
        <f t="shared" si="132"/>
        <v>58.808050199999997</v>
      </c>
      <c r="BL113" s="63">
        <f t="shared" si="133"/>
        <v>51.075317900000002</v>
      </c>
      <c r="BM113" s="63">
        <f t="shared" si="134"/>
        <v>52.579670099999994</v>
      </c>
      <c r="BN113" s="64">
        <f t="shared" si="135"/>
        <v>55.334670099999997</v>
      </c>
      <c r="BO113" s="51"/>
      <c r="BP113" s="97"/>
      <c r="BX113" s="54">
        <f t="shared" si="69"/>
        <v>2023</v>
      </c>
      <c r="BY113" s="98">
        <f t="shared" si="136"/>
        <v>45170</v>
      </c>
      <c r="BZ113" s="57">
        <f t="shared" si="70"/>
        <v>5.7195192377942039</v>
      </c>
      <c r="CA113" s="57">
        <f t="shared" si="71"/>
        <v>5.2524026325815303</v>
      </c>
      <c r="CB113" s="57">
        <v>5.5513129281380333</v>
      </c>
      <c r="CC113" s="57">
        <v>5.458448966835217</v>
      </c>
      <c r="CD113" s="57">
        <v>5.5513129281380333</v>
      </c>
      <c r="CE113" s="57">
        <f t="shared" si="72"/>
        <v>5.2843446686538531</v>
      </c>
      <c r="CF113" s="1"/>
      <c r="CG113" s="99">
        <v>2</v>
      </c>
      <c r="CH113" s="7">
        <v>-2.5</v>
      </c>
      <c r="CI113" s="7">
        <v>1</v>
      </c>
      <c r="CJ113" s="7">
        <v>-3</v>
      </c>
      <c r="CK113" s="7">
        <v>3.25</v>
      </c>
      <c r="CL113" s="7">
        <v>2.25</v>
      </c>
      <c r="CM113" s="7">
        <v>-4.120989999999999</v>
      </c>
      <c r="CN113" s="100">
        <v>-2.873660000000001</v>
      </c>
      <c r="CO113" s="13"/>
      <c r="CP113" s="101">
        <v>1.0610678633574504</v>
      </c>
      <c r="CQ113" s="102">
        <v>1.0266874255884237</v>
      </c>
      <c r="CR113" s="102">
        <v>1.0180236285374118</v>
      </c>
      <c r="CS113" s="102">
        <v>0.93497573037823967</v>
      </c>
      <c r="CT113" s="102">
        <v>1.0560557066215916</v>
      </c>
      <c r="CU113" s="103">
        <v>1.0027269752390648</v>
      </c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</row>
    <row r="114" spans="1:143" ht="12.75" x14ac:dyDescent="0.2">
      <c r="A114" s="3">
        <f t="shared" si="63"/>
        <v>2023</v>
      </c>
      <c r="B114" s="43">
        <v>45200</v>
      </c>
      <c r="C114" s="43">
        <v>45230</v>
      </c>
      <c r="D114" s="44">
        <f t="shared" si="73"/>
        <v>45200</v>
      </c>
      <c r="E114" s="94">
        <v>61.064160000000001</v>
      </c>
      <c r="F114" s="46">
        <v>49.903930000000003</v>
      </c>
      <c r="G114" s="94">
        <v>51.473050000000001</v>
      </c>
      <c r="H114" s="46">
        <v>49.577710000000003</v>
      </c>
      <c r="I114" s="94">
        <v>59.055630000000001</v>
      </c>
      <c r="J114" s="46">
        <v>46.471359999999997</v>
      </c>
      <c r="K114" s="94">
        <v>61.435929999999999</v>
      </c>
      <c r="L114" s="46">
        <v>56.735309999999998</v>
      </c>
      <c r="M114" s="94">
        <v>59.605159999999998</v>
      </c>
      <c r="N114" s="46">
        <v>52.834580000000003</v>
      </c>
      <c r="O114" s="94">
        <f t="shared" si="110"/>
        <v>51.723050000000001</v>
      </c>
      <c r="P114" s="46">
        <f t="shared" si="111"/>
        <v>48.577710000000003</v>
      </c>
      <c r="Q114" s="94">
        <f t="shared" si="112"/>
        <v>50.973050000000001</v>
      </c>
      <c r="R114" s="46">
        <f t="shared" si="113"/>
        <v>48.577710000000003</v>
      </c>
      <c r="S114" s="94">
        <f t="shared" si="114"/>
        <v>54.473050000000001</v>
      </c>
      <c r="T114" s="46">
        <f t="shared" si="115"/>
        <v>50.577710000000003</v>
      </c>
      <c r="U114" s="94">
        <f t="shared" si="116"/>
        <v>58.918970000000002</v>
      </c>
      <c r="V114" s="95">
        <f t="shared" si="117"/>
        <v>46.996570000000006</v>
      </c>
      <c r="W114" s="96">
        <v>5.7608502316088472</v>
      </c>
      <c r="X114" s="96">
        <v>6.132054707924131</v>
      </c>
      <c r="Y114" s="96">
        <v>5.7149304604635978</v>
      </c>
      <c r="Z114" s="96">
        <v>5.7316245375305437</v>
      </c>
      <c r="AA114" s="96">
        <v>5.3766230177414194</v>
      </c>
      <c r="AB114" s="96">
        <v>5.998266530535652</v>
      </c>
      <c r="AC114" s="96">
        <v>5.9650980534000819</v>
      </c>
      <c r="AD114" s="96">
        <v>5.5331420113674854</v>
      </c>
      <c r="AE114" s="96">
        <v>5.3927778485408835</v>
      </c>
      <c r="AF114" s="96">
        <f t="shared" si="137"/>
        <v>6.0663259704134163</v>
      </c>
      <c r="AG114" s="96">
        <f t="shared" si="138"/>
        <v>5.8779251638549068</v>
      </c>
      <c r="AH114" s="96">
        <f t="shared" si="139"/>
        <v>5.8302249596466211</v>
      </c>
      <c r="AI114" s="96">
        <f t="shared" si="140"/>
        <v>5.8404443446152534</v>
      </c>
      <c r="AJ114" s="96">
        <f t="shared" si="141"/>
        <v>5.980098048505111</v>
      </c>
      <c r="AK114" s="125"/>
      <c r="AL114" s="7"/>
      <c r="AM114" s="13"/>
      <c r="AN114" s="13"/>
      <c r="AO114" s="13"/>
      <c r="AP114" s="13"/>
      <c r="AQ114" s="13"/>
      <c r="AR114" s="8">
        <f t="shared" si="118"/>
        <v>6.0945076465088741</v>
      </c>
      <c r="AS114" s="8">
        <f t="shared" si="119"/>
        <v>5.6554833127019872</v>
      </c>
      <c r="AT114" s="8">
        <f t="shared" si="120"/>
        <v>6.325508159525846</v>
      </c>
      <c r="AU114" s="8">
        <f t="shared" si="121"/>
        <v>5.8698448789798636</v>
      </c>
      <c r="AV114" s="8">
        <f t="shared" si="89"/>
        <v>5.9863359994291425</v>
      </c>
      <c r="AW114" s="8"/>
      <c r="AX114" s="8">
        <f t="shared" si="122"/>
        <v>5.8364037988711273</v>
      </c>
      <c r="AY114" s="8">
        <f t="shared" si="123"/>
        <v>6.0842645899544205</v>
      </c>
      <c r="AZ114" s="8">
        <f t="shared" si="124"/>
        <v>6.0019473661013079</v>
      </c>
      <c r="BA114" s="8">
        <v>5.8322582162332859</v>
      </c>
      <c r="BB114" s="8">
        <f t="shared" si="125"/>
        <v>5.5311995468197761</v>
      </c>
      <c r="BC114" s="8">
        <v>5.7347651914193918</v>
      </c>
      <c r="BD114" s="8">
        <f t="shared" si="126"/>
        <v>5.8179334380015506</v>
      </c>
      <c r="BE114" s="5"/>
      <c r="BF114" s="61">
        <f t="shared" si="127"/>
        <v>56.265261100000004</v>
      </c>
      <c r="BG114" s="63">
        <f t="shared" si="128"/>
        <v>50.658053800000005</v>
      </c>
      <c r="BH114" s="63">
        <f t="shared" si="129"/>
        <v>53.644393899999997</v>
      </c>
      <c r="BI114" s="63">
        <f t="shared" si="130"/>
        <v>56.693810599999992</v>
      </c>
      <c r="BJ114" s="63">
        <f t="shared" si="131"/>
        <v>49.943053800000001</v>
      </c>
      <c r="BK114" s="63">
        <f t="shared" si="132"/>
        <v>59.414663399999995</v>
      </c>
      <c r="BL114" s="63">
        <f t="shared" si="133"/>
        <v>53.792338000000001</v>
      </c>
      <c r="BM114" s="63">
        <f t="shared" si="134"/>
        <v>50.370553799999996</v>
      </c>
      <c r="BN114" s="64">
        <f t="shared" si="135"/>
        <v>52.798053799999998</v>
      </c>
      <c r="BO114" s="51"/>
      <c r="BP114" s="97"/>
      <c r="BX114" s="54">
        <f t="shared" si="69"/>
        <v>2023</v>
      </c>
      <c r="BY114" s="98">
        <f t="shared" si="136"/>
        <v>45200</v>
      </c>
      <c r="BZ114" s="57">
        <f t="shared" si="70"/>
        <v>5.9133630419421728</v>
      </c>
      <c r="CA114" s="57">
        <f t="shared" si="71"/>
        <v>5.5311995468197761</v>
      </c>
      <c r="CB114" s="57">
        <v>5.8289418897026728</v>
      </c>
      <c r="CC114" s="57">
        <v>5.7315138440239863</v>
      </c>
      <c r="CD114" s="57">
        <v>5.8289418897026728</v>
      </c>
      <c r="CE114" s="57">
        <f t="shared" si="72"/>
        <v>5.5635707653339681</v>
      </c>
      <c r="CF114" s="1"/>
      <c r="CG114" s="99">
        <v>0.25</v>
      </c>
      <c r="CH114" s="7">
        <v>-1</v>
      </c>
      <c r="CI114" s="7">
        <v>-0.5</v>
      </c>
      <c r="CJ114" s="7">
        <v>-1</v>
      </c>
      <c r="CK114" s="7">
        <v>3</v>
      </c>
      <c r="CL114" s="7">
        <v>1</v>
      </c>
      <c r="CM114" s="7">
        <v>-2.1451899999999995</v>
      </c>
      <c r="CN114" s="100">
        <v>-2.9073599999999971</v>
      </c>
      <c r="CO114" s="13"/>
      <c r="CP114" s="101">
        <v>1.0583955614488101</v>
      </c>
      <c r="CQ114" s="102">
        <v>1.0255251587689302</v>
      </c>
      <c r="CR114" s="102">
        <v>1.0172028752878777</v>
      </c>
      <c r="CS114" s="102">
        <v>0.9380626701095679</v>
      </c>
      <c r="CT114" s="102">
        <v>1.0555384865626862</v>
      </c>
      <c r="CU114" s="103">
        <v>1.0025146267455702</v>
      </c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</row>
    <row r="115" spans="1:143" ht="12.75" x14ac:dyDescent="0.2">
      <c r="A115" s="3">
        <f t="shared" si="63"/>
        <v>2023</v>
      </c>
      <c r="B115" s="43">
        <v>45231</v>
      </c>
      <c r="C115" s="43">
        <v>45260</v>
      </c>
      <c r="D115" s="44">
        <f t="shared" si="73"/>
        <v>45231</v>
      </c>
      <c r="E115" s="94">
        <v>70.577510000000004</v>
      </c>
      <c r="F115" s="46">
        <v>56.381340000000002</v>
      </c>
      <c r="G115" s="94">
        <v>55.167439999999999</v>
      </c>
      <c r="H115" s="46">
        <v>53.260959999999997</v>
      </c>
      <c r="I115" s="94">
        <v>67.245800000000003</v>
      </c>
      <c r="J115" s="46">
        <v>52.727870000000003</v>
      </c>
      <c r="K115" s="94">
        <v>67.929050000000004</v>
      </c>
      <c r="L115" s="46">
        <v>61.05359</v>
      </c>
      <c r="M115" s="94">
        <v>64.831339999999997</v>
      </c>
      <c r="N115" s="46">
        <v>57.660919999999997</v>
      </c>
      <c r="O115" s="94">
        <f t="shared" si="110"/>
        <v>54.417439999999999</v>
      </c>
      <c r="P115" s="46">
        <f t="shared" si="111"/>
        <v>52.260959999999997</v>
      </c>
      <c r="Q115" s="94">
        <f t="shared" si="112"/>
        <v>54.667439999999999</v>
      </c>
      <c r="R115" s="46">
        <f t="shared" si="113"/>
        <v>52.760959999999997</v>
      </c>
      <c r="S115" s="94">
        <f t="shared" si="114"/>
        <v>57.917439999999999</v>
      </c>
      <c r="T115" s="46">
        <f t="shared" si="115"/>
        <v>53.760959999999997</v>
      </c>
      <c r="U115" s="94">
        <f t="shared" si="116"/>
        <v>67.895970000000005</v>
      </c>
      <c r="V115" s="95">
        <f t="shared" si="117"/>
        <v>52.839449999999999</v>
      </c>
      <c r="W115" s="96">
        <v>6.1975591647443409</v>
      </c>
      <c r="X115" s="96">
        <v>6.598345602909923</v>
      </c>
      <c r="Y115" s="96">
        <v>6.2101940758755738</v>
      </c>
      <c r="Z115" s="96">
        <v>6.365161890011934</v>
      </c>
      <c r="AA115" s="96">
        <v>6.2051628479705361</v>
      </c>
      <c r="AB115" s="96">
        <v>6.6158185843951509</v>
      </c>
      <c r="AC115" s="96">
        <v>6.590841161655443</v>
      </c>
      <c r="AD115" s="96">
        <v>6.3450939040809189</v>
      </c>
      <c r="AE115" s="96">
        <v>5.6101993454833101</v>
      </c>
      <c r="AF115" s="96">
        <f t="shared" si="137"/>
        <v>6.6989598914708015</v>
      </c>
      <c r="AG115" s="96">
        <f t="shared" si="138"/>
        <v>6.5109610170721588</v>
      </c>
      <c r="AH115" s="96">
        <f t="shared" si="139"/>
        <v>6.4635613008673936</v>
      </c>
      <c r="AI115" s="96">
        <f t="shared" si="140"/>
        <v>6.6730935889619349</v>
      </c>
      <c r="AJ115" s="96">
        <f t="shared" si="141"/>
        <v>6.6058412553352444</v>
      </c>
      <c r="AK115" s="125"/>
      <c r="AL115" s="7"/>
      <c r="AM115" s="13"/>
      <c r="AN115" s="13"/>
      <c r="AO115" s="13"/>
      <c r="AP115" s="13"/>
      <c r="AQ115" s="13"/>
      <c r="AR115" s="8">
        <f t="shared" si="118"/>
        <v>6.7304900718116096</v>
      </c>
      <c r="AS115" s="8">
        <f t="shared" si="119"/>
        <v>6.4807215408892347</v>
      </c>
      <c r="AT115" s="8">
        <f t="shared" si="120"/>
        <v>6.9855942093585783</v>
      </c>
      <c r="AU115" s="8">
        <f t="shared" si="121"/>
        <v>6.7263594940744325</v>
      </c>
      <c r="AV115" s="8">
        <f t="shared" si="89"/>
        <v>6.7307913290334636</v>
      </c>
      <c r="AW115" s="8"/>
      <c r="AX115" s="8">
        <f t="shared" si="122"/>
        <v>6.4810286996458428</v>
      </c>
      <c r="AY115" s="8">
        <f t="shared" si="123"/>
        <v>6.7192144714920774</v>
      </c>
      <c r="AZ115" s="8">
        <f t="shared" si="124"/>
        <v>6.6197124006341124</v>
      </c>
      <c r="BA115" s="8">
        <v>6.4787251119966927</v>
      </c>
      <c r="BB115" s="8">
        <f t="shared" si="125"/>
        <v>6.3802002950820134</v>
      </c>
      <c r="BC115" s="8">
        <v>6.3706033272498992</v>
      </c>
      <c r="BD115" s="8">
        <f t="shared" si="126"/>
        <v>6.4543345956925506</v>
      </c>
      <c r="BE115" s="5"/>
      <c r="BF115" s="61">
        <f t="shared" si="127"/>
        <v>64.473156899999992</v>
      </c>
      <c r="BG115" s="63">
        <f t="shared" si="128"/>
        <v>54.347653599999994</v>
      </c>
      <c r="BH115" s="63">
        <f t="shared" si="129"/>
        <v>61.003090100000001</v>
      </c>
      <c r="BI115" s="63">
        <f t="shared" si="130"/>
        <v>61.748059399999988</v>
      </c>
      <c r="BJ115" s="63">
        <f t="shared" si="131"/>
        <v>53.847653599999994</v>
      </c>
      <c r="BK115" s="63">
        <f t="shared" si="132"/>
        <v>64.972602199999997</v>
      </c>
      <c r="BL115" s="63">
        <f t="shared" si="133"/>
        <v>61.421666400000007</v>
      </c>
      <c r="BM115" s="63">
        <f t="shared" si="134"/>
        <v>53.490153599999999</v>
      </c>
      <c r="BN115" s="64">
        <f t="shared" si="135"/>
        <v>56.130153599999993</v>
      </c>
      <c r="BO115" s="51"/>
      <c r="BP115" s="97"/>
      <c r="BX115" s="54">
        <f t="shared" si="69"/>
        <v>2023</v>
      </c>
      <c r="BY115" s="98">
        <f t="shared" si="136"/>
        <v>45231</v>
      </c>
      <c r="BZ115" s="57">
        <f t="shared" si="70"/>
        <v>6.4229459366967525</v>
      </c>
      <c r="CA115" s="57">
        <f t="shared" si="71"/>
        <v>6.3802002950820134</v>
      </c>
      <c r="CB115" s="57">
        <v>6.4754087854660805</v>
      </c>
      <c r="CC115" s="57">
        <v>6.367353140124008</v>
      </c>
      <c r="CD115" s="57">
        <v>6.4754087854660805</v>
      </c>
      <c r="CE115" s="57">
        <f t="shared" si="72"/>
        <v>6.4138784728761653</v>
      </c>
      <c r="CF115" s="1"/>
      <c r="CG115" s="99">
        <v>-0.75</v>
      </c>
      <c r="CH115" s="7">
        <v>-1</v>
      </c>
      <c r="CI115" s="7">
        <v>-0.5</v>
      </c>
      <c r="CJ115" s="7">
        <v>-0.5</v>
      </c>
      <c r="CK115" s="7">
        <v>2.75</v>
      </c>
      <c r="CL115" s="7">
        <v>0.5</v>
      </c>
      <c r="CM115" s="7">
        <v>-2.6815399999999983</v>
      </c>
      <c r="CN115" s="100">
        <v>-3.5418900000000022</v>
      </c>
      <c r="CO115" s="13"/>
      <c r="CP115" s="101">
        <v>1.052441400113115</v>
      </c>
      <c r="CQ115" s="102">
        <v>1.0229058002890719</v>
      </c>
      <c r="CR115" s="102">
        <v>1.0154590586313077</v>
      </c>
      <c r="CS115" s="102">
        <v>0.97486331929868664</v>
      </c>
      <c r="CT115" s="102">
        <v>1.0516934327276164</v>
      </c>
      <c r="CU115" s="103">
        <v>1.0022758997390302</v>
      </c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</row>
    <row r="116" spans="1:143" ht="12.75" x14ac:dyDescent="0.2">
      <c r="A116" s="3">
        <f t="shared" si="63"/>
        <v>2023</v>
      </c>
      <c r="B116" s="43">
        <v>45261</v>
      </c>
      <c r="C116" s="43">
        <v>45291</v>
      </c>
      <c r="D116" s="44">
        <f t="shared" si="73"/>
        <v>45261</v>
      </c>
      <c r="E116" s="94">
        <v>71.700909999999993</v>
      </c>
      <c r="F116" s="46">
        <v>57.11251</v>
      </c>
      <c r="G116" s="94">
        <v>56.592910000000003</v>
      </c>
      <c r="H116" s="46">
        <v>54.534199999999998</v>
      </c>
      <c r="I116" s="94">
        <v>67.667469999999994</v>
      </c>
      <c r="J116" s="46">
        <v>53.529530000000001</v>
      </c>
      <c r="K116" s="94">
        <v>65.834770000000006</v>
      </c>
      <c r="L116" s="46">
        <v>61.889850000000003</v>
      </c>
      <c r="M116" s="94">
        <v>65.092699999999994</v>
      </c>
      <c r="N116" s="46">
        <v>59.36824</v>
      </c>
      <c r="O116" s="94">
        <f t="shared" si="110"/>
        <v>56.092910000000003</v>
      </c>
      <c r="P116" s="46">
        <f t="shared" si="111"/>
        <v>54.034199999999998</v>
      </c>
      <c r="Q116" s="94">
        <f t="shared" si="112"/>
        <v>56.092910000000003</v>
      </c>
      <c r="R116" s="46">
        <f t="shared" si="113"/>
        <v>54.034199999999998</v>
      </c>
      <c r="S116" s="94">
        <f t="shared" si="114"/>
        <v>59.092910000000003</v>
      </c>
      <c r="T116" s="46">
        <f t="shared" si="115"/>
        <v>55.284199999999998</v>
      </c>
      <c r="U116" s="94">
        <f t="shared" si="116"/>
        <v>67.300809999999998</v>
      </c>
      <c r="V116" s="95">
        <f t="shared" si="117"/>
        <v>54.293679999999995</v>
      </c>
      <c r="W116" s="96">
        <v>6.4846270143094102</v>
      </c>
      <c r="X116" s="96">
        <v>6.7606394884279011</v>
      </c>
      <c r="Y116" s="96">
        <v>6.4544344502374926</v>
      </c>
      <c r="Z116" s="96">
        <v>6.5121922190484485</v>
      </c>
      <c r="AA116" s="96">
        <v>6.3546924072336815</v>
      </c>
      <c r="AB116" s="96">
        <v>6.6468493513727385</v>
      </c>
      <c r="AC116" s="96">
        <v>6.6223963712810514</v>
      </c>
      <c r="AD116" s="96">
        <v>6.9462333216436614</v>
      </c>
      <c r="AE116" s="96">
        <v>5.6320457349201964</v>
      </c>
      <c r="AF116" s="96">
        <f t="shared" si="137"/>
        <v>6.852591812329381</v>
      </c>
      <c r="AG116" s="96">
        <f t="shared" si="138"/>
        <v>6.6613920407802798</v>
      </c>
      <c r="AH116" s="96">
        <f t="shared" si="139"/>
        <v>6.6117921000436919</v>
      </c>
      <c r="AI116" s="96">
        <f t="shared" si="140"/>
        <v>7.2858349507401723</v>
      </c>
      <c r="AJ116" s="96">
        <f t="shared" si="141"/>
        <v>6.6373963630618587</v>
      </c>
      <c r="AK116" s="125"/>
      <c r="AL116" s="7"/>
      <c r="AM116" s="13"/>
      <c r="AN116" s="13"/>
      <c r="AO116" s="13"/>
      <c r="AP116" s="13"/>
      <c r="AQ116" s="13"/>
      <c r="AR116" s="8">
        <f t="shared" si="118"/>
        <v>6.7625616335817167</v>
      </c>
      <c r="AS116" s="8">
        <f t="shared" si="119"/>
        <v>7.0916976741982527</v>
      </c>
      <c r="AT116" s="8">
        <f t="shared" si="120"/>
        <v>7.0188812778034633</v>
      </c>
      <c r="AU116" s="8">
        <f t="shared" si="121"/>
        <v>7.3604915177479677</v>
      </c>
      <c r="AV116" s="8">
        <f t="shared" si="89"/>
        <v>7.0584080258328497</v>
      </c>
      <c r="AW116" s="8"/>
      <c r="AX116" s="8">
        <f t="shared" si="122"/>
        <v>6.6306322090440055</v>
      </c>
      <c r="AY116" s="8">
        <f t="shared" si="123"/>
        <v>6.7512339637555057</v>
      </c>
      <c r="AZ116" s="8">
        <f t="shared" si="124"/>
        <v>6.6507538694684953</v>
      </c>
      <c r="BA116" s="8">
        <v>6.6287559621887606</v>
      </c>
      <c r="BB116" s="8">
        <f t="shared" si="125"/>
        <v>6.5334225097178829</v>
      </c>
      <c r="BC116" s="8">
        <v>6.5181674743521869</v>
      </c>
      <c r="BD116" s="8">
        <f t="shared" si="126"/>
        <v>6.6020295520325947</v>
      </c>
      <c r="BE116" s="5"/>
      <c r="BF116" s="61">
        <f t="shared" si="127"/>
        <v>65.427897999999999</v>
      </c>
      <c r="BG116" s="63">
        <f t="shared" si="128"/>
        <v>55.707664699999995</v>
      </c>
      <c r="BH116" s="63">
        <f t="shared" si="129"/>
        <v>61.588155799999996</v>
      </c>
      <c r="BI116" s="63">
        <f t="shared" si="130"/>
        <v>62.631182199999998</v>
      </c>
      <c r="BJ116" s="63">
        <f t="shared" si="131"/>
        <v>55.207664699999995</v>
      </c>
      <c r="BK116" s="63">
        <f t="shared" si="132"/>
        <v>64.138454400000001</v>
      </c>
      <c r="BL116" s="63">
        <f t="shared" si="133"/>
        <v>61.707744099999985</v>
      </c>
      <c r="BM116" s="63">
        <f t="shared" si="134"/>
        <v>55.207664699999995</v>
      </c>
      <c r="BN116" s="64">
        <f t="shared" si="135"/>
        <v>57.455164699999997</v>
      </c>
      <c r="BO116" s="51"/>
      <c r="BP116" s="97"/>
      <c r="BX116" s="54">
        <f t="shared" si="69"/>
        <v>2023</v>
      </c>
      <c r="BY116" s="98">
        <f t="shared" si="136"/>
        <v>45261</v>
      </c>
      <c r="BZ116" s="57">
        <f t="shared" si="70"/>
        <v>6.6742478961184206</v>
      </c>
      <c r="CA116" s="57">
        <f t="shared" si="71"/>
        <v>6.5334225097178829</v>
      </c>
      <c r="CB116" s="57">
        <v>6.6254396356581484</v>
      </c>
      <c r="CC116" s="57">
        <v>6.5149175564995137</v>
      </c>
      <c r="CD116" s="57">
        <v>6.6254396356581484</v>
      </c>
      <c r="CE116" s="57">
        <f t="shared" si="72"/>
        <v>6.5673365591478658</v>
      </c>
      <c r="CF116" s="1"/>
      <c r="CG116" s="99">
        <v>-0.5</v>
      </c>
      <c r="CH116" s="7">
        <v>-0.5</v>
      </c>
      <c r="CI116" s="7">
        <v>-0.5</v>
      </c>
      <c r="CJ116" s="7">
        <v>-0.5</v>
      </c>
      <c r="CK116" s="7">
        <v>2.5</v>
      </c>
      <c r="CL116" s="7">
        <v>0.75</v>
      </c>
      <c r="CM116" s="7">
        <v>-4.4000999999999948</v>
      </c>
      <c r="CN116" s="100">
        <v>-2.8188300000000055</v>
      </c>
      <c r="CO116" s="13"/>
      <c r="CP116" s="101">
        <v>1.0522711218942906</v>
      </c>
      <c r="CQ116" s="102">
        <v>1.02291084426154</v>
      </c>
      <c r="CR116" s="102">
        <v>1.0152943705660145</v>
      </c>
      <c r="CS116" s="102">
        <v>0.975814624857959</v>
      </c>
      <c r="CT116" s="102">
        <v>1.0488900405977368</v>
      </c>
      <c r="CU116" s="103">
        <v>1.0022650398647017</v>
      </c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</row>
    <row r="117" spans="1:143" ht="12.75" x14ac:dyDescent="0.2">
      <c r="A117" s="3">
        <f t="shared" si="63"/>
        <v>2024</v>
      </c>
      <c r="B117" s="43">
        <v>45292</v>
      </c>
      <c r="C117" s="43">
        <v>45322</v>
      </c>
      <c r="D117" s="44">
        <f t="shared" si="73"/>
        <v>45292</v>
      </c>
      <c r="E117" s="94">
        <v>67.505459999999999</v>
      </c>
      <c r="F117" s="46">
        <v>54.662599999999998</v>
      </c>
      <c r="G117" s="94">
        <v>56.462400000000002</v>
      </c>
      <c r="H117" s="46">
        <v>54.147750000000002</v>
      </c>
      <c r="I117" s="94">
        <v>65.740620000000007</v>
      </c>
      <c r="J117" s="46">
        <v>51.448540000000001</v>
      </c>
      <c r="K117" s="94">
        <v>65.132639999999995</v>
      </c>
      <c r="L117" s="46">
        <v>60.677579999999999</v>
      </c>
      <c r="M117" s="94">
        <v>64.517939999999996</v>
      </c>
      <c r="N117" s="46">
        <v>58.35745</v>
      </c>
      <c r="O117" s="94">
        <f t="shared" si="110"/>
        <v>55.962400000000002</v>
      </c>
      <c r="P117" s="46">
        <f t="shared" si="111"/>
        <v>53.647750000000002</v>
      </c>
      <c r="Q117" s="94">
        <f t="shared" si="112"/>
        <v>55.962400000000002</v>
      </c>
      <c r="R117" s="46">
        <f t="shared" si="113"/>
        <v>53.647750000000002</v>
      </c>
      <c r="S117" s="94">
        <f t="shared" si="114"/>
        <v>58.212400000000002</v>
      </c>
      <c r="T117" s="46">
        <f t="shared" si="115"/>
        <v>52.647750000000002</v>
      </c>
      <c r="U117" s="94">
        <f t="shared" si="116"/>
        <v>61.604069999999993</v>
      </c>
      <c r="V117" s="95">
        <f t="shared" si="117"/>
        <v>50.591000000000001</v>
      </c>
      <c r="W117" s="96">
        <v>6.4388616015656712</v>
      </c>
      <c r="X117" s="96">
        <v>6.7106793458495515</v>
      </c>
      <c r="Y117" s="96">
        <v>6.3749191508717011</v>
      </c>
      <c r="Z117" s="96">
        <v>6.3783485999426928</v>
      </c>
      <c r="AA117" s="96">
        <v>6.2058472855658025</v>
      </c>
      <c r="AB117" s="96">
        <v>6.6164728794868122</v>
      </c>
      <c r="AC117" s="96">
        <v>6.5001111789158763</v>
      </c>
      <c r="AD117" s="96">
        <v>7.1972724270563742</v>
      </c>
      <c r="AE117" s="96">
        <v>6.0723769734777884</v>
      </c>
      <c r="AF117" s="96">
        <f t="shared" si="137"/>
        <v>6.7226512233627673</v>
      </c>
      <c r="AG117" s="96">
        <f t="shared" si="138"/>
        <v>6.5295497520226089</v>
      </c>
      <c r="AH117" s="96">
        <f t="shared" si="139"/>
        <v>6.4787493649481407</v>
      </c>
      <c r="AI117" s="96">
        <f t="shared" si="140"/>
        <v>7.5435711003768722</v>
      </c>
      <c r="AJ117" s="96">
        <f t="shared" si="141"/>
        <v>6.5151112047129782</v>
      </c>
      <c r="AK117" s="125"/>
      <c r="AL117" s="7"/>
      <c r="AM117" s="13"/>
      <c r="AN117" s="13"/>
      <c r="AO117" s="13"/>
      <c r="AP117" s="13"/>
      <c r="AQ117" s="13"/>
      <c r="AR117" s="8">
        <f t="shared" si="118"/>
        <v>6.6382754333935114</v>
      </c>
      <c r="AS117" s="8">
        <f t="shared" si="119"/>
        <v>7.3468446458546328</v>
      </c>
      <c r="AT117" s="8">
        <f t="shared" si="120"/>
        <v>6.8898846520053514</v>
      </c>
      <c r="AU117" s="8">
        <f t="shared" si="121"/>
        <v>7.6253085157448464</v>
      </c>
      <c r="AV117" s="8">
        <f t="shared" si="89"/>
        <v>7.1250783117495864</v>
      </c>
      <c r="AW117" s="8"/>
      <c r="AX117" s="8">
        <f t="shared" si="122"/>
        <v>6.4944461904178805</v>
      </c>
      <c r="AY117" s="8">
        <f t="shared" si="123"/>
        <v>6.6271495473524871</v>
      </c>
      <c r="AZ117" s="8">
        <f t="shared" si="124"/>
        <v>6.6203669213783458</v>
      </c>
      <c r="BA117" s="8">
        <v>6.4921806607664987</v>
      </c>
      <c r="BB117" s="8">
        <f t="shared" si="125"/>
        <v>6.380901634968545</v>
      </c>
      <c r="BC117" s="8">
        <v>6.3838376492274636</v>
      </c>
      <c r="BD117" s="8">
        <f t="shared" si="126"/>
        <v>6.4675809140559446</v>
      </c>
      <c r="BE117" s="5"/>
      <c r="BF117" s="61">
        <f t="shared" si="127"/>
        <v>61.983030200000002</v>
      </c>
      <c r="BG117" s="63">
        <f t="shared" si="128"/>
        <v>55.467100500000001</v>
      </c>
      <c r="BH117" s="63">
        <f t="shared" si="129"/>
        <v>59.5950256</v>
      </c>
      <c r="BI117" s="63">
        <f t="shared" si="130"/>
        <v>61.868929299999991</v>
      </c>
      <c r="BJ117" s="63">
        <f t="shared" si="131"/>
        <v>54.967100500000001</v>
      </c>
      <c r="BK117" s="63">
        <f t="shared" si="132"/>
        <v>63.216964199999993</v>
      </c>
      <c r="BL117" s="63">
        <f t="shared" si="133"/>
        <v>56.868449899999987</v>
      </c>
      <c r="BM117" s="63">
        <f t="shared" si="134"/>
        <v>54.967100500000001</v>
      </c>
      <c r="BN117" s="64">
        <f t="shared" si="135"/>
        <v>55.819600499999993</v>
      </c>
      <c r="BO117" s="51"/>
      <c r="BP117" s="97"/>
      <c r="BX117" s="54">
        <f t="shared" si="69"/>
        <v>2024</v>
      </c>
      <c r="BY117" s="98">
        <f t="shared" si="136"/>
        <v>45292</v>
      </c>
      <c r="BZ117" s="57">
        <f t="shared" si="70"/>
        <v>6.5924336154663044</v>
      </c>
      <c r="CA117" s="57">
        <f t="shared" si="71"/>
        <v>6.380901634968545</v>
      </c>
      <c r="CB117" s="57">
        <v>6.4888643342358856</v>
      </c>
      <c r="CC117" s="57">
        <v>6.3805874862513985</v>
      </c>
      <c r="CD117" s="57">
        <v>6.4888643342358856</v>
      </c>
      <c r="CE117" s="57">
        <f t="shared" si="72"/>
        <v>6.4145808924115375</v>
      </c>
      <c r="CF117" s="1"/>
      <c r="CG117" s="99">
        <v>-0.5</v>
      </c>
      <c r="CH117" s="7">
        <v>-0.5</v>
      </c>
      <c r="CI117" s="7">
        <v>-0.5</v>
      </c>
      <c r="CJ117" s="7">
        <v>-0.5</v>
      </c>
      <c r="CK117" s="7">
        <v>1.75</v>
      </c>
      <c r="CL117" s="7">
        <v>-1.5</v>
      </c>
      <c r="CM117" s="7">
        <v>-5.9013900000000064</v>
      </c>
      <c r="CN117" s="100">
        <v>-4.0715999999999966</v>
      </c>
      <c r="CO117" s="13"/>
      <c r="CP117" s="101">
        <v>1.0539799006004733</v>
      </c>
      <c r="CQ117" s="102">
        <v>1.0237053760406376</v>
      </c>
      <c r="CR117" s="102">
        <v>1.0157408713920637</v>
      </c>
      <c r="CS117" s="102">
        <v>0.97295517614411353</v>
      </c>
      <c r="CT117" s="102">
        <v>1.0481152654467647</v>
      </c>
      <c r="CU117" s="103">
        <v>1.00230765680528</v>
      </c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</row>
    <row r="118" spans="1:143" ht="12.75" x14ac:dyDescent="0.2">
      <c r="A118" s="3">
        <f t="shared" si="63"/>
        <v>2024</v>
      </c>
      <c r="B118" s="43">
        <v>45323</v>
      </c>
      <c r="C118" s="43">
        <v>45351</v>
      </c>
      <c r="D118" s="44">
        <f t="shared" si="73"/>
        <v>45323</v>
      </c>
      <c r="E118" s="94">
        <v>62.13073</v>
      </c>
      <c r="F118" s="46">
        <v>52.286630000000002</v>
      </c>
      <c r="G118" s="94">
        <v>54.497309999999999</v>
      </c>
      <c r="H118" s="46">
        <v>51.794260000000001</v>
      </c>
      <c r="I118" s="94">
        <v>60.651200000000003</v>
      </c>
      <c r="J118" s="46">
        <v>49.453020000000002</v>
      </c>
      <c r="K118" s="94">
        <v>63.612369999999999</v>
      </c>
      <c r="L118" s="46">
        <v>58.182580000000002</v>
      </c>
      <c r="M118" s="94">
        <v>60.876060000000003</v>
      </c>
      <c r="N118" s="46">
        <v>55.554630000000003</v>
      </c>
      <c r="O118" s="94">
        <f t="shared" si="110"/>
        <v>53.497309999999999</v>
      </c>
      <c r="P118" s="46">
        <f t="shared" si="111"/>
        <v>50.544260000000001</v>
      </c>
      <c r="Q118" s="94">
        <f t="shared" si="112"/>
        <v>54.497309999999999</v>
      </c>
      <c r="R118" s="46">
        <f t="shared" si="113"/>
        <v>51.294260000000001</v>
      </c>
      <c r="S118" s="94">
        <f t="shared" si="114"/>
        <v>56.997309999999999</v>
      </c>
      <c r="T118" s="46">
        <f t="shared" si="115"/>
        <v>54.044260000000001</v>
      </c>
      <c r="U118" s="94">
        <f t="shared" si="116"/>
        <v>59.500839999999997</v>
      </c>
      <c r="V118" s="95">
        <f t="shared" si="117"/>
        <v>48.757480000000001</v>
      </c>
      <c r="W118" s="96">
        <v>6.4437175978912391</v>
      </c>
      <c r="X118" s="96">
        <v>6.3750651437231634</v>
      </c>
      <c r="Y118" s="96">
        <v>6.1782670815302261</v>
      </c>
      <c r="Z118" s="96">
        <v>6.1693479008197514</v>
      </c>
      <c r="AA118" s="96">
        <v>6.0168467167510551</v>
      </c>
      <c r="AB118" s="96">
        <v>6.3987826790037436</v>
      </c>
      <c r="AC118" s="96">
        <v>6.2814430537659307</v>
      </c>
      <c r="AD118" s="96">
        <v>6.8066346799732536</v>
      </c>
      <c r="AE118" s="96">
        <v>6.1123919949824241</v>
      </c>
      <c r="AF118" s="96">
        <f t="shared" si="137"/>
        <v>6.5128505678859643</v>
      </c>
      <c r="AG118" s="96">
        <f t="shared" si="138"/>
        <v>6.3201490716889941</v>
      </c>
      <c r="AH118" s="96">
        <f t="shared" si="139"/>
        <v>6.2695486788111188</v>
      </c>
      <c r="AI118" s="96">
        <f t="shared" si="140"/>
        <v>7.1515364372562997</v>
      </c>
      <c r="AJ118" s="96">
        <f t="shared" si="141"/>
        <v>6.2964431565784391</v>
      </c>
      <c r="AK118" s="125"/>
      <c r="AL118" s="7"/>
      <c r="AM118" s="13"/>
      <c r="AN118" s="13"/>
      <c r="AO118" s="13"/>
      <c r="AP118" s="13"/>
      <c r="AQ118" s="13"/>
      <c r="AR118" s="8">
        <f t="shared" si="118"/>
        <v>6.4160291429677105</v>
      </c>
      <c r="AS118" s="8">
        <f t="shared" si="119"/>
        <v>6.9498147169155944</v>
      </c>
      <c r="AT118" s="8">
        <f t="shared" si="120"/>
        <v>6.6592152653987746</v>
      </c>
      <c r="AU118" s="8">
        <f t="shared" si="121"/>
        <v>7.213231220788165</v>
      </c>
      <c r="AV118" s="8">
        <f t="shared" si="89"/>
        <v>6.8095725865175609</v>
      </c>
      <c r="AW118" s="8"/>
      <c r="AX118" s="8">
        <f t="shared" si="122"/>
        <v>6.2817877664018642</v>
      </c>
      <c r="AY118" s="8">
        <f t="shared" si="123"/>
        <v>6.40526408296898</v>
      </c>
      <c r="AZ118" s="8">
        <f t="shared" si="124"/>
        <v>6.4026016441382954</v>
      </c>
      <c r="BA118" s="8">
        <v>6.2789146382980148</v>
      </c>
      <c r="BB118" s="8">
        <f t="shared" si="125"/>
        <v>6.1872336681535565</v>
      </c>
      <c r="BC118" s="8">
        <v>6.1740779986544583</v>
      </c>
      <c r="BD118" s="8">
        <f t="shared" si="126"/>
        <v>6.257635460391513</v>
      </c>
      <c r="BE118" s="5"/>
      <c r="BF118" s="61">
        <f t="shared" si="127"/>
        <v>57.897767000000002</v>
      </c>
      <c r="BG118" s="63">
        <f t="shared" si="128"/>
        <v>53.334998499999998</v>
      </c>
      <c r="BH118" s="63">
        <f t="shared" si="129"/>
        <v>55.835982599999994</v>
      </c>
      <c r="BI118" s="63">
        <f t="shared" si="130"/>
        <v>58.587845100000003</v>
      </c>
      <c r="BJ118" s="63">
        <f t="shared" si="131"/>
        <v>53.119998499999994</v>
      </c>
      <c r="BK118" s="63">
        <f t="shared" si="132"/>
        <v>61.277560299999998</v>
      </c>
      <c r="BL118" s="63">
        <f t="shared" si="133"/>
        <v>54.881195199999993</v>
      </c>
      <c r="BM118" s="63">
        <f t="shared" si="134"/>
        <v>52.227498499999996</v>
      </c>
      <c r="BN118" s="64">
        <f t="shared" si="135"/>
        <v>55.727498499999996</v>
      </c>
      <c r="BO118" s="51"/>
      <c r="BP118" s="97"/>
      <c r="BX118" s="54">
        <f t="shared" si="69"/>
        <v>2024</v>
      </c>
      <c r="BY118" s="98">
        <f t="shared" si="136"/>
        <v>45323</v>
      </c>
      <c r="BZ118" s="57">
        <f t="shared" si="70"/>
        <v>6.3900958550573375</v>
      </c>
      <c r="CA118" s="57">
        <f t="shared" si="71"/>
        <v>6.1872336681535565</v>
      </c>
      <c r="CB118" s="57">
        <v>6.2755983117674017</v>
      </c>
      <c r="CC118" s="57">
        <v>6.1708274529115936</v>
      </c>
      <c r="CD118" s="57">
        <v>6.2755983117674017</v>
      </c>
      <c r="CE118" s="57">
        <f t="shared" si="72"/>
        <v>6.2206147914111805</v>
      </c>
      <c r="CF118" s="1"/>
      <c r="CG118" s="99">
        <v>-1</v>
      </c>
      <c r="CH118" s="7">
        <v>-1.25</v>
      </c>
      <c r="CI118" s="7">
        <v>0</v>
      </c>
      <c r="CJ118" s="7">
        <v>-0.5</v>
      </c>
      <c r="CK118" s="7">
        <v>2.5</v>
      </c>
      <c r="CL118" s="7">
        <v>2.25</v>
      </c>
      <c r="CM118" s="7">
        <v>-2.6298900000000032</v>
      </c>
      <c r="CN118" s="100">
        <v>-3.5291500000000013</v>
      </c>
      <c r="CO118" s="13"/>
      <c r="CP118" s="101">
        <v>1.0556789262963384</v>
      </c>
      <c r="CQ118" s="102">
        <v>1.0244436159693968</v>
      </c>
      <c r="CR118" s="102">
        <v>1.0162417129982333</v>
      </c>
      <c r="CS118" s="102">
        <v>0.97528082602564314</v>
      </c>
      <c r="CT118" s="102">
        <v>1.0506714071636354</v>
      </c>
      <c r="CU118" s="103">
        <v>1.0023880026745631</v>
      </c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</row>
    <row r="119" spans="1:143" ht="12.75" x14ac:dyDescent="0.2">
      <c r="A119" s="3">
        <f t="shared" si="63"/>
        <v>2024</v>
      </c>
      <c r="B119" s="43">
        <v>45352</v>
      </c>
      <c r="C119" s="43">
        <v>45382</v>
      </c>
      <c r="D119" s="44">
        <f t="shared" si="73"/>
        <v>45352</v>
      </c>
      <c r="E119" s="94">
        <v>52.364550000000001</v>
      </c>
      <c r="F119" s="46">
        <v>45.797159999999998</v>
      </c>
      <c r="G119" s="94">
        <v>50.333309999999997</v>
      </c>
      <c r="H119" s="46">
        <v>47.190330000000003</v>
      </c>
      <c r="I119" s="94">
        <v>48.610990000000001</v>
      </c>
      <c r="J119" s="46">
        <v>42.178049999999999</v>
      </c>
      <c r="K119" s="94">
        <v>55.439500000000002</v>
      </c>
      <c r="L119" s="46">
        <v>53.540210000000002</v>
      </c>
      <c r="M119" s="94">
        <v>53.748379999999997</v>
      </c>
      <c r="N119" s="46">
        <v>49.959090000000003</v>
      </c>
      <c r="O119" s="94">
        <f t="shared" si="110"/>
        <v>49.333309999999997</v>
      </c>
      <c r="P119" s="46">
        <f t="shared" si="111"/>
        <v>45.690330000000003</v>
      </c>
      <c r="Q119" s="94">
        <f t="shared" si="112"/>
        <v>50.333309999999997</v>
      </c>
      <c r="R119" s="46">
        <f t="shared" si="113"/>
        <v>46.690330000000003</v>
      </c>
      <c r="S119" s="94">
        <f t="shared" si="114"/>
        <v>52.583309999999997</v>
      </c>
      <c r="T119" s="46">
        <f t="shared" si="115"/>
        <v>49.190330000000003</v>
      </c>
      <c r="U119" s="94">
        <f t="shared" si="116"/>
        <v>49.86486</v>
      </c>
      <c r="V119" s="95">
        <f t="shared" si="117"/>
        <v>44.071170000000002</v>
      </c>
      <c r="W119" s="96">
        <v>5.799132146024939</v>
      </c>
      <c r="X119" s="96">
        <v>5.7985438735327284</v>
      </c>
      <c r="Y119" s="96">
        <v>5.712049608454393</v>
      </c>
      <c r="Z119" s="96">
        <v>5.7837631598305235</v>
      </c>
      <c r="AA119" s="96">
        <v>5.6262641630337269</v>
      </c>
      <c r="AB119" s="96">
        <v>5.9997116491089608</v>
      </c>
      <c r="AC119" s="96">
        <v>5.8806143233763999</v>
      </c>
      <c r="AD119" s="96">
        <v>6.1423410715370901</v>
      </c>
      <c r="AE119" s="96">
        <v>6.1025804448769376</v>
      </c>
      <c r="AF119" s="96">
        <f t="shared" si="137"/>
        <v>6.1248609871790123</v>
      </c>
      <c r="AG119" s="96">
        <f t="shared" si="138"/>
        <v>5.9332622075836712</v>
      </c>
      <c r="AH119" s="96">
        <f t="shared" si="139"/>
        <v>5.8834625247869701</v>
      </c>
      <c r="AI119" s="96">
        <f t="shared" si="140"/>
        <v>6.4830433496857776</v>
      </c>
      <c r="AJ119" s="96">
        <f t="shared" si="141"/>
        <v>5.8956143599118969</v>
      </c>
      <c r="AK119" s="125"/>
      <c r="AL119" s="7"/>
      <c r="AM119" s="13"/>
      <c r="AN119" s="13"/>
      <c r="AO119" s="13"/>
      <c r="AP119" s="13"/>
      <c r="AQ119" s="13"/>
      <c r="AR119" s="8">
        <f t="shared" si="118"/>
        <v>6.0086414710604732</v>
      </c>
      <c r="AS119" s="8">
        <f t="shared" si="119"/>
        <v>6.2746509721893382</v>
      </c>
      <c r="AT119" s="8">
        <f t="shared" si="120"/>
        <v>6.2363876707969323</v>
      </c>
      <c r="AU119" s="8">
        <f t="shared" si="121"/>
        <v>6.5124788862649474</v>
      </c>
      <c r="AV119" s="8">
        <f t="shared" si="89"/>
        <v>6.2580397500779226</v>
      </c>
      <c r="AW119" s="8"/>
      <c r="AX119" s="8">
        <f t="shared" si="122"/>
        <v>5.8894549001124581</v>
      </c>
      <c r="AY119" s="8">
        <f t="shared" si="123"/>
        <v>5.9985378217923886</v>
      </c>
      <c r="AZ119" s="8">
        <f t="shared" si="124"/>
        <v>6.0033929830655213</v>
      </c>
      <c r="BA119" s="8">
        <v>5.8854611094095981</v>
      </c>
      <c r="BB119" s="8">
        <f t="shared" si="125"/>
        <v>5.7870056184380854</v>
      </c>
      <c r="BC119" s="8">
        <v>5.7870933595587184</v>
      </c>
      <c r="BD119" s="8">
        <f t="shared" si="126"/>
        <v>5.8703077446815906</v>
      </c>
      <c r="BE119" s="5"/>
      <c r="BF119" s="61">
        <f t="shared" si="127"/>
        <v>49.540572299999994</v>
      </c>
      <c r="BG119" s="63">
        <f t="shared" si="128"/>
        <v>48.9818286</v>
      </c>
      <c r="BH119" s="63">
        <f t="shared" si="129"/>
        <v>45.844825799999995</v>
      </c>
      <c r="BI119" s="63">
        <f t="shared" si="130"/>
        <v>52.118985299999991</v>
      </c>
      <c r="BJ119" s="63">
        <f t="shared" si="131"/>
        <v>48.766828599999997</v>
      </c>
      <c r="BK119" s="63">
        <f t="shared" si="132"/>
        <v>54.622805299999996</v>
      </c>
      <c r="BL119" s="63">
        <f t="shared" si="133"/>
        <v>47.373573300000004</v>
      </c>
      <c r="BM119" s="63">
        <f t="shared" si="134"/>
        <v>47.766828599999997</v>
      </c>
      <c r="BN119" s="64">
        <f t="shared" si="135"/>
        <v>51.124328599999998</v>
      </c>
      <c r="BO119" s="51"/>
      <c r="BP119" s="97"/>
      <c r="BX119" s="54">
        <f t="shared" si="69"/>
        <v>2024</v>
      </c>
      <c r="BY119" s="98">
        <f t="shared" si="136"/>
        <v>45352</v>
      </c>
      <c r="BZ119" s="57">
        <f t="shared" si="70"/>
        <v>5.9103988974733959</v>
      </c>
      <c r="CA119" s="57">
        <f t="shared" si="71"/>
        <v>5.7870056184380854</v>
      </c>
      <c r="CB119" s="57">
        <v>5.8821447828789859</v>
      </c>
      <c r="CC119" s="57">
        <v>5.7838421076511031</v>
      </c>
      <c r="CD119" s="57">
        <v>5.8821447828789859</v>
      </c>
      <c r="CE119" s="57">
        <f t="shared" si="72"/>
        <v>5.8197706270871574</v>
      </c>
      <c r="CF119" s="1"/>
      <c r="CG119" s="99">
        <v>-1</v>
      </c>
      <c r="CH119" s="7">
        <v>-1.5</v>
      </c>
      <c r="CI119" s="7">
        <v>0</v>
      </c>
      <c r="CJ119" s="7">
        <v>-0.5</v>
      </c>
      <c r="CK119" s="7">
        <v>2.25</v>
      </c>
      <c r="CL119" s="7">
        <v>2</v>
      </c>
      <c r="CM119" s="7">
        <v>-2.4996900000000011</v>
      </c>
      <c r="CN119" s="100">
        <v>-1.7259899999999959</v>
      </c>
      <c r="CO119" s="13"/>
      <c r="CP119" s="101">
        <v>1.058975068294201</v>
      </c>
      <c r="CQ119" s="102">
        <v>1.0258480583699296</v>
      </c>
      <c r="CR119" s="102">
        <v>1.0172378021370032</v>
      </c>
      <c r="CS119" s="102">
        <v>0.97276876793803368</v>
      </c>
      <c r="CT119" s="102">
        <v>1.0554678215000894</v>
      </c>
      <c r="CU119" s="103">
        <v>1.0025507601265176</v>
      </c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</row>
    <row r="120" spans="1:143" ht="12.75" x14ac:dyDescent="0.2">
      <c r="A120" s="3">
        <f t="shared" si="63"/>
        <v>2024</v>
      </c>
      <c r="B120" s="43">
        <v>45383</v>
      </c>
      <c r="C120" s="43">
        <v>45412</v>
      </c>
      <c r="D120" s="44">
        <f t="shared" si="73"/>
        <v>45383</v>
      </c>
      <c r="E120" s="94">
        <v>51.614870000000003</v>
      </c>
      <c r="F120" s="46">
        <v>45.716030000000003</v>
      </c>
      <c r="G120" s="94">
        <v>51.43674</v>
      </c>
      <c r="H120" s="46">
        <v>47.37106</v>
      </c>
      <c r="I120" s="94">
        <v>47.742010000000001</v>
      </c>
      <c r="J120" s="46">
        <v>42.105310000000003</v>
      </c>
      <c r="K120" s="94">
        <v>59.33314</v>
      </c>
      <c r="L120" s="46">
        <v>54.18806</v>
      </c>
      <c r="M120" s="94">
        <v>55.506740000000001</v>
      </c>
      <c r="N120" s="46">
        <v>50.376069999999999</v>
      </c>
      <c r="O120" s="94">
        <f t="shared" si="110"/>
        <v>50.18674</v>
      </c>
      <c r="P120" s="46">
        <f t="shared" si="111"/>
        <v>46.37106</v>
      </c>
      <c r="Q120" s="94">
        <f t="shared" si="112"/>
        <v>48.43674</v>
      </c>
      <c r="R120" s="46">
        <f t="shared" si="113"/>
        <v>46.62106</v>
      </c>
      <c r="S120" s="94">
        <f t="shared" si="114"/>
        <v>53.68674</v>
      </c>
      <c r="T120" s="46">
        <f t="shared" si="115"/>
        <v>45.37106</v>
      </c>
      <c r="U120" s="94">
        <f t="shared" si="116"/>
        <v>51.755680000000005</v>
      </c>
      <c r="V120" s="95">
        <f t="shared" si="117"/>
        <v>50.449150000000003</v>
      </c>
      <c r="W120" s="96">
        <v>5.7362990725674168</v>
      </c>
      <c r="X120" s="96">
        <v>5.7915643438841782</v>
      </c>
      <c r="Y120" s="96">
        <v>5.6297846341789102</v>
      </c>
      <c r="Z120" s="96">
        <v>5.6682117744648712</v>
      </c>
      <c r="AA120" s="96">
        <v>5.3132110370288199</v>
      </c>
      <c r="AB120" s="96">
        <v>5.8715521972610931</v>
      </c>
      <c r="AC120" s="96">
        <v>5.7556654610316951</v>
      </c>
      <c r="AD120" s="96">
        <v>5.912748096646169</v>
      </c>
      <c r="AE120" s="96">
        <v>5.8793474576983025</v>
      </c>
      <c r="AF120" s="96">
        <f t="shared" si="137"/>
        <v>5.9974124583069797</v>
      </c>
      <c r="AG120" s="96">
        <f t="shared" si="138"/>
        <v>5.8118120727629474</v>
      </c>
      <c r="AH120" s="96">
        <f t="shared" si="139"/>
        <v>5.7658119772078527</v>
      </c>
      <c r="AI120" s="96">
        <f t="shared" si="140"/>
        <v>6.2105505190895922</v>
      </c>
      <c r="AJ120" s="96">
        <f t="shared" si="141"/>
        <v>5.7706653710192679</v>
      </c>
      <c r="AK120" s="125"/>
      <c r="AL120" s="7"/>
      <c r="AM120" s="13"/>
      <c r="AN120" s="13"/>
      <c r="AO120" s="13"/>
      <c r="AP120" s="13"/>
      <c r="AQ120" s="13"/>
      <c r="AR120" s="8">
        <f t="shared" si="118"/>
        <v>5.8816480140580287</v>
      </c>
      <c r="AS120" s="8">
        <f t="shared" si="119"/>
        <v>6.0413010637729121</v>
      </c>
      <c r="AT120" s="8">
        <f t="shared" si="120"/>
        <v>6.1045811836169701</v>
      </c>
      <c r="AU120" s="8">
        <f t="shared" si="121"/>
        <v>6.2702850564557231</v>
      </c>
      <c r="AV120" s="8">
        <f t="shared" si="89"/>
        <v>6.0744538294759085</v>
      </c>
      <c r="AW120" s="8"/>
      <c r="AX120" s="8">
        <f t="shared" si="122"/>
        <v>5.7718812479292545</v>
      </c>
      <c r="AY120" s="8">
        <f t="shared" si="123"/>
        <v>5.8717505439185125</v>
      </c>
      <c r="AZ120" s="8">
        <f t="shared" si="124"/>
        <v>5.8751893317268182</v>
      </c>
      <c r="BA120" s="8">
        <v>5.7675513601216108</v>
      </c>
      <c r="BB120" s="8">
        <f t="shared" si="125"/>
        <v>5.4662215975292758</v>
      </c>
      <c r="BC120" s="8">
        <v>5.6711222005174138</v>
      </c>
      <c r="BD120" s="8">
        <f t="shared" si="126"/>
        <v>5.754234027589022</v>
      </c>
      <c r="BE120" s="5"/>
      <c r="BF120" s="61">
        <f t="shared" si="127"/>
        <v>49.0783688</v>
      </c>
      <c r="BG120" s="63">
        <f t="shared" si="128"/>
        <v>49.688497599999998</v>
      </c>
      <c r="BH120" s="63">
        <f t="shared" si="129"/>
        <v>45.318229000000002</v>
      </c>
      <c r="BI120" s="63">
        <f t="shared" si="130"/>
        <v>53.300551900000002</v>
      </c>
      <c r="BJ120" s="63">
        <f t="shared" si="131"/>
        <v>47.655997599999992</v>
      </c>
      <c r="BK120" s="63">
        <f t="shared" si="132"/>
        <v>57.120755599999995</v>
      </c>
      <c r="BL120" s="63">
        <f t="shared" si="133"/>
        <v>51.1938721</v>
      </c>
      <c r="BM120" s="63">
        <f t="shared" si="134"/>
        <v>48.5459976</v>
      </c>
      <c r="BN120" s="64">
        <f t="shared" si="135"/>
        <v>50.110997599999997</v>
      </c>
      <c r="BO120" s="51"/>
      <c r="BP120" s="97"/>
      <c r="BX120" s="54">
        <f t="shared" si="69"/>
        <v>2024</v>
      </c>
      <c r="BY120" s="98">
        <f t="shared" si="136"/>
        <v>45383</v>
      </c>
      <c r="BZ120" s="57">
        <f t="shared" si="70"/>
        <v>5.8257554421019755</v>
      </c>
      <c r="CA120" s="57">
        <f t="shared" si="71"/>
        <v>5.4662215975292758</v>
      </c>
      <c r="CB120" s="57">
        <v>5.7642350335909978</v>
      </c>
      <c r="CC120" s="57">
        <v>5.6678707369870711</v>
      </c>
      <c r="CD120" s="57">
        <v>5.7642350335909978</v>
      </c>
      <c r="CE120" s="57">
        <f t="shared" si="72"/>
        <v>5.4984927884121708</v>
      </c>
      <c r="CF120" s="1"/>
      <c r="CG120" s="99">
        <v>-1.25</v>
      </c>
      <c r="CH120" s="7">
        <v>-1</v>
      </c>
      <c r="CI120" s="7">
        <v>-3</v>
      </c>
      <c r="CJ120" s="7">
        <v>-0.75</v>
      </c>
      <c r="CK120" s="7">
        <v>2.25</v>
      </c>
      <c r="CL120" s="7">
        <v>-2</v>
      </c>
      <c r="CM120" s="7">
        <v>0.14081000000000188</v>
      </c>
      <c r="CN120" s="100">
        <v>4.7331199999999995</v>
      </c>
      <c r="CO120" s="13"/>
      <c r="CP120" s="101">
        <v>1.0580784023146679</v>
      </c>
      <c r="CQ120" s="102">
        <v>1.0253343213012949</v>
      </c>
      <c r="CR120" s="102">
        <v>1.0172188701880667</v>
      </c>
      <c r="CS120" s="102">
        <v>0.937369888147913</v>
      </c>
      <c r="CT120" s="102">
        <v>1.0503661609755273</v>
      </c>
      <c r="CU120" s="103">
        <v>1.0026061122018173</v>
      </c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</row>
    <row r="121" spans="1:143" ht="12.75" x14ac:dyDescent="0.2">
      <c r="A121" s="3">
        <f t="shared" si="63"/>
        <v>2024</v>
      </c>
      <c r="B121" s="43">
        <v>45413</v>
      </c>
      <c r="C121" s="43">
        <v>45443</v>
      </c>
      <c r="D121" s="44">
        <f t="shared" si="73"/>
        <v>45413</v>
      </c>
      <c r="E121" s="94">
        <v>45.6145</v>
      </c>
      <c r="F121" s="46">
        <v>41.725349999999999</v>
      </c>
      <c r="G121" s="94">
        <v>49.36768</v>
      </c>
      <c r="H121" s="46">
        <v>47.191310000000001</v>
      </c>
      <c r="I121" s="94">
        <v>41.967559999999999</v>
      </c>
      <c r="J121" s="46">
        <v>38.249540000000003</v>
      </c>
      <c r="K121" s="94">
        <v>53.726750000000003</v>
      </c>
      <c r="L121" s="46">
        <v>50.235019999999999</v>
      </c>
      <c r="M121" s="94">
        <v>52.580390000000001</v>
      </c>
      <c r="N121" s="46">
        <v>49.197470000000003</v>
      </c>
      <c r="O121" s="94">
        <f t="shared" si="110"/>
        <v>48.36768</v>
      </c>
      <c r="P121" s="46">
        <f t="shared" si="111"/>
        <v>45.691310000000001</v>
      </c>
      <c r="Q121" s="94">
        <f t="shared" si="112"/>
        <v>48.36768</v>
      </c>
      <c r="R121" s="46">
        <f t="shared" si="113"/>
        <v>46.191310000000001</v>
      </c>
      <c r="S121" s="94">
        <f t="shared" si="114"/>
        <v>52.11768</v>
      </c>
      <c r="T121" s="46">
        <f t="shared" si="115"/>
        <v>45.191310000000001</v>
      </c>
      <c r="U121" s="94">
        <f t="shared" si="116"/>
        <v>45.752449999999996</v>
      </c>
      <c r="V121" s="95">
        <f t="shared" si="117"/>
        <v>44.071249999999999</v>
      </c>
      <c r="W121" s="96">
        <v>5.7782766681802613</v>
      </c>
      <c r="X121" s="96">
        <v>5.8509610530148581</v>
      </c>
      <c r="Y121" s="96">
        <v>5.5329162472616602</v>
      </c>
      <c r="Z121" s="96">
        <v>5.4882180938211587</v>
      </c>
      <c r="AA121" s="96">
        <v>5.1332169234362404</v>
      </c>
      <c r="AB121" s="96">
        <v>5.6791746645350907</v>
      </c>
      <c r="AC121" s="96">
        <v>5.5451598339445276</v>
      </c>
      <c r="AD121" s="96">
        <v>5.6900968097620472</v>
      </c>
      <c r="AE121" s="96">
        <v>5.659365389087057</v>
      </c>
      <c r="AF121" s="96">
        <f t="shared" si="137"/>
        <v>5.8183191821142897</v>
      </c>
      <c r="AG121" s="96">
        <f t="shared" si="138"/>
        <v>5.6322185685688435</v>
      </c>
      <c r="AH121" s="96">
        <f t="shared" si="139"/>
        <v>5.5860184162539621</v>
      </c>
      <c r="AI121" s="96">
        <f t="shared" si="140"/>
        <v>5.9892966420111824</v>
      </c>
      <c r="AJ121" s="96">
        <f t="shared" si="141"/>
        <v>5.5601597252936523</v>
      </c>
      <c r="AK121" s="125"/>
      <c r="AL121" s="7"/>
      <c r="AM121" s="13"/>
      <c r="AN121" s="13"/>
      <c r="AO121" s="13"/>
      <c r="AP121" s="13"/>
      <c r="AQ121" s="13"/>
      <c r="AR121" s="8">
        <f t="shared" si="118"/>
        <v>5.6676977883367492</v>
      </c>
      <c r="AS121" s="8">
        <f t="shared" si="119"/>
        <v>5.8150064333388016</v>
      </c>
      <c r="AT121" s="8">
        <f t="shared" si="120"/>
        <v>5.8825222811402931</v>
      </c>
      <c r="AU121" s="8">
        <f t="shared" si="121"/>
        <v>6.0354138984508365</v>
      </c>
      <c r="AV121" s="8">
        <f t="shared" si="89"/>
        <v>5.8501601003166703</v>
      </c>
      <c r="AW121" s="8"/>
      <c r="AX121" s="8">
        <f t="shared" si="122"/>
        <v>5.5887374947305242</v>
      </c>
      <c r="AY121" s="8">
        <f t="shared" si="123"/>
        <v>5.6581476752354405</v>
      </c>
      <c r="AZ121" s="8">
        <f t="shared" si="124"/>
        <v>5.6827454520488576</v>
      </c>
      <c r="BA121" s="8">
        <v>5.5838843141673271</v>
      </c>
      <c r="BB121" s="8">
        <f t="shared" si="125"/>
        <v>5.281782501727883</v>
      </c>
      <c r="BC121" s="8">
        <v>5.4904748806339096</v>
      </c>
      <c r="BD121" s="8">
        <f t="shared" si="126"/>
        <v>5.573426714034313</v>
      </c>
      <c r="BE121" s="5"/>
      <c r="BF121" s="61">
        <f t="shared" si="127"/>
        <v>43.942165500000002</v>
      </c>
      <c r="BG121" s="63">
        <f t="shared" si="128"/>
        <v>48.431840899999997</v>
      </c>
      <c r="BH121" s="63">
        <f t="shared" si="129"/>
        <v>40.368811399999998</v>
      </c>
      <c r="BI121" s="63">
        <f t="shared" si="130"/>
        <v>51.125734399999999</v>
      </c>
      <c r="BJ121" s="63">
        <f t="shared" si="131"/>
        <v>47.431840899999997</v>
      </c>
      <c r="BK121" s="63">
        <f t="shared" si="132"/>
        <v>52.225306099999997</v>
      </c>
      <c r="BL121" s="63">
        <f t="shared" si="133"/>
        <v>45.029533999999998</v>
      </c>
      <c r="BM121" s="63">
        <f t="shared" si="134"/>
        <v>47.216840899999994</v>
      </c>
      <c r="BN121" s="64">
        <f t="shared" si="135"/>
        <v>49.139340899999993</v>
      </c>
      <c r="BO121" s="51"/>
      <c r="BP121" s="97"/>
      <c r="BX121" s="54">
        <f t="shared" si="69"/>
        <v>2024</v>
      </c>
      <c r="BY121" s="98">
        <f t="shared" si="136"/>
        <v>45413</v>
      </c>
      <c r="BZ121" s="57">
        <f t="shared" si="70"/>
        <v>5.7260863538035398</v>
      </c>
      <c r="CA121" s="57">
        <f t="shared" si="71"/>
        <v>5.281782501727883</v>
      </c>
      <c r="CB121" s="57">
        <v>5.580567987636714</v>
      </c>
      <c r="CC121" s="57">
        <v>5.4872230874605874</v>
      </c>
      <c r="CD121" s="57">
        <v>5.580567987636714</v>
      </c>
      <c r="CE121" s="57">
        <f t="shared" si="72"/>
        <v>5.3137697654312808</v>
      </c>
      <c r="CF121" s="1"/>
      <c r="CG121" s="99">
        <v>-1</v>
      </c>
      <c r="CH121" s="7">
        <v>-1.5</v>
      </c>
      <c r="CI121" s="7">
        <v>-1</v>
      </c>
      <c r="CJ121" s="7">
        <v>-1</v>
      </c>
      <c r="CK121" s="7">
        <v>2.75</v>
      </c>
      <c r="CL121" s="7">
        <v>-2</v>
      </c>
      <c r="CM121" s="7">
        <v>0.13794999999999646</v>
      </c>
      <c r="CN121" s="100">
        <v>2.3459000000000003</v>
      </c>
      <c r="CO121" s="13"/>
      <c r="CP121" s="101">
        <v>1.0601472249553587</v>
      </c>
      <c r="CQ121" s="102">
        <v>1.0262381108560183</v>
      </c>
      <c r="CR121" s="102">
        <v>1.0178200502897126</v>
      </c>
      <c r="CS121" s="102">
        <v>0.93531576837578811</v>
      </c>
      <c r="CT121" s="102">
        <v>1.05258255566686</v>
      </c>
      <c r="CU121" s="103">
        <v>1.0027050421986583</v>
      </c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</row>
    <row r="122" spans="1:143" ht="12.75" x14ac:dyDescent="0.2">
      <c r="A122" s="3">
        <f t="shared" si="63"/>
        <v>2024</v>
      </c>
      <c r="B122" s="43">
        <v>45444</v>
      </c>
      <c r="C122" s="43">
        <v>45473</v>
      </c>
      <c r="D122" s="44">
        <f t="shared" si="73"/>
        <v>45444</v>
      </c>
      <c r="E122" s="94">
        <v>48.873849999999997</v>
      </c>
      <c r="F122" s="46">
        <v>42.574599999999997</v>
      </c>
      <c r="G122" s="94">
        <v>51.69341</v>
      </c>
      <c r="H122" s="46">
        <v>48.011699999999998</v>
      </c>
      <c r="I122" s="94">
        <v>45.083500000000001</v>
      </c>
      <c r="J122" s="46">
        <v>39.061419999999998</v>
      </c>
      <c r="K122" s="94">
        <v>56.335340000000002</v>
      </c>
      <c r="L122" s="46">
        <v>51.124040000000001</v>
      </c>
      <c r="M122" s="94">
        <v>54.569929999999999</v>
      </c>
      <c r="N122" s="46">
        <v>49.610149999999997</v>
      </c>
      <c r="O122" s="94">
        <f t="shared" si="110"/>
        <v>51.44341</v>
      </c>
      <c r="P122" s="46">
        <f t="shared" si="111"/>
        <v>47.261699999999998</v>
      </c>
      <c r="Q122" s="94">
        <f t="shared" si="112"/>
        <v>51.69341</v>
      </c>
      <c r="R122" s="46">
        <f t="shared" si="113"/>
        <v>47.261699999999998</v>
      </c>
      <c r="S122" s="94">
        <f t="shared" si="114"/>
        <v>54.69341</v>
      </c>
      <c r="T122" s="46">
        <f t="shared" si="115"/>
        <v>46.011699999999998</v>
      </c>
      <c r="U122" s="94">
        <f t="shared" si="116"/>
        <v>51.849119999999999</v>
      </c>
      <c r="V122" s="95">
        <f t="shared" si="117"/>
        <v>48.033329999999999</v>
      </c>
      <c r="W122" s="96">
        <v>5.8776263778399906</v>
      </c>
      <c r="X122" s="96">
        <v>5.894809294195781</v>
      </c>
      <c r="Y122" s="96">
        <v>5.5489288817732225</v>
      </c>
      <c r="Z122" s="96">
        <v>5.4973002651661949</v>
      </c>
      <c r="AA122" s="96">
        <v>5.142300248042516</v>
      </c>
      <c r="AB122" s="96">
        <v>5.6892557096070346</v>
      </c>
      <c r="AC122" s="96">
        <v>5.5748294132493061</v>
      </c>
      <c r="AD122" s="96">
        <v>5.0842920357507069</v>
      </c>
      <c r="AE122" s="96">
        <v>5.106860150748135</v>
      </c>
      <c r="AF122" s="96">
        <f t="shared" si="137"/>
        <v>5.8284002811370401</v>
      </c>
      <c r="AG122" s="96">
        <f t="shared" si="138"/>
        <v>5.6418002721362548</v>
      </c>
      <c r="AH122" s="96">
        <f t="shared" si="139"/>
        <v>5.5953002698932943</v>
      </c>
      <c r="AI122" s="96">
        <f t="shared" si="140"/>
        <v>5.385391564095718</v>
      </c>
      <c r="AJ122" s="96">
        <f t="shared" si="141"/>
        <v>5.5898294923909333</v>
      </c>
      <c r="AK122" s="125"/>
      <c r="AL122" s="7"/>
      <c r="AM122" s="13"/>
      <c r="AN122" s="13"/>
      <c r="AO122" s="13"/>
      <c r="AP122" s="13"/>
      <c r="AQ122" s="13"/>
      <c r="AR122" s="8">
        <f t="shared" si="118"/>
        <v>5.6978528643655917</v>
      </c>
      <c r="AS122" s="8">
        <f t="shared" si="119"/>
        <v>5.1992886022468809</v>
      </c>
      <c r="AT122" s="8">
        <f t="shared" si="120"/>
        <v>5.9138202293639557</v>
      </c>
      <c r="AU122" s="8">
        <f t="shared" si="121"/>
        <v>5.3963604674639987</v>
      </c>
      <c r="AV122" s="8">
        <f t="shared" si="89"/>
        <v>5.5518305408601067</v>
      </c>
      <c r="AW122" s="8"/>
      <c r="AX122" s="8">
        <f t="shared" si="122"/>
        <v>5.5979786133152167</v>
      </c>
      <c r="AY122" s="8">
        <f t="shared" si="123"/>
        <v>5.6882537932514516</v>
      </c>
      <c r="AZ122" s="8">
        <f t="shared" si="124"/>
        <v>5.6928299738605421</v>
      </c>
      <c r="BA122" s="8">
        <v>5.593151902246408</v>
      </c>
      <c r="BB122" s="8">
        <f t="shared" si="125"/>
        <v>5.2910901404268023</v>
      </c>
      <c r="BC122" s="8">
        <v>5.4995900974632095</v>
      </c>
      <c r="BD122" s="8">
        <f t="shared" si="126"/>
        <v>5.582549939895725</v>
      </c>
      <c r="BE122" s="5"/>
      <c r="BF122" s="61">
        <f t="shared" si="127"/>
        <v>46.165172499999997</v>
      </c>
      <c r="BG122" s="63">
        <f t="shared" si="128"/>
        <v>50.110274699999998</v>
      </c>
      <c r="BH122" s="63">
        <f t="shared" si="129"/>
        <v>42.494005599999994</v>
      </c>
      <c r="BI122" s="63">
        <f t="shared" si="130"/>
        <v>52.437224599999993</v>
      </c>
      <c r="BJ122" s="63">
        <f t="shared" si="131"/>
        <v>49.7877747</v>
      </c>
      <c r="BK122" s="63">
        <f t="shared" si="132"/>
        <v>54.094481000000002</v>
      </c>
      <c r="BL122" s="63">
        <f t="shared" si="133"/>
        <v>50.2083303</v>
      </c>
      <c r="BM122" s="63">
        <f t="shared" si="134"/>
        <v>49.645274699999995</v>
      </c>
      <c r="BN122" s="64">
        <f t="shared" si="135"/>
        <v>50.960274699999999</v>
      </c>
      <c r="BO122" s="51"/>
      <c r="BP122" s="97"/>
      <c r="BX122" s="54">
        <f t="shared" si="69"/>
        <v>2024</v>
      </c>
      <c r="BY122" s="98">
        <f t="shared" si="136"/>
        <v>45444</v>
      </c>
      <c r="BZ122" s="57">
        <f t="shared" si="70"/>
        <v>5.7425619526424763</v>
      </c>
      <c r="CA122" s="57">
        <f t="shared" si="71"/>
        <v>5.2910901404268023</v>
      </c>
      <c r="CB122" s="57">
        <v>5.5898355757157949</v>
      </c>
      <c r="CC122" s="57">
        <v>5.4963383209232219</v>
      </c>
      <c r="CD122" s="57">
        <v>5.5898355757157949</v>
      </c>
      <c r="CE122" s="57">
        <f t="shared" si="72"/>
        <v>5.3230917323917444</v>
      </c>
      <c r="CF122" s="1"/>
      <c r="CG122" s="99">
        <v>-0.25</v>
      </c>
      <c r="CH122" s="7">
        <v>-0.75</v>
      </c>
      <c r="CI122" s="7">
        <v>0</v>
      </c>
      <c r="CJ122" s="7">
        <v>-0.75</v>
      </c>
      <c r="CK122" s="7">
        <v>3</v>
      </c>
      <c r="CL122" s="7">
        <v>-2</v>
      </c>
      <c r="CM122" s="7">
        <v>2.9752700000000019</v>
      </c>
      <c r="CN122" s="100">
        <v>5.4587300000000027</v>
      </c>
      <c r="CO122" s="13"/>
      <c r="CP122" s="101">
        <v>1.0602295672421007</v>
      </c>
      <c r="CQ122" s="102">
        <v>1.0262856311280082</v>
      </c>
      <c r="CR122" s="102">
        <v>1.0178269332217633</v>
      </c>
      <c r="CS122" s="102">
        <v>0.93542284394157127</v>
      </c>
      <c r="CT122" s="102">
        <v>1.0592215250870327</v>
      </c>
      <c r="CU122" s="103">
        <v>1.0026906794862598</v>
      </c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</row>
    <row r="123" spans="1:143" ht="12.75" x14ac:dyDescent="0.2">
      <c r="A123" s="3">
        <f t="shared" si="63"/>
        <v>2024</v>
      </c>
      <c r="B123" s="43">
        <v>45474</v>
      </c>
      <c r="C123" s="43">
        <v>45504</v>
      </c>
      <c r="D123" s="44">
        <f t="shared" si="73"/>
        <v>45474</v>
      </c>
      <c r="E123" s="94">
        <v>67.690349999999995</v>
      </c>
      <c r="F123" s="46">
        <v>48.832099999999997</v>
      </c>
      <c r="G123" s="94">
        <v>67.511449999999996</v>
      </c>
      <c r="H123" s="46">
        <v>51.35331</v>
      </c>
      <c r="I123" s="94">
        <v>63.072069999999997</v>
      </c>
      <c r="J123" s="46">
        <v>45.043590000000002</v>
      </c>
      <c r="K123" s="94">
        <v>71.748019999999997</v>
      </c>
      <c r="L123" s="46">
        <v>56.165520000000001</v>
      </c>
      <c r="M123" s="94">
        <v>71.084890000000001</v>
      </c>
      <c r="N123" s="46">
        <v>53.98386</v>
      </c>
      <c r="O123" s="94">
        <f t="shared" si="110"/>
        <v>72.011449999999996</v>
      </c>
      <c r="P123" s="46">
        <f t="shared" si="111"/>
        <v>50.35331</v>
      </c>
      <c r="Q123" s="94">
        <f t="shared" si="112"/>
        <v>72.511449999999996</v>
      </c>
      <c r="R123" s="46">
        <f t="shared" si="113"/>
        <v>51.35331</v>
      </c>
      <c r="S123" s="94">
        <f t="shared" si="114"/>
        <v>71.761449999999996</v>
      </c>
      <c r="T123" s="46">
        <f t="shared" si="115"/>
        <v>53.85331</v>
      </c>
      <c r="U123" s="94">
        <f t="shared" si="116"/>
        <v>68.028629999999993</v>
      </c>
      <c r="V123" s="95">
        <f t="shared" si="117"/>
        <v>51.790869999999998</v>
      </c>
      <c r="W123" s="96">
        <v>5.9643967653251009</v>
      </c>
      <c r="X123" s="96">
        <v>6.1054460717399541</v>
      </c>
      <c r="Y123" s="96">
        <v>5.6386342495157828</v>
      </c>
      <c r="Z123" s="96">
        <v>5.5557652898811032</v>
      </c>
      <c r="AA123" s="96">
        <v>5.2007675077601148</v>
      </c>
      <c r="AB123" s="96">
        <v>5.7523436820638167</v>
      </c>
      <c r="AC123" s="96">
        <v>5.6169201300695679</v>
      </c>
      <c r="AD123" s="96">
        <v>5.1921629998976941</v>
      </c>
      <c r="AE123" s="96">
        <v>5.1397389547409347</v>
      </c>
      <c r="AF123" s="96">
        <f t="shared" si="137"/>
        <v>5.8881632131966448</v>
      </c>
      <c r="AG123" s="96">
        <f t="shared" si="138"/>
        <v>5.7008643833621049</v>
      </c>
      <c r="AH123" s="96">
        <f t="shared" si="139"/>
        <v>5.6539646763720359</v>
      </c>
      <c r="AI123" s="96">
        <f t="shared" si="140"/>
        <v>5.4955608378409471</v>
      </c>
      <c r="AJ123" s="96">
        <f t="shared" si="141"/>
        <v>5.6319201838271642</v>
      </c>
      <c r="AK123" s="125"/>
      <c r="AL123" s="7"/>
      <c r="AM123" s="13"/>
      <c r="AN123" s="13"/>
      <c r="AO123" s="13"/>
      <c r="AP123" s="13"/>
      <c r="AQ123" s="13"/>
      <c r="AR123" s="8">
        <f t="shared" si="118"/>
        <v>5.7406323305921001</v>
      </c>
      <c r="AS123" s="8">
        <f t="shared" si="119"/>
        <v>5.3089247076915269</v>
      </c>
      <c r="AT123" s="8">
        <f t="shared" si="120"/>
        <v>5.9582210300023801</v>
      </c>
      <c r="AU123" s="8">
        <f t="shared" si="121"/>
        <v>5.5101517624475864</v>
      </c>
      <c r="AV123" s="8">
        <f t="shared" si="89"/>
        <v>5.6294824576833982</v>
      </c>
      <c r="AW123" s="8"/>
      <c r="AX123" s="8">
        <f t="shared" si="122"/>
        <v>5.6574668354508582</v>
      </c>
      <c r="AY123" s="8">
        <f t="shared" si="123"/>
        <v>5.7309638052456293</v>
      </c>
      <c r="AZ123" s="8">
        <f t="shared" si="124"/>
        <v>5.7559397040278961</v>
      </c>
      <c r="BA123" s="8">
        <v>5.6528102192163603</v>
      </c>
      <c r="BB123" s="8">
        <f t="shared" si="125"/>
        <v>5.3510012580798394</v>
      </c>
      <c r="BC123" s="8">
        <v>5.5582675537994159</v>
      </c>
      <c r="BD123" s="8">
        <f t="shared" si="126"/>
        <v>5.641279246490309</v>
      </c>
      <c r="BE123" s="5"/>
      <c r="BF123" s="61">
        <f t="shared" si="127"/>
        <v>59.581302499999993</v>
      </c>
      <c r="BG123" s="63">
        <f t="shared" si="128"/>
        <v>60.563449799999994</v>
      </c>
      <c r="BH123" s="63">
        <f t="shared" si="129"/>
        <v>55.319823599999992</v>
      </c>
      <c r="BI123" s="63">
        <f t="shared" si="130"/>
        <v>63.731447099999997</v>
      </c>
      <c r="BJ123" s="63">
        <f t="shared" si="131"/>
        <v>63.413449799999995</v>
      </c>
      <c r="BK123" s="63">
        <f t="shared" si="132"/>
        <v>65.047544999999985</v>
      </c>
      <c r="BL123" s="63">
        <f t="shared" si="133"/>
        <v>61.046393199999997</v>
      </c>
      <c r="BM123" s="63">
        <f t="shared" si="134"/>
        <v>62.698449799999992</v>
      </c>
      <c r="BN123" s="64">
        <f t="shared" si="135"/>
        <v>64.060949799999989</v>
      </c>
      <c r="BO123" s="51"/>
      <c r="BP123" s="97"/>
      <c r="BX123" s="54">
        <f t="shared" si="69"/>
        <v>2024</v>
      </c>
      <c r="BY123" s="98">
        <f t="shared" si="136"/>
        <v>45474</v>
      </c>
      <c r="BZ123" s="57">
        <f t="shared" si="70"/>
        <v>5.834860921407329</v>
      </c>
      <c r="CA123" s="57">
        <f t="shared" si="71"/>
        <v>5.3510012580798394</v>
      </c>
      <c r="CB123" s="57">
        <v>5.6494938926857472</v>
      </c>
      <c r="CC123" s="57">
        <v>5.5550158843333195</v>
      </c>
      <c r="CD123" s="57">
        <v>5.6494938926857472</v>
      </c>
      <c r="CE123" s="57">
        <f t="shared" si="72"/>
        <v>5.3830950777505278</v>
      </c>
      <c r="CF123" s="1"/>
      <c r="CG123" s="99">
        <v>4.5</v>
      </c>
      <c r="CH123" s="7">
        <v>-1</v>
      </c>
      <c r="CI123" s="7">
        <v>5</v>
      </c>
      <c r="CJ123" s="7">
        <v>0</v>
      </c>
      <c r="CK123" s="7">
        <v>4.25</v>
      </c>
      <c r="CL123" s="7">
        <v>2.5</v>
      </c>
      <c r="CM123" s="7">
        <v>0.33827999999999747</v>
      </c>
      <c r="CN123" s="100">
        <v>2.9587700000000012</v>
      </c>
      <c r="CO123" s="13"/>
      <c r="CP123" s="101">
        <v>1.0598293675078299</v>
      </c>
      <c r="CQ123" s="102">
        <v>1.0261168508585623</v>
      </c>
      <c r="CR123" s="102">
        <v>1.0176752222902192</v>
      </c>
      <c r="CS123" s="102">
        <v>0.93610281147629515</v>
      </c>
      <c r="CT123" s="102">
        <v>1.0584338045529833</v>
      </c>
      <c r="CU123" s="103">
        <v>1.0026705122042407</v>
      </c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</row>
    <row r="124" spans="1:143" ht="12.75" x14ac:dyDescent="0.2">
      <c r="A124" s="3">
        <f t="shared" si="63"/>
        <v>2024</v>
      </c>
      <c r="B124" s="43">
        <v>45505</v>
      </c>
      <c r="C124" s="43">
        <v>45535</v>
      </c>
      <c r="D124" s="44">
        <f t="shared" si="73"/>
        <v>45505</v>
      </c>
      <c r="E124" s="94">
        <v>73.526929999999993</v>
      </c>
      <c r="F124" s="46">
        <v>53.219619999999999</v>
      </c>
      <c r="G124" s="94">
        <v>70.315700000000007</v>
      </c>
      <c r="H124" s="46">
        <v>55.117550000000001</v>
      </c>
      <c r="I124" s="94">
        <v>68.842160000000007</v>
      </c>
      <c r="J124" s="46">
        <v>49.283810000000003</v>
      </c>
      <c r="K124" s="94">
        <v>74.855940000000004</v>
      </c>
      <c r="L124" s="46">
        <v>59.174140000000001</v>
      </c>
      <c r="M124" s="94">
        <v>74.431730000000002</v>
      </c>
      <c r="N124" s="46">
        <v>58.046149999999997</v>
      </c>
      <c r="O124" s="94">
        <f t="shared" si="110"/>
        <v>73.815700000000007</v>
      </c>
      <c r="P124" s="46">
        <f t="shared" si="111"/>
        <v>54.117550000000001</v>
      </c>
      <c r="Q124" s="94">
        <f t="shared" si="112"/>
        <v>74.565700000000007</v>
      </c>
      <c r="R124" s="46">
        <f t="shared" si="113"/>
        <v>55.117550000000001</v>
      </c>
      <c r="S124" s="94">
        <f t="shared" si="114"/>
        <v>74.065700000000007</v>
      </c>
      <c r="T124" s="46">
        <f t="shared" si="115"/>
        <v>57.617550000000001</v>
      </c>
      <c r="U124" s="94">
        <f t="shared" si="116"/>
        <v>69.487919999999988</v>
      </c>
      <c r="V124" s="95">
        <f t="shared" si="117"/>
        <v>51.783729999999998</v>
      </c>
      <c r="W124" s="96">
        <v>5.9998028543917936</v>
      </c>
      <c r="X124" s="96">
        <v>6.5467480322548885</v>
      </c>
      <c r="Y124" s="96">
        <v>5.7084225384202618</v>
      </c>
      <c r="Z124" s="96">
        <v>5.6129587371768643</v>
      </c>
      <c r="AA124" s="96">
        <v>5.2579613468868605</v>
      </c>
      <c r="AB124" s="96">
        <v>5.8140405583447308</v>
      </c>
      <c r="AC124" s="96">
        <v>5.6777145882715319</v>
      </c>
      <c r="AD124" s="96">
        <v>5.2225800612772959</v>
      </c>
      <c r="AE124" s="96">
        <v>5.1671525006329881</v>
      </c>
      <c r="AF124" s="96">
        <f t="shared" si="137"/>
        <v>5.9464562855197265</v>
      </c>
      <c r="AG124" s="96">
        <f t="shared" si="138"/>
        <v>5.7586576660930708</v>
      </c>
      <c r="AH124" s="96">
        <f t="shared" si="139"/>
        <v>5.7112580145444891</v>
      </c>
      <c r="AI124" s="96">
        <f t="shared" si="140"/>
        <v>5.527778896091724</v>
      </c>
      <c r="AJ124" s="96">
        <f t="shared" si="141"/>
        <v>5.6927146268125046</v>
      </c>
      <c r="AK124" s="125"/>
      <c r="AL124" s="7"/>
      <c r="AM124" s="13"/>
      <c r="AN124" s="13"/>
      <c r="AO124" s="13"/>
      <c r="AP124" s="13"/>
      <c r="AQ124" s="13"/>
      <c r="AR124" s="8">
        <f t="shared" si="118"/>
        <v>5.8024215959665932</v>
      </c>
      <c r="AS124" s="8">
        <f t="shared" si="119"/>
        <v>5.3398394971819245</v>
      </c>
      <c r="AT124" s="8">
        <f t="shared" si="120"/>
        <v>6.022352097906813</v>
      </c>
      <c r="AU124" s="8">
        <f t="shared" si="121"/>
        <v>5.5422382171423266</v>
      </c>
      <c r="AV124" s="8">
        <f t="shared" si="89"/>
        <v>5.6767128520494143</v>
      </c>
      <c r="AW124" s="8"/>
      <c r="AX124" s="8">
        <f t="shared" si="122"/>
        <v>5.7156612262686863</v>
      </c>
      <c r="AY124" s="8">
        <f t="shared" si="123"/>
        <v>5.7926527531928276</v>
      </c>
      <c r="AZ124" s="8">
        <f t="shared" si="124"/>
        <v>5.817657858259663</v>
      </c>
      <c r="BA124" s="8">
        <v>5.7111709022477344</v>
      </c>
      <c r="BB124" s="8">
        <f t="shared" si="125"/>
        <v>5.409607507825454</v>
      </c>
      <c r="BC124" s="8">
        <v>5.6156687109934644</v>
      </c>
      <c r="BD124" s="8">
        <f t="shared" si="126"/>
        <v>5.6987312277015212</v>
      </c>
      <c r="BE124" s="5"/>
      <c r="BF124" s="61">
        <f t="shared" si="127"/>
        <v>64.794786700000003</v>
      </c>
      <c r="BG124" s="63">
        <f t="shared" si="128"/>
        <v>63.780495500000001</v>
      </c>
      <c r="BH124" s="63">
        <f t="shared" si="129"/>
        <v>60.432069499999997</v>
      </c>
      <c r="BI124" s="63">
        <f t="shared" si="130"/>
        <v>67.385930599999995</v>
      </c>
      <c r="BJ124" s="63">
        <f t="shared" si="131"/>
        <v>66.2029955</v>
      </c>
      <c r="BK124" s="63">
        <f t="shared" si="132"/>
        <v>68.112765999999993</v>
      </c>
      <c r="BL124" s="63">
        <f t="shared" si="133"/>
        <v>61.87511829999999</v>
      </c>
      <c r="BM124" s="63">
        <f t="shared" si="134"/>
        <v>65.345495499999998</v>
      </c>
      <c r="BN124" s="64">
        <f t="shared" si="135"/>
        <v>66.992995500000006</v>
      </c>
      <c r="BO124" s="51"/>
      <c r="BP124" s="97"/>
      <c r="BX124" s="54">
        <f t="shared" si="69"/>
        <v>2024</v>
      </c>
      <c r="BY124" s="98">
        <f t="shared" si="136"/>
        <v>45505</v>
      </c>
      <c r="BZ124" s="57">
        <f t="shared" si="70"/>
        <v>5.9066669599961541</v>
      </c>
      <c r="CA124" s="57">
        <f t="shared" si="71"/>
        <v>5.409607507825454</v>
      </c>
      <c r="CB124" s="57">
        <v>5.7078545757171213</v>
      </c>
      <c r="CC124" s="57">
        <v>5.6124171462722847</v>
      </c>
      <c r="CD124" s="57">
        <v>5.7078545757171213</v>
      </c>
      <c r="CE124" s="57">
        <f t="shared" si="72"/>
        <v>5.4417915464766624</v>
      </c>
      <c r="CF124" s="1"/>
      <c r="CG124" s="99">
        <v>3.5</v>
      </c>
      <c r="CH124" s="7">
        <v>-1</v>
      </c>
      <c r="CI124" s="7">
        <v>4.25</v>
      </c>
      <c r="CJ124" s="7">
        <v>0</v>
      </c>
      <c r="CK124" s="7">
        <v>3.75</v>
      </c>
      <c r="CL124" s="7">
        <v>2.5</v>
      </c>
      <c r="CM124" s="7">
        <v>-4.0390100000000047</v>
      </c>
      <c r="CN124" s="100">
        <v>-1.4358900000000006</v>
      </c>
      <c r="CO124" s="13"/>
      <c r="CP124" s="101">
        <v>1.0594156422590415</v>
      </c>
      <c r="CQ124" s="102">
        <v>1.0259575984322109</v>
      </c>
      <c r="CR124" s="102">
        <v>1.0175129164439691</v>
      </c>
      <c r="CS124" s="102">
        <v>0.93675396401211464</v>
      </c>
      <c r="CT124" s="102">
        <v>1.0584383257381382</v>
      </c>
      <c r="CU124" s="103">
        <v>1.0026419148598906</v>
      </c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</row>
    <row r="125" spans="1:143" ht="12.75" x14ac:dyDescent="0.2">
      <c r="A125" s="3">
        <f t="shared" si="63"/>
        <v>2024</v>
      </c>
      <c r="B125" s="43">
        <v>45536</v>
      </c>
      <c r="C125" s="43">
        <v>45565</v>
      </c>
      <c r="D125" s="44">
        <f t="shared" si="73"/>
        <v>45536</v>
      </c>
      <c r="E125" s="94">
        <v>63.157020000000003</v>
      </c>
      <c r="F125" s="46">
        <v>50.838610000000003</v>
      </c>
      <c r="G125" s="94">
        <v>60.18329</v>
      </c>
      <c r="H125" s="46">
        <v>51.843449999999997</v>
      </c>
      <c r="I125" s="94">
        <v>60.33343</v>
      </c>
      <c r="J125" s="46">
        <v>47.636609999999997</v>
      </c>
      <c r="K125" s="94">
        <v>66.769949999999994</v>
      </c>
      <c r="L125" s="46">
        <v>57.986539999999998</v>
      </c>
      <c r="M125" s="94">
        <v>65.152240000000006</v>
      </c>
      <c r="N125" s="46">
        <v>54.787610000000001</v>
      </c>
      <c r="O125" s="94">
        <f t="shared" si="110"/>
        <v>62.18329</v>
      </c>
      <c r="P125" s="46">
        <f t="shared" si="111"/>
        <v>49.343449999999997</v>
      </c>
      <c r="Q125" s="94">
        <f t="shared" si="112"/>
        <v>61.18329</v>
      </c>
      <c r="R125" s="46">
        <f t="shared" si="113"/>
        <v>48.843449999999997</v>
      </c>
      <c r="S125" s="94">
        <f t="shared" si="114"/>
        <v>63.43329</v>
      </c>
      <c r="T125" s="46">
        <f t="shared" si="115"/>
        <v>54.093449999999997</v>
      </c>
      <c r="U125" s="94">
        <f t="shared" si="116"/>
        <v>58.528390000000002</v>
      </c>
      <c r="V125" s="95">
        <f t="shared" si="117"/>
        <v>47.670360000000002</v>
      </c>
      <c r="W125" s="96">
        <v>5.9466041167441466</v>
      </c>
      <c r="X125" s="96">
        <v>6.2425425325483435</v>
      </c>
      <c r="Y125" s="96">
        <v>5.6760826444249872</v>
      </c>
      <c r="Z125" s="96">
        <v>5.6328242277135327</v>
      </c>
      <c r="AA125" s="96">
        <v>5.2778227007929424</v>
      </c>
      <c r="AB125" s="96">
        <v>5.8337158906042959</v>
      </c>
      <c r="AC125" s="96">
        <v>5.6989570118903154</v>
      </c>
      <c r="AD125" s="96">
        <v>5.234495559755306</v>
      </c>
      <c r="AE125" s="96">
        <v>5.1806943122117843</v>
      </c>
      <c r="AF125" s="96">
        <f t="shared" si="137"/>
        <v>5.9662256617285339</v>
      </c>
      <c r="AG125" s="96">
        <f t="shared" si="138"/>
        <v>5.7785248543961538</v>
      </c>
      <c r="AH125" s="96">
        <f t="shared" si="139"/>
        <v>5.7312246509501144</v>
      </c>
      <c r="AI125" s="96">
        <f t="shared" si="140"/>
        <v>5.5395953009495642</v>
      </c>
      <c r="AJ125" s="96">
        <f t="shared" si="141"/>
        <v>5.713956898743862</v>
      </c>
      <c r="AK125" s="125"/>
      <c r="AL125" s="7"/>
      <c r="AM125" s="13"/>
      <c r="AN125" s="13"/>
      <c r="AO125" s="13"/>
      <c r="AP125" s="13"/>
      <c r="AQ125" s="13"/>
      <c r="AR125" s="8">
        <f t="shared" si="118"/>
        <v>5.8240116189554989</v>
      </c>
      <c r="AS125" s="8">
        <f t="shared" si="119"/>
        <v>5.3519499743422152</v>
      </c>
      <c r="AT125" s="8">
        <f t="shared" si="120"/>
        <v>6.044760379053514</v>
      </c>
      <c r="AU125" s="8">
        <f t="shared" si="121"/>
        <v>5.5548076793039902</v>
      </c>
      <c r="AV125" s="8">
        <f t="shared" si="89"/>
        <v>5.6938824129138048</v>
      </c>
      <c r="AW125" s="8"/>
      <c r="AX125" s="8">
        <f t="shared" si="122"/>
        <v>5.7358743831029031</v>
      </c>
      <c r="AY125" s="8">
        <f t="shared" si="123"/>
        <v>5.8142077238866712</v>
      </c>
      <c r="AZ125" s="8">
        <f t="shared" si="124"/>
        <v>5.8373399761261844</v>
      </c>
      <c r="BA125" s="8">
        <v>5.7314415731528952</v>
      </c>
      <c r="BB125" s="8">
        <f t="shared" si="125"/>
        <v>5.4299593409088462</v>
      </c>
      <c r="BC125" s="8">
        <v>5.6356061055991864</v>
      </c>
      <c r="BD125" s="8">
        <f t="shared" si="126"/>
        <v>5.7186865170402132</v>
      </c>
      <c r="BE125" s="5"/>
      <c r="BF125" s="61">
        <f t="shared" si="127"/>
        <v>57.860103699999996</v>
      </c>
      <c r="BG125" s="63">
        <f t="shared" si="128"/>
        <v>56.597158800000003</v>
      </c>
      <c r="BH125" s="63">
        <f t="shared" si="129"/>
        <v>54.873797400000001</v>
      </c>
      <c r="BI125" s="63">
        <f t="shared" si="130"/>
        <v>60.695449100000005</v>
      </c>
      <c r="BJ125" s="63">
        <f t="shared" si="131"/>
        <v>55.877158799999989</v>
      </c>
      <c r="BK125" s="63">
        <f t="shared" si="132"/>
        <v>62.993083699999993</v>
      </c>
      <c r="BL125" s="63">
        <f t="shared" si="133"/>
        <v>53.859437099999994</v>
      </c>
      <c r="BM125" s="63">
        <f t="shared" si="134"/>
        <v>56.662158799999993</v>
      </c>
      <c r="BN125" s="64">
        <f t="shared" si="135"/>
        <v>59.417158799999996</v>
      </c>
      <c r="BO125" s="51"/>
      <c r="BP125" s="97"/>
      <c r="BX125" s="54">
        <f t="shared" si="69"/>
        <v>2024</v>
      </c>
      <c r="BY125" s="98">
        <f t="shared" si="136"/>
        <v>45536</v>
      </c>
      <c r="BZ125" s="57">
        <f t="shared" si="70"/>
        <v>5.8733920407706428</v>
      </c>
      <c r="CA125" s="57">
        <f t="shared" si="71"/>
        <v>5.4299593409088462</v>
      </c>
      <c r="CB125" s="57">
        <v>5.7281252466222821</v>
      </c>
      <c r="CC125" s="57">
        <v>5.632354577259516</v>
      </c>
      <c r="CD125" s="57">
        <v>5.7281252466222821</v>
      </c>
      <c r="CE125" s="57">
        <f t="shared" si="72"/>
        <v>5.4621747093523618</v>
      </c>
      <c r="CF125" s="1"/>
      <c r="CG125" s="99">
        <v>2</v>
      </c>
      <c r="CH125" s="7">
        <v>-2.5</v>
      </c>
      <c r="CI125" s="7">
        <v>1</v>
      </c>
      <c r="CJ125" s="7">
        <v>-3</v>
      </c>
      <c r="CK125" s="7">
        <v>3.25</v>
      </c>
      <c r="CL125" s="7">
        <v>2.25</v>
      </c>
      <c r="CM125" s="7">
        <v>-4.6286300000000011</v>
      </c>
      <c r="CN125" s="100">
        <v>-3.1682500000000005</v>
      </c>
      <c r="CO125" s="13"/>
      <c r="CP125" s="101">
        <v>1.0591890356483455</v>
      </c>
      <c r="CQ125" s="102">
        <v>1.0258663542110498</v>
      </c>
      <c r="CR125" s="102">
        <v>1.0174691095014914</v>
      </c>
      <c r="CS125" s="102">
        <v>0.93697628177815662</v>
      </c>
      <c r="CT125" s="102">
        <v>1.0582863692807336</v>
      </c>
      <c r="CU125" s="103">
        <v>1.0026320407088964</v>
      </c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</row>
    <row r="126" spans="1:143" ht="12.75" x14ac:dyDescent="0.2">
      <c r="A126" s="3">
        <f t="shared" ref="A126:A189" si="142">YEAR(D126)</f>
        <v>2024</v>
      </c>
      <c r="B126" s="43">
        <v>45566</v>
      </c>
      <c r="C126" s="43">
        <v>45596</v>
      </c>
      <c r="D126" s="44">
        <f t="shared" si="73"/>
        <v>45566</v>
      </c>
      <c r="E126" s="94">
        <v>63.94876</v>
      </c>
      <c r="F126" s="46">
        <v>51.313020000000002</v>
      </c>
      <c r="G126" s="94">
        <v>57.00235</v>
      </c>
      <c r="H126" s="46">
        <v>51.780360000000002</v>
      </c>
      <c r="I126" s="94">
        <v>61.39864</v>
      </c>
      <c r="J126" s="46">
        <v>47.764110000000002</v>
      </c>
      <c r="K126" s="94">
        <v>65.870990000000006</v>
      </c>
      <c r="L126" s="46">
        <v>58.585850000000001</v>
      </c>
      <c r="M126" s="94">
        <v>63.010080000000002</v>
      </c>
      <c r="N126" s="46">
        <v>54.561300000000003</v>
      </c>
      <c r="O126" s="94">
        <f t="shared" si="110"/>
        <v>57.25235</v>
      </c>
      <c r="P126" s="46">
        <f t="shared" si="111"/>
        <v>50.780360000000002</v>
      </c>
      <c r="Q126" s="94">
        <f t="shared" si="112"/>
        <v>56.50235</v>
      </c>
      <c r="R126" s="46">
        <f t="shared" si="113"/>
        <v>50.780360000000002</v>
      </c>
      <c r="S126" s="94">
        <f t="shared" si="114"/>
        <v>60.00235</v>
      </c>
      <c r="T126" s="46">
        <f t="shared" si="115"/>
        <v>52.780360000000002</v>
      </c>
      <c r="U126" s="94">
        <f t="shared" si="116"/>
        <v>61.065359999999998</v>
      </c>
      <c r="V126" s="95">
        <f t="shared" si="117"/>
        <v>48.171329999999998</v>
      </c>
      <c r="W126" s="96">
        <v>5.9850073254396472</v>
      </c>
      <c r="X126" s="96">
        <v>6.370341689839913</v>
      </c>
      <c r="Y126" s="96">
        <v>5.931418861577348</v>
      </c>
      <c r="Z126" s="96">
        <v>5.976514837400031</v>
      </c>
      <c r="AA126" s="96">
        <v>5.6215139560686485</v>
      </c>
      <c r="AB126" s="96">
        <v>6.2179716204488695</v>
      </c>
      <c r="AC126" s="96">
        <v>6.1031196667276948</v>
      </c>
      <c r="AD126" s="96">
        <v>5.2692549537612132</v>
      </c>
      <c r="AE126" s="96">
        <v>5.2122616639729262</v>
      </c>
      <c r="AF126" s="96">
        <f t="shared" si="137"/>
        <v>6.3112156683341558</v>
      </c>
      <c r="AG126" s="96">
        <f t="shared" si="138"/>
        <v>6.1228152006078655</v>
      </c>
      <c r="AH126" s="96">
        <f t="shared" si="139"/>
        <v>6.075115082186719</v>
      </c>
      <c r="AI126" s="96">
        <f t="shared" si="140"/>
        <v>5.5764523275671163</v>
      </c>
      <c r="AJ126" s="96">
        <f t="shared" si="141"/>
        <v>6.1181197150639361</v>
      </c>
      <c r="AK126" s="125"/>
      <c r="AL126" s="7"/>
      <c r="AM126" s="13"/>
      <c r="AN126" s="13"/>
      <c r="AO126" s="13"/>
      <c r="AP126" s="13"/>
      <c r="AQ126" s="13"/>
      <c r="AR126" s="8">
        <f t="shared" si="118"/>
        <v>6.2347877698218257</v>
      </c>
      <c r="AS126" s="8">
        <f t="shared" si="119"/>
        <v>5.38727815200855</v>
      </c>
      <c r="AT126" s="8">
        <f t="shared" si="120"/>
        <v>6.4711048753841771</v>
      </c>
      <c r="AU126" s="8">
        <f t="shared" si="121"/>
        <v>5.5914747888274334</v>
      </c>
      <c r="AV126" s="8">
        <f t="shared" si="89"/>
        <v>5.921161396510497</v>
      </c>
      <c r="AW126" s="8"/>
      <c r="AX126" s="8">
        <f t="shared" si="122"/>
        <v>6.08557992816446</v>
      </c>
      <c r="AY126" s="8">
        <f t="shared" si="123"/>
        <v>6.2243169626866504</v>
      </c>
      <c r="AZ126" s="8">
        <f t="shared" si="124"/>
        <v>6.2217282276643582</v>
      </c>
      <c r="BA126" s="8">
        <v>6.0821463140281216</v>
      </c>
      <c r="BB126" s="8">
        <f t="shared" si="125"/>
        <v>5.7821381043843108</v>
      </c>
      <c r="BC126" s="8">
        <v>5.9805448025787067</v>
      </c>
      <c r="BD126" s="8">
        <f t="shared" si="126"/>
        <v>6.0639307256655259</v>
      </c>
      <c r="BE126" s="5"/>
      <c r="BF126" s="61">
        <f t="shared" si="127"/>
        <v>58.515391800000003</v>
      </c>
      <c r="BG126" s="63">
        <f t="shared" si="128"/>
        <v>54.756894299999999</v>
      </c>
      <c r="BH126" s="63">
        <f t="shared" si="129"/>
        <v>55.535792099999995</v>
      </c>
      <c r="BI126" s="63">
        <f t="shared" si="130"/>
        <v>59.377104600000003</v>
      </c>
      <c r="BJ126" s="63">
        <f t="shared" si="131"/>
        <v>54.041894299999996</v>
      </c>
      <c r="BK126" s="63">
        <f t="shared" si="132"/>
        <v>62.738379800000004</v>
      </c>
      <c r="BL126" s="63">
        <f t="shared" si="133"/>
        <v>55.520927099999994</v>
      </c>
      <c r="BM126" s="63">
        <f t="shared" si="134"/>
        <v>54.469394300000005</v>
      </c>
      <c r="BN126" s="64">
        <f t="shared" si="135"/>
        <v>56.8968943</v>
      </c>
      <c r="BO126" s="51"/>
      <c r="BP126" s="97"/>
      <c r="BX126" s="54">
        <f t="shared" ref="BX126:BX189" si="143">YEAR($BY126)</f>
        <v>2024</v>
      </c>
      <c r="BY126" s="98">
        <f t="shared" si="136"/>
        <v>45566</v>
      </c>
      <c r="BZ126" s="57">
        <f t="shared" ref="BZ126:BZ189" si="144">(($Y126+BZ$4)*(1/(1-BZ$2))+BZ$3)</f>
        <v>6.1361106508667023</v>
      </c>
      <c r="CA126" s="57">
        <f t="shared" ref="CA126:CA189" si="145">(($AA126+CA$4)*(1/(1-CA$2))+CA$3)</f>
        <v>5.7821381043843108</v>
      </c>
      <c r="CB126" s="57">
        <v>6.0788299874975085</v>
      </c>
      <c r="CC126" s="57">
        <v>5.9772939036788761</v>
      </c>
      <c r="CD126" s="57">
        <v>6.0788299874975085</v>
      </c>
      <c r="CE126" s="57">
        <f t="shared" ref="CE126:CE189" si="146">(($AA126+CE$4)*(1/(1-CE$2))+CE$3)</f>
        <v>5.8148956199390884</v>
      </c>
      <c r="CF126" s="1"/>
      <c r="CG126" s="99">
        <v>0.25</v>
      </c>
      <c r="CH126" s="7">
        <v>-1</v>
      </c>
      <c r="CI126" s="7">
        <v>-0.5</v>
      </c>
      <c r="CJ126" s="7">
        <v>-1</v>
      </c>
      <c r="CK126" s="7">
        <v>3</v>
      </c>
      <c r="CL126" s="7">
        <v>1</v>
      </c>
      <c r="CM126" s="7">
        <v>-2.8834000000000017</v>
      </c>
      <c r="CN126" s="100">
        <v>-3.1416900000000041</v>
      </c>
      <c r="CO126" s="13"/>
      <c r="CP126" s="101">
        <v>1.0560026771521795</v>
      </c>
      <c r="CQ126" s="102">
        <v>1.024479210240107</v>
      </c>
      <c r="CR126" s="102">
        <v>1.0164979503053626</v>
      </c>
      <c r="CS126" s="102">
        <v>0.94060068602024605</v>
      </c>
      <c r="CT126" s="102">
        <v>1.0582999639420796</v>
      </c>
      <c r="CU126" s="103">
        <v>1.0024577673641264</v>
      </c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</row>
    <row r="127" spans="1:143" ht="12.75" x14ac:dyDescent="0.2">
      <c r="A127" s="3">
        <f t="shared" si="142"/>
        <v>2024</v>
      </c>
      <c r="B127" s="43">
        <v>45597</v>
      </c>
      <c r="C127" s="43">
        <v>45626</v>
      </c>
      <c r="D127" s="44">
        <f t="shared" ref="D127:D190" si="147">+B127</f>
        <v>45597</v>
      </c>
      <c r="E127" s="94">
        <v>69.636669999999995</v>
      </c>
      <c r="F127" s="46">
        <v>56.22748</v>
      </c>
      <c r="G127" s="94">
        <v>56.379420000000003</v>
      </c>
      <c r="H127" s="46">
        <v>54.213769999999997</v>
      </c>
      <c r="I127" s="94">
        <v>67.599819999999994</v>
      </c>
      <c r="J127" s="46">
        <v>52.778230000000001</v>
      </c>
      <c r="K127" s="94">
        <v>69.991759999999999</v>
      </c>
      <c r="L127" s="46">
        <v>61.88411</v>
      </c>
      <c r="M127" s="94">
        <v>65.822329999999994</v>
      </c>
      <c r="N127" s="46">
        <v>58.428750000000001</v>
      </c>
      <c r="O127" s="94">
        <f t="shared" si="110"/>
        <v>55.629420000000003</v>
      </c>
      <c r="P127" s="46">
        <f t="shared" si="111"/>
        <v>53.213769999999997</v>
      </c>
      <c r="Q127" s="94">
        <f t="shared" si="112"/>
        <v>55.879420000000003</v>
      </c>
      <c r="R127" s="46">
        <f t="shared" si="113"/>
        <v>53.713769999999997</v>
      </c>
      <c r="S127" s="94">
        <f t="shared" si="114"/>
        <v>59.129420000000003</v>
      </c>
      <c r="T127" s="46">
        <f t="shared" si="115"/>
        <v>54.713769999999997</v>
      </c>
      <c r="U127" s="94">
        <f t="shared" si="116"/>
        <v>66.365509999999986</v>
      </c>
      <c r="V127" s="95">
        <f t="shared" si="117"/>
        <v>52.328040000000001</v>
      </c>
      <c r="W127" s="96">
        <v>6.3388336164182828</v>
      </c>
      <c r="X127" s="96">
        <v>6.6974906938382297</v>
      </c>
      <c r="Y127" s="96">
        <v>6.3169891860541654</v>
      </c>
      <c r="Z127" s="96">
        <v>6.454226525061479</v>
      </c>
      <c r="AA127" s="96">
        <v>6.2942258675036351</v>
      </c>
      <c r="AB127" s="96">
        <v>6.7435965558366444</v>
      </c>
      <c r="AC127" s="96">
        <v>6.6279636590692448</v>
      </c>
      <c r="AD127" s="96">
        <v>6.2021280023219987</v>
      </c>
      <c r="AE127" s="96">
        <v>5.5273914269754369</v>
      </c>
      <c r="AF127" s="96">
        <f t="shared" si="137"/>
        <v>6.7881278973025045</v>
      </c>
      <c r="AG127" s="96">
        <f t="shared" si="138"/>
        <v>6.6001271246720377</v>
      </c>
      <c r="AH127" s="96">
        <f t="shared" si="139"/>
        <v>6.5527269298705262</v>
      </c>
      <c r="AI127" s="96">
        <f t="shared" si="140"/>
        <v>6.5301294832335639</v>
      </c>
      <c r="AJ127" s="96">
        <f t="shared" si="141"/>
        <v>6.6429635768251352</v>
      </c>
      <c r="AK127" s="125"/>
      <c r="AL127" s="7"/>
      <c r="AM127" s="13"/>
      <c r="AN127" s="13"/>
      <c r="AO127" s="13"/>
      <c r="AP127" s="13"/>
      <c r="AQ127" s="13"/>
      <c r="AR127" s="8">
        <f t="shared" si="118"/>
        <v>6.7682200214140096</v>
      </c>
      <c r="AS127" s="8">
        <f t="shared" si="119"/>
        <v>6.3354162235206815</v>
      </c>
      <c r="AT127" s="8">
        <f t="shared" si="120"/>
        <v>7.0247541175613577</v>
      </c>
      <c r="AU127" s="8">
        <f t="shared" si="121"/>
        <v>6.5755471301701256</v>
      </c>
      <c r="AV127" s="8">
        <f t="shared" si="89"/>
        <v>6.6759843731665436</v>
      </c>
      <c r="AW127" s="8"/>
      <c r="AX127" s="8">
        <f t="shared" si="122"/>
        <v>6.5716520564321117</v>
      </c>
      <c r="AY127" s="8">
        <f t="shared" si="123"/>
        <v>6.7568831649611809</v>
      </c>
      <c r="AZ127" s="8">
        <f t="shared" si="124"/>
        <v>6.7475344400018988</v>
      </c>
      <c r="BA127" s="8">
        <v>6.5696071865987227</v>
      </c>
      <c r="BB127" s="8">
        <f t="shared" si="125"/>
        <v>6.471462739526217</v>
      </c>
      <c r="BC127" s="8">
        <v>6.459991181870242</v>
      </c>
      <c r="BD127" s="8">
        <f t="shared" si="126"/>
        <v>6.5438018333113801</v>
      </c>
      <c r="BE127" s="5"/>
      <c r="BF127" s="61">
        <f t="shared" si="127"/>
        <v>63.870718299999993</v>
      </c>
      <c r="BG127" s="63">
        <f t="shared" si="128"/>
        <v>55.448190499999995</v>
      </c>
      <c r="BH127" s="63">
        <f t="shared" si="129"/>
        <v>61.226536299999992</v>
      </c>
      <c r="BI127" s="63">
        <f t="shared" si="130"/>
        <v>62.643090599999994</v>
      </c>
      <c r="BJ127" s="63">
        <f t="shared" si="131"/>
        <v>54.948190499999995</v>
      </c>
      <c r="BK127" s="63">
        <f t="shared" si="132"/>
        <v>66.505470500000001</v>
      </c>
      <c r="BL127" s="63">
        <f t="shared" si="133"/>
        <v>60.329397899999989</v>
      </c>
      <c r="BM127" s="63">
        <f t="shared" si="134"/>
        <v>54.590690499999994</v>
      </c>
      <c r="BN127" s="64">
        <f t="shared" si="135"/>
        <v>57.230690499999994</v>
      </c>
      <c r="BO127" s="51"/>
      <c r="BP127" s="97"/>
      <c r="BX127" s="54">
        <f t="shared" si="143"/>
        <v>2024</v>
      </c>
      <c r="BY127" s="98">
        <f t="shared" si="136"/>
        <v>45597</v>
      </c>
      <c r="BZ127" s="57">
        <f t="shared" si="144"/>
        <v>6.5328287540427672</v>
      </c>
      <c r="CA127" s="57">
        <f t="shared" si="145"/>
        <v>6.471462739526217</v>
      </c>
      <c r="CB127" s="57">
        <v>6.5662908600681096</v>
      </c>
      <c r="CC127" s="57">
        <v>6.456741157858195</v>
      </c>
      <c r="CD127" s="57">
        <v>6.5662908600681096</v>
      </c>
      <c r="CE127" s="57">
        <f t="shared" si="146"/>
        <v>6.5052814075365708</v>
      </c>
      <c r="CF127" s="1"/>
      <c r="CG127" s="99">
        <v>-0.75</v>
      </c>
      <c r="CH127" s="7">
        <v>-1</v>
      </c>
      <c r="CI127" s="7">
        <v>-0.5</v>
      </c>
      <c r="CJ127" s="7">
        <v>-0.5</v>
      </c>
      <c r="CK127" s="7">
        <v>2.75</v>
      </c>
      <c r="CL127" s="7">
        <v>0.5</v>
      </c>
      <c r="CM127" s="7">
        <v>-3.2711600000000089</v>
      </c>
      <c r="CN127" s="100">
        <v>-3.8994399999999985</v>
      </c>
      <c r="CO127" s="13"/>
      <c r="CP127" s="101">
        <v>1.0517337547643395</v>
      </c>
      <c r="CQ127" s="102">
        <v>1.0226054352204765</v>
      </c>
      <c r="CR127" s="102">
        <v>1.0152613801865451</v>
      </c>
      <c r="CS127" s="102">
        <v>0.97520994081373369</v>
      </c>
      <c r="CT127" s="102">
        <v>1.052885313039132</v>
      </c>
      <c r="CU127" s="103">
        <v>1.0022631261315631</v>
      </c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</row>
    <row r="128" spans="1:143" ht="12.75" x14ac:dyDescent="0.2">
      <c r="A128" s="3">
        <f t="shared" si="142"/>
        <v>2024</v>
      </c>
      <c r="B128" s="43">
        <v>45627</v>
      </c>
      <c r="C128" s="43">
        <v>45657</v>
      </c>
      <c r="D128" s="44">
        <f t="shared" si="147"/>
        <v>45627</v>
      </c>
      <c r="E128" s="94">
        <v>70.836010000000002</v>
      </c>
      <c r="F128" s="46">
        <v>58.069879999999998</v>
      </c>
      <c r="G128" s="94">
        <v>58.132689999999997</v>
      </c>
      <c r="H128" s="46">
        <v>56.186869999999999</v>
      </c>
      <c r="I128" s="94">
        <v>69.319540000000003</v>
      </c>
      <c r="J128" s="46">
        <v>54.885359999999999</v>
      </c>
      <c r="K128" s="94">
        <v>68.727189999999993</v>
      </c>
      <c r="L128" s="46">
        <v>63.814619999999998</v>
      </c>
      <c r="M128" s="94">
        <v>66.822659999999999</v>
      </c>
      <c r="N128" s="46">
        <v>60.969479999999997</v>
      </c>
      <c r="O128" s="94">
        <f t="shared" si="110"/>
        <v>57.632689999999997</v>
      </c>
      <c r="P128" s="46">
        <f t="shared" si="111"/>
        <v>55.686869999999999</v>
      </c>
      <c r="Q128" s="94">
        <f t="shared" si="112"/>
        <v>57.632689999999997</v>
      </c>
      <c r="R128" s="46">
        <f t="shared" si="113"/>
        <v>55.686869999999999</v>
      </c>
      <c r="S128" s="94">
        <f t="shared" si="114"/>
        <v>60.632689999999997</v>
      </c>
      <c r="T128" s="46">
        <f t="shared" si="115"/>
        <v>56.936869999999999</v>
      </c>
      <c r="U128" s="94">
        <f t="shared" si="116"/>
        <v>65.669630000000012</v>
      </c>
      <c r="V128" s="95">
        <f t="shared" si="117"/>
        <v>55.063639999999999</v>
      </c>
      <c r="W128" s="96">
        <v>6.5553370884702131</v>
      </c>
      <c r="X128" s="96">
        <v>6.9777556915890555</v>
      </c>
      <c r="Y128" s="96">
        <v>6.5582624119650079</v>
      </c>
      <c r="Z128" s="96">
        <v>6.5891960847494584</v>
      </c>
      <c r="AA128" s="96">
        <v>6.4316961783347129</v>
      </c>
      <c r="AB128" s="96">
        <v>6.8350542116521575</v>
      </c>
      <c r="AC128" s="96">
        <v>6.7197313099047271</v>
      </c>
      <c r="AD128" s="96">
        <v>7.4404458653830972</v>
      </c>
      <c r="AE128" s="96">
        <v>5.5320747569609026</v>
      </c>
      <c r="AF128" s="96">
        <f t="shared" si="137"/>
        <v>6.9295958824864687</v>
      </c>
      <c r="AG128" s="96">
        <f t="shared" si="138"/>
        <v>6.7383959960959983</v>
      </c>
      <c r="AH128" s="96">
        <f t="shared" si="139"/>
        <v>6.6887960255679255</v>
      </c>
      <c r="AI128" s="96">
        <f t="shared" si="140"/>
        <v>7.7800479588033564</v>
      </c>
      <c r="AJ128" s="96">
        <f t="shared" si="141"/>
        <v>6.7347313797960284</v>
      </c>
      <c r="AK128" s="125"/>
      <c r="AL128" s="7"/>
      <c r="AM128" s="13"/>
      <c r="AN128" s="13"/>
      <c r="AO128" s="13"/>
      <c r="AP128" s="13"/>
      <c r="AQ128" s="13"/>
      <c r="AR128" s="8">
        <f t="shared" si="118"/>
        <v>6.8614893077596575</v>
      </c>
      <c r="AS128" s="8">
        <f t="shared" si="119"/>
        <v>7.5939972409625947</v>
      </c>
      <c r="AT128" s="8">
        <f t="shared" si="120"/>
        <v>7.1215582938171886</v>
      </c>
      <c r="AU128" s="8">
        <f t="shared" si="121"/>
        <v>7.8818281516971522</v>
      </c>
      <c r="AV128" s="8">
        <f t="shared" si="89"/>
        <v>7.3647182485591483</v>
      </c>
      <c r="AW128" s="8"/>
      <c r="AX128" s="8">
        <f t="shared" si="122"/>
        <v>6.7089837207462955</v>
      </c>
      <c r="AY128" s="8">
        <f t="shared" si="123"/>
        <v>6.8500010247638015</v>
      </c>
      <c r="AZ128" s="8">
        <f t="shared" si="124"/>
        <v>6.8390236376331872</v>
      </c>
      <c r="BA128" s="8">
        <v>6.7073313230952047</v>
      </c>
      <c r="BB128" s="8">
        <f t="shared" si="125"/>
        <v>6.6123279007426099</v>
      </c>
      <c r="BC128" s="8">
        <v>6.5954509537203982</v>
      </c>
      <c r="BD128" s="8">
        <f t="shared" si="126"/>
        <v>6.6793815015062359</v>
      </c>
      <c r="BE128" s="5"/>
      <c r="BF128" s="61">
        <f t="shared" si="127"/>
        <v>65.346574099999998</v>
      </c>
      <c r="BG128" s="63">
        <f t="shared" si="128"/>
        <v>57.295987399999994</v>
      </c>
      <c r="BH128" s="63">
        <f t="shared" si="129"/>
        <v>63.112842599999993</v>
      </c>
      <c r="BI128" s="63">
        <f t="shared" si="130"/>
        <v>64.30579259999999</v>
      </c>
      <c r="BJ128" s="63">
        <f t="shared" si="131"/>
        <v>56.795987400000001</v>
      </c>
      <c r="BK128" s="63">
        <f t="shared" si="132"/>
        <v>66.614784899999989</v>
      </c>
      <c r="BL128" s="63">
        <f t="shared" si="133"/>
        <v>61.109054300000011</v>
      </c>
      <c r="BM128" s="63">
        <f t="shared" si="134"/>
        <v>56.795987400000001</v>
      </c>
      <c r="BN128" s="64">
        <f t="shared" si="135"/>
        <v>59.043487399999989</v>
      </c>
      <c r="BO128" s="51"/>
      <c r="BP128" s="97"/>
      <c r="BX128" s="54">
        <f t="shared" si="143"/>
        <v>2024</v>
      </c>
      <c r="BY128" s="98">
        <f t="shared" si="136"/>
        <v>45627</v>
      </c>
      <c r="BZ128" s="57">
        <f t="shared" si="144"/>
        <v>6.7810777775131266</v>
      </c>
      <c r="CA128" s="57">
        <f t="shared" si="145"/>
        <v>6.6123279007426099</v>
      </c>
      <c r="CB128" s="57">
        <v>6.7040149965645925</v>
      </c>
      <c r="CC128" s="57">
        <v>6.5922011768936555</v>
      </c>
      <c r="CD128" s="57">
        <v>6.7040149965645925</v>
      </c>
      <c r="CE128" s="57">
        <f t="shared" si="146"/>
        <v>6.646363417831191</v>
      </c>
      <c r="CF128" s="1"/>
      <c r="CG128" s="99">
        <v>-0.5</v>
      </c>
      <c r="CH128" s="7">
        <v>-0.5</v>
      </c>
      <c r="CI128" s="7">
        <v>-0.5</v>
      </c>
      <c r="CJ128" s="7">
        <v>-0.5</v>
      </c>
      <c r="CK128" s="7">
        <v>2.5</v>
      </c>
      <c r="CL128" s="7">
        <v>0.75</v>
      </c>
      <c r="CM128" s="7">
        <v>-5.1663799999999895</v>
      </c>
      <c r="CN128" s="100">
        <v>-3.0062399999999982</v>
      </c>
      <c r="CO128" s="13"/>
      <c r="CP128" s="101">
        <v>1.051660292600012</v>
      </c>
      <c r="CQ128" s="102">
        <v>1.0226431129727434</v>
      </c>
      <c r="CR128" s="102">
        <v>1.015115643780732</v>
      </c>
      <c r="CS128" s="102">
        <v>0.97609725004552905</v>
      </c>
      <c r="CT128" s="102">
        <v>1.0456427073813235</v>
      </c>
      <c r="CU128" s="103">
        <v>1.0022322425108265</v>
      </c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</row>
    <row r="129" spans="1:143" ht="12.75" x14ac:dyDescent="0.2">
      <c r="A129" s="3">
        <f t="shared" si="142"/>
        <v>2025</v>
      </c>
      <c r="B129" s="43">
        <v>45658</v>
      </c>
      <c r="C129" s="43">
        <v>45688</v>
      </c>
      <c r="D129" s="44">
        <f t="shared" si="147"/>
        <v>45658</v>
      </c>
      <c r="E129" s="94">
        <v>67.772589999999994</v>
      </c>
      <c r="F129" s="46">
        <v>56.381010000000003</v>
      </c>
      <c r="G129" s="94">
        <v>59.21087</v>
      </c>
      <c r="H129" s="46">
        <v>56.495510000000003</v>
      </c>
      <c r="I129" s="94">
        <v>66.739760000000004</v>
      </c>
      <c r="J129" s="46">
        <v>53.283969999999997</v>
      </c>
      <c r="K129" s="94">
        <v>69.813289999999995</v>
      </c>
      <c r="L129" s="46">
        <v>64.617469999999997</v>
      </c>
      <c r="M129" s="94">
        <v>67.358919999999998</v>
      </c>
      <c r="N129" s="46">
        <v>60.880879999999998</v>
      </c>
      <c r="O129" s="94">
        <f t="shared" si="110"/>
        <v>58.71087</v>
      </c>
      <c r="P129" s="46">
        <f t="shared" si="111"/>
        <v>55.995510000000003</v>
      </c>
      <c r="Q129" s="94">
        <f t="shared" si="112"/>
        <v>58.71087</v>
      </c>
      <c r="R129" s="46">
        <f t="shared" si="113"/>
        <v>55.995510000000003</v>
      </c>
      <c r="S129" s="94">
        <f t="shared" si="114"/>
        <v>60.96087</v>
      </c>
      <c r="T129" s="46">
        <f t="shared" si="115"/>
        <v>54.995510000000003</v>
      </c>
      <c r="U129" s="94">
        <f t="shared" si="116"/>
        <v>61.333250000000007</v>
      </c>
      <c r="V129" s="95">
        <f t="shared" si="117"/>
        <v>52.101920000000007</v>
      </c>
      <c r="W129" s="96">
        <v>6.6553044535211257</v>
      </c>
      <c r="X129" s="96">
        <v>7.0027156207865131</v>
      </c>
      <c r="Y129" s="96">
        <v>6.5686878427949811</v>
      </c>
      <c r="Z129" s="96">
        <v>6.5714738178146099</v>
      </c>
      <c r="AA129" s="96">
        <v>6.3989745050895062</v>
      </c>
      <c r="AB129" s="96">
        <v>6.8030393228538877</v>
      </c>
      <c r="AC129" s="96">
        <v>6.6811162916207012</v>
      </c>
      <c r="AD129" s="96">
        <v>7.0848603274001105</v>
      </c>
      <c r="AE129" s="96">
        <v>5.7307934178336843</v>
      </c>
      <c r="AF129" s="96">
        <f t="shared" si="137"/>
        <v>6.9157724460537588</v>
      </c>
      <c r="AG129" s="96">
        <f t="shared" si="138"/>
        <v>6.722573215801642</v>
      </c>
      <c r="AH129" s="96">
        <f t="shared" si="139"/>
        <v>6.6717734181991188</v>
      </c>
      <c r="AI129" s="96">
        <f t="shared" si="140"/>
        <v>7.4311583882589298</v>
      </c>
      <c r="AJ129" s="96">
        <f t="shared" si="141"/>
        <v>6.6961163281976592</v>
      </c>
      <c r="AK129" s="125"/>
      <c r="AL129" s="7"/>
      <c r="AM129" s="13"/>
      <c r="AN129" s="13"/>
      <c r="AO129" s="13"/>
      <c r="AP129" s="13"/>
      <c r="AQ129" s="13"/>
      <c r="AR129" s="8">
        <f t="shared" si="118"/>
        <v>6.8222424144940552</v>
      </c>
      <c r="AS129" s="8">
        <f t="shared" si="119"/>
        <v>7.2325930962497305</v>
      </c>
      <c r="AT129" s="8">
        <f t="shared" si="120"/>
        <v>7.0808239500472849</v>
      </c>
      <c r="AU129" s="8">
        <f t="shared" si="121"/>
        <v>7.5067268520611838</v>
      </c>
      <c r="AV129" s="8">
        <f t="shared" ref="AV129:AV192" si="148">(AR129+AS129+AT129+AU129)/4</f>
        <v>7.1605965782130641</v>
      </c>
      <c r="AW129" s="8"/>
      <c r="AX129" s="8">
        <f t="shared" si="122"/>
        <v>6.690951296107662</v>
      </c>
      <c r="AY129" s="8">
        <f t="shared" si="123"/>
        <v>6.8108178504522581</v>
      </c>
      <c r="AZ129" s="8">
        <f t="shared" si="124"/>
        <v>6.8069977075752703</v>
      </c>
      <c r="BA129" s="8">
        <v>6.6892474464271992</v>
      </c>
      <c r="BB129" s="8">
        <f t="shared" si="125"/>
        <v>6.5787981607639168</v>
      </c>
      <c r="BC129" s="8">
        <v>6.5776643995990218</v>
      </c>
      <c r="BD129" s="8">
        <f t="shared" si="126"/>
        <v>6.6615791238720341</v>
      </c>
      <c r="BE129" s="5"/>
      <c r="BF129" s="61">
        <f t="shared" si="127"/>
        <v>62.874210599999998</v>
      </c>
      <c r="BG129" s="63">
        <f t="shared" si="128"/>
        <v>58.043265199999993</v>
      </c>
      <c r="BH129" s="63">
        <f t="shared" si="129"/>
        <v>60.953770300000002</v>
      </c>
      <c r="BI129" s="63">
        <f t="shared" si="130"/>
        <v>64.573362799999984</v>
      </c>
      <c r="BJ129" s="63">
        <f t="shared" si="131"/>
        <v>57.543265199999993</v>
      </c>
      <c r="BK129" s="63">
        <f t="shared" si="132"/>
        <v>67.579087399999992</v>
      </c>
      <c r="BL129" s="63">
        <f t="shared" si="133"/>
        <v>57.363778100000005</v>
      </c>
      <c r="BM129" s="63">
        <f t="shared" si="134"/>
        <v>57.543265199999993</v>
      </c>
      <c r="BN129" s="64">
        <f t="shared" si="135"/>
        <v>58.3957652</v>
      </c>
      <c r="BO129" s="51"/>
      <c r="BP129" s="97"/>
      <c r="BX129" s="54">
        <f t="shared" si="143"/>
        <v>2025</v>
      </c>
      <c r="BY129" s="98">
        <f t="shared" si="136"/>
        <v>45658</v>
      </c>
      <c r="BZ129" s="57">
        <f t="shared" si="144"/>
        <v>6.7918046329817692</v>
      </c>
      <c r="CA129" s="57">
        <f t="shared" si="145"/>
        <v>6.5787981607639168</v>
      </c>
      <c r="CB129" s="57">
        <v>6.6859311198965869</v>
      </c>
      <c r="CC129" s="57">
        <v>6.5744145903155973</v>
      </c>
      <c r="CD129" s="57">
        <v>6.6859311198965869</v>
      </c>
      <c r="CE129" s="57">
        <f t="shared" si="146"/>
        <v>6.6127820618734665</v>
      </c>
      <c r="CF129" s="1"/>
      <c r="CG129" s="99">
        <v>-0.5</v>
      </c>
      <c r="CH129" s="7">
        <v>-0.5</v>
      </c>
      <c r="CI129" s="7">
        <v>-0.5</v>
      </c>
      <c r="CJ129" s="7">
        <v>-0.5</v>
      </c>
      <c r="CK129" s="7">
        <v>1.75</v>
      </c>
      <c r="CL129" s="7">
        <v>-1.5</v>
      </c>
      <c r="CM129" s="7">
        <v>-6.4393399999999872</v>
      </c>
      <c r="CN129" s="100">
        <v>-4.2790899999999965</v>
      </c>
      <c r="CO129" s="13"/>
      <c r="CP129" s="101">
        <v>1.0523929087727306</v>
      </c>
      <c r="CQ129" s="102">
        <v>1.0229932283344745</v>
      </c>
      <c r="CR129" s="102">
        <v>1.0152628775774175</v>
      </c>
      <c r="CS129" s="102">
        <v>0.97375028532298558</v>
      </c>
      <c r="CT129" s="102">
        <v>1.0488786009682562</v>
      </c>
      <c r="CU129" s="103">
        <v>1.002245139273473</v>
      </c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</row>
    <row r="130" spans="1:143" ht="12.75" x14ac:dyDescent="0.2">
      <c r="A130" s="3">
        <f t="shared" si="142"/>
        <v>2025</v>
      </c>
      <c r="B130" s="43">
        <v>45689</v>
      </c>
      <c r="C130" s="43">
        <v>45716</v>
      </c>
      <c r="D130" s="44">
        <f t="shared" si="147"/>
        <v>45689</v>
      </c>
      <c r="E130" s="94">
        <v>61.683079999999997</v>
      </c>
      <c r="F130" s="46">
        <v>53.534219999999998</v>
      </c>
      <c r="G130" s="94">
        <v>56.611530000000002</v>
      </c>
      <c r="H130" s="46">
        <v>53.87914</v>
      </c>
      <c r="I130" s="94">
        <v>60.09299</v>
      </c>
      <c r="J130" s="46">
        <v>50.739460000000001</v>
      </c>
      <c r="K130" s="94">
        <v>67.193119999999993</v>
      </c>
      <c r="L130" s="46">
        <v>62.11956</v>
      </c>
      <c r="M130" s="94">
        <v>63.099600000000002</v>
      </c>
      <c r="N130" s="46">
        <v>57.854550000000003</v>
      </c>
      <c r="O130" s="94">
        <f t="shared" si="110"/>
        <v>55.611530000000002</v>
      </c>
      <c r="P130" s="46">
        <f t="shared" si="111"/>
        <v>52.62914</v>
      </c>
      <c r="Q130" s="94">
        <f t="shared" si="112"/>
        <v>56.611530000000002</v>
      </c>
      <c r="R130" s="46">
        <f t="shared" si="113"/>
        <v>53.37914</v>
      </c>
      <c r="S130" s="94">
        <f t="shared" si="114"/>
        <v>59.111530000000002</v>
      </c>
      <c r="T130" s="46">
        <f t="shared" si="115"/>
        <v>56.12914</v>
      </c>
      <c r="U130" s="94">
        <f t="shared" si="116"/>
        <v>58.971040000000002</v>
      </c>
      <c r="V130" s="95">
        <f t="shared" si="117"/>
        <v>49.759929999999997</v>
      </c>
      <c r="W130" s="96">
        <v>6.6053011408117017</v>
      </c>
      <c r="X130" s="96">
        <v>6.6134827759278503</v>
      </c>
      <c r="Y130" s="96">
        <v>6.3372510430320723</v>
      </c>
      <c r="Z130" s="96">
        <v>6.3238918883747752</v>
      </c>
      <c r="AA130" s="96">
        <v>6.1713920839855296</v>
      </c>
      <c r="AB130" s="96">
        <v>6.5459399528441446</v>
      </c>
      <c r="AC130" s="96">
        <v>6.4229856091945532</v>
      </c>
      <c r="AD130" s="96">
        <v>6.469415940200645</v>
      </c>
      <c r="AE130" s="96">
        <v>5.7548090444074695</v>
      </c>
      <c r="AF130" s="96">
        <f t="shared" si="137"/>
        <v>6.6673914477695693</v>
      </c>
      <c r="AG130" s="96">
        <f t="shared" si="138"/>
        <v>6.4745916950728688</v>
      </c>
      <c r="AH130" s="96">
        <f t="shared" si="139"/>
        <v>6.4240917598488894</v>
      </c>
      <c r="AI130" s="96">
        <f t="shared" si="140"/>
        <v>6.8143167900128692</v>
      </c>
      <c r="AJ130" s="96">
        <f t="shared" si="141"/>
        <v>6.4379855755868798</v>
      </c>
      <c r="AK130" s="125"/>
      <c r="AL130" s="7"/>
      <c r="AM130" s="13"/>
      <c r="AN130" s="13"/>
      <c r="AO130" s="13"/>
      <c r="AP130" s="13"/>
      <c r="AQ130" s="13"/>
      <c r="AR130" s="8">
        <f t="shared" si="118"/>
        <v>6.5598878231472231</v>
      </c>
      <c r="AS130" s="8">
        <f t="shared" si="119"/>
        <v>6.6070779146261254</v>
      </c>
      <c r="AT130" s="8">
        <f t="shared" si="120"/>
        <v>6.8085261648133981</v>
      </c>
      <c r="AU130" s="8">
        <f t="shared" si="121"/>
        <v>6.8575047526426554</v>
      </c>
      <c r="AV130" s="8">
        <f t="shared" si="148"/>
        <v>6.7082491638073503</v>
      </c>
      <c r="AW130" s="8"/>
      <c r="AX130" s="8">
        <f t="shared" si="122"/>
        <v>6.4390364309877652</v>
      </c>
      <c r="AY130" s="8">
        <f t="shared" si="123"/>
        <v>6.5488892026327274</v>
      </c>
      <c r="AZ130" s="8">
        <f t="shared" si="124"/>
        <v>6.5498096694174919</v>
      </c>
      <c r="BA130" s="8">
        <v>6.4366127694169837</v>
      </c>
      <c r="BB130" s="8">
        <f t="shared" si="125"/>
        <v>6.3455955569069884</v>
      </c>
      <c r="BC130" s="8">
        <v>6.3291833665731536</v>
      </c>
      <c r="BD130" s="8">
        <f t="shared" si="126"/>
        <v>6.412878039552762</v>
      </c>
      <c r="BE130" s="5"/>
      <c r="BF130" s="61">
        <f t="shared" si="127"/>
        <v>58.179070199999998</v>
      </c>
      <c r="BG130" s="63">
        <f t="shared" si="128"/>
        <v>55.436602300000004</v>
      </c>
      <c r="BH130" s="63">
        <f t="shared" si="129"/>
        <v>56.070972100000006</v>
      </c>
      <c r="BI130" s="63">
        <f t="shared" si="130"/>
        <v>60.8442285</v>
      </c>
      <c r="BJ130" s="63">
        <f t="shared" si="131"/>
        <v>55.221602300000001</v>
      </c>
      <c r="BK130" s="63">
        <f t="shared" si="132"/>
        <v>65.011489199999986</v>
      </c>
      <c r="BL130" s="63">
        <f t="shared" si="133"/>
        <v>55.010262699999998</v>
      </c>
      <c r="BM130" s="63">
        <f t="shared" si="134"/>
        <v>54.329102300000002</v>
      </c>
      <c r="BN130" s="64">
        <f t="shared" si="135"/>
        <v>57.829102299999995</v>
      </c>
      <c r="BO130" s="51"/>
      <c r="BP130" s="97"/>
      <c r="BX130" s="54">
        <f t="shared" si="143"/>
        <v>2025</v>
      </c>
      <c r="BY130" s="98">
        <f t="shared" si="136"/>
        <v>45689</v>
      </c>
      <c r="BZ130" s="57">
        <f t="shared" si="144"/>
        <v>6.5536764307357469</v>
      </c>
      <c r="CA130" s="57">
        <f t="shared" si="145"/>
        <v>6.3455955569069884</v>
      </c>
      <c r="CB130" s="57">
        <v>6.4332964428863706</v>
      </c>
      <c r="CC130" s="57">
        <v>6.3259331038646334</v>
      </c>
      <c r="CD130" s="57">
        <v>6.4332964428863706</v>
      </c>
      <c r="CE130" s="57">
        <f t="shared" si="146"/>
        <v>6.3792204638603538</v>
      </c>
      <c r="CF130" s="1"/>
      <c r="CG130" s="99">
        <v>-1</v>
      </c>
      <c r="CH130" s="7">
        <v>-1.25</v>
      </c>
      <c r="CI130" s="7">
        <v>0</v>
      </c>
      <c r="CJ130" s="7">
        <v>-0.5</v>
      </c>
      <c r="CK130" s="7">
        <v>2.5</v>
      </c>
      <c r="CL130" s="7">
        <v>2.25</v>
      </c>
      <c r="CM130" s="7">
        <v>-2.7120399999999947</v>
      </c>
      <c r="CN130" s="100">
        <v>-3.7742900000000006</v>
      </c>
      <c r="CO130" s="13"/>
      <c r="CP130" s="101">
        <v>1.0543177469599456</v>
      </c>
      <c r="CQ130" s="102">
        <v>1.0238302313445815</v>
      </c>
      <c r="CR130" s="102">
        <v>1.0158446528249971</v>
      </c>
      <c r="CS130" s="102">
        <v>0.97588513417353218</v>
      </c>
      <c r="CT130" s="102">
        <v>1.053312517389557</v>
      </c>
      <c r="CU130" s="103">
        <v>1.0023353573096683</v>
      </c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</row>
    <row r="131" spans="1:143" ht="12.75" x14ac:dyDescent="0.2">
      <c r="A131" s="3">
        <f t="shared" si="142"/>
        <v>2025</v>
      </c>
      <c r="B131" s="43">
        <v>45717</v>
      </c>
      <c r="C131" s="43">
        <v>45747</v>
      </c>
      <c r="D131" s="44">
        <f t="shared" si="147"/>
        <v>45717</v>
      </c>
      <c r="E131" s="94">
        <v>52.074300000000001</v>
      </c>
      <c r="F131" s="46">
        <v>47.202649999999998</v>
      </c>
      <c r="G131" s="94">
        <v>51.509749999999997</v>
      </c>
      <c r="H131" s="46">
        <v>48.758159999999997</v>
      </c>
      <c r="I131" s="94">
        <v>48.3354</v>
      </c>
      <c r="J131" s="46">
        <v>43.473970000000001</v>
      </c>
      <c r="K131" s="94">
        <v>58.714280000000002</v>
      </c>
      <c r="L131" s="46">
        <v>55.956980000000001</v>
      </c>
      <c r="M131" s="94">
        <v>55.308489999999999</v>
      </c>
      <c r="N131" s="46">
        <v>51.704639999999998</v>
      </c>
      <c r="O131" s="94">
        <f t="shared" si="110"/>
        <v>50.509749999999997</v>
      </c>
      <c r="P131" s="46">
        <f t="shared" si="111"/>
        <v>47.258159999999997</v>
      </c>
      <c r="Q131" s="94">
        <f t="shared" si="112"/>
        <v>51.509749999999997</v>
      </c>
      <c r="R131" s="46">
        <f t="shared" si="113"/>
        <v>48.258159999999997</v>
      </c>
      <c r="S131" s="94">
        <f t="shared" si="114"/>
        <v>53.759749999999997</v>
      </c>
      <c r="T131" s="46">
        <f t="shared" si="115"/>
        <v>50.758159999999997</v>
      </c>
      <c r="U131" s="94">
        <f t="shared" si="116"/>
        <v>49.60127</v>
      </c>
      <c r="V131" s="95">
        <f t="shared" si="117"/>
        <v>45.426979999999993</v>
      </c>
      <c r="W131" s="96">
        <v>5.9489174482110876</v>
      </c>
      <c r="X131" s="96">
        <v>5.997116443326604</v>
      </c>
      <c r="Y131" s="96">
        <v>5.8190589442753895</v>
      </c>
      <c r="Z131" s="96">
        <v>5.9292572931799938</v>
      </c>
      <c r="AA131" s="96">
        <v>5.7717584276012834</v>
      </c>
      <c r="AB131" s="96">
        <v>6.1383440269961023</v>
      </c>
      <c r="AC131" s="96">
        <v>6.0138718729144314</v>
      </c>
      <c r="AD131" s="96">
        <v>5.8784647221201274</v>
      </c>
      <c r="AE131" s="96">
        <v>5.7988460385145846</v>
      </c>
      <c r="AF131" s="96">
        <f t="shared" si="137"/>
        <v>6.2702548370678697</v>
      </c>
      <c r="AG131" s="96">
        <f t="shared" si="138"/>
        <v>6.0787562163801043</v>
      </c>
      <c r="AH131" s="96">
        <f t="shared" si="139"/>
        <v>6.0289565750733107</v>
      </c>
      <c r="AI131" s="96">
        <f t="shared" si="140"/>
        <v>6.2191626775213908</v>
      </c>
      <c r="AJ131" s="96">
        <f t="shared" si="141"/>
        <v>6.0288718027592445</v>
      </c>
      <c r="AK131" s="125"/>
      <c r="AL131" s="7"/>
      <c r="AM131" s="13"/>
      <c r="AN131" s="13"/>
      <c r="AO131" s="13"/>
      <c r="AP131" s="13"/>
      <c r="AQ131" s="13"/>
      <c r="AR131" s="8">
        <f t="shared" si="118"/>
        <v>6.1440795740567449</v>
      </c>
      <c r="AS131" s="8">
        <f t="shared" si="119"/>
        <v>6.0064566949081479</v>
      </c>
      <c r="AT131" s="8">
        <f t="shared" si="120"/>
        <v>6.3769588546014093</v>
      </c>
      <c r="AU131" s="8">
        <f t="shared" si="121"/>
        <v>6.2341200920042157</v>
      </c>
      <c r="AV131" s="8">
        <f t="shared" si="148"/>
        <v>6.1904038038926288</v>
      </c>
      <c r="AW131" s="8"/>
      <c r="AX131" s="8">
        <f t="shared" si="122"/>
        <v>6.0374953288359734</v>
      </c>
      <c r="AY131" s="8">
        <f t="shared" si="123"/>
        <v>6.1337560354281386</v>
      </c>
      <c r="AZ131" s="8">
        <f t="shared" si="124"/>
        <v>6.1420731723347153</v>
      </c>
      <c r="BA131" s="8">
        <v>6.033924527789277</v>
      </c>
      <c r="BB131" s="8">
        <f t="shared" si="125"/>
        <v>5.9360928861576836</v>
      </c>
      <c r="BC131" s="8">
        <v>5.9331158454743891</v>
      </c>
      <c r="BD131" s="8">
        <f t="shared" si="126"/>
        <v>6.0164595612054184</v>
      </c>
      <c r="BE131" s="5"/>
      <c r="BF131" s="61">
        <f t="shared" si="127"/>
        <v>49.979490499999997</v>
      </c>
      <c r="BG131" s="63">
        <f t="shared" si="128"/>
        <v>50.326566299999996</v>
      </c>
      <c r="BH131" s="63">
        <f t="shared" si="129"/>
        <v>46.244985099999994</v>
      </c>
      <c r="BI131" s="63">
        <f t="shared" si="130"/>
        <v>53.758834499999992</v>
      </c>
      <c r="BJ131" s="63">
        <f t="shared" si="131"/>
        <v>50.111566299999993</v>
      </c>
      <c r="BK131" s="63">
        <f t="shared" si="132"/>
        <v>57.528640999999993</v>
      </c>
      <c r="BL131" s="63">
        <f t="shared" si="133"/>
        <v>47.806325299999997</v>
      </c>
      <c r="BM131" s="63">
        <f t="shared" si="134"/>
        <v>49.111566299999993</v>
      </c>
      <c r="BN131" s="64">
        <f t="shared" si="135"/>
        <v>52.469066299999994</v>
      </c>
      <c r="BO131" s="51"/>
      <c r="BP131" s="97"/>
      <c r="BX131" s="54">
        <f t="shared" si="143"/>
        <v>2025</v>
      </c>
      <c r="BY131" s="98">
        <f t="shared" si="136"/>
        <v>45717</v>
      </c>
      <c r="BZ131" s="57">
        <f t="shared" si="144"/>
        <v>6.0205021342477512</v>
      </c>
      <c r="CA131" s="57">
        <f t="shared" si="145"/>
        <v>5.9360928861576836</v>
      </c>
      <c r="CB131" s="57">
        <v>6.0306082012586639</v>
      </c>
      <c r="CC131" s="57">
        <v>5.9298648600267878</v>
      </c>
      <c r="CD131" s="57">
        <v>6.0306082012586639</v>
      </c>
      <c r="CE131" s="57">
        <f t="shared" si="146"/>
        <v>5.9690874010686397</v>
      </c>
      <c r="CF131" s="1"/>
      <c r="CG131" s="99">
        <v>-1</v>
      </c>
      <c r="CH131" s="7">
        <v>-1.5</v>
      </c>
      <c r="CI131" s="7">
        <v>0</v>
      </c>
      <c r="CJ131" s="7">
        <v>-0.5</v>
      </c>
      <c r="CK131" s="7">
        <v>2.25</v>
      </c>
      <c r="CL131" s="7">
        <v>2</v>
      </c>
      <c r="CM131" s="7">
        <v>-2.4730300000000014</v>
      </c>
      <c r="CN131" s="100">
        <v>-1.7756700000000052</v>
      </c>
      <c r="CO131" s="13"/>
      <c r="CP131" s="101">
        <v>1.0575110046717151</v>
      </c>
      <c r="CQ131" s="102">
        <v>1.0252137689103269</v>
      </c>
      <c r="CR131" s="102">
        <v>1.0168148010726392</v>
      </c>
      <c r="CS131" s="102">
        <v>0.97343699930851879</v>
      </c>
      <c r="CT131" s="102">
        <v>1.0579569618099856</v>
      </c>
      <c r="CU131" s="103">
        <v>1.0024942217196828</v>
      </c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</row>
    <row r="132" spans="1:143" ht="12.75" x14ac:dyDescent="0.2">
      <c r="A132" s="3">
        <f t="shared" si="142"/>
        <v>2025</v>
      </c>
      <c r="B132" s="43">
        <v>45748</v>
      </c>
      <c r="C132" s="43">
        <v>45777</v>
      </c>
      <c r="D132" s="44">
        <f t="shared" si="147"/>
        <v>45748</v>
      </c>
      <c r="E132" s="94">
        <v>51.680280000000003</v>
      </c>
      <c r="F132" s="46">
        <v>47.328429999999997</v>
      </c>
      <c r="G132" s="94">
        <v>52.013449999999999</v>
      </c>
      <c r="H132" s="46">
        <v>48.984679999999997</v>
      </c>
      <c r="I132" s="94">
        <v>47.784289999999999</v>
      </c>
      <c r="J132" s="46">
        <v>43.582210000000003</v>
      </c>
      <c r="K132" s="94">
        <v>60.45655</v>
      </c>
      <c r="L132" s="46">
        <v>56.312939999999998</v>
      </c>
      <c r="M132" s="94">
        <v>56.406390000000002</v>
      </c>
      <c r="N132" s="46">
        <v>52.124450000000003</v>
      </c>
      <c r="O132" s="94">
        <f t="shared" si="110"/>
        <v>50.763449999999999</v>
      </c>
      <c r="P132" s="46">
        <f t="shared" si="111"/>
        <v>47.984679999999997</v>
      </c>
      <c r="Q132" s="94">
        <f t="shared" si="112"/>
        <v>49.013449999999999</v>
      </c>
      <c r="R132" s="46">
        <f t="shared" si="113"/>
        <v>48.234679999999997</v>
      </c>
      <c r="S132" s="94">
        <f t="shared" si="114"/>
        <v>54.263449999999999</v>
      </c>
      <c r="T132" s="46">
        <f t="shared" si="115"/>
        <v>46.984679999999997</v>
      </c>
      <c r="U132" s="94">
        <f t="shared" si="116"/>
        <v>51.845690000000005</v>
      </c>
      <c r="V132" s="95">
        <f t="shared" si="117"/>
        <v>52.003369999999997</v>
      </c>
      <c r="W132" s="96">
        <v>5.8905171918720347</v>
      </c>
      <c r="X132" s="96">
        <v>5.9754135211191741</v>
      </c>
      <c r="Y132" s="96">
        <v>5.7106687321774876</v>
      </c>
      <c r="Z132" s="96">
        <v>5.8186440813208753</v>
      </c>
      <c r="AA132" s="96">
        <v>5.4636413918648357</v>
      </c>
      <c r="AB132" s="96">
        <v>6.0154089685675265</v>
      </c>
      <c r="AC132" s="96">
        <v>5.8943055441793355</v>
      </c>
      <c r="AD132" s="96">
        <v>5.7067858946295953</v>
      </c>
      <c r="AE132" s="96">
        <v>5.6355623283734406</v>
      </c>
      <c r="AF132" s="96">
        <f t="shared" si="137"/>
        <v>6.1479465760754488</v>
      </c>
      <c r="AG132" s="96">
        <f t="shared" si="138"/>
        <v>5.9622451692247829</v>
      </c>
      <c r="AH132" s="96">
        <f t="shared" si="139"/>
        <v>5.9163448214894805</v>
      </c>
      <c r="AI132" s="96">
        <f t="shared" si="140"/>
        <v>6.0044851588111383</v>
      </c>
      <c r="AJ132" s="96">
        <f t="shared" si="141"/>
        <v>5.9093055582883371</v>
      </c>
      <c r="AK132" s="125"/>
      <c r="AL132" s="7"/>
      <c r="AM132" s="13"/>
      <c r="AN132" s="13"/>
      <c r="AO132" s="13"/>
      <c r="AP132" s="13"/>
      <c r="AQ132" s="13"/>
      <c r="AR132" s="8">
        <f t="shared" si="118"/>
        <v>6.0225567274919554</v>
      </c>
      <c r="AS132" s="8">
        <f t="shared" si="119"/>
        <v>5.8319686092383316</v>
      </c>
      <c r="AT132" s="8">
        <f t="shared" si="120"/>
        <v>6.2508303130537444</v>
      </c>
      <c r="AU132" s="8">
        <f t="shared" si="121"/>
        <v>6.0530189378994645</v>
      </c>
      <c r="AV132" s="8">
        <f t="shared" si="148"/>
        <v>6.0395936469208742</v>
      </c>
      <c r="AW132" s="8"/>
      <c r="AX132" s="8">
        <f t="shared" si="122"/>
        <v>5.9249462732202645</v>
      </c>
      <c r="AY132" s="8">
        <f t="shared" si="123"/>
        <v>6.0124304862296647</v>
      </c>
      <c r="AZ132" s="8">
        <f t="shared" si="124"/>
        <v>6.019095716198362</v>
      </c>
      <c r="BA132" s="8">
        <v>5.9210536018390059</v>
      </c>
      <c r="BB132" s="8">
        <f t="shared" si="125"/>
        <v>5.6203668530226825</v>
      </c>
      <c r="BC132" s="8">
        <v>5.8221006649353546</v>
      </c>
      <c r="BD132" s="8">
        <f t="shared" si="126"/>
        <v>5.9053463398502011</v>
      </c>
      <c r="BE132" s="5"/>
      <c r="BF132" s="61">
        <f t="shared" si="127"/>
        <v>49.808984499999994</v>
      </c>
      <c r="BG132" s="63">
        <f t="shared" si="128"/>
        <v>50.71107889999999</v>
      </c>
      <c r="BH132" s="63">
        <f t="shared" si="129"/>
        <v>45.977395600000001</v>
      </c>
      <c r="BI132" s="63">
        <f t="shared" si="130"/>
        <v>54.565155799999999</v>
      </c>
      <c r="BJ132" s="63">
        <f t="shared" si="131"/>
        <v>48.678578899999991</v>
      </c>
      <c r="BK132" s="63">
        <f t="shared" si="132"/>
        <v>58.674797699999992</v>
      </c>
      <c r="BL132" s="63">
        <f t="shared" si="133"/>
        <v>51.913492399999996</v>
      </c>
      <c r="BM132" s="63">
        <f t="shared" si="134"/>
        <v>49.568578899999991</v>
      </c>
      <c r="BN132" s="64">
        <f t="shared" si="135"/>
        <v>51.133578899999989</v>
      </c>
      <c r="BO132" s="51"/>
      <c r="BP132" s="97"/>
      <c r="BX132" s="54">
        <f t="shared" si="143"/>
        <v>2025</v>
      </c>
      <c r="BY132" s="98">
        <f t="shared" si="136"/>
        <v>45748</v>
      </c>
      <c r="BZ132" s="57">
        <f t="shared" si="144"/>
        <v>5.9089780966946064</v>
      </c>
      <c r="CA132" s="57">
        <f t="shared" si="145"/>
        <v>5.6203668530226825</v>
      </c>
      <c r="CB132" s="57">
        <v>5.9177372753083928</v>
      </c>
      <c r="CC132" s="57">
        <v>5.8188494769086345</v>
      </c>
      <c r="CD132" s="57">
        <v>5.9177372753083928</v>
      </c>
      <c r="CE132" s="57">
        <f t="shared" si="146"/>
        <v>5.6528753364786892</v>
      </c>
      <c r="CF132" s="1"/>
      <c r="CG132" s="99">
        <v>-1.25</v>
      </c>
      <c r="CH132" s="7">
        <v>-1</v>
      </c>
      <c r="CI132" s="7">
        <v>-3</v>
      </c>
      <c r="CJ132" s="7">
        <v>-0.75</v>
      </c>
      <c r="CK132" s="7">
        <v>2.25</v>
      </c>
      <c r="CL132" s="7">
        <v>-2</v>
      </c>
      <c r="CM132" s="7">
        <v>0.16541000000000139</v>
      </c>
      <c r="CN132" s="100">
        <v>4.6749399999999994</v>
      </c>
      <c r="CO132" s="13"/>
      <c r="CP132" s="101">
        <v>1.056594369779672</v>
      </c>
      <c r="CQ132" s="102">
        <v>1.0246794761626508</v>
      </c>
      <c r="CR132" s="102">
        <v>1.0167909806482658</v>
      </c>
      <c r="CS132" s="102">
        <v>0.93898876018286181</v>
      </c>
      <c r="CT132" s="102">
        <v>1.0521658372467932</v>
      </c>
      <c r="CU132" s="103">
        <v>1.0025448314473304</v>
      </c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</row>
    <row r="133" spans="1:143" ht="12.75" x14ac:dyDescent="0.2">
      <c r="A133" s="3">
        <f t="shared" si="142"/>
        <v>2025</v>
      </c>
      <c r="B133" s="43">
        <v>45778</v>
      </c>
      <c r="C133" s="43">
        <v>45808</v>
      </c>
      <c r="D133" s="44">
        <f t="shared" si="147"/>
        <v>45778</v>
      </c>
      <c r="E133" s="94">
        <v>48.402569999999997</v>
      </c>
      <c r="F133" s="46">
        <v>44.173520000000003</v>
      </c>
      <c r="G133" s="94">
        <v>51.206330000000001</v>
      </c>
      <c r="H133" s="46">
        <v>48.725729999999999</v>
      </c>
      <c r="I133" s="94">
        <v>44.600160000000002</v>
      </c>
      <c r="J133" s="46">
        <v>40.557189999999999</v>
      </c>
      <c r="K133" s="94">
        <v>57.621720000000003</v>
      </c>
      <c r="L133" s="46">
        <v>53.464230000000001</v>
      </c>
      <c r="M133" s="94">
        <v>54.509990000000002</v>
      </c>
      <c r="N133" s="46">
        <v>51.03745</v>
      </c>
      <c r="O133" s="94">
        <f t="shared" si="110"/>
        <v>50.206330000000001</v>
      </c>
      <c r="P133" s="46">
        <f t="shared" si="111"/>
        <v>47.225729999999999</v>
      </c>
      <c r="Q133" s="94">
        <f t="shared" si="112"/>
        <v>50.206330000000001</v>
      </c>
      <c r="R133" s="46">
        <f t="shared" si="113"/>
        <v>47.725729999999999</v>
      </c>
      <c r="S133" s="94">
        <f t="shared" si="114"/>
        <v>53.956330000000001</v>
      </c>
      <c r="T133" s="46">
        <f t="shared" si="115"/>
        <v>46.725729999999999</v>
      </c>
      <c r="U133" s="94">
        <f t="shared" si="116"/>
        <v>48.470919999999992</v>
      </c>
      <c r="V133" s="95">
        <f t="shared" si="117"/>
        <v>46.410720000000005</v>
      </c>
      <c r="W133" s="96">
        <v>5.9367206114817117</v>
      </c>
      <c r="X133" s="96">
        <v>6.0416429416483348</v>
      </c>
      <c r="Y133" s="96">
        <v>5.697089803240889</v>
      </c>
      <c r="Z133" s="96">
        <v>5.6526302674608004</v>
      </c>
      <c r="AA133" s="96">
        <v>5.2976283665747337</v>
      </c>
      <c r="AB133" s="96">
        <v>5.8376512784322809</v>
      </c>
      <c r="AC133" s="96">
        <v>5.7001243328468787</v>
      </c>
      <c r="AD133" s="96">
        <v>5.6813453141839574</v>
      </c>
      <c r="AE133" s="96">
        <v>5.6188824784139992</v>
      </c>
      <c r="AF133" s="96">
        <f t="shared" ref="AF133:AF164" si="149">+$Z133*$CP133</f>
        <v>5.9827320350171131</v>
      </c>
      <c r="AG133" s="96">
        <f t="shared" ref="AG133:AG164" si="150">+$Z133*$CQ133</f>
        <v>5.7966310385244446</v>
      </c>
      <c r="AH133" s="96">
        <f t="shared" ref="AH133:AH164" si="151">+$Z133*$CR133</f>
        <v>5.7504307911415253</v>
      </c>
      <c r="AI133" s="96">
        <f t="shared" ref="AI133:AI164" si="152">+$AD133*$CT133</f>
        <v>5.9805477006102761</v>
      </c>
      <c r="AJ133" s="96">
        <f t="shared" ref="AJ133:AJ164" si="153">+AC133*CU133</f>
        <v>5.7151243968795624</v>
      </c>
      <c r="AK133" s="125"/>
      <c r="AL133" s="7"/>
      <c r="AM133" s="13"/>
      <c r="AN133" s="13"/>
      <c r="AO133" s="13"/>
      <c r="AP133" s="13"/>
      <c r="AQ133" s="13"/>
      <c r="AR133" s="8">
        <f t="shared" si="118"/>
        <v>5.8251980413120013</v>
      </c>
      <c r="AS133" s="8">
        <f t="shared" si="119"/>
        <v>5.8061117330866523</v>
      </c>
      <c r="AT133" s="8">
        <f t="shared" si="120"/>
        <v>6.0459917666132634</v>
      </c>
      <c r="AU133" s="8">
        <f t="shared" si="121"/>
        <v>6.0261820905890193</v>
      </c>
      <c r="AV133" s="8">
        <f t="shared" si="148"/>
        <v>5.9258709079002347</v>
      </c>
      <c r="AW133" s="8"/>
      <c r="AX133" s="8">
        <f t="shared" si="122"/>
        <v>5.7560270486984138</v>
      </c>
      <c r="AY133" s="8">
        <f t="shared" si="123"/>
        <v>5.8153922200374204</v>
      </c>
      <c r="AZ133" s="8">
        <f t="shared" si="124"/>
        <v>5.8412767211863965</v>
      </c>
      <c r="BA133" s="8">
        <v>5.7516517962945182</v>
      </c>
      <c r="BB133" s="8">
        <f t="shared" si="125"/>
        <v>5.450254110641187</v>
      </c>
      <c r="BC133" s="8">
        <v>5.6554840462815372</v>
      </c>
      <c r="BD133" s="8">
        <f t="shared" si="126"/>
        <v>5.7385820868516326</v>
      </c>
      <c r="BE133" s="5"/>
      <c r="BF133" s="61">
        <f t="shared" si="127"/>
        <v>46.584078499999997</v>
      </c>
      <c r="BG133" s="63">
        <f t="shared" si="128"/>
        <v>50.139671999999997</v>
      </c>
      <c r="BH133" s="63">
        <f t="shared" si="129"/>
        <v>42.861682899999998</v>
      </c>
      <c r="BI133" s="63">
        <f t="shared" si="130"/>
        <v>53.016797799999999</v>
      </c>
      <c r="BJ133" s="63">
        <f t="shared" si="131"/>
        <v>49.139671999999997</v>
      </c>
      <c r="BK133" s="63">
        <f t="shared" si="132"/>
        <v>55.833999300000002</v>
      </c>
      <c r="BL133" s="63">
        <f t="shared" si="133"/>
        <v>47.585033999999993</v>
      </c>
      <c r="BM133" s="63">
        <f t="shared" si="134"/>
        <v>48.924672000000001</v>
      </c>
      <c r="BN133" s="64">
        <f t="shared" si="135"/>
        <v>50.847172</v>
      </c>
      <c r="BO133" s="51"/>
      <c r="BP133" s="97"/>
      <c r="BX133" s="54">
        <f t="shared" si="143"/>
        <v>2025</v>
      </c>
      <c r="BY133" s="98">
        <f t="shared" si="136"/>
        <v>45778</v>
      </c>
      <c r="BZ133" s="57">
        <f t="shared" si="144"/>
        <v>5.8950065677959556</v>
      </c>
      <c r="CA133" s="57">
        <f t="shared" si="145"/>
        <v>5.450254110641187</v>
      </c>
      <c r="CB133" s="57">
        <v>5.748335469763906</v>
      </c>
      <c r="CC133" s="57">
        <v>5.6522325542148861</v>
      </c>
      <c r="CD133" s="57">
        <v>5.748335469763906</v>
      </c>
      <c r="CE133" s="57">
        <f t="shared" si="146"/>
        <v>5.4825007210331824</v>
      </c>
      <c r="CF133" s="1"/>
      <c r="CG133" s="99">
        <v>-1</v>
      </c>
      <c r="CH133" s="7">
        <v>-1.5</v>
      </c>
      <c r="CI133" s="7">
        <v>-1</v>
      </c>
      <c r="CJ133" s="7">
        <v>-1</v>
      </c>
      <c r="CK133" s="7">
        <v>2.75</v>
      </c>
      <c r="CL133" s="7">
        <v>-2</v>
      </c>
      <c r="CM133" s="7">
        <v>6.8349999999995248E-2</v>
      </c>
      <c r="CN133" s="100">
        <v>2.2372000000000014</v>
      </c>
      <c r="CO133" s="13"/>
      <c r="CP133" s="101">
        <v>1.0583979053886707</v>
      </c>
      <c r="CQ133" s="102">
        <v>1.0254750026536461</v>
      </c>
      <c r="CR133" s="102">
        <v>1.0173017726356013</v>
      </c>
      <c r="CS133" s="102">
        <v>0.93719704206913645</v>
      </c>
      <c r="CT133" s="102">
        <v>1.0526640029570697</v>
      </c>
      <c r="CU133" s="103">
        <v>1.0026315327801265</v>
      </c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</row>
    <row r="134" spans="1:143" ht="12.75" x14ac:dyDescent="0.2">
      <c r="A134" s="3">
        <f t="shared" si="142"/>
        <v>2025</v>
      </c>
      <c r="B134" s="43">
        <v>45809</v>
      </c>
      <c r="C134" s="43">
        <v>45838</v>
      </c>
      <c r="D134" s="44">
        <f t="shared" si="147"/>
        <v>45809</v>
      </c>
      <c r="E134" s="94">
        <v>52.282249999999998</v>
      </c>
      <c r="F134" s="46">
        <v>45.458840000000002</v>
      </c>
      <c r="G134" s="94">
        <v>54.830249999999999</v>
      </c>
      <c r="H134" s="46">
        <v>49.917319999999997</v>
      </c>
      <c r="I134" s="94">
        <v>48.309139999999999</v>
      </c>
      <c r="J134" s="46">
        <v>41.785960000000003</v>
      </c>
      <c r="K134" s="94">
        <v>61.036969999999997</v>
      </c>
      <c r="L134" s="46">
        <v>55.356209999999997</v>
      </c>
      <c r="M134" s="94">
        <v>58.191589999999998</v>
      </c>
      <c r="N134" s="46">
        <v>51.968319999999999</v>
      </c>
      <c r="O134" s="94">
        <f t="shared" si="110"/>
        <v>54.580249999999999</v>
      </c>
      <c r="P134" s="46">
        <f t="shared" si="111"/>
        <v>49.167319999999997</v>
      </c>
      <c r="Q134" s="94">
        <f t="shared" si="112"/>
        <v>54.830249999999999</v>
      </c>
      <c r="R134" s="46">
        <f t="shared" si="113"/>
        <v>49.167319999999997</v>
      </c>
      <c r="S134" s="94">
        <f t="shared" si="114"/>
        <v>57.830249999999999</v>
      </c>
      <c r="T134" s="46">
        <f t="shared" si="115"/>
        <v>47.917319999999997</v>
      </c>
      <c r="U134" s="94">
        <f t="shared" si="116"/>
        <v>55.150910000000003</v>
      </c>
      <c r="V134" s="95">
        <f t="shared" si="117"/>
        <v>50.796689999999998</v>
      </c>
      <c r="W134" s="96">
        <v>6.0393795076094632</v>
      </c>
      <c r="X134" s="96">
        <v>6.0994596600853379</v>
      </c>
      <c r="Y134" s="96">
        <v>5.7503217547059586</v>
      </c>
      <c r="Z134" s="96">
        <v>5.6693981739000261</v>
      </c>
      <c r="AA134" s="96">
        <v>5.3143982882446634</v>
      </c>
      <c r="AB134" s="96">
        <v>5.8556374288972526</v>
      </c>
      <c r="AC134" s="96">
        <v>5.7363317972927241</v>
      </c>
      <c r="AD134" s="96">
        <v>5.5441602221404729</v>
      </c>
      <c r="AE134" s="96">
        <v>5.5477711227482036</v>
      </c>
      <c r="AF134" s="96">
        <f t="shared" si="149"/>
        <v>6.0004980672535195</v>
      </c>
      <c r="AG134" s="96">
        <f t="shared" si="150"/>
        <v>5.8138981273569259</v>
      </c>
      <c r="AH134" s="96">
        <f t="shared" si="151"/>
        <v>5.7673981423344642</v>
      </c>
      <c r="AI134" s="96">
        <f t="shared" si="152"/>
        <v>5.8451580625618655</v>
      </c>
      <c r="AJ134" s="96">
        <f t="shared" si="153"/>
        <v>5.7513318804402918</v>
      </c>
      <c r="AK134" s="125"/>
      <c r="AL134" s="7"/>
      <c r="AM134" s="13"/>
      <c r="AN134" s="13"/>
      <c r="AO134" s="13"/>
      <c r="AP134" s="13"/>
      <c r="AQ134" s="13"/>
      <c r="AR134" s="8">
        <f t="shared" si="118"/>
        <v>5.8619979848487889</v>
      </c>
      <c r="AS134" s="8">
        <f t="shared" si="119"/>
        <v>5.6666818194333493</v>
      </c>
      <c r="AT134" s="8">
        <f t="shared" si="120"/>
        <v>6.0841864216805055</v>
      </c>
      <c r="AU134" s="8">
        <f t="shared" si="121"/>
        <v>5.8814678071902007</v>
      </c>
      <c r="AV134" s="8">
        <f t="shared" si="148"/>
        <v>5.8735835082882115</v>
      </c>
      <c r="AW134" s="8"/>
      <c r="AX134" s="8">
        <f t="shared" si="122"/>
        <v>5.7730884105616873</v>
      </c>
      <c r="AY134" s="8">
        <f t="shared" si="123"/>
        <v>5.8521324173442144</v>
      </c>
      <c r="AZ134" s="8">
        <f t="shared" si="124"/>
        <v>5.8592690746951632</v>
      </c>
      <c r="BA134" s="8">
        <v>5.7687620207571184</v>
      </c>
      <c r="BB134" s="8">
        <f t="shared" si="125"/>
        <v>5.4674381680957715</v>
      </c>
      <c r="BC134" s="8">
        <v>5.6723129563111749</v>
      </c>
      <c r="BD134" s="8">
        <f t="shared" si="126"/>
        <v>5.7554257899548222</v>
      </c>
      <c r="BE134" s="5"/>
      <c r="BF134" s="61">
        <f t="shared" si="127"/>
        <v>49.348183699999993</v>
      </c>
      <c r="BG134" s="63">
        <f t="shared" si="128"/>
        <v>52.717690099999999</v>
      </c>
      <c r="BH134" s="63">
        <f t="shared" si="129"/>
        <v>45.504172600000004</v>
      </c>
      <c r="BI134" s="63">
        <f t="shared" si="130"/>
        <v>55.515583899999996</v>
      </c>
      <c r="BJ134" s="63">
        <f t="shared" si="131"/>
        <v>52.395190099999994</v>
      </c>
      <c r="BK134" s="63">
        <f t="shared" si="132"/>
        <v>58.594243199999994</v>
      </c>
      <c r="BL134" s="63">
        <f t="shared" si="133"/>
        <v>53.2785954</v>
      </c>
      <c r="BM134" s="63">
        <f t="shared" si="134"/>
        <v>52.252690099999995</v>
      </c>
      <c r="BN134" s="64">
        <f t="shared" si="135"/>
        <v>53.567690099999993</v>
      </c>
      <c r="BO134" s="51"/>
      <c r="BP134" s="97"/>
      <c r="BX134" s="54">
        <f t="shared" si="143"/>
        <v>2025</v>
      </c>
      <c r="BY134" s="98">
        <f t="shared" si="136"/>
        <v>45809</v>
      </c>
      <c r="BZ134" s="57">
        <f t="shared" si="144"/>
        <v>5.9497775848399614</v>
      </c>
      <c r="CA134" s="57">
        <f t="shared" si="145"/>
        <v>5.4674381680957715</v>
      </c>
      <c r="CB134" s="57">
        <v>5.7654456942265062</v>
      </c>
      <c r="CC134" s="57">
        <v>5.6690614949537084</v>
      </c>
      <c r="CD134" s="57">
        <v>5.7654456942265062</v>
      </c>
      <c r="CE134" s="57">
        <f t="shared" si="146"/>
        <v>5.4997112317781847</v>
      </c>
      <c r="CF134" s="1"/>
      <c r="CG134" s="99">
        <v>-0.25</v>
      </c>
      <c r="CH134" s="7">
        <v>-0.75</v>
      </c>
      <c r="CI134" s="7">
        <v>0</v>
      </c>
      <c r="CJ134" s="7">
        <v>-0.75</v>
      </c>
      <c r="CK134" s="7">
        <v>3</v>
      </c>
      <c r="CL134" s="7">
        <v>-2</v>
      </c>
      <c r="CM134" s="7">
        <v>2.8686600000000055</v>
      </c>
      <c r="CN134" s="100">
        <v>5.337849999999996</v>
      </c>
      <c r="CO134" s="13"/>
      <c r="CP134" s="101">
        <v>1.0584012417539774</v>
      </c>
      <c r="CQ134" s="102">
        <v>1.0254877059300807</v>
      </c>
      <c r="CR134" s="102">
        <v>1.0172857798003316</v>
      </c>
      <c r="CS134" s="102">
        <v>0.93738314460083949</v>
      </c>
      <c r="CT134" s="102">
        <v>1.0542909707442012</v>
      </c>
      <c r="CU134" s="103">
        <v>1.0026149259975943</v>
      </c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</row>
    <row r="135" spans="1:143" ht="12.75" x14ac:dyDescent="0.2">
      <c r="A135" s="3">
        <f t="shared" si="142"/>
        <v>2025</v>
      </c>
      <c r="B135" s="43">
        <v>45839</v>
      </c>
      <c r="C135" s="43">
        <v>45869</v>
      </c>
      <c r="D135" s="44">
        <f t="shared" si="147"/>
        <v>45839</v>
      </c>
      <c r="E135" s="94">
        <v>72.793549999999996</v>
      </c>
      <c r="F135" s="46">
        <v>52.063380000000002</v>
      </c>
      <c r="G135" s="94">
        <v>73.203519999999997</v>
      </c>
      <c r="H135" s="46">
        <v>53.57582</v>
      </c>
      <c r="I135" s="94">
        <v>67.917940000000002</v>
      </c>
      <c r="J135" s="46">
        <v>48.099899999999998</v>
      </c>
      <c r="K135" s="94">
        <v>79.629300000000001</v>
      </c>
      <c r="L135" s="46">
        <v>60.527790000000003</v>
      </c>
      <c r="M135" s="94">
        <v>77.267009999999999</v>
      </c>
      <c r="N135" s="46">
        <v>56.754840000000002</v>
      </c>
      <c r="O135" s="94">
        <f t="shared" si="110"/>
        <v>77.703519999999997</v>
      </c>
      <c r="P135" s="46">
        <f t="shared" si="111"/>
        <v>52.57582</v>
      </c>
      <c r="Q135" s="94">
        <f t="shared" si="112"/>
        <v>78.203519999999997</v>
      </c>
      <c r="R135" s="46">
        <f t="shared" si="113"/>
        <v>53.57582</v>
      </c>
      <c r="S135" s="94">
        <f t="shared" si="114"/>
        <v>77.453519999999997</v>
      </c>
      <c r="T135" s="46">
        <f t="shared" si="115"/>
        <v>56.07582</v>
      </c>
      <c r="U135" s="94">
        <f t="shared" si="116"/>
        <v>72.86596999999999</v>
      </c>
      <c r="V135" s="95">
        <f t="shared" si="117"/>
        <v>54.893129999999999</v>
      </c>
      <c r="W135" s="96">
        <v>6.0979224649699608</v>
      </c>
      <c r="X135" s="96">
        <v>6.2843942900016287</v>
      </c>
      <c r="Y135" s="96">
        <v>5.823096497480325</v>
      </c>
      <c r="Z135" s="96">
        <v>5.7168311353144157</v>
      </c>
      <c r="AA135" s="96">
        <v>5.361829201883717</v>
      </c>
      <c r="AB135" s="96">
        <v>5.9073437933088861</v>
      </c>
      <c r="AC135" s="96">
        <v>5.768236260105974</v>
      </c>
      <c r="AD135" s="96">
        <v>5.6361846936668396</v>
      </c>
      <c r="AE135" s="96">
        <v>5.572782071988728</v>
      </c>
      <c r="AF135" s="96">
        <f t="shared" si="149"/>
        <v>6.049332946203732</v>
      </c>
      <c r="AG135" s="96">
        <f t="shared" si="150"/>
        <v>5.8620319261148017</v>
      </c>
      <c r="AH135" s="96">
        <f t="shared" si="151"/>
        <v>5.8150316701394713</v>
      </c>
      <c r="AI135" s="96">
        <f t="shared" si="152"/>
        <v>5.9395838697178176</v>
      </c>
      <c r="AJ135" s="96">
        <f t="shared" si="153"/>
        <v>5.7832363543990954</v>
      </c>
      <c r="AK135" s="125"/>
      <c r="AL135" s="7"/>
      <c r="AM135" s="13"/>
      <c r="AN135" s="13"/>
      <c r="AO135" s="13"/>
      <c r="AP135" s="13"/>
      <c r="AQ135" s="13"/>
      <c r="AR135" s="8">
        <f t="shared" si="118"/>
        <v>5.8944245147941592</v>
      </c>
      <c r="AS135" s="8">
        <f t="shared" si="119"/>
        <v>5.7602121289428183</v>
      </c>
      <c r="AT135" s="8">
        <f t="shared" si="120"/>
        <v>6.1178419115334419</v>
      </c>
      <c r="AU135" s="8">
        <f t="shared" si="121"/>
        <v>5.978542899342866</v>
      </c>
      <c r="AV135" s="8">
        <f t="shared" si="148"/>
        <v>5.9377553636533218</v>
      </c>
      <c r="AW135" s="8"/>
      <c r="AX135" s="8">
        <f t="shared" si="122"/>
        <v>5.8213514970639153</v>
      </c>
      <c r="AY135" s="8">
        <f t="shared" si="123"/>
        <v>5.884506301477396</v>
      </c>
      <c r="AZ135" s="8">
        <f t="shared" si="124"/>
        <v>5.9109932715409013</v>
      </c>
      <c r="BA135" s="8">
        <v>5.8171628840701448</v>
      </c>
      <c r="BB135" s="8">
        <f t="shared" si="125"/>
        <v>5.5160403954131745</v>
      </c>
      <c r="BC135" s="8">
        <v>5.7199180462287327</v>
      </c>
      <c r="BD135" s="8">
        <f t="shared" si="126"/>
        <v>5.8030731645549123</v>
      </c>
      <c r="BE135" s="5"/>
      <c r="BF135" s="61">
        <f t="shared" si="127"/>
        <v>63.879576900000004</v>
      </c>
      <c r="BG135" s="63">
        <f t="shared" si="128"/>
        <v>64.763609000000002</v>
      </c>
      <c r="BH135" s="63">
        <f t="shared" si="129"/>
        <v>59.396182799999991</v>
      </c>
      <c r="BI135" s="63">
        <f t="shared" si="130"/>
        <v>68.446776899999989</v>
      </c>
      <c r="BJ135" s="63">
        <f t="shared" si="131"/>
        <v>67.613608999999997</v>
      </c>
      <c r="BK135" s="63">
        <f t="shared" si="132"/>
        <v>71.4156507</v>
      </c>
      <c r="BL135" s="63">
        <f t="shared" si="133"/>
        <v>65.137648799999994</v>
      </c>
      <c r="BM135" s="63">
        <f t="shared" si="134"/>
        <v>66.898608999999993</v>
      </c>
      <c r="BN135" s="64">
        <f t="shared" si="135"/>
        <v>68.26110899999999</v>
      </c>
      <c r="BO135" s="51"/>
      <c r="BP135" s="97"/>
      <c r="BX135" s="54">
        <f t="shared" si="143"/>
        <v>2025</v>
      </c>
      <c r="BY135" s="98">
        <f t="shared" si="136"/>
        <v>45839</v>
      </c>
      <c r="BZ135" s="57">
        <f t="shared" si="144"/>
        <v>6.0246564229656601</v>
      </c>
      <c r="CA135" s="57">
        <f t="shared" si="145"/>
        <v>5.5160403954131745</v>
      </c>
      <c r="CB135" s="57">
        <v>5.8138465575395326</v>
      </c>
      <c r="CC135" s="57">
        <v>5.716666671740442</v>
      </c>
      <c r="CD135" s="57">
        <v>5.8138465575395326</v>
      </c>
      <c r="CE135" s="57">
        <f t="shared" si="146"/>
        <v>5.5483882777952758</v>
      </c>
      <c r="CF135" s="1"/>
      <c r="CG135" s="99">
        <v>4.5</v>
      </c>
      <c r="CH135" s="7">
        <v>-1</v>
      </c>
      <c r="CI135" s="7">
        <v>5</v>
      </c>
      <c r="CJ135" s="7">
        <v>0</v>
      </c>
      <c r="CK135" s="7">
        <v>4.25</v>
      </c>
      <c r="CL135" s="7">
        <v>2.5</v>
      </c>
      <c r="CM135" s="7">
        <v>7.2419999999993934E-2</v>
      </c>
      <c r="CN135" s="100">
        <v>2.8297499999999971</v>
      </c>
      <c r="CO135" s="13"/>
      <c r="CP135" s="101">
        <v>1.0581619087601455</v>
      </c>
      <c r="CQ135" s="102">
        <v>1.0253988245172123</v>
      </c>
      <c r="CR135" s="102">
        <v>1.0171774419255528</v>
      </c>
      <c r="CS135" s="102">
        <v>0.93790232297788967</v>
      </c>
      <c r="CT135" s="102">
        <v>1.0538305950817928</v>
      </c>
      <c r="CU135" s="103">
        <v>1.0026004646163447</v>
      </c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</row>
    <row r="136" spans="1:143" ht="12.75" x14ac:dyDescent="0.2">
      <c r="A136" s="3">
        <f t="shared" si="142"/>
        <v>2025</v>
      </c>
      <c r="B136" s="43">
        <v>45870</v>
      </c>
      <c r="C136" s="43">
        <v>45900</v>
      </c>
      <c r="D136" s="44">
        <f t="shared" si="147"/>
        <v>45870</v>
      </c>
      <c r="E136" s="94">
        <v>80.683430000000001</v>
      </c>
      <c r="F136" s="46">
        <v>55.81653</v>
      </c>
      <c r="G136" s="94">
        <v>78.056240000000003</v>
      </c>
      <c r="H136" s="46">
        <v>56.051859999999998</v>
      </c>
      <c r="I136" s="94">
        <v>75.741590000000002</v>
      </c>
      <c r="J136" s="46">
        <v>51.79851</v>
      </c>
      <c r="K136" s="94">
        <v>85.081519999999998</v>
      </c>
      <c r="L136" s="46">
        <v>62.820860000000003</v>
      </c>
      <c r="M136" s="94">
        <v>83.1357</v>
      </c>
      <c r="N136" s="46">
        <v>59.623739999999998</v>
      </c>
      <c r="O136" s="94">
        <f t="shared" si="110"/>
        <v>81.556240000000003</v>
      </c>
      <c r="P136" s="46">
        <f t="shared" si="111"/>
        <v>55.051859999999998</v>
      </c>
      <c r="Q136" s="94">
        <f t="shared" si="112"/>
        <v>82.306240000000003</v>
      </c>
      <c r="R136" s="46">
        <f t="shared" si="113"/>
        <v>56.051859999999998</v>
      </c>
      <c r="S136" s="94">
        <f t="shared" si="114"/>
        <v>81.806240000000003</v>
      </c>
      <c r="T136" s="46">
        <f t="shared" si="115"/>
        <v>58.551859999999998</v>
      </c>
      <c r="U136" s="94">
        <f t="shared" si="116"/>
        <v>76.315260000000009</v>
      </c>
      <c r="V136" s="95">
        <f t="shared" si="117"/>
        <v>54.313870000000001</v>
      </c>
      <c r="W136" s="96">
        <v>6.1383330979045541</v>
      </c>
      <c r="X136" s="96">
        <v>6.4086470704188097</v>
      </c>
      <c r="Y136" s="96">
        <v>5.9300617921527019</v>
      </c>
      <c r="Z136" s="96">
        <v>5.7486042891906548</v>
      </c>
      <c r="AA136" s="96">
        <v>5.3936040243152625</v>
      </c>
      <c r="AB136" s="96">
        <v>5.9427147316507547</v>
      </c>
      <c r="AC136" s="96">
        <v>5.8020441834475269</v>
      </c>
      <c r="AD136" s="96">
        <v>5.6745684646294698</v>
      </c>
      <c r="AE136" s="96">
        <v>5.6029479496986712</v>
      </c>
      <c r="AF136" s="96">
        <f t="shared" si="149"/>
        <v>6.0821045380242982</v>
      </c>
      <c r="AG136" s="96">
        <f t="shared" si="150"/>
        <v>5.8943043979014851</v>
      </c>
      <c r="AH136" s="96">
        <f t="shared" si="151"/>
        <v>5.8470043626096384</v>
      </c>
      <c r="AI136" s="96">
        <f t="shared" si="152"/>
        <v>5.9797667685460301</v>
      </c>
      <c r="AJ136" s="96">
        <f t="shared" si="153"/>
        <v>5.8170442976756744</v>
      </c>
      <c r="AK136" s="125"/>
      <c r="AL136" s="7"/>
      <c r="AM136" s="13"/>
      <c r="AN136" s="13"/>
      <c r="AO136" s="13"/>
      <c r="AP136" s="13"/>
      <c r="AQ136" s="13"/>
      <c r="AR136" s="8">
        <f t="shared" si="118"/>
        <v>5.928785652452004</v>
      </c>
      <c r="AS136" s="8">
        <f t="shared" si="119"/>
        <v>5.7992239908826804</v>
      </c>
      <c r="AT136" s="8">
        <f t="shared" si="120"/>
        <v>6.1535053303984037</v>
      </c>
      <c r="AU136" s="8">
        <f t="shared" si="121"/>
        <v>6.0190333041402084</v>
      </c>
      <c r="AV136" s="8">
        <f t="shared" si="148"/>
        <v>5.9751370694683237</v>
      </c>
      <c r="AW136" s="8"/>
      <c r="AX136" s="8">
        <f t="shared" si="122"/>
        <v>5.8536807134622055</v>
      </c>
      <c r="AY136" s="8">
        <f t="shared" si="123"/>
        <v>5.9188116524074337</v>
      </c>
      <c r="AZ136" s="8">
        <f t="shared" si="124"/>
        <v>5.9463764085730935</v>
      </c>
      <c r="BA136" s="8">
        <v>5.8495845655796916</v>
      </c>
      <c r="BB136" s="8">
        <f t="shared" si="125"/>
        <v>5.548599901952314</v>
      </c>
      <c r="BC136" s="8">
        <v>5.7518066729575255</v>
      </c>
      <c r="BD136" s="8">
        <f t="shared" si="126"/>
        <v>5.8349899439383774</v>
      </c>
      <c r="BE136" s="5"/>
      <c r="BF136" s="61">
        <f t="shared" si="127"/>
        <v>69.990662999999998</v>
      </c>
      <c r="BG136" s="63">
        <f t="shared" si="128"/>
        <v>68.594356599999998</v>
      </c>
      <c r="BH136" s="63">
        <f t="shared" si="129"/>
        <v>65.446065599999997</v>
      </c>
      <c r="BI136" s="63">
        <f t="shared" si="130"/>
        <v>73.025557199999994</v>
      </c>
      <c r="BJ136" s="63">
        <f t="shared" si="131"/>
        <v>71.016856599999997</v>
      </c>
      <c r="BK136" s="63">
        <f t="shared" si="132"/>
        <v>75.509436199999996</v>
      </c>
      <c r="BL136" s="63">
        <f t="shared" si="133"/>
        <v>66.854662300000001</v>
      </c>
      <c r="BM136" s="63">
        <f t="shared" si="134"/>
        <v>70.159356599999995</v>
      </c>
      <c r="BN136" s="64">
        <f t="shared" si="135"/>
        <v>71.806856600000003</v>
      </c>
      <c r="BO136" s="51"/>
      <c r="BP136" s="97"/>
      <c r="BX136" s="54">
        <f t="shared" si="143"/>
        <v>2025</v>
      </c>
      <c r="BY136" s="98">
        <f t="shared" si="136"/>
        <v>45870</v>
      </c>
      <c r="BZ136" s="57">
        <f t="shared" si="144"/>
        <v>6.1347143452543493</v>
      </c>
      <c r="CA136" s="57">
        <f t="shared" si="145"/>
        <v>5.548599901952314</v>
      </c>
      <c r="CB136" s="57">
        <v>5.8462682390490786</v>
      </c>
      <c r="CC136" s="57">
        <v>5.748555356659204</v>
      </c>
      <c r="CD136" s="57">
        <v>5.8462682390490786</v>
      </c>
      <c r="CE136" s="57">
        <f t="shared" si="146"/>
        <v>5.580997906727486</v>
      </c>
      <c r="CF136" s="1"/>
      <c r="CG136" s="99">
        <v>3.5</v>
      </c>
      <c r="CH136" s="7">
        <v>-1</v>
      </c>
      <c r="CI136" s="7">
        <v>4.25</v>
      </c>
      <c r="CJ136" s="7">
        <v>0</v>
      </c>
      <c r="CK136" s="7">
        <v>3.75</v>
      </c>
      <c r="CL136" s="7">
        <v>2.5</v>
      </c>
      <c r="CM136" s="7">
        <v>-4.3681699999999921</v>
      </c>
      <c r="CN136" s="100">
        <v>-1.5026599999999988</v>
      </c>
      <c r="CO136" s="13"/>
      <c r="CP136" s="101">
        <v>1.0580141251783042</v>
      </c>
      <c r="CQ136" s="102">
        <v>1.0253453014647045</v>
      </c>
      <c r="CR136" s="102">
        <v>1.0171172111470621</v>
      </c>
      <c r="CS136" s="102">
        <v>0.9382458337682219</v>
      </c>
      <c r="CT136" s="102">
        <v>1.0537835265921827</v>
      </c>
      <c r="CU136" s="103">
        <v>1.0025853154084798</v>
      </c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</row>
    <row r="137" spans="1:143" ht="12.75" x14ac:dyDescent="0.2">
      <c r="A137" s="3">
        <f t="shared" si="142"/>
        <v>2025</v>
      </c>
      <c r="B137" s="43">
        <v>45901</v>
      </c>
      <c r="C137" s="43">
        <v>45930</v>
      </c>
      <c r="D137" s="44">
        <f t="shared" si="147"/>
        <v>45901</v>
      </c>
      <c r="E137" s="94">
        <v>67.266559999999998</v>
      </c>
      <c r="F137" s="46">
        <v>53.324860000000001</v>
      </c>
      <c r="G137" s="94">
        <v>63.885289999999998</v>
      </c>
      <c r="H137" s="46">
        <v>53.597450000000002</v>
      </c>
      <c r="I137" s="94">
        <v>64.825500000000005</v>
      </c>
      <c r="J137" s="46">
        <v>50.400269999999999</v>
      </c>
      <c r="K137" s="94">
        <v>74.886629999999997</v>
      </c>
      <c r="L137" s="46">
        <v>61.574809999999999</v>
      </c>
      <c r="M137" s="94">
        <v>70.368930000000006</v>
      </c>
      <c r="N137" s="46">
        <v>57.399079999999998</v>
      </c>
      <c r="O137" s="94">
        <f t="shared" ref="O137:O200" si="154">G137+CG137</f>
        <v>65.885289999999998</v>
      </c>
      <c r="P137" s="46">
        <f t="shared" ref="P137:P200" si="155">H137+CH137</f>
        <v>51.097450000000002</v>
      </c>
      <c r="Q137" s="94">
        <f t="shared" ref="Q137:Q200" si="156">G137+CI137</f>
        <v>64.885289999999998</v>
      </c>
      <c r="R137" s="46">
        <f t="shared" ref="R137:R200" si="157">H137+CJ137</f>
        <v>50.597450000000002</v>
      </c>
      <c r="S137" s="94">
        <f t="shared" ref="S137:S200" si="158">G137+CK137</f>
        <v>67.135289999999998</v>
      </c>
      <c r="T137" s="46">
        <f t="shared" ref="T137:T200" si="159">H137+CL137</f>
        <v>55.847450000000002</v>
      </c>
      <c r="U137" s="94">
        <f t="shared" ref="U137:U200" si="160">E137+CM137</f>
        <v>62.306360000000005</v>
      </c>
      <c r="V137" s="95">
        <f t="shared" ref="V137:V200" si="161">F137+CN137</f>
        <v>50.233789999999999</v>
      </c>
      <c r="W137" s="96">
        <v>6.0801734103372844</v>
      </c>
      <c r="X137" s="96">
        <v>6.4379923844036835</v>
      </c>
      <c r="Y137" s="96">
        <v>5.9654883062835742</v>
      </c>
      <c r="Z137" s="96">
        <v>5.818497658397777</v>
      </c>
      <c r="AA137" s="96">
        <v>5.4634978012642872</v>
      </c>
      <c r="AB137" s="96">
        <v>6.0138874257653141</v>
      </c>
      <c r="AC137" s="96">
        <v>5.875653427930307</v>
      </c>
      <c r="AD137" s="96">
        <v>5.7094552532670075</v>
      </c>
      <c r="AE137" s="96">
        <v>5.64033829215035</v>
      </c>
      <c r="AF137" s="96">
        <f t="shared" si="149"/>
        <v>6.1518975242239904</v>
      </c>
      <c r="AG137" s="96">
        <f t="shared" si="150"/>
        <v>5.9640975998023862</v>
      </c>
      <c r="AH137" s="96">
        <f t="shared" si="151"/>
        <v>5.916897618797595</v>
      </c>
      <c r="AI137" s="96">
        <f t="shared" si="152"/>
        <v>6.0144528629082084</v>
      </c>
      <c r="AJ137" s="96">
        <f t="shared" si="153"/>
        <v>5.8906533090370603</v>
      </c>
      <c r="AK137" s="125"/>
      <c r="AL137" s="7"/>
      <c r="AM137" s="13"/>
      <c r="AN137" s="13"/>
      <c r="AO137" s="13"/>
      <c r="AP137" s="13"/>
      <c r="AQ137" s="13"/>
      <c r="AR137" s="8">
        <f t="shared" ref="AR137:AR200" si="162">AC137*(1/(1-AR$2))+AR$3</f>
        <v>6.0035993982420024</v>
      </c>
      <c r="AS137" s="8">
        <f t="shared" ref="AS137:AS200" si="163">AD137*(1/(1-AS$2))+AS$3</f>
        <v>5.8346816477965309</v>
      </c>
      <c r="AT137" s="8">
        <f t="shared" ref="AT137:AT200" si="164">(AC137+AT$3)*AT$5+((1/(1-AT$2)-1)*AC137+AT$4*AC137)</f>
        <v>6.231154504285878</v>
      </c>
      <c r="AU137" s="8">
        <f t="shared" ref="AU137:AU200" si="165">(AD137+AU$3)*AU$5+((1/(1-AU$2)-1)*AD137+AU$4*AD137)</f>
        <v>6.0558348001523763</v>
      </c>
      <c r="AV137" s="8">
        <f t="shared" si="148"/>
        <v>6.0313175876191965</v>
      </c>
      <c r="AW137" s="8"/>
      <c r="AX137" s="8">
        <f t="shared" ref="AX137:AX200" si="166">(Z137*(1/(1-$AX$2))+0.00447)</f>
        <v>5.9247972877470261</v>
      </c>
      <c r="AY137" s="8">
        <f t="shared" ref="AY137:AY200" si="167">AC137*(1/(1-AY$2))+AY$3</f>
        <v>5.9935039349876265</v>
      </c>
      <c r="AZ137" s="8">
        <f t="shared" ref="AZ137:AZ200" si="168">AB137*(1/(1-AZ$2))+AZ$3</f>
        <v>6.017573648648141</v>
      </c>
      <c r="BA137" s="8">
        <v>5.9209043535169323</v>
      </c>
      <c r="BB137" s="8">
        <f t="shared" ref="BB137:BB200" si="169">AA137*(1/(1-BB$2))+BB$3</f>
        <v>5.620219716430257</v>
      </c>
      <c r="BC137" s="8">
        <v>5.8219538704505878</v>
      </c>
      <c r="BD137" s="8">
        <f t="shared" ref="BD137:BD200" si="170">Z137*(1/(1-BD$2))+BD$3</f>
        <v>5.9051992550454813</v>
      </c>
      <c r="BE137" s="5"/>
      <c r="BF137" s="61">
        <f t="shared" ref="BF137:BF200" si="171">+$E137*$BG$4+$F137*$BG$5</f>
        <v>61.271628999999997</v>
      </c>
      <c r="BG137" s="63">
        <f t="shared" ref="BG137:BG200" si="172">+$G137*$BG$4+$H137*$BG$5</f>
        <v>59.461518799999993</v>
      </c>
      <c r="BH137" s="63">
        <f t="shared" ref="BH137:BH200" si="173">+$I137*$BG$4+$J137*$BG$5</f>
        <v>58.622651099999999</v>
      </c>
      <c r="BI137" s="63">
        <f t="shared" ref="BI137:BI200" si="174">+$M137*$BG$4+$N137*$BG$5</f>
        <v>64.791894499999998</v>
      </c>
      <c r="BJ137" s="63">
        <f t="shared" ref="BJ137:BJ200" si="175">+$Q137*$BG$4+$R137*$BG$5</f>
        <v>58.741518799999994</v>
      </c>
      <c r="BK137" s="63">
        <f t="shared" ref="BK137:BK200" si="176">+$K137*$BG$4+$L137*$BG$5</f>
        <v>69.162547399999994</v>
      </c>
      <c r="BL137" s="63">
        <f t="shared" ref="BL137:BL200" si="177">+$U137*$BG$4+$V137*$BG$5</f>
        <v>57.115154899999993</v>
      </c>
      <c r="BM137" s="63">
        <f t="shared" ref="BM137:BM200" si="178">+$O137*$BG$4+$P137*$BG$5</f>
        <v>59.526518799999991</v>
      </c>
      <c r="BN137" s="64">
        <f t="shared" ref="BN137:BN200" si="179">+$S137*$BG$4+$T137*$BG$5</f>
        <v>62.281518799999994</v>
      </c>
      <c r="BO137" s="51"/>
      <c r="BP137" s="97"/>
      <c r="BX137" s="54">
        <f t="shared" si="143"/>
        <v>2025</v>
      </c>
      <c r="BY137" s="98">
        <f t="shared" ref="BY137:BY200" si="180">+D137</f>
        <v>45901</v>
      </c>
      <c r="BZ137" s="57">
        <f t="shared" si="144"/>
        <v>6.1711651263335474</v>
      </c>
      <c r="CA137" s="57">
        <f t="shared" si="145"/>
        <v>5.620219716430257</v>
      </c>
      <c r="CB137" s="57">
        <v>5.9175880269863201</v>
      </c>
      <c r="CC137" s="57">
        <v>5.8187026821559984</v>
      </c>
      <c r="CD137" s="57">
        <v>5.9175880269863201</v>
      </c>
      <c r="CE137" s="57">
        <f t="shared" si="146"/>
        <v>5.6527279733828886</v>
      </c>
      <c r="CF137" s="1"/>
      <c r="CG137" s="99">
        <v>2.0000000000000071</v>
      </c>
      <c r="CH137" s="7">
        <v>-2.5</v>
      </c>
      <c r="CI137" s="7">
        <v>1</v>
      </c>
      <c r="CJ137" s="7">
        <v>-3</v>
      </c>
      <c r="CK137" s="7">
        <v>3.2500000000000071</v>
      </c>
      <c r="CL137" s="7">
        <v>2.25</v>
      </c>
      <c r="CM137" s="7">
        <v>-4.9601999999999933</v>
      </c>
      <c r="CN137" s="100">
        <v>-3.091070000000002</v>
      </c>
      <c r="CO137" s="13"/>
      <c r="CP137" s="101">
        <v>1.05729999140672</v>
      </c>
      <c r="CQ137" s="102">
        <v>1.0250236315201513</v>
      </c>
      <c r="CR137" s="102">
        <v>1.016911575148234</v>
      </c>
      <c r="CS137" s="102">
        <v>0.93898771160952132</v>
      </c>
      <c r="CT137" s="102">
        <v>1.0534197390314388</v>
      </c>
      <c r="CU137" s="103">
        <v>1.0025528873155538</v>
      </c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</row>
    <row r="138" spans="1:143" ht="12.75" x14ac:dyDescent="0.2">
      <c r="A138" s="3">
        <f t="shared" si="142"/>
        <v>2025</v>
      </c>
      <c r="B138" s="43">
        <v>45931</v>
      </c>
      <c r="C138" s="43">
        <v>45961</v>
      </c>
      <c r="D138" s="44">
        <f t="shared" si="147"/>
        <v>45931</v>
      </c>
      <c r="E138" s="94">
        <v>65.031450000000007</v>
      </c>
      <c r="F138" s="46">
        <v>52.582889999999999</v>
      </c>
      <c r="G138" s="94">
        <v>56.658999999999999</v>
      </c>
      <c r="H138" s="46">
        <v>52.433239999999998</v>
      </c>
      <c r="I138" s="94">
        <v>63.097369999999998</v>
      </c>
      <c r="J138" s="46">
        <v>49.288849999999996</v>
      </c>
      <c r="K138" s="94">
        <v>70.081050000000005</v>
      </c>
      <c r="L138" s="46">
        <v>60.7547</v>
      </c>
      <c r="M138" s="94">
        <v>65.417749999999998</v>
      </c>
      <c r="N138" s="46">
        <v>56.186819999999997</v>
      </c>
      <c r="O138" s="94">
        <f t="shared" si="154"/>
        <v>56.908999999999999</v>
      </c>
      <c r="P138" s="46">
        <f t="shared" si="155"/>
        <v>51.433239999999998</v>
      </c>
      <c r="Q138" s="94">
        <f t="shared" si="156"/>
        <v>56.158999999999999</v>
      </c>
      <c r="R138" s="46">
        <f t="shared" si="157"/>
        <v>51.433239999999998</v>
      </c>
      <c r="S138" s="94">
        <f t="shared" si="158"/>
        <v>59.658999999999999</v>
      </c>
      <c r="T138" s="46">
        <f t="shared" si="159"/>
        <v>53.433239999999998</v>
      </c>
      <c r="U138" s="94">
        <f t="shared" si="160"/>
        <v>61.644740000000006</v>
      </c>
      <c r="V138" s="95">
        <f t="shared" si="161"/>
        <v>49.572059999999993</v>
      </c>
      <c r="W138" s="96">
        <v>6.1106119209342822</v>
      </c>
      <c r="X138" s="96">
        <v>6.4422020773600233</v>
      </c>
      <c r="Y138" s="96">
        <v>6.0452446275443119</v>
      </c>
      <c r="Z138" s="96">
        <v>6.0255855839314112</v>
      </c>
      <c r="AA138" s="96">
        <v>5.6705864332583422</v>
      </c>
      <c r="AB138" s="96">
        <v>6.3509336564127938</v>
      </c>
      <c r="AC138" s="96">
        <v>6.230613519652147</v>
      </c>
      <c r="AD138" s="96">
        <v>5.7418047219146757</v>
      </c>
      <c r="AE138" s="96">
        <v>5.6691900413448195</v>
      </c>
      <c r="AF138" s="96">
        <f t="shared" si="149"/>
        <v>6.3601847834108733</v>
      </c>
      <c r="AG138" s="96">
        <f t="shared" si="150"/>
        <v>6.1718852339130175</v>
      </c>
      <c r="AH138" s="96">
        <f t="shared" si="151"/>
        <v>6.1241853480338468</v>
      </c>
      <c r="AI138" s="96">
        <f t="shared" si="152"/>
        <v>6.0491049746306151</v>
      </c>
      <c r="AJ138" s="96">
        <f t="shared" si="153"/>
        <v>6.245613552200342</v>
      </c>
      <c r="AK138" s="125"/>
      <c r="AL138" s="7"/>
      <c r="AM138" s="13"/>
      <c r="AN138" s="13"/>
      <c r="AO138" s="13"/>
      <c r="AP138" s="13"/>
      <c r="AQ138" s="13"/>
      <c r="AR138" s="8">
        <f t="shared" si="162"/>
        <v>6.3643678622341158</v>
      </c>
      <c r="AS138" s="8">
        <f t="shared" si="163"/>
        <v>5.86756046540774</v>
      </c>
      <c r="AT138" s="8">
        <f t="shared" si="164"/>
        <v>6.6055960310111175</v>
      </c>
      <c r="AU138" s="8">
        <f t="shared" si="165"/>
        <v>6.0899597192958943</v>
      </c>
      <c r="AV138" s="8">
        <f t="shared" si="148"/>
        <v>6.2318710194872171</v>
      </c>
      <c r="AW138" s="8"/>
      <c r="AX138" s="8">
        <f t="shared" si="166"/>
        <v>6.135509462689674</v>
      </c>
      <c r="AY138" s="8">
        <f t="shared" si="167"/>
        <v>6.3536866764608284</v>
      </c>
      <c r="AZ138" s="8">
        <f t="shared" si="168"/>
        <v>6.354736119429047</v>
      </c>
      <c r="BA138" s="8">
        <v>6.1322186038579751</v>
      </c>
      <c r="BB138" s="8">
        <f t="shared" si="169"/>
        <v>5.8324224339157116</v>
      </c>
      <c r="BC138" s="8">
        <v>6.0297938385785814</v>
      </c>
      <c r="BD138" s="8">
        <f t="shared" si="170"/>
        <v>6.1132232887306994</v>
      </c>
      <c r="BE138" s="5"/>
      <c r="BF138" s="61">
        <f t="shared" si="171"/>
        <v>59.678569199999998</v>
      </c>
      <c r="BG138" s="63">
        <f t="shared" si="172"/>
        <v>54.841923199999997</v>
      </c>
      <c r="BH138" s="63">
        <f t="shared" si="173"/>
        <v>57.15970639999999</v>
      </c>
      <c r="BI138" s="63">
        <f t="shared" si="174"/>
        <v>61.448450099999995</v>
      </c>
      <c r="BJ138" s="63">
        <f t="shared" si="175"/>
        <v>54.126923199999993</v>
      </c>
      <c r="BK138" s="63">
        <f t="shared" si="176"/>
        <v>66.070719499999996</v>
      </c>
      <c r="BL138" s="63">
        <f t="shared" si="177"/>
        <v>56.453487600000003</v>
      </c>
      <c r="BM138" s="63">
        <f t="shared" si="178"/>
        <v>54.554423199999988</v>
      </c>
      <c r="BN138" s="64">
        <f t="shared" si="179"/>
        <v>56.981923199999997</v>
      </c>
      <c r="BO138" s="51"/>
      <c r="BP138" s="97"/>
      <c r="BX138" s="54">
        <f t="shared" si="143"/>
        <v>2025</v>
      </c>
      <c r="BY138" s="98">
        <f t="shared" si="180"/>
        <v>45931</v>
      </c>
      <c r="BZ138" s="57">
        <f t="shared" si="144"/>
        <v>6.2532273974115773</v>
      </c>
      <c r="CA138" s="57">
        <f t="shared" si="145"/>
        <v>5.8324224339157116</v>
      </c>
      <c r="CB138" s="57">
        <v>6.1289022773273629</v>
      </c>
      <c r="CC138" s="57">
        <v>6.0265430295477787</v>
      </c>
      <c r="CD138" s="57">
        <v>6.1289022773273629</v>
      </c>
      <c r="CE138" s="57">
        <f t="shared" si="146"/>
        <v>5.865257357613241</v>
      </c>
      <c r="CF138" s="1"/>
      <c r="CG138" s="99">
        <v>0.25</v>
      </c>
      <c r="CH138" s="7">
        <v>-1</v>
      </c>
      <c r="CI138" s="7">
        <v>-0.5</v>
      </c>
      <c r="CJ138" s="7">
        <v>-1</v>
      </c>
      <c r="CK138" s="7">
        <v>3</v>
      </c>
      <c r="CL138" s="7">
        <v>1</v>
      </c>
      <c r="CM138" s="7">
        <v>-3.3867100000000008</v>
      </c>
      <c r="CN138" s="100">
        <v>-3.0108300000000057</v>
      </c>
      <c r="CO138" s="13"/>
      <c r="CP138" s="101">
        <v>1.0555297397769516</v>
      </c>
      <c r="CQ138" s="102">
        <v>1.0242797397769516</v>
      </c>
      <c r="CR138" s="102">
        <v>1.0163635156664896</v>
      </c>
      <c r="CS138" s="102">
        <v>0.94108470525756782</v>
      </c>
      <c r="CT138" s="102">
        <v>1.0535198021526351</v>
      </c>
      <c r="CU138" s="103">
        <v>1.0024074727955574</v>
      </c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</row>
    <row r="139" spans="1:143" ht="12.75" x14ac:dyDescent="0.2">
      <c r="A139" s="3">
        <f t="shared" si="142"/>
        <v>2025</v>
      </c>
      <c r="B139" s="43">
        <v>45962</v>
      </c>
      <c r="C139" s="43">
        <v>45991</v>
      </c>
      <c r="D139" s="44">
        <f t="shared" si="147"/>
        <v>45962</v>
      </c>
      <c r="E139" s="94">
        <v>71.072590000000005</v>
      </c>
      <c r="F139" s="46">
        <v>58.461570000000002</v>
      </c>
      <c r="G139" s="94">
        <v>58.06765</v>
      </c>
      <c r="H139" s="46">
        <v>55.079619999999998</v>
      </c>
      <c r="I139" s="94">
        <v>69.21754</v>
      </c>
      <c r="J139" s="46">
        <v>54.855499999999999</v>
      </c>
      <c r="K139" s="94">
        <v>73.666489999999996</v>
      </c>
      <c r="L139" s="46">
        <v>65.286900000000003</v>
      </c>
      <c r="M139" s="94">
        <v>68.883780000000002</v>
      </c>
      <c r="N139" s="46">
        <v>60.68544</v>
      </c>
      <c r="O139" s="94">
        <f t="shared" si="154"/>
        <v>57.31765</v>
      </c>
      <c r="P139" s="46">
        <f t="shared" si="155"/>
        <v>54.079619999999998</v>
      </c>
      <c r="Q139" s="94">
        <f t="shared" si="156"/>
        <v>57.56765</v>
      </c>
      <c r="R139" s="46">
        <f t="shared" si="157"/>
        <v>54.579619999999998</v>
      </c>
      <c r="S139" s="94">
        <f t="shared" si="158"/>
        <v>60.81765</v>
      </c>
      <c r="T139" s="46">
        <f t="shared" si="159"/>
        <v>55.579619999999998</v>
      </c>
      <c r="U139" s="94">
        <f t="shared" si="160"/>
        <v>67.468130000000002</v>
      </c>
      <c r="V139" s="95">
        <f t="shared" si="161"/>
        <v>54.661389999999997</v>
      </c>
      <c r="W139" s="96">
        <v>6.4159199361923767</v>
      </c>
      <c r="X139" s="96">
        <v>6.820658375603279</v>
      </c>
      <c r="Y139" s="96">
        <v>6.3697737351139896</v>
      </c>
      <c r="Z139" s="96">
        <v>6.5186486461262882</v>
      </c>
      <c r="AA139" s="96">
        <v>6.3586474520999321</v>
      </c>
      <c r="AB139" s="96">
        <v>6.843485252349101</v>
      </c>
      <c r="AC139" s="96">
        <v>6.7215009727148045</v>
      </c>
      <c r="AD139" s="96">
        <v>6.5553744609733338</v>
      </c>
      <c r="AE139" s="96">
        <v>5.9147555597658945</v>
      </c>
      <c r="AF139" s="96">
        <f t="shared" si="149"/>
        <v>6.8525511379100399</v>
      </c>
      <c r="AG139" s="96">
        <f t="shared" si="150"/>
        <v>6.6645497349290714</v>
      </c>
      <c r="AH139" s="96">
        <f t="shared" si="151"/>
        <v>6.6171493811987636</v>
      </c>
      <c r="AI139" s="96">
        <f t="shared" si="152"/>
        <v>6.8833731831259488</v>
      </c>
      <c r="AJ139" s="96">
        <f t="shared" si="153"/>
        <v>6.7365009748855593</v>
      </c>
      <c r="AK139" s="125"/>
      <c r="AL139" s="7"/>
      <c r="AM139" s="13"/>
      <c r="AN139" s="13"/>
      <c r="AO139" s="13"/>
      <c r="AP139" s="13"/>
      <c r="AQ139" s="13"/>
      <c r="AR139" s="8">
        <f t="shared" si="162"/>
        <v>6.863287928361423</v>
      </c>
      <c r="AS139" s="8">
        <f t="shared" si="163"/>
        <v>6.6944430134905311</v>
      </c>
      <c r="AT139" s="8">
        <f t="shared" si="164"/>
        <v>7.1234250818303977</v>
      </c>
      <c r="AU139" s="8">
        <f t="shared" si="165"/>
        <v>6.9481809737272249</v>
      </c>
      <c r="AV139" s="8">
        <f t="shared" si="148"/>
        <v>6.9073342493523944</v>
      </c>
      <c r="AW139" s="8"/>
      <c r="AX139" s="8">
        <f t="shared" si="166"/>
        <v>6.6372016301651291</v>
      </c>
      <c r="AY139" s="8">
        <f t="shared" si="167"/>
        <v>6.8517967252306482</v>
      </c>
      <c r="AZ139" s="8">
        <f t="shared" si="168"/>
        <v>6.8474575860181757</v>
      </c>
      <c r="BA139" s="8">
        <v>6.635343976401014</v>
      </c>
      <c r="BB139" s="8">
        <f t="shared" si="169"/>
        <v>6.5374752250229866</v>
      </c>
      <c r="BC139" s="8">
        <v>6.5246471730080584</v>
      </c>
      <c r="BD139" s="8">
        <f t="shared" si="170"/>
        <v>6.6085151643659348</v>
      </c>
      <c r="BE139" s="5"/>
      <c r="BF139" s="61">
        <f t="shared" si="171"/>
        <v>65.649851400000003</v>
      </c>
      <c r="BG139" s="63">
        <f t="shared" si="172"/>
        <v>56.782797099999996</v>
      </c>
      <c r="BH139" s="63">
        <f t="shared" si="173"/>
        <v>63.041862799999997</v>
      </c>
      <c r="BI139" s="63">
        <f t="shared" si="174"/>
        <v>65.358493799999991</v>
      </c>
      <c r="BJ139" s="63">
        <f t="shared" si="175"/>
        <v>56.282797099999996</v>
      </c>
      <c r="BK139" s="63">
        <f t="shared" si="176"/>
        <v>70.063266299999995</v>
      </c>
      <c r="BL139" s="63">
        <f t="shared" si="177"/>
        <v>61.961231799999993</v>
      </c>
      <c r="BM139" s="63">
        <f t="shared" si="178"/>
        <v>55.925297099999995</v>
      </c>
      <c r="BN139" s="64">
        <f t="shared" si="179"/>
        <v>58.565297099999995</v>
      </c>
      <c r="BO139" s="51"/>
      <c r="BP139" s="97"/>
      <c r="BX139" s="54">
        <f t="shared" si="143"/>
        <v>2025</v>
      </c>
      <c r="BY139" s="98">
        <f t="shared" si="180"/>
        <v>45962</v>
      </c>
      <c r="BZ139" s="57">
        <f t="shared" si="144"/>
        <v>6.5871394331865316</v>
      </c>
      <c r="CA139" s="57">
        <f t="shared" si="145"/>
        <v>6.5374752250229866</v>
      </c>
      <c r="CB139" s="57">
        <v>6.6320276498704009</v>
      </c>
      <c r="CC139" s="57">
        <v>6.5213972669794593</v>
      </c>
      <c r="CD139" s="57">
        <v>6.6320276498704009</v>
      </c>
      <c r="CE139" s="57">
        <f t="shared" si="146"/>
        <v>6.571395513238846</v>
      </c>
      <c r="CF139" s="1"/>
      <c r="CG139" s="99">
        <v>-0.75</v>
      </c>
      <c r="CH139" s="7">
        <v>-1</v>
      </c>
      <c r="CI139" s="7">
        <v>-0.5</v>
      </c>
      <c r="CJ139" s="7">
        <v>-0.5</v>
      </c>
      <c r="CK139" s="7">
        <v>2.75</v>
      </c>
      <c r="CL139" s="7">
        <v>0.5</v>
      </c>
      <c r="CM139" s="7">
        <v>-3.6044600000000031</v>
      </c>
      <c r="CN139" s="100">
        <v>-3.8001800000000046</v>
      </c>
      <c r="CO139" s="13"/>
      <c r="CP139" s="101">
        <v>1.0512226551713557</v>
      </c>
      <c r="CQ139" s="102">
        <v>1.022382106587304</v>
      </c>
      <c r="CR139" s="102">
        <v>1.0151106065719633</v>
      </c>
      <c r="CS139" s="102">
        <v>0.97545485226889206</v>
      </c>
      <c r="CT139" s="102">
        <v>1.0500350855783018</v>
      </c>
      <c r="CU139" s="103">
        <v>1.0022316447221604</v>
      </c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</row>
    <row r="140" spans="1:143" ht="12.75" x14ac:dyDescent="0.2">
      <c r="A140" s="3">
        <f t="shared" si="142"/>
        <v>2025</v>
      </c>
      <c r="B140" s="43">
        <v>45992</v>
      </c>
      <c r="C140" s="43">
        <v>46022</v>
      </c>
      <c r="D140" s="44">
        <f t="shared" si="147"/>
        <v>45992</v>
      </c>
      <c r="E140" s="94">
        <v>73.185199999999995</v>
      </c>
      <c r="F140" s="46">
        <v>60.264699999999998</v>
      </c>
      <c r="G140" s="94">
        <v>60.564950000000003</v>
      </c>
      <c r="H140" s="46">
        <v>57.926879999999997</v>
      </c>
      <c r="I140" s="94">
        <v>73.401049999999998</v>
      </c>
      <c r="J140" s="46">
        <v>57.144289999999998</v>
      </c>
      <c r="K140" s="94">
        <v>74.488489999999999</v>
      </c>
      <c r="L140" s="46">
        <v>67.445210000000003</v>
      </c>
      <c r="M140" s="94">
        <v>70.639920000000004</v>
      </c>
      <c r="N140" s="46">
        <v>63.465870000000002</v>
      </c>
      <c r="O140" s="94">
        <f t="shared" si="154"/>
        <v>60.064950000000003</v>
      </c>
      <c r="P140" s="46">
        <f t="shared" si="155"/>
        <v>57.426879999999997</v>
      </c>
      <c r="Q140" s="94">
        <f t="shared" si="156"/>
        <v>60.064950000000003</v>
      </c>
      <c r="R140" s="46">
        <f t="shared" si="157"/>
        <v>57.426879999999997</v>
      </c>
      <c r="S140" s="94">
        <f t="shared" si="158"/>
        <v>63.064950000000003</v>
      </c>
      <c r="T140" s="46">
        <f t="shared" si="159"/>
        <v>58.676879999999997</v>
      </c>
      <c r="U140" s="94">
        <f t="shared" si="160"/>
        <v>67.838889999999992</v>
      </c>
      <c r="V140" s="95">
        <f t="shared" si="161"/>
        <v>57.042699999999996</v>
      </c>
      <c r="W140" s="96">
        <v>6.6935286443685422</v>
      </c>
      <c r="X140" s="96">
        <v>7.1868014054969995</v>
      </c>
      <c r="Y140" s="96">
        <v>6.6474057719939088</v>
      </c>
      <c r="Z140" s="96">
        <v>6.7208028636748445</v>
      </c>
      <c r="AA140" s="96">
        <v>6.5633027965654547</v>
      </c>
      <c r="AB140" s="96">
        <v>6.9577765985725479</v>
      </c>
      <c r="AC140" s="96">
        <v>6.8665471036600314</v>
      </c>
      <c r="AD140" s="96">
        <v>7.2814951398875705</v>
      </c>
      <c r="AE140" s="96">
        <v>5.9807422465004558</v>
      </c>
      <c r="AF140" s="96">
        <f t="shared" si="149"/>
        <v>7.0613030087589541</v>
      </c>
      <c r="AG140" s="96">
        <f t="shared" si="150"/>
        <v>6.8700029272476764</v>
      </c>
      <c r="AH140" s="96">
        <f t="shared" si="151"/>
        <v>6.8204029061135447</v>
      </c>
      <c r="AI140" s="96">
        <f t="shared" si="152"/>
        <v>7.621094913218041</v>
      </c>
      <c r="AJ140" s="96">
        <f t="shared" si="153"/>
        <v>6.8815472065588734</v>
      </c>
      <c r="AK140" s="125"/>
      <c r="AL140" s="7"/>
      <c r="AM140" s="13"/>
      <c r="AN140" s="13"/>
      <c r="AO140" s="13"/>
      <c r="AP140" s="13"/>
      <c r="AQ140" s="13"/>
      <c r="AR140" s="8">
        <f t="shared" si="162"/>
        <v>7.0107075146458291</v>
      </c>
      <c r="AS140" s="8">
        <f t="shared" si="163"/>
        <v>7.4324455329683605</v>
      </c>
      <c r="AT140" s="8">
        <f t="shared" si="164"/>
        <v>7.2764318450788146</v>
      </c>
      <c r="AU140" s="8">
        <f t="shared" si="165"/>
        <v>7.7141536617568303</v>
      </c>
      <c r="AV140" s="8">
        <f t="shared" si="148"/>
        <v>7.3584346386124579</v>
      </c>
      <c r="AW140" s="8"/>
      <c r="AX140" s="8">
        <f t="shared" si="166"/>
        <v>6.8428937522129072</v>
      </c>
      <c r="AY140" s="8">
        <f t="shared" si="167"/>
        <v>6.9989769697209852</v>
      </c>
      <c r="AZ140" s="8">
        <f t="shared" si="168"/>
        <v>6.9617883489154391</v>
      </c>
      <c r="BA140" s="8">
        <v>6.8416239338296094</v>
      </c>
      <c r="BB140" s="8">
        <f t="shared" si="169"/>
        <v>6.7471845645716311</v>
      </c>
      <c r="BC140" s="8">
        <v>6.7275356185729445</v>
      </c>
      <c r="BD140" s="8">
        <f t="shared" si="170"/>
        <v>6.8115831880209381</v>
      </c>
      <c r="BE140" s="5"/>
      <c r="BF140" s="61">
        <f t="shared" si="171"/>
        <v>67.629384999999985</v>
      </c>
      <c r="BG140" s="63">
        <f t="shared" si="172"/>
        <v>59.430579899999998</v>
      </c>
      <c r="BH140" s="63">
        <f t="shared" si="173"/>
        <v>66.410643199999996</v>
      </c>
      <c r="BI140" s="63">
        <f t="shared" si="174"/>
        <v>67.555078500000008</v>
      </c>
      <c r="BJ140" s="63">
        <f t="shared" si="175"/>
        <v>58.930579899999998</v>
      </c>
      <c r="BK140" s="63">
        <f t="shared" si="176"/>
        <v>71.459879599999994</v>
      </c>
      <c r="BL140" s="63">
        <f t="shared" si="177"/>
        <v>63.19652829999999</v>
      </c>
      <c r="BM140" s="63">
        <f t="shared" si="178"/>
        <v>58.930579899999998</v>
      </c>
      <c r="BN140" s="64">
        <f t="shared" si="179"/>
        <v>61.1780799</v>
      </c>
      <c r="BO140" s="51"/>
      <c r="BP140" s="97"/>
      <c r="BX140" s="54">
        <f t="shared" si="143"/>
        <v>2025</v>
      </c>
      <c r="BY140" s="98">
        <f t="shared" si="180"/>
        <v>45992</v>
      </c>
      <c r="BZ140" s="57">
        <f t="shared" si="144"/>
        <v>6.8727984895502718</v>
      </c>
      <c r="CA140" s="57">
        <f t="shared" si="145"/>
        <v>6.7471845645716311</v>
      </c>
      <c r="CB140" s="57">
        <v>6.8383076072989963</v>
      </c>
      <c r="CC140" s="57">
        <v>6.7242860827726538</v>
      </c>
      <c r="CD140" s="57">
        <v>6.8383076072989963</v>
      </c>
      <c r="CE140" s="57">
        <f t="shared" si="146"/>
        <v>6.781427681204284</v>
      </c>
      <c r="CF140" s="1"/>
      <c r="CG140" s="99">
        <v>-0.5</v>
      </c>
      <c r="CH140" s="7">
        <v>-0.5</v>
      </c>
      <c r="CI140" s="7">
        <v>-0.5</v>
      </c>
      <c r="CJ140" s="7">
        <v>-0.5</v>
      </c>
      <c r="CK140" s="7">
        <v>2.5</v>
      </c>
      <c r="CL140" s="7">
        <v>0.75</v>
      </c>
      <c r="CM140" s="7">
        <v>-5.3463100000000026</v>
      </c>
      <c r="CN140" s="100">
        <v>-3.2220000000000013</v>
      </c>
      <c r="CO140" s="13"/>
      <c r="CP140" s="101">
        <v>1.0506636114748245</v>
      </c>
      <c r="CQ140" s="102">
        <v>1.0221997381264136</v>
      </c>
      <c r="CR140" s="102">
        <v>1.0148196643256755</v>
      </c>
      <c r="CS140" s="102">
        <v>0.97656528984644686</v>
      </c>
      <c r="CT140" s="102">
        <v>1.0466387420174414</v>
      </c>
      <c r="CU140" s="103">
        <v>1.0021845190417242</v>
      </c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</row>
    <row r="141" spans="1:143" ht="12.75" x14ac:dyDescent="0.2">
      <c r="A141" s="3">
        <f t="shared" si="142"/>
        <v>2026</v>
      </c>
      <c r="B141" s="43">
        <v>46023</v>
      </c>
      <c r="C141" s="43">
        <v>46053</v>
      </c>
      <c r="D141" s="44">
        <f t="shared" si="147"/>
        <v>46023</v>
      </c>
      <c r="E141" s="94">
        <v>67.149010000000004</v>
      </c>
      <c r="F141" s="46">
        <v>56.678820000000002</v>
      </c>
      <c r="G141" s="94">
        <v>59.771189999999997</v>
      </c>
      <c r="H141" s="46">
        <v>57.017859999999999</v>
      </c>
      <c r="I141" s="94">
        <v>67.716449999999995</v>
      </c>
      <c r="J141" s="46">
        <v>54.195869999999999</v>
      </c>
      <c r="K141" s="94">
        <v>72.125420000000005</v>
      </c>
      <c r="L141" s="46">
        <v>65.621700000000004</v>
      </c>
      <c r="M141" s="94">
        <v>68.113789999999995</v>
      </c>
      <c r="N141" s="46">
        <v>61.685360000000003</v>
      </c>
      <c r="O141" s="94">
        <f t="shared" si="154"/>
        <v>59.271189999999997</v>
      </c>
      <c r="P141" s="46">
        <f t="shared" si="155"/>
        <v>56.517859999999999</v>
      </c>
      <c r="Q141" s="94">
        <f t="shared" si="156"/>
        <v>59.271189999999997</v>
      </c>
      <c r="R141" s="46">
        <f t="shared" si="157"/>
        <v>56.517859999999999</v>
      </c>
      <c r="S141" s="94">
        <f t="shared" si="158"/>
        <v>61.521189999999997</v>
      </c>
      <c r="T141" s="46">
        <f t="shared" si="159"/>
        <v>55.517859999999999</v>
      </c>
      <c r="U141" s="94">
        <f t="shared" si="160"/>
        <v>60.706970000000013</v>
      </c>
      <c r="V141" s="95">
        <f t="shared" si="161"/>
        <v>52.489560000000004</v>
      </c>
      <c r="W141" s="96">
        <v>6.7745535587746772</v>
      </c>
      <c r="X141" s="96">
        <v>7.0506914756500718</v>
      </c>
      <c r="Y141" s="96">
        <v>6.6070714083581548</v>
      </c>
      <c r="Z141" s="96">
        <v>6.5408204422884095</v>
      </c>
      <c r="AA141" s="96">
        <v>6.3683199031655571</v>
      </c>
      <c r="AB141" s="96">
        <v>6.4903145377124796</v>
      </c>
      <c r="AC141" s="96">
        <v>6.4701609793940866</v>
      </c>
      <c r="AD141" s="96">
        <v>6.4701419447871347</v>
      </c>
      <c r="AE141" s="96">
        <v>5.9420436277284683</v>
      </c>
      <c r="AF141" s="96">
        <f t="shared" si="149"/>
        <v>6.8851215183463692</v>
      </c>
      <c r="AG141" s="96">
        <f t="shared" si="150"/>
        <v>6.6919209145287741</v>
      </c>
      <c r="AH141" s="96">
        <f t="shared" si="151"/>
        <v>6.6411207557610012</v>
      </c>
      <c r="AI141" s="96">
        <f t="shared" si="152"/>
        <v>6.8165441904516939</v>
      </c>
      <c r="AJ141" s="96">
        <f t="shared" si="153"/>
        <v>6.4851608889317998</v>
      </c>
      <c r="AK141" s="125"/>
      <c r="AL141" s="7"/>
      <c r="AM141" s="13"/>
      <c r="AN141" s="13"/>
      <c r="AO141" s="13"/>
      <c r="AP141" s="13"/>
      <c r="AQ141" s="13"/>
      <c r="AR141" s="8">
        <f t="shared" si="162"/>
        <v>6.6078351452323263</v>
      </c>
      <c r="AS141" s="8">
        <f t="shared" si="163"/>
        <v>6.6078157991535056</v>
      </c>
      <c r="AT141" s="8">
        <f t="shared" si="164"/>
        <v>6.8582906821585876</v>
      </c>
      <c r="AU141" s="8">
        <f t="shared" si="165"/>
        <v>6.8582706028667069</v>
      </c>
      <c r="AV141" s="8">
        <f t="shared" si="148"/>
        <v>6.7330530573527811</v>
      </c>
      <c r="AW141" s="8"/>
      <c r="AX141" s="8">
        <f t="shared" si="166"/>
        <v>6.6597614553199129</v>
      </c>
      <c r="AY141" s="8">
        <f t="shared" si="167"/>
        <v>6.5967586802578246</v>
      </c>
      <c r="AZ141" s="8">
        <f t="shared" si="168"/>
        <v>6.4941650702538194</v>
      </c>
      <c r="BA141" s="8">
        <v>6.6579683467157276</v>
      </c>
      <c r="BB141" s="8">
        <f t="shared" si="169"/>
        <v>6.5473865387494188</v>
      </c>
      <c r="BC141" s="8">
        <v>6.5468995691315426</v>
      </c>
      <c r="BD141" s="8">
        <f t="shared" si="170"/>
        <v>6.6307871846191961</v>
      </c>
      <c r="BE141" s="5"/>
      <c r="BF141" s="61">
        <f t="shared" si="171"/>
        <v>62.646828299999996</v>
      </c>
      <c r="BG141" s="63">
        <f t="shared" si="172"/>
        <v>58.5872581</v>
      </c>
      <c r="BH141" s="63">
        <f t="shared" si="173"/>
        <v>61.902600599999992</v>
      </c>
      <c r="BI141" s="63">
        <f t="shared" si="174"/>
        <v>65.349565099999992</v>
      </c>
      <c r="BJ141" s="63">
        <f t="shared" si="175"/>
        <v>58.087258099999993</v>
      </c>
      <c r="BK141" s="63">
        <f t="shared" si="176"/>
        <v>69.328820399999998</v>
      </c>
      <c r="BL141" s="63">
        <f t="shared" si="177"/>
        <v>57.173483700000006</v>
      </c>
      <c r="BM141" s="63">
        <f t="shared" si="178"/>
        <v>58.087258099999993</v>
      </c>
      <c r="BN141" s="64">
        <f t="shared" si="179"/>
        <v>58.939758099999999</v>
      </c>
      <c r="BO141" s="51"/>
      <c r="BP141" s="97"/>
      <c r="BX141" s="54">
        <f t="shared" si="143"/>
        <v>2026</v>
      </c>
      <c r="BY141" s="98">
        <f t="shared" si="180"/>
        <v>46023</v>
      </c>
      <c r="BZ141" s="57">
        <f t="shared" si="144"/>
        <v>6.8312979610640552</v>
      </c>
      <c r="CA141" s="57">
        <f t="shared" si="145"/>
        <v>6.5473865387494188</v>
      </c>
      <c r="CB141" s="57">
        <v>6.6546520201851145</v>
      </c>
      <c r="CC141" s="57">
        <v>6.543649703708839</v>
      </c>
      <c r="CD141" s="57">
        <v>6.6546520201851145</v>
      </c>
      <c r="CE141" s="57">
        <f t="shared" si="146"/>
        <v>6.5813220845295124</v>
      </c>
      <c r="CF141" s="1"/>
      <c r="CG141" s="99">
        <v>-0.5</v>
      </c>
      <c r="CH141" s="7">
        <v>-0.5</v>
      </c>
      <c r="CI141" s="7">
        <v>-0.5</v>
      </c>
      <c r="CJ141" s="7">
        <v>-0.5</v>
      </c>
      <c r="CK141" s="7">
        <v>1.75</v>
      </c>
      <c r="CL141" s="7">
        <v>-1.5</v>
      </c>
      <c r="CM141" s="7">
        <v>-6.4420399999999916</v>
      </c>
      <c r="CN141" s="100">
        <v>-4.1892599999999973</v>
      </c>
      <c r="CO141" s="13"/>
      <c r="CP141" s="101">
        <v>1.0526388209393347</v>
      </c>
      <c r="CQ141" s="102">
        <v>1.0231011497064579</v>
      </c>
      <c r="CR141" s="102">
        <v>1.0153345156555773</v>
      </c>
      <c r="CS141" s="102">
        <v>0.97362707925636005</v>
      </c>
      <c r="CT141" s="102">
        <v>1.0535385851841548</v>
      </c>
      <c r="CU141" s="103">
        <v>1.0023183209174369</v>
      </c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</row>
    <row r="142" spans="1:143" ht="12.75" x14ac:dyDescent="0.2">
      <c r="A142" s="3">
        <f t="shared" si="142"/>
        <v>2026</v>
      </c>
      <c r="B142" s="43">
        <v>46054</v>
      </c>
      <c r="C142" s="43">
        <v>46081</v>
      </c>
      <c r="D142" s="44">
        <f t="shared" si="147"/>
        <v>46054</v>
      </c>
      <c r="E142" s="94">
        <v>62.84713</v>
      </c>
      <c r="F142" s="46">
        <v>55.278269999999999</v>
      </c>
      <c r="G142" s="94">
        <v>58.823030000000003</v>
      </c>
      <c r="H142" s="46">
        <v>55.786560000000001</v>
      </c>
      <c r="I142" s="94">
        <v>62.537100000000002</v>
      </c>
      <c r="J142" s="46">
        <v>52.938369999999999</v>
      </c>
      <c r="K142" s="94">
        <v>70.320409999999995</v>
      </c>
      <c r="L142" s="46">
        <v>64.664109999999994</v>
      </c>
      <c r="M142" s="94">
        <v>65.585509999999999</v>
      </c>
      <c r="N142" s="46">
        <v>60.097740000000002</v>
      </c>
      <c r="O142" s="94">
        <f t="shared" si="154"/>
        <v>57.823030000000003</v>
      </c>
      <c r="P142" s="46">
        <f t="shared" si="155"/>
        <v>54.536560000000001</v>
      </c>
      <c r="Q142" s="94">
        <f t="shared" si="156"/>
        <v>58.823030000000003</v>
      </c>
      <c r="R142" s="46">
        <f t="shared" si="157"/>
        <v>55.286560000000001</v>
      </c>
      <c r="S142" s="94">
        <f t="shared" si="158"/>
        <v>61.323030000000003</v>
      </c>
      <c r="T142" s="46">
        <f t="shared" si="159"/>
        <v>58.036560000000001</v>
      </c>
      <c r="U142" s="94">
        <f t="shared" si="160"/>
        <v>59.923499999999997</v>
      </c>
      <c r="V142" s="95">
        <f t="shared" si="161"/>
        <v>51.45581</v>
      </c>
      <c r="W142" s="96">
        <v>6.703624903247297</v>
      </c>
      <c r="X142" s="96">
        <v>6.8430147485356132</v>
      </c>
      <c r="Y142" s="96">
        <v>6.4964818689560282</v>
      </c>
      <c r="Z142" s="96">
        <v>6.5025882175020158</v>
      </c>
      <c r="AA142" s="96">
        <v>6.3500884938270152</v>
      </c>
      <c r="AB142" s="96">
        <v>6.5213556200434608</v>
      </c>
      <c r="AC142" s="96">
        <v>6.4959791461014325</v>
      </c>
      <c r="AD142" s="96">
        <v>6.4959620900116688</v>
      </c>
      <c r="AE142" s="96">
        <v>5.9672939079109781</v>
      </c>
      <c r="AF142" s="96">
        <f t="shared" si="149"/>
        <v>6.8460875950912792</v>
      </c>
      <c r="AG142" s="96">
        <f t="shared" si="150"/>
        <v>6.6532879444385564</v>
      </c>
      <c r="AH142" s="96">
        <f t="shared" si="151"/>
        <v>6.6027880359429014</v>
      </c>
      <c r="AI142" s="96">
        <f t="shared" si="152"/>
        <v>6.840860077210718</v>
      </c>
      <c r="AJ142" s="96">
        <f t="shared" si="153"/>
        <v>6.510979097947418</v>
      </c>
      <c r="AK142" s="125"/>
      <c r="AL142" s="7"/>
      <c r="AM142" s="13"/>
      <c r="AN142" s="13"/>
      <c r="AO142" s="13"/>
      <c r="AP142" s="13"/>
      <c r="AQ142" s="13"/>
      <c r="AR142" s="8">
        <f t="shared" si="162"/>
        <v>6.6340757862602215</v>
      </c>
      <c r="AS142" s="8">
        <f t="shared" si="163"/>
        <v>6.6340584510739591</v>
      </c>
      <c r="AT142" s="8">
        <f t="shared" si="164"/>
        <v>6.8855258389680492</v>
      </c>
      <c r="AU142" s="8">
        <f t="shared" si="165"/>
        <v>6.8855078467812092</v>
      </c>
      <c r="AV142" s="8">
        <f t="shared" si="148"/>
        <v>6.75979198077086</v>
      </c>
      <c r="AW142" s="8"/>
      <c r="AX142" s="8">
        <f t="shared" si="166"/>
        <v>6.6208601276984291</v>
      </c>
      <c r="AY142" s="8">
        <f t="shared" si="167"/>
        <v>6.6229567185199709</v>
      </c>
      <c r="AZ142" s="8">
        <f t="shared" si="168"/>
        <v>6.5252168579991441</v>
      </c>
      <c r="BA142" s="8">
        <v>6.6189559732054688</v>
      </c>
      <c r="BB142" s="8">
        <f t="shared" si="169"/>
        <v>6.5287049019643568</v>
      </c>
      <c r="BC142" s="8">
        <v>6.5085286099847579</v>
      </c>
      <c r="BD142" s="8">
        <f t="shared" si="170"/>
        <v>6.592382137119051</v>
      </c>
      <c r="BE142" s="5"/>
      <c r="BF142" s="61">
        <f t="shared" si="171"/>
        <v>59.592520199999996</v>
      </c>
      <c r="BG142" s="63">
        <f t="shared" si="172"/>
        <v>57.517347899999997</v>
      </c>
      <c r="BH142" s="63">
        <f t="shared" si="173"/>
        <v>58.409646100000003</v>
      </c>
      <c r="BI142" s="63">
        <f t="shared" si="174"/>
        <v>63.225768899999998</v>
      </c>
      <c r="BJ142" s="63">
        <f t="shared" si="175"/>
        <v>57.302347900000001</v>
      </c>
      <c r="BK142" s="63">
        <f t="shared" si="176"/>
        <v>67.888200999999995</v>
      </c>
      <c r="BL142" s="63">
        <f t="shared" si="177"/>
        <v>56.282393299999995</v>
      </c>
      <c r="BM142" s="63">
        <f t="shared" si="178"/>
        <v>56.409847899999995</v>
      </c>
      <c r="BN142" s="64">
        <f t="shared" si="179"/>
        <v>59.909847900000003</v>
      </c>
      <c r="BO142" s="51"/>
      <c r="BP142" s="97"/>
      <c r="BX142" s="54">
        <f t="shared" si="143"/>
        <v>2026</v>
      </c>
      <c r="BY142" s="98">
        <f t="shared" si="180"/>
        <v>46054</v>
      </c>
      <c r="BZ142" s="57">
        <f t="shared" si="144"/>
        <v>6.7175110082889482</v>
      </c>
      <c r="CA142" s="57">
        <f t="shared" si="145"/>
        <v>6.5287049019643568</v>
      </c>
      <c r="CB142" s="57">
        <v>6.6156396466748557</v>
      </c>
      <c r="CC142" s="57">
        <v>6.505278674543205</v>
      </c>
      <c r="CD142" s="57">
        <v>6.6156396466748557</v>
      </c>
      <c r="CE142" s="57">
        <f t="shared" si="146"/>
        <v>6.5626116890671335</v>
      </c>
      <c r="CF142" s="1"/>
      <c r="CG142" s="99">
        <v>-1</v>
      </c>
      <c r="CH142" s="7">
        <v>-1.25</v>
      </c>
      <c r="CI142" s="7">
        <v>0</v>
      </c>
      <c r="CJ142" s="7">
        <v>-0.5</v>
      </c>
      <c r="CK142" s="7">
        <v>2.5</v>
      </c>
      <c r="CL142" s="7">
        <v>2.25</v>
      </c>
      <c r="CM142" s="7">
        <v>-2.9236300000000028</v>
      </c>
      <c r="CN142" s="100">
        <v>-3.8224599999999995</v>
      </c>
      <c r="CO142" s="13"/>
      <c r="CP142" s="101">
        <v>1.0528250238366192</v>
      </c>
      <c r="CQ142" s="102">
        <v>1.0231753452465167</v>
      </c>
      <c r="CR142" s="102">
        <v>1.0154092209270138</v>
      </c>
      <c r="CS142" s="102">
        <v>0.97654784240150094</v>
      </c>
      <c r="CT142" s="102">
        <v>1.0530942118226601</v>
      </c>
      <c r="CU142" s="103">
        <v>1.0023091133004927</v>
      </c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</row>
    <row r="143" spans="1:143" ht="12.75" x14ac:dyDescent="0.2">
      <c r="A143" s="3">
        <f t="shared" si="142"/>
        <v>2026</v>
      </c>
      <c r="B143" s="43">
        <v>46082</v>
      </c>
      <c r="C143" s="43">
        <v>46112</v>
      </c>
      <c r="D143" s="44">
        <f t="shared" si="147"/>
        <v>46082</v>
      </c>
      <c r="E143" s="94">
        <v>54.629489999999997</v>
      </c>
      <c r="F143" s="46">
        <v>50.237180000000002</v>
      </c>
      <c r="G143" s="94">
        <v>54.872999999999998</v>
      </c>
      <c r="H143" s="46">
        <v>51.890239999999999</v>
      </c>
      <c r="I143" s="94">
        <v>51.59516</v>
      </c>
      <c r="J143" s="46">
        <v>46.700049999999997</v>
      </c>
      <c r="K143" s="94">
        <v>62.696530000000003</v>
      </c>
      <c r="L143" s="46">
        <v>59.49239</v>
      </c>
      <c r="M143" s="94">
        <v>58.80979</v>
      </c>
      <c r="N143" s="46">
        <v>54.96942</v>
      </c>
      <c r="O143" s="94">
        <f t="shared" si="154"/>
        <v>53.872999999999998</v>
      </c>
      <c r="P143" s="46">
        <f t="shared" si="155"/>
        <v>50.390239999999999</v>
      </c>
      <c r="Q143" s="94">
        <f t="shared" si="156"/>
        <v>54.872999999999998</v>
      </c>
      <c r="R143" s="46">
        <f t="shared" si="157"/>
        <v>51.390239999999999</v>
      </c>
      <c r="S143" s="94">
        <f t="shared" si="158"/>
        <v>57.122999999999998</v>
      </c>
      <c r="T143" s="46">
        <f t="shared" si="159"/>
        <v>53.890239999999999</v>
      </c>
      <c r="U143" s="94">
        <f t="shared" si="160"/>
        <v>51.821999999999996</v>
      </c>
      <c r="V143" s="95">
        <f t="shared" si="161"/>
        <v>48.231820000000006</v>
      </c>
      <c r="W143" s="96">
        <v>6.2110800759440377</v>
      </c>
      <c r="X143" s="96">
        <v>6.371977251817988</v>
      </c>
      <c r="Y143" s="96">
        <v>6.0339808885354262</v>
      </c>
      <c r="Z143" s="96">
        <v>6.2123724430686478</v>
      </c>
      <c r="AA143" s="96">
        <v>6.054873141706322</v>
      </c>
      <c r="AB143" s="96">
        <v>6.4646902477223191</v>
      </c>
      <c r="AC143" s="96">
        <v>6.4379605575485117</v>
      </c>
      <c r="AD143" s="96">
        <v>6.4183020574251861</v>
      </c>
      <c r="AE143" s="96">
        <v>5.9808657647811998</v>
      </c>
      <c r="AF143" s="96">
        <f t="shared" si="149"/>
        <v>6.5534709300190563</v>
      </c>
      <c r="AG143" s="96">
        <f t="shared" si="150"/>
        <v>6.3618717799173323</v>
      </c>
      <c r="AH143" s="96">
        <f t="shared" si="151"/>
        <v>6.31207200081991</v>
      </c>
      <c r="AI143" s="96">
        <f t="shared" si="152"/>
        <v>6.7590021666386475</v>
      </c>
      <c r="AJ143" s="96">
        <f t="shared" si="153"/>
        <v>6.452960465650909</v>
      </c>
      <c r="AK143" s="125"/>
      <c r="AL143" s="7"/>
      <c r="AM143" s="13"/>
      <c r="AN143" s="13"/>
      <c r="AO143" s="13"/>
      <c r="AP143" s="13"/>
      <c r="AQ143" s="13"/>
      <c r="AR143" s="8">
        <f t="shared" si="162"/>
        <v>6.5751078133433394</v>
      </c>
      <c r="AS143" s="8">
        <f t="shared" si="163"/>
        <v>6.5551276323053012</v>
      </c>
      <c r="AT143" s="8">
        <f t="shared" si="164"/>
        <v>6.824322990020109</v>
      </c>
      <c r="AU143" s="8">
        <f t="shared" si="165"/>
        <v>6.8035855635573199</v>
      </c>
      <c r="AV143" s="8">
        <f t="shared" si="148"/>
        <v>6.6895359998065178</v>
      </c>
      <c r="AW143" s="8"/>
      <c r="AX143" s="8">
        <f t="shared" si="166"/>
        <v>6.3255652819176316</v>
      </c>
      <c r="AY143" s="8">
        <f t="shared" si="167"/>
        <v>6.5640844825454199</v>
      </c>
      <c r="AZ143" s="8">
        <f t="shared" si="168"/>
        <v>6.4685319429867025</v>
      </c>
      <c r="BA143" s="8">
        <v>6.3228174814127991</v>
      </c>
      <c r="BB143" s="8">
        <f t="shared" si="169"/>
        <v>6.2261991614984344</v>
      </c>
      <c r="BC143" s="8">
        <v>6.2172590216994186</v>
      </c>
      <c r="BD143" s="8">
        <f t="shared" si="170"/>
        <v>6.3008544882658439</v>
      </c>
      <c r="BE143" s="5"/>
      <c r="BF143" s="61">
        <f t="shared" si="171"/>
        <v>52.740796699999997</v>
      </c>
      <c r="BG143" s="63">
        <f t="shared" si="172"/>
        <v>53.590413199999993</v>
      </c>
      <c r="BH143" s="63">
        <f t="shared" si="173"/>
        <v>49.490262699999995</v>
      </c>
      <c r="BI143" s="63">
        <f t="shared" si="174"/>
        <v>57.158430899999999</v>
      </c>
      <c r="BJ143" s="63">
        <f t="shared" si="175"/>
        <v>53.375413199999997</v>
      </c>
      <c r="BK143" s="63">
        <f t="shared" si="176"/>
        <v>61.318749799999992</v>
      </c>
      <c r="BL143" s="63">
        <f t="shared" si="177"/>
        <v>50.278222599999992</v>
      </c>
      <c r="BM143" s="63">
        <f t="shared" si="178"/>
        <v>52.375413199999997</v>
      </c>
      <c r="BN143" s="64">
        <f t="shared" si="179"/>
        <v>55.732913199999999</v>
      </c>
      <c r="BO143" s="51"/>
      <c r="BP143" s="97"/>
      <c r="BX143" s="54">
        <f t="shared" si="143"/>
        <v>2026</v>
      </c>
      <c r="BY143" s="98">
        <f t="shared" si="180"/>
        <v>46082</v>
      </c>
      <c r="BZ143" s="57">
        <f t="shared" si="144"/>
        <v>6.2416379962294748</v>
      </c>
      <c r="CA143" s="57">
        <f t="shared" si="145"/>
        <v>6.2261991614984344</v>
      </c>
      <c r="CB143" s="57">
        <v>6.319501154882186</v>
      </c>
      <c r="CC143" s="57">
        <v>6.2140085547527475</v>
      </c>
      <c r="CD143" s="57">
        <v>6.319501154882186</v>
      </c>
      <c r="CE143" s="57">
        <f t="shared" si="146"/>
        <v>6.2596402685820207</v>
      </c>
      <c r="CF143" s="1"/>
      <c r="CG143" s="99">
        <v>-1</v>
      </c>
      <c r="CH143" s="7">
        <v>-1.5</v>
      </c>
      <c r="CI143" s="7">
        <v>0</v>
      </c>
      <c r="CJ143" s="7">
        <v>-0.5</v>
      </c>
      <c r="CK143" s="7">
        <v>2.25</v>
      </c>
      <c r="CL143" s="7">
        <v>2</v>
      </c>
      <c r="CM143" s="7">
        <v>-2.8074900000000014</v>
      </c>
      <c r="CN143" s="100">
        <v>-2.005359999999996</v>
      </c>
      <c r="CO143" s="13"/>
      <c r="CP143" s="101">
        <v>1.0549063163994592</v>
      </c>
      <c r="CQ143" s="102">
        <v>1.0240647736784496</v>
      </c>
      <c r="CR143" s="102">
        <v>1.01604854806516</v>
      </c>
      <c r="CS143" s="102">
        <v>0.97464747923507822</v>
      </c>
      <c r="CT143" s="102">
        <v>1.053082591963604</v>
      </c>
      <c r="CU143" s="103">
        <v>1.0023299161230197</v>
      </c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</row>
    <row r="144" spans="1:143" ht="12.75" x14ac:dyDescent="0.2">
      <c r="A144" s="3">
        <f t="shared" si="142"/>
        <v>2026</v>
      </c>
      <c r="B144" s="43">
        <v>46113</v>
      </c>
      <c r="C144" s="43">
        <v>46142</v>
      </c>
      <c r="D144" s="44">
        <f t="shared" si="147"/>
        <v>46113</v>
      </c>
      <c r="E144" s="94">
        <v>55.10266</v>
      </c>
      <c r="F144" s="46">
        <v>50.19849</v>
      </c>
      <c r="G144" s="94">
        <v>56.289549999999998</v>
      </c>
      <c r="H144" s="46">
        <v>51.931240000000003</v>
      </c>
      <c r="I144" s="94">
        <v>51.252299999999998</v>
      </c>
      <c r="J144" s="46">
        <v>46.343780000000002</v>
      </c>
      <c r="K144" s="94">
        <v>64.485309999999998</v>
      </c>
      <c r="L144" s="46">
        <v>59.491549999999997</v>
      </c>
      <c r="M144" s="94">
        <v>60.154400000000003</v>
      </c>
      <c r="N144" s="46">
        <v>55.111499999999999</v>
      </c>
      <c r="O144" s="94">
        <f t="shared" si="154"/>
        <v>55.039549999999998</v>
      </c>
      <c r="P144" s="46">
        <f t="shared" si="155"/>
        <v>50.931240000000003</v>
      </c>
      <c r="Q144" s="94">
        <f t="shared" si="156"/>
        <v>53.289549999999998</v>
      </c>
      <c r="R144" s="46">
        <f t="shared" si="157"/>
        <v>51.181240000000003</v>
      </c>
      <c r="S144" s="94">
        <f t="shared" si="158"/>
        <v>58.539549999999998</v>
      </c>
      <c r="T144" s="46">
        <f t="shared" si="159"/>
        <v>49.931240000000003</v>
      </c>
      <c r="U144" s="94">
        <f t="shared" si="160"/>
        <v>54.989409999999999</v>
      </c>
      <c r="V144" s="95">
        <f t="shared" si="161"/>
        <v>54.662120000000002</v>
      </c>
      <c r="W144" s="96">
        <v>6.1339485049089975</v>
      </c>
      <c r="X144" s="96">
        <v>6.2648213660478866</v>
      </c>
      <c r="Y144" s="96">
        <v>5.9594499445982816</v>
      </c>
      <c r="Z144" s="96">
        <v>6.0342227325275539</v>
      </c>
      <c r="AA144" s="96">
        <v>5.6792213951427666</v>
      </c>
      <c r="AB144" s="96">
        <v>6.4094190909844535</v>
      </c>
      <c r="AC144" s="96">
        <v>6.3104753568152354</v>
      </c>
      <c r="AD144" s="96">
        <v>6.0826491874390731</v>
      </c>
      <c r="AE144" s="96">
        <v>5.7933802563025605</v>
      </c>
      <c r="AF144" s="96">
        <f t="shared" si="149"/>
        <v>6.3634239727164896</v>
      </c>
      <c r="AG144" s="96">
        <f t="shared" si="150"/>
        <v>6.1778232735091185</v>
      </c>
      <c r="AH144" s="96">
        <f t="shared" si="151"/>
        <v>6.1318231002141887</v>
      </c>
      <c r="AI144" s="96">
        <f t="shared" si="152"/>
        <v>6.3804515956229668</v>
      </c>
      <c r="AJ144" s="96">
        <f t="shared" si="153"/>
        <v>6.3254752982386142</v>
      </c>
      <c r="AK144" s="125"/>
      <c r="AL144" s="7"/>
      <c r="AM144" s="13"/>
      <c r="AN144" s="13"/>
      <c r="AO144" s="13"/>
      <c r="AP144" s="13"/>
      <c r="AQ144" s="13"/>
      <c r="AR144" s="8">
        <f t="shared" si="162"/>
        <v>6.4455365147019359</v>
      </c>
      <c r="AS144" s="8">
        <f t="shared" si="163"/>
        <v>6.2139823228367446</v>
      </c>
      <c r="AT144" s="8">
        <f t="shared" si="164"/>
        <v>6.6898409614464596</v>
      </c>
      <c r="AU144" s="8">
        <f t="shared" si="165"/>
        <v>6.449510905536898</v>
      </c>
      <c r="AV144" s="8">
        <f t="shared" si="148"/>
        <v>6.4497176761305095</v>
      </c>
      <c r="AW144" s="8"/>
      <c r="AX144" s="8">
        <f t="shared" si="166"/>
        <v>6.1442977701745569</v>
      </c>
      <c r="AY144" s="8">
        <f t="shared" si="167"/>
        <v>6.4347235482650786</v>
      </c>
      <c r="AZ144" s="8">
        <f t="shared" si="168"/>
        <v>6.4132417243930746</v>
      </c>
      <c r="BA144" s="8">
        <v>6.1410318950836027</v>
      </c>
      <c r="BB144" s="8">
        <f t="shared" si="169"/>
        <v>5.8412706375066783</v>
      </c>
      <c r="BC144" s="8">
        <v>6.0384622277879272</v>
      </c>
      <c r="BD144" s="8">
        <f t="shared" si="170"/>
        <v>6.1218994801884019</v>
      </c>
      <c r="BE144" s="5"/>
      <c r="BF144" s="61">
        <f t="shared" si="171"/>
        <v>52.9938669</v>
      </c>
      <c r="BG144" s="63">
        <f t="shared" si="172"/>
        <v>54.415476699999999</v>
      </c>
      <c r="BH144" s="63">
        <f t="shared" si="173"/>
        <v>49.141636399999996</v>
      </c>
      <c r="BI144" s="63">
        <f t="shared" si="174"/>
        <v>57.985952999999995</v>
      </c>
      <c r="BJ144" s="63">
        <f t="shared" si="175"/>
        <v>52.3829767</v>
      </c>
      <c r="BK144" s="63">
        <f t="shared" si="176"/>
        <v>62.3379932</v>
      </c>
      <c r="BL144" s="63">
        <f t="shared" si="177"/>
        <v>54.848675299999996</v>
      </c>
      <c r="BM144" s="63">
        <f t="shared" si="178"/>
        <v>53.272976700000001</v>
      </c>
      <c r="BN144" s="64">
        <f t="shared" si="179"/>
        <v>54.837976699999999</v>
      </c>
      <c r="BO144" s="51"/>
      <c r="BP144" s="97"/>
      <c r="BX144" s="54">
        <f t="shared" si="143"/>
        <v>2026</v>
      </c>
      <c r="BY144" s="98">
        <f t="shared" si="180"/>
        <v>46113</v>
      </c>
      <c r="BZ144" s="57">
        <f t="shared" si="144"/>
        <v>6.1649521808810386</v>
      </c>
      <c r="CA144" s="57">
        <f t="shared" si="145"/>
        <v>5.8412706375066783</v>
      </c>
      <c r="CB144" s="57">
        <v>6.1377155685529905</v>
      </c>
      <c r="CC144" s="57">
        <v>6.0352114345750927</v>
      </c>
      <c r="CD144" s="57">
        <v>6.1377155685529905</v>
      </c>
      <c r="CE144" s="57">
        <f t="shared" si="146"/>
        <v>5.8741191822072718</v>
      </c>
      <c r="CF144" s="1"/>
      <c r="CG144" s="99">
        <v>-1.25</v>
      </c>
      <c r="CH144" s="7">
        <v>-1</v>
      </c>
      <c r="CI144" s="7">
        <v>-3</v>
      </c>
      <c r="CJ144" s="7">
        <v>-0.75</v>
      </c>
      <c r="CK144" s="7">
        <v>2.25</v>
      </c>
      <c r="CL144" s="7">
        <v>-2</v>
      </c>
      <c r="CM144" s="7">
        <v>-0.11325000000000074</v>
      </c>
      <c r="CN144" s="100">
        <v>4.463630000000002</v>
      </c>
      <c r="CO144" s="13"/>
      <c r="CP144" s="101">
        <v>1.0545556991813332</v>
      </c>
      <c r="CQ144" s="102">
        <v>1.0237976865201683</v>
      </c>
      <c r="CR144" s="102">
        <v>1.0161744721752677</v>
      </c>
      <c r="CS144" s="102">
        <v>0.94116867190348341</v>
      </c>
      <c r="CT144" s="102">
        <v>1.0489593266037549</v>
      </c>
      <c r="CU144" s="103">
        <v>1.0023769907297362</v>
      </c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</row>
    <row r="145" spans="1:143" ht="12.75" x14ac:dyDescent="0.2">
      <c r="A145" s="3">
        <f t="shared" si="142"/>
        <v>2026</v>
      </c>
      <c r="B145" s="43">
        <v>46143</v>
      </c>
      <c r="C145" s="43">
        <v>46173</v>
      </c>
      <c r="D145" s="44">
        <f t="shared" si="147"/>
        <v>46143</v>
      </c>
      <c r="E145" s="94">
        <v>50.965330000000002</v>
      </c>
      <c r="F145" s="46">
        <v>47.371699999999997</v>
      </c>
      <c r="G145" s="94">
        <v>54.226059999999997</v>
      </c>
      <c r="H145" s="46">
        <v>51.907699999999998</v>
      </c>
      <c r="I145" s="94">
        <v>47.026780000000002</v>
      </c>
      <c r="J145" s="46">
        <v>43.58623</v>
      </c>
      <c r="K145" s="94">
        <v>60.395319999999998</v>
      </c>
      <c r="L145" s="46">
        <v>56.878630000000001</v>
      </c>
      <c r="M145" s="94">
        <v>57.650300000000001</v>
      </c>
      <c r="N145" s="46">
        <v>54.41554</v>
      </c>
      <c r="O145" s="94">
        <f t="shared" si="154"/>
        <v>53.226059999999997</v>
      </c>
      <c r="P145" s="46">
        <f t="shared" si="155"/>
        <v>50.407699999999998</v>
      </c>
      <c r="Q145" s="94">
        <f t="shared" si="156"/>
        <v>53.226059999999997</v>
      </c>
      <c r="R145" s="46">
        <f t="shared" si="157"/>
        <v>50.907699999999998</v>
      </c>
      <c r="S145" s="94">
        <f t="shared" si="158"/>
        <v>56.976059999999997</v>
      </c>
      <c r="T145" s="46">
        <f t="shared" si="159"/>
        <v>49.907699999999998</v>
      </c>
      <c r="U145" s="94">
        <f t="shared" si="160"/>
        <v>50.849930000000001</v>
      </c>
      <c r="V145" s="95">
        <f t="shared" si="161"/>
        <v>49.428100000000001</v>
      </c>
      <c r="W145" s="96">
        <v>6.1847561919614122</v>
      </c>
      <c r="X145" s="96">
        <v>6.4306353803886731</v>
      </c>
      <c r="Y145" s="96">
        <v>6.0231493920449832</v>
      </c>
      <c r="Z145" s="96">
        <v>6.0011930150957644</v>
      </c>
      <c r="AA145" s="96">
        <v>5.6461934282866268</v>
      </c>
      <c r="AB145" s="96">
        <v>6.2291094680503498</v>
      </c>
      <c r="AC145" s="96">
        <v>6.0103500644224921</v>
      </c>
      <c r="AD145" s="96">
        <v>6.001249117518098</v>
      </c>
      <c r="AE145" s="96">
        <v>5.7260351318093727</v>
      </c>
      <c r="AF145" s="96">
        <f t="shared" si="149"/>
        <v>6.3311926310028497</v>
      </c>
      <c r="AG145" s="96">
        <f t="shared" si="150"/>
        <v>6.1450928476079749</v>
      </c>
      <c r="AH145" s="96">
        <f t="shared" si="151"/>
        <v>6.0989929012645918</v>
      </c>
      <c r="AI145" s="96">
        <f t="shared" si="152"/>
        <v>6.3004515663552336</v>
      </c>
      <c r="AJ145" s="96">
        <f t="shared" si="153"/>
        <v>6.0253499397995629</v>
      </c>
      <c r="AK145" s="125"/>
      <c r="AL145" s="7"/>
      <c r="AM145" s="13"/>
      <c r="AN145" s="13"/>
      <c r="AO145" s="13"/>
      <c r="AP145" s="13"/>
      <c r="AQ145" s="13"/>
      <c r="AR145" s="8">
        <f t="shared" si="162"/>
        <v>6.1405001366221077</v>
      </c>
      <c r="AS145" s="8">
        <f t="shared" si="163"/>
        <v>6.1312502668138</v>
      </c>
      <c r="AT145" s="8">
        <f t="shared" si="164"/>
        <v>6.3732437571036629</v>
      </c>
      <c r="AU145" s="8">
        <f t="shared" si="165"/>
        <v>6.3636433188205981</v>
      </c>
      <c r="AV145" s="8">
        <f t="shared" si="148"/>
        <v>6.2521593698400419</v>
      </c>
      <c r="AW145" s="8"/>
      <c r="AX145" s="8">
        <f t="shared" si="166"/>
        <v>6.1106899990799395</v>
      </c>
      <c r="AY145" s="8">
        <f t="shared" si="167"/>
        <v>6.1301824093581851</v>
      </c>
      <c r="AZ145" s="8">
        <f t="shared" si="168"/>
        <v>6.2328699164744723</v>
      </c>
      <c r="BA145" s="8">
        <v>6.1073282024225746</v>
      </c>
      <c r="BB145" s="8">
        <f t="shared" si="169"/>
        <v>5.8074270399494079</v>
      </c>
      <c r="BC145" s="8">
        <v>6.005312667845053</v>
      </c>
      <c r="BD145" s="8">
        <f t="shared" si="170"/>
        <v>6.0887204571529523</v>
      </c>
      <c r="BE145" s="5"/>
      <c r="BF145" s="61">
        <f t="shared" si="171"/>
        <v>49.420069099999992</v>
      </c>
      <c r="BG145" s="63">
        <f t="shared" si="172"/>
        <v>53.229165199999997</v>
      </c>
      <c r="BH145" s="63">
        <f t="shared" si="173"/>
        <v>45.547343499999997</v>
      </c>
      <c r="BI145" s="63">
        <f t="shared" si="174"/>
        <v>56.259353199999993</v>
      </c>
      <c r="BJ145" s="63">
        <f t="shared" si="175"/>
        <v>52.229165199999997</v>
      </c>
      <c r="BK145" s="63">
        <f t="shared" si="176"/>
        <v>58.883143299999993</v>
      </c>
      <c r="BL145" s="63">
        <f t="shared" si="177"/>
        <v>50.238543100000001</v>
      </c>
      <c r="BM145" s="63">
        <f t="shared" si="178"/>
        <v>52.014165199999994</v>
      </c>
      <c r="BN145" s="64">
        <f t="shared" si="179"/>
        <v>53.936665199999993</v>
      </c>
      <c r="BO145" s="51"/>
      <c r="BP145" s="97"/>
      <c r="BX145" s="54">
        <f t="shared" si="143"/>
        <v>2026</v>
      </c>
      <c r="BY145" s="98">
        <f t="shared" si="180"/>
        <v>46143</v>
      </c>
      <c r="BZ145" s="57">
        <f t="shared" si="144"/>
        <v>6.2304933347515004</v>
      </c>
      <c r="CA145" s="57">
        <f t="shared" si="145"/>
        <v>5.8074270399494079</v>
      </c>
      <c r="CB145" s="57">
        <v>6.1040118758919624</v>
      </c>
      <c r="CC145" s="57">
        <v>6.0020618141413147</v>
      </c>
      <c r="CD145" s="57">
        <v>6.1040118758919624</v>
      </c>
      <c r="CE145" s="57">
        <f t="shared" si="146"/>
        <v>5.8402234855158319</v>
      </c>
      <c r="CF145" s="1"/>
      <c r="CG145" s="99">
        <v>-1</v>
      </c>
      <c r="CH145" s="7">
        <v>-1.5</v>
      </c>
      <c r="CI145" s="7">
        <v>-1</v>
      </c>
      <c r="CJ145" s="7">
        <v>-1</v>
      </c>
      <c r="CK145" s="7">
        <v>2.75</v>
      </c>
      <c r="CL145" s="7">
        <v>-2</v>
      </c>
      <c r="CM145" s="7">
        <v>-0.11540000000000106</v>
      </c>
      <c r="CN145" s="100">
        <v>2.0564000000000036</v>
      </c>
      <c r="CO145" s="13"/>
      <c r="CP145" s="101">
        <v>1.05498900219956</v>
      </c>
      <c r="CQ145" s="102">
        <v>1.0239785376258081</v>
      </c>
      <c r="CR145" s="102">
        <v>1.0162967406518697</v>
      </c>
      <c r="CS145" s="102">
        <v>0.94084516430047327</v>
      </c>
      <c r="CT145" s="102">
        <v>1.0498566953276012</v>
      </c>
      <c r="CU145" s="103">
        <v>1.0024956741647812</v>
      </c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</row>
    <row r="146" spans="1:143" ht="12.75" x14ac:dyDescent="0.2">
      <c r="A146" s="3">
        <f t="shared" si="142"/>
        <v>2026</v>
      </c>
      <c r="B146" s="43">
        <v>46174</v>
      </c>
      <c r="C146" s="43">
        <v>46203</v>
      </c>
      <c r="D146" s="44">
        <f t="shared" si="147"/>
        <v>46174</v>
      </c>
      <c r="E146" s="94">
        <v>55.398479999999999</v>
      </c>
      <c r="F146" s="46">
        <v>47.62921</v>
      </c>
      <c r="G146" s="94">
        <v>57.426259999999999</v>
      </c>
      <c r="H146" s="46">
        <v>51.825159999999997</v>
      </c>
      <c r="I146" s="94">
        <v>51.254800000000003</v>
      </c>
      <c r="J146" s="46">
        <v>43.827379999999998</v>
      </c>
      <c r="K146" s="94">
        <v>64.853520000000003</v>
      </c>
      <c r="L146" s="46">
        <v>58.100549999999998</v>
      </c>
      <c r="M146" s="94">
        <v>61.190100000000001</v>
      </c>
      <c r="N146" s="46">
        <v>54.325839999999999</v>
      </c>
      <c r="O146" s="94">
        <f t="shared" si="154"/>
        <v>57.176259999999999</v>
      </c>
      <c r="P146" s="46">
        <f t="shared" si="155"/>
        <v>51.075159999999997</v>
      </c>
      <c r="Q146" s="94">
        <f t="shared" si="156"/>
        <v>57.426259999999999</v>
      </c>
      <c r="R146" s="46">
        <f t="shared" si="157"/>
        <v>51.075159999999997</v>
      </c>
      <c r="S146" s="94">
        <f t="shared" si="158"/>
        <v>60.426259999999999</v>
      </c>
      <c r="T146" s="46">
        <f t="shared" si="159"/>
        <v>49.825159999999997</v>
      </c>
      <c r="U146" s="94">
        <f t="shared" si="160"/>
        <v>58.016399999999997</v>
      </c>
      <c r="V146" s="95">
        <f t="shared" si="161"/>
        <v>52.807220000000001</v>
      </c>
      <c r="W146" s="96">
        <v>6.2837706983365322</v>
      </c>
      <c r="X146" s="96">
        <v>6.3253238637529252</v>
      </c>
      <c r="Y146" s="96">
        <v>6.0477010491919101</v>
      </c>
      <c r="Z146" s="96">
        <v>5.9919767990420993</v>
      </c>
      <c r="AA146" s="96">
        <v>5.636978173598183</v>
      </c>
      <c r="AB146" s="96">
        <v>6.2536138631503171</v>
      </c>
      <c r="AC146" s="96">
        <v>6.0285109676890549</v>
      </c>
      <c r="AD146" s="96">
        <v>5.9324266590864223</v>
      </c>
      <c r="AE146" s="96">
        <v>5.7163587414522166</v>
      </c>
      <c r="AF146" s="96">
        <f t="shared" si="149"/>
        <v>6.3230755170265525</v>
      </c>
      <c r="AG146" s="96">
        <f t="shared" si="150"/>
        <v>6.136476239539693</v>
      </c>
      <c r="AH146" s="96">
        <f t="shared" si="151"/>
        <v>6.0898764199743791</v>
      </c>
      <c r="AI146" s="96">
        <f t="shared" si="152"/>
        <v>6.2335280121730179</v>
      </c>
      <c r="AJ146" s="96">
        <f t="shared" si="153"/>
        <v>6.0435109949786519</v>
      </c>
      <c r="AK146" s="125"/>
      <c r="AL146" s="7"/>
      <c r="AM146" s="13"/>
      <c r="AN146" s="13"/>
      <c r="AO146" s="13"/>
      <c r="AP146" s="13"/>
      <c r="AQ146" s="13"/>
      <c r="AR146" s="8">
        <f t="shared" si="162"/>
        <v>6.1589582149497453</v>
      </c>
      <c r="AS146" s="8">
        <f t="shared" si="163"/>
        <v>6.0613016354166298</v>
      </c>
      <c r="AT146" s="8">
        <f t="shared" si="164"/>
        <v>6.3924013934251285</v>
      </c>
      <c r="AU146" s="8">
        <f t="shared" si="165"/>
        <v>6.2910436463246393</v>
      </c>
      <c r="AV146" s="8">
        <f t="shared" si="148"/>
        <v>6.2259262225290355</v>
      </c>
      <c r="AW146" s="8"/>
      <c r="AX146" s="8">
        <f t="shared" si="166"/>
        <v>6.1013124898678264</v>
      </c>
      <c r="AY146" s="8">
        <f t="shared" si="167"/>
        <v>6.1486105202324248</v>
      </c>
      <c r="AZ146" s="8">
        <f t="shared" si="168"/>
        <v>6.2573827626232781</v>
      </c>
      <c r="BA146" s="8">
        <v>6.0979239555937532</v>
      </c>
      <c r="BB146" s="8">
        <f t="shared" si="169"/>
        <v>5.7979842131347308</v>
      </c>
      <c r="BC146" s="8">
        <v>5.9960630391143095</v>
      </c>
      <c r="BD146" s="8">
        <f t="shared" si="170"/>
        <v>6.0794625806550471</v>
      </c>
      <c r="BE146" s="5"/>
      <c r="BF146" s="61">
        <f t="shared" si="171"/>
        <v>52.057693899999997</v>
      </c>
      <c r="BG146" s="63">
        <f t="shared" si="172"/>
        <v>55.017786999999998</v>
      </c>
      <c r="BH146" s="63">
        <f t="shared" si="173"/>
        <v>48.061009400000003</v>
      </c>
      <c r="BI146" s="63">
        <f t="shared" si="174"/>
        <v>58.238468199999993</v>
      </c>
      <c r="BJ146" s="63">
        <f t="shared" si="175"/>
        <v>54.695286999999993</v>
      </c>
      <c r="BK146" s="63">
        <f t="shared" si="176"/>
        <v>61.949742900000004</v>
      </c>
      <c r="BL146" s="63">
        <f t="shared" si="177"/>
        <v>55.776452599999999</v>
      </c>
      <c r="BM146" s="63">
        <f t="shared" si="178"/>
        <v>54.552786999999995</v>
      </c>
      <c r="BN146" s="64">
        <f t="shared" si="179"/>
        <v>55.867786999999993</v>
      </c>
      <c r="BO146" s="51"/>
      <c r="BP146" s="97"/>
      <c r="BX146" s="54">
        <f t="shared" si="143"/>
        <v>2026</v>
      </c>
      <c r="BY146" s="98">
        <f t="shared" si="180"/>
        <v>46174</v>
      </c>
      <c r="BZ146" s="57">
        <f t="shared" si="144"/>
        <v>6.2557548402015746</v>
      </c>
      <c r="CA146" s="57">
        <f t="shared" si="145"/>
        <v>5.7979842131347308</v>
      </c>
      <c r="CB146" s="57">
        <v>6.094607629063141</v>
      </c>
      <c r="CC146" s="57">
        <v>5.9928121685319642</v>
      </c>
      <c r="CD146" s="57">
        <v>6.094607629063141</v>
      </c>
      <c r="CE146" s="57">
        <f t="shared" si="146"/>
        <v>5.8307661223298259</v>
      </c>
      <c r="CF146" s="1"/>
      <c r="CG146" s="99">
        <v>-0.25</v>
      </c>
      <c r="CH146" s="7">
        <v>-0.75</v>
      </c>
      <c r="CI146" s="7">
        <v>0</v>
      </c>
      <c r="CJ146" s="7">
        <v>-0.75</v>
      </c>
      <c r="CK146" s="7">
        <v>3</v>
      </c>
      <c r="CL146" s="7">
        <v>-2</v>
      </c>
      <c r="CM146" s="7">
        <v>2.617919999999998</v>
      </c>
      <c r="CN146" s="100">
        <v>5.1780100000000004</v>
      </c>
      <c r="CO146" s="13"/>
      <c r="CP146" s="101">
        <v>1.0552570093457945</v>
      </c>
      <c r="CQ146" s="102">
        <v>1.0241154873164218</v>
      </c>
      <c r="CR146" s="102">
        <v>1.0163384512683578</v>
      </c>
      <c r="CS146" s="102">
        <v>0.940754339118825</v>
      </c>
      <c r="CT146" s="102">
        <v>1.0507551749713437</v>
      </c>
      <c r="CU146" s="103">
        <v>1.0024881811395869</v>
      </c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</row>
    <row r="147" spans="1:143" ht="12.75" x14ac:dyDescent="0.2">
      <c r="A147" s="3">
        <f t="shared" si="142"/>
        <v>2026</v>
      </c>
      <c r="B147" s="43">
        <v>46204</v>
      </c>
      <c r="C147" s="43">
        <v>46234</v>
      </c>
      <c r="D147" s="44">
        <f t="shared" si="147"/>
        <v>46204</v>
      </c>
      <c r="E147" s="94">
        <v>79.431669999999997</v>
      </c>
      <c r="F147" s="46">
        <v>54.895330000000001</v>
      </c>
      <c r="G147" s="94">
        <v>79.367779999999996</v>
      </c>
      <c r="H147" s="46">
        <v>56.191870000000002</v>
      </c>
      <c r="I147" s="94">
        <v>74.244230000000002</v>
      </c>
      <c r="J147" s="46">
        <v>50.773789999999998</v>
      </c>
      <c r="K147" s="94">
        <v>88.048310000000001</v>
      </c>
      <c r="L147" s="46">
        <v>63.676819999999999</v>
      </c>
      <c r="M147" s="94">
        <v>84.237020000000001</v>
      </c>
      <c r="N147" s="46">
        <v>59.745609999999999</v>
      </c>
      <c r="O147" s="94">
        <f t="shared" si="154"/>
        <v>83.867779999999996</v>
      </c>
      <c r="P147" s="46">
        <f t="shared" si="155"/>
        <v>55.191870000000002</v>
      </c>
      <c r="Q147" s="94">
        <f t="shared" si="156"/>
        <v>84.367779999999996</v>
      </c>
      <c r="R147" s="46">
        <f t="shared" si="157"/>
        <v>56.191870000000002</v>
      </c>
      <c r="S147" s="94">
        <f t="shared" si="158"/>
        <v>83.617779999999996</v>
      </c>
      <c r="T147" s="46">
        <f t="shared" si="159"/>
        <v>58.691870000000002</v>
      </c>
      <c r="U147" s="94">
        <f t="shared" si="160"/>
        <v>79.115069999999989</v>
      </c>
      <c r="V147" s="95">
        <f t="shared" si="161"/>
        <v>57.556110000000004</v>
      </c>
      <c r="W147" s="96">
        <v>6.3397548162976998</v>
      </c>
      <c r="X147" s="96">
        <v>6.550780832238793</v>
      </c>
      <c r="Y147" s="96">
        <v>6.1632328458692696</v>
      </c>
      <c r="Z147" s="96">
        <v>6.0759184531933048</v>
      </c>
      <c r="AA147" s="96">
        <v>5.7209173750182822</v>
      </c>
      <c r="AB147" s="96">
        <v>6.2985447364095011</v>
      </c>
      <c r="AC147" s="96">
        <v>6.0674110441937232</v>
      </c>
      <c r="AD147" s="96">
        <v>5.9836316839784764</v>
      </c>
      <c r="AE147" s="96">
        <v>5.7457486834025113</v>
      </c>
      <c r="AF147" s="96">
        <f t="shared" si="149"/>
        <v>6.4083194627295796</v>
      </c>
      <c r="AG147" s="96">
        <f t="shared" si="150"/>
        <v>6.2211188941820756</v>
      </c>
      <c r="AH147" s="96">
        <f t="shared" si="151"/>
        <v>6.174118751437776</v>
      </c>
      <c r="AI147" s="96">
        <f t="shared" si="152"/>
        <v>6.2870332905228761</v>
      </c>
      <c r="AJ147" s="96">
        <f t="shared" si="153"/>
        <v>6.0824110714974946</v>
      </c>
      <c r="AK147" s="125"/>
      <c r="AL147" s="7"/>
      <c r="AM147" s="13"/>
      <c r="AN147" s="13"/>
      <c r="AO147" s="13"/>
      <c r="AP147" s="13"/>
      <c r="AQ147" s="13"/>
      <c r="AR147" s="8">
        <f t="shared" si="162"/>
        <v>6.1984948309723782</v>
      </c>
      <c r="AS147" s="8">
        <f t="shared" si="163"/>
        <v>6.1133445512536602</v>
      </c>
      <c r="AT147" s="8">
        <f t="shared" si="164"/>
        <v>6.4334364403947211</v>
      </c>
      <c r="AU147" s="8">
        <f t="shared" si="165"/>
        <v>6.3450589797205117</v>
      </c>
      <c r="AV147" s="8">
        <f t="shared" si="148"/>
        <v>6.2725837005853178</v>
      </c>
      <c r="AW147" s="8"/>
      <c r="AX147" s="8">
        <f t="shared" si="166"/>
        <v>6.1867232083773969</v>
      </c>
      <c r="AY147" s="8">
        <f t="shared" si="167"/>
        <v>6.1880829469241228</v>
      </c>
      <c r="AZ147" s="8">
        <f t="shared" si="168"/>
        <v>6.3023291315926278</v>
      </c>
      <c r="BA147" s="8">
        <v>6.1835785637255611</v>
      </c>
      <c r="BB147" s="8">
        <f t="shared" si="169"/>
        <v>5.8839963059927065</v>
      </c>
      <c r="BC147" s="8">
        <v>6.0803093736393086</v>
      </c>
      <c r="BD147" s="8">
        <f t="shared" si="170"/>
        <v>6.1637836797521892</v>
      </c>
      <c r="BE147" s="5"/>
      <c r="BF147" s="61">
        <f t="shared" si="171"/>
        <v>68.881043799999986</v>
      </c>
      <c r="BG147" s="63">
        <f t="shared" si="172"/>
        <v>69.402138699999995</v>
      </c>
      <c r="BH147" s="63">
        <f t="shared" si="173"/>
        <v>64.151940799999991</v>
      </c>
      <c r="BI147" s="63">
        <f t="shared" si="174"/>
        <v>73.70571369999999</v>
      </c>
      <c r="BJ147" s="63">
        <f t="shared" si="175"/>
        <v>72.252138699999989</v>
      </c>
      <c r="BK147" s="63">
        <f t="shared" si="176"/>
        <v>77.568569299999993</v>
      </c>
      <c r="BL147" s="63">
        <f t="shared" si="177"/>
        <v>69.844717199999991</v>
      </c>
      <c r="BM147" s="63">
        <f t="shared" si="178"/>
        <v>71.537138699999986</v>
      </c>
      <c r="BN147" s="64">
        <f t="shared" si="179"/>
        <v>72.899638699999997</v>
      </c>
      <c r="BO147" s="51"/>
      <c r="BP147" s="97"/>
      <c r="BX147" s="54">
        <f t="shared" si="143"/>
        <v>2026</v>
      </c>
      <c r="BY147" s="98">
        <f t="shared" si="180"/>
        <v>46204</v>
      </c>
      <c r="BZ147" s="57">
        <f t="shared" si="144"/>
        <v>6.374626942966632</v>
      </c>
      <c r="CA147" s="57">
        <f t="shared" si="145"/>
        <v>5.8839963059927065</v>
      </c>
      <c r="CB147" s="57">
        <v>6.1802622371949489</v>
      </c>
      <c r="CC147" s="57">
        <v>6.0770586567886244</v>
      </c>
      <c r="CD147" s="57">
        <v>6.1802622371949489</v>
      </c>
      <c r="CE147" s="57">
        <f t="shared" si="146"/>
        <v>5.9169106229662169</v>
      </c>
      <c r="CF147" s="1"/>
      <c r="CG147" s="99">
        <v>4.5</v>
      </c>
      <c r="CH147" s="7">
        <v>-1</v>
      </c>
      <c r="CI147" s="7">
        <v>5</v>
      </c>
      <c r="CJ147" s="7">
        <v>0</v>
      </c>
      <c r="CK147" s="7">
        <v>4.25</v>
      </c>
      <c r="CL147" s="7">
        <v>2.5</v>
      </c>
      <c r="CM147" s="7">
        <v>-0.31660000000000821</v>
      </c>
      <c r="CN147" s="100">
        <v>2.6607800000000026</v>
      </c>
      <c r="CO147" s="13"/>
      <c r="CP147" s="101">
        <v>1.0547079445020491</v>
      </c>
      <c r="CQ147" s="102">
        <v>1.0238976941687652</v>
      </c>
      <c r="CR147" s="102">
        <v>1.0161622146513274</v>
      </c>
      <c r="CS147" s="102">
        <v>0.94157244194275758</v>
      </c>
      <c r="CT147" s="102">
        <v>1.0507052610468615</v>
      </c>
      <c r="CU147" s="103">
        <v>1.0024722286317038</v>
      </c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</row>
    <row r="148" spans="1:143" ht="12.75" x14ac:dyDescent="0.2">
      <c r="A148" s="3">
        <f t="shared" si="142"/>
        <v>2026</v>
      </c>
      <c r="B148" s="43">
        <v>46235</v>
      </c>
      <c r="C148" s="43">
        <v>46265</v>
      </c>
      <c r="D148" s="44">
        <f t="shared" si="147"/>
        <v>46235</v>
      </c>
      <c r="E148" s="94">
        <v>81.300340000000006</v>
      </c>
      <c r="F148" s="46">
        <v>57.428710000000002</v>
      </c>
      <c r="G148" s="94">
        <v>78.998639999999995</v>
      </c>
      <c r="H148" s="46">
        <v>58.357810000000001</v>
      </c>
      <c r="I148" s="94">
        <v>76.855339999999998</v>
      </c>
      <c r="J148" s="46">
        <v>53.559890000000003</v>
      </c>
      <c r="K148" s="94">
        <v>87.149019999999993</v>
      </c>
      <c r="L148" s="46">
        <v>65.533299999999997</v>
      </c>
      <c r="M148" s="94">
        <v>83.923050000000003</v>
      </c>
      <c r="N148" s="46">
        <v>61.879379999999998</v>
      </c>
      <c r="O148" s="94">
        <f t="shared" si="154"/>
        <v>82.498639999999995</v>
      </c>
      <c r="P148" s="46">
        <f t="shared" si="155"/>
        <v>57.357810000000001</v>
      </c>
      <c r="Q148" s="94">
        <f t="shared" si="156"/>
        <v>83.248639999999995</v>
      </c>
      <c r="R148" s="46">
        <f t="shared" si="157"/>
        <v>58.357810000000001</v>
      </c>
      <c r="S148" s="94">
        <f t="shared" si="158"/>
        <v>82.748639999999995</v>
      </c>
      <c r="T148" s="46">
        <f t="shared" si="159"/>
        <v>60.857810000000001</v>
      </c>
      <c r="U148" s="94">
        <f t="shared" si="160"/>
        <v>76.801699999999997</v>
      </c>
      <c r="V148" s="95">
        <f t="shared" si="161"/>
        <v>55.81456</v>
      </c>
      <c r="W148" s="96">
        <v>6.3809709784484143</v>
      </c>
      <c r="X148" s="96">
        <v>6.7239559819846759</v>
      </c>
      <c r="Y148" s="96">
        <v>6.1991119294608081</v>
      </c>
      <c r="Z148" s="96">
        <v>6.1206351993630523</v>
      </c>
      <c r="AA148" s="96">
        <v>5.7656331577700914</v>
      </c>
      <c r="AB148" s="96">
        <v>6.3712248436826933</v>
      </c>
      <c r="AC148" s="96">
        <v>6.1054298561196365</v>
      </c>
      <c r="AD148" s="96">
        <v>6.0657742303675581</v>
      </c>
      <c r="AE148" s="96">
        <v>5.7770615095947262</v>
      </c>
      <c r="AF148" s="96">
        <f t="shared" si="149"/>
        <v>6.4541371173102444</v>
      </c>
      <c r="AG148" s="96">
        <f t="shared" si="150"/>
        <v>6.2663360372788119</v>
      </c>
      <c r="AH148" s="96">
        <f t="shared" si="151"/>
        <v>6.2190357652581172</v>
      </c>
      <c r="AI148" s="96">
        <f t="shared" si="152"/>
        <v>6.3709729337715899</v>
      </c>
      <c r="AJ148" s="96">
        <f t="shared" si="153"/>
        <v>6.1204299294713893</v>
      </c>
      <c r="AK148" s="125"/>
      <c r="AL148" s="7"/>
      <c r="AM148" s="13"/>
      <c r="AN148" s="13"/>
      <c r="AO148" s="13"/>
      <c r="AP148" s="13"/>
      <c r="AQ148" s="13"/>
      <c r="AR148" s="8">
        <f t="shared" si="162"/>
        <v>6.2371357618860008</v>
      </c>
      <c r="AS148" s="8">
        <f t="shared" si="163"/>
        <v>6.1968312332224391</v>
      </c>
      <c r="AT148" s="8">
        <f t="shared" si="164"/>
        <v>6.4735418559437301</v>
      </c>
      <c r="AU148" s="8">
        <f t="shared" si="165"/>
        <v>6.4317097925761981</v>
      </c>
      <c r="AV148" s="8">
        <f t="shared" si="148"/>
        <v>6.3348046609070927</v>
      </c>
      <c r="AW148" s="8"/>
      <c r="AX148" s="8">
        <f t="shared" si="166"/>
        <v>6.2322225431044496</v>
      </c>
      <c r="AY148" s="8">
        <f t="shared" si="167"/>
        <v>6.2266611426886209</v>
      </c>
      <c r="AZ148" s="8">
        <f t="shared" si="168"/>
        <v>6.3750343047013009</v>
      </c>
      <c r="BA148" s="8">
        <v>6.2292078411670717</v>
      </c>
      <c r="BB148" s="8">
        <f t="shared" si="169"/>
        <v>5.9298163518496692</v>
      </c>
      <c r="BC148" s="8">
        <v>6.1251884461762582</v>
      </c>
      <c r="BD148" s="8">
        <f t="shared" si="170"/>
        <v>6.2087025608870441</v>
      </c>
      <c r="BE148" s="5"/>
      <c r="BF148" s="61">
        <f t="shared" si="171"/>
        <v>71.035539099999994</v>
      </c>
      <c r="BG148" s="63">
        <f t="shared" si="172"/>
        <v>70.123083100000002</v>
      </c>
      <c r="BH148" s="63">
        <f t="shared" si="173"/>
        <v>66.838296499999998</v>
      </c>
      <c r="BI148" s="63">
        <f t="shared" si="174"/>
        <v>74.44427189999999</v>
      </c>
      <c r="BJ148" s="63">
        <f t="shared" si="175"/>
        <v>72.545583099999988</v>
      </c>
      <c r="BK148" s="63">
        <f t="shared" si="176"/>
        <v>77.854260399999987</v>
      </c>
      <c r="BL148" s="63">
        <f t="shared" si="177"/>
        <v>67.777229799999986</v>
      </c>
      <c r="BM148" s="63">
        <f t="shared" si="178"/>
        <v>71.6880831</v>
      </c>
      <c r="BN148" s="64">
        <f t="shared" si="179"/>
        <v>73.335583099999994</v>
      </c>
      <c r="BO148" s="51"/>
      <c r="BP148" s="97"/>
      <c r="BX148" s="54">
        <f t="shared" si="143"/>
        <v>2026</v>
      </c>
      <c r="BY148" s="98">
        <f t="shared" si="180"/>
        <v>46235</v>
      </c>
      <c r="BZ148" s="57">
        <f t="shared" si="144"/>
        <v>6.4115433783936702</v>
      </c>
      <c r="CA148" s="57">
        <f t="shared" si="145"/>
        <v>5.9298163518496692</v>
      </c>
      <c r="CB148" s="57">
        <v>6.2258915146364595</v>
      </c>
      <c r="CC148" s="57">
        <v>6.1219378112203477</v>
      </c>
      <c r="CD148" s="57">
        <v>6.2258915146364595</v>
      </c>
      <c r="CE148" s="57">
        <f t="shared" si="146"/>
        <v>5.9628012046080574</v>
      </c>
      <c r="CF148" s="1"/>
      <c r="CG148" s="99">
        <v>3.5</v>
      </c>
      <c r="CH148" s="7">
        <v>-1</v>
      </c>
      <c r="CI148" s="7">
        <v>4.25</v>
      </c>
      <c r="CJ148" s="7">
        <v>0</v>
      </c>
      <c r="CK148" s="7">
        <v>3.75</v>
      </c>
      <c r="CL148" s="7">
        <v>2.5</v>
      </c>
      <c r="CM148" s="7">
        <v>-4.4986400000000089</v>
      </c>
      <c r="CN148" s="100">
        <v>-1.6141500000000022</v>
      </c>
      <c r="CO148" s="13"/>
      <c r="CP148" s="101">
        <v>1.0544881220795348</v>
      </c>
      <c r="CQ148" s="102">
        <v>1.0238048557330981</v>
      </c>
      <c r="CR148" s="102">
        <v>1.0160768552102737</v>
      </c>
      <c r="CS148" s="102">
        <v>0.94199915041009064</v>
      </c>
      <c r="CT148" s="102">
        <v>1.0503148801477133</v>
      </c>
      <c r="CU148" s="103">
        <v>1.0024568414845874</v>
      </c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</row>
    <row r="149" spans="1:143" ht="12.75" x14ac:dyDescent="0.2">
      <c r="A149" s="3">
        <f t="shared" si="142"/>
        <v>2026</v>
      </c>
      <c r="B149" s="43">
        <v>46266</v>
      </c>
      <c r="C149" s="43">
        <v>46295</v>
      </c>
      <c r="D149" s="44">
        <f t="shared" si="147"/>
        <v>46266</v>
      </c>
      <c r="E149" s="94">
        <v>68.62218</v>
      </c>
      <c r="F149" s="46">
        <v>55.026800000000001</v>
      </c>
      <c r="G149" s="94">
        <v>63.791379999999997</v>
      </c>
      <c r="H149" s="46">
        <v>55.053759999999997</v>
      </c>
      <c r="I149" s="94">
        <v>67.835080000000005</v>
      </c>
      <c r="J149" s="46">
        <v>53.060169999999999</v>
      </c>
      <c r="K149" s="94">
        <v>76.124369999999999</v>
      </c>
      <c r="L149" s="46">
        <v>63.645020000000002</v>
      </c>
      <c r="M149" s="94">
        <v>71.400040000000004</v>
      </c>
      <c r="N149" s="46">
        <v>59.204749999999997</v>
      </c>
      <c r="O149" s="94">
        <f t="shared" si="154"/>
        <v>65.791380000000004</v>
      </c>
      <c r="P149" s="46">
        <f t="shared" si="155"/>
        <v>52.553759999999997</v>
      </c>
      <c r="Q149" s="94">
        <f t="shared" si="156"/>
        <v>64.791380000000004</v>
      </c>
      <c r="R149" s="46">
        <f t="shared" si="157"/>
        <v>52.053759999999997</v>
      </c>
      <c r="S149" s="94">
        <f t="shared" si="158"/>
        <v>67.041380000000004</v>
      </c>
      <c r="T149" s="46">
        <f t="shared" si="159"/>
        <v>57.303759999999997</v>
      </c>
      <c r="U149" s="94">
        <f t="shared" si="160"/>
        <v>63.693539999999999</v>
      </c>
      <c r="V149" s="95">
        <f t="shared" si="161"/>
        <v>52.176169999999999</v>
      </c>
      <c r="W149" s="96">
        <v>6.326206429809746</v>
      </c>
      <c r="X149" s="96">
        <v>6.6812827490480027</v>
      </c>
      <c r="Y149" s="96">
        <v>6.1554286239787945</v>
      </c>
      <c r="Z149" s="96">
        <v>6.1468269033469056</v>
      </c>
      <c r="AA149" s="96">
        <v>5.7918253495810195</v>
      </c>
      <c r="AB149" s="96">
        <v>6.4391623567609653</v>
      </c>
      <c r="AC149" s="96">
        <v>6.1746421880020286</v>
      </c>
      <c r="AD149" s="96">
        <v>6.1094907638533344</v>
      </c>
      <c r="AE149" s="96">
        <v>5.8224253798278527</v>
      </c>
      <c r="AF149" s="96">
        <f t="shared" si="149"/>
        <v>6.4802283625737971</v>
      </c>
      <c r="AG149" s="96">
        <f t="shared" si="150"/>
        <v>6.2925275410474404</v>
      </c>
      <c r="AH149" s="96">
        <f t="shared" si="151"/>
        <v>6.2452273340245474</v>
      </c>
      <c r="AI149" s="96">
        <f t="shared" si="152"/>
        <v>6.4145903026129139</v>
      </c>
      <c r="AJ149" s="96">
        <f t="shared" si="153"/>
        <v>6.189642290489644</v>
      </c>
      <c r="AK149" s="125"/>
      <c r="AL149" s="7"/>
      <c r="AM149" s="13"/>
      <c r="AN149" s="13"/>
      <c r="AO149" s="13"/>
      <c r="AP149" s="13"/>
      <c r="AQ149" s="13"/>
      <c r="AR149" s="8">
        <f t="shared" si="162"/>
        <v>6.3074806464092168</v>
      </c>
      <c r="AS149" s="8">
        <f t="shared" si="163"/>
        <v>6.2412631200867299</v>
      </c>
      <c r="AT149" s="8">
        <f t="shared" si="164"/>
        <v>6.5465527994910557</v>
      </c>
      <c r="AU149" s="8">
        <f t="shared" si="165"/>
        <v>6.4778256403103613</v>
      </c>
      <c r="AV149" s="8">
        <f t="shared" si="148"/>
        <v>6.3932805515743407</v>
      </c>
      <c r="AW149" s="8"/>
      <c r="AX149" s="8">
        <f t="shared" si="166"/>
        <v>6.2588726285581053</v>
      </c>
      <c r="AY149" s="8">
        <f t="shared" si="167"/>
        <v>6.2968918193830827</v>
      </c>
      <c r="AZ149" s="8">
        <f t="shared" si="168"/>
        <v>6.4429952479943831</v>
      </c>
      <c r="BA149" s="8">
        <v>6.2559340977661222</v>
      </c>
      <c r="BB149" s="8">
        <f t="shared" si="169"/>
        <v>5.9566553638497997</v>
      </c>
      <c r="BC149" s="8">
        <v>6.1514752882172576</v>
      </c>
      <c r="BD149" s="8">
        <f t="shared" si="170"/>
        <v>6.235012660318338</v>
      </c>
      <c r="BE149" s="5"/>
      <c r="BF149" s="61">
        <f t="shared" si="171"/>
        <v>62.776166599999996</v>
      </c>
      <c r="BG149" s="63">
        <f t="shared" si="172"/>
        <v>60.034203399999996</v>
      </c>
      <c r="BH149" s="63">
        <f t="shared" si="173"/>
        <v>61.481868700000007</v>
      </c>
      <c r="BI149" s="63">
        <f t="shared" si="174"/>
        <v>66.156065299999995</v>
      </c>
      <c r="BJ149" s="63">
        <f t="shared" si="175"/>
        <v>59.314203399999997</v>
      </c>
      <c r="BK149" s="63">
        <f t="shared" si="176"/>
        <v>70.758249499999991</v>
      </c>
      <c r="BL149" s="63">
        <f t="shared" si="177"/>
        <v>58.741070899999997</v>
      </c>
      <c r="BM149" s="63">
        <f t="shared" si="178"/>
        <v>60.0992034</v>
      </c>
      <c r="BN149" s="64">
        <f t="shared" si="179"/>
        <v>62.854203399999996</v>
      </c>
      <c r="BO149" s="51"/>
      <c r="BP149" s="97"/>
      <c r="BX149" s="54">
        <f t="shared" si="143"/>
        <v>2026</v>
      </c>
      <c r="BY149" s="98">
        <f t="shared" si="180"/>
        <v>46266</v>
      </c>
      <c r="BZ149" s="57">
        <f t="shared" si="144"/>
        <v>6.3665970819825031</v>
      </c>
      <c r="CA149" s="57">
        <f t="shared" si="145"/>
        <v>5.9566553638497997</v>
      </c>
      <c r="CB149" s="57">
        <v>6.2526177712355091</v>
      </c>
      <c r="CC149" s="57">
        <v>6.1482247012292488</v>
      </c>
      <c r="CD149" s="57">
        <v>6.2526177712355091</v>
      </c>
      <c r="CE149" s="57">
        <f t="shared" si="146"/>
        <v>5.9896815328212423</v>
      </c>
      <c r="CF149" s="1"/>
      <c r="CG149" s="99">
        <v>2</v>
      </c>
      <c r="CH149" s="7">
        <v>-2.5</v>
      </c>
      <c r="CI149" s="7">
        <v>1</v>
      </c>
      <c r="CJ149" s="7">
        <v>-3</v>
      </c>
      <c r="CK149" s="7">
        <v>3.25</v>
      </c>
      <c r="CL149" s="7">
        <v>2.25</v>
      </c>
      <c r="CM149" s="7">
        <v>-4.9286400000000015</v>
      </c>
      <c r="CN149" s="100">
        <v>-2.8506300000000024</v>
      </c>
      <c r="CO149" s="13"/>
      <c r="CP149" s="101">
        <v>1.0542396043469773</v>
      </c>
      <c r="CQ149" s="102">
        <v>1.0237033903819874</v>
      </c>
      <c r="CR149" s="102">
        <v>1.0160083295373201</v>
      </c>
      <c r="CS149" s="102">
        <v>0.94224637209605</v>
      </c>
      <c r="CT149" s="102">
        <v>1.0499386201816843</v>
      </c>
      <c r="CU149" s="103">
        <v>1.0024293071615975</v>
      </c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</row>
    <row r="150" spans="1:143" ht="12.75" x14ac:dyDescent="0.2">
      <c r="A150" s="3">
        <f t="shared" si="142"/>
        <v>2026</v>
      </c>
      <c r="B150" s="43">
        <v>46296</v>
      </c>
      <c r="C150" s="43">
        <v>46326</v>
      </c>
      <c r="D150" s="44">
        <f t="shared" si="147"/>
        <v>46296</v>
      </c>
      <c r="E150" s="94">
        <v>65.61806</v>
      </c>
      <c r="F150" s="46">
        <v>54.541020000000003</v>
      </c>
      <c r="G150" s="94">
        <v>57.182429999999997</v>
      </c>
      <c r="H150" s="46">
        <v>54.263649999999998</v>
      </c>
      <c r="I150" s="94">
        <v>65.960130000000007</v>
      </c>
      <c r="J150" s="46">
        <v>51.788330000000002</v>
      </c>
      <c r="K150" s="94">
        <v>71.33278</v>
      </c>
      <c r="L150" s="46">
        <v>63.043810000000001</v>
      </c>
      <c r="M150" s="94">
        <v>66.536420000000007</v>
      </c>
      <c r="N150" s="46">
        <v>58.293939999999999</v>
      </c>
      <c r="O150" s="94">
        <f t="shared" si="154"/>
        <v>57.432429999999997</v>
      </c>
      <c r="P150" s="46">
        <f t="shared" si="155"/>
        <v>53.263649999999998</v>
      </c>
      <c r="Q150" s="94">
        <f t="shared" si="156"/>
        <v>56.682429999999997</v>
      </c>
      <c r="R150" s="46">
        <f t="shared" si="157"/>
        <v>53.263649999999998</v>
      </c>
      <c r="S150" s="94">
        <f t="shared" si="158"/>
        <v>60.182429999999997</v>
      </c>
      <c r="T150" s="46">
        <f t="shared" si="159"/>
        <v>55.263649999999998</v>
      </c>
      <c r="U150" s="94">
        <f t="shared" si="160"/>
        <v>62.546040000000005</v>
      </c>
      <c r="V150" s="95">
        <f t="shared" si="161"/>
        <v>51.610250000000001</v>
      </c>
      <c r="W150" s="96">
        <v>6.3578734246761863</v>
      </c>
      <c r="X150" s="96">
        <v>6.7173176693324681</v>
      </c>
      <c r="Y150" s="96">
        <v>6.2188650524463664</v>
      </c>
      <c r="Z150" s="96">
        <v>6.2087443070496233</v>
      </c>
      <c r="AA150" s="96">
        <v>5.8537417736686228</v>
      </c>
      <c r="AB150" s="96">
        <v>6.5394459093934874</v>
      </c>
      <c r="AC150" s="96">
        <v>6.4379503382457557</v>
      </c>
      <c r="AD150" s="96">
        <v>6.2126240518488842</v>
      </c>
      <c r="AE150" s="96">
        <v>5.9180738387434353</v>
      </c>
      <c r="AF150" s="96">
        <f t="shared" si="149"/>
        <v>6.5434466955640476</v>
      </c>
      <c r="AG150" s="96">
        <f t="shared" si="150"/>
        <v>6.3550453510880462</v>
      </c>
      <c r="AH150" s="96">
        <f t="shared" si="151"/>
        <v>6.3073450106872748</v>
      </c>
      <c r="AI150" s="96">
        <f t="shared" si="152"/>
        <v>6.519925241549358</v>
      </c>
      <c r="AJ150" s="96">
        <f t="shared" si="153"/>
        <v>6.4529502225380346</v>
      </c>
      <c r="AK150" s="125"/>
      <c r="AL150" s="7"/>
      <c r="AM150" s="13"/>
      <c r="AN150" s="13"/>
      <c r="AO150" s="13"/>
      <c r="AP150" s="13"/>
      <c r="AQ150" s="13"/>
      <c r="AR150" s="8">
        <f t="shared" si="162"/>
        <v>6.5750974268175169</v>
      </c>
      <c r="AS150" s="8">
        <f t="shared" si="163"/>
        <v>6.3460840246456796</v>
      </c>
      <c r="AT150" s="8">
        <f t="shared" si="164"/>
        <v>6.8243122098467444</v>
      </c>
      <c r="AU150" s="8">
        <f t="shared" si="165"/>
        <v>6.586619239122899</v>
      </c>
      <c r="AV150" s="8">
        <f t="shared" si="148"/>
        <v>6.58302822510821</v>
      </c>
      <c r="AW150" s="8"/>
      <c r="AX150" s="8">
        <f t="shared" si="166"/>
        <v>6.3218736498266423</v>
      </c>
      <c r="AY150" s="8">
        <f t="shared" si="167"/>
        <v>6.5640741128825519</v>
      </c>
      <c r="AZ150" s="8">
        <f t="shared" si="168"/>
        <v>6.5433133863082702</v>
      </c>
      <c r="BA150" s="8">
        <v>6.3191150656366659</v>
      </c>
      <c r="BB150" s="8">
        <f t="shared" si="169"/>
        <v>6.0201008235153433</v>
      </c>
      <c r="BC150" s="8">
        <v>6.2136174784733171</v>
      </c>
      <c r="BD150" s="8">
        <f t="shared" si="170"/>
        <v>6.2972099518328708</v>
      </c>
      <c r="BE150" s="5"/>
      <c r="BF150" s="61">
        <f t="shared" si="171"/>
        <v>60.8549328</v>
      </c>
      <c r="BG150" s="63">
        <f t="shared" si="172"/>
        <v>55.927354600000001</v>
      </c>
      <c r="BH150" s="63">
        <f t="shared" si="173"/>
        <v>59.866256</v>
      </c>
      <c r="BI150" s="63">
        <f t="shared" si="174"/>
        <v>62.992153600000002</v>
      </c>
      <c r="BJ150" s="63">
        <f t="shared" si="175"/>
        <v>55.212354599999998</v>
      </c>
      <c r="BK150" s="63">
        <f t="shared" si="176"/>
        <v>67.768522899999994</v>
      </c>
      <c r="BL150" s="63">
        <f t="shared" si="177"/>
        <v>57.8436503</v>
      </c>
      <c r="BM150" s="63">
        <f t="shared" si="178"/>
        <v>55.639854599999993</v>
      </c>
      <c r="BN150" s="64">
        <f t="shared" si="179"/>
        <v>58.067354600000002</v>
      </c>
      <c r="BO150" s="51"/>
      <c r="BP150" s="97"/>
      <c r="BX150" s="54">
        <f t="shared" si="143"/>
        <v>2026</v>
      </c>
      <c r="BY150" s="98">
        <f t="shared" si="180"/>
        <v>46296</v>
      </c>
      <c r="BZ150" s="57">
        <f t="shared" si="144"/>
        <v>6.4318676123534999</v>
      </c>
      <c r="CA150" s="57">
        <f t="shared" si="145"/>
        <v>6.0201008235153433</v>
      </c>
      <c r="CB150" s="57">
        <v>6.3157987391060537</v>
      </c>
      <c r="CC150" s="57">
        <v>6.2103670048816042</v>
      </c>
      <c r="CD150" s="57">
        <v>6.3157987391060537</v>
      </c>
      <c r="CE150" s="57">
        <f t="shared" si="146"/>
        <v>6.0532246609899651</v>
      </c>
      <c r="CF150" s="1"/>
      <c r="CG150" s="99">
        <v>0.25</v>
      </c>
      <c r="CH150" s="7">
        <v>-1</v>
      </c>
      <c r="CI150" s="7">
        <v>-0.5</v>
      </c>
      <c r="CJ150" s="7">
        <v>-1</v>
      </c>
      <c r="CK150" s="7">
        <v>3</v>
      </c>
      <c r="CL150" s="7">
        <v>1</v>
      </c>
      <c r="CM150" s="7">
        <v>-3.0720199999999949</v>
      </c>
      <c r="CN150" s="100">
        <v>-2.9307700000000025</v>
      </c>
      <c r="CO150" s="13"/>
      <c r="CP150" s="101">
        <v>1.0539082255544638</v>
      </c>
      <c r="CQ150" s="102">
        <v>1.0235637089889993</v>
      </c>
      <c r="CR150" s="102">
        <v>1.0158809412598448</v>
      </c>
      <c r="CS150" s="102">
        <v>0.94282216889203851</v>
      </c>
      <c r="CT150" s="102">
        <v>1.0494639925313074</v>
      </c>
      <c r="CU150" s="103">
        <v>1.0023299161230197</v>
      </c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</row>
    <row r="151" spans="1:143" ht="12.75" x14ac:dyDescent="0.2">
      <c r="A151" s="3">
        <f t="shared" si="142"/>
        <v>2026</v>
      </c>
      <c r="B151" s="43">
        <v>46327</v>
      </c>
      <c r="C151" s="43">
        <v>46356</v>
      </c>
      <c r="D151" s="44">
        <f t="shared" si="147"/>
        <v>46327</v>
      </c>
      <c r="E151" s="94">
        <v>71.464489999999998</v>
      </c>
      <c r="F151" s="46">
        <v>58.909489999999998</v>
      </c>
      <c r="G151" s="94">
        <v>57.689030000000002</v>
      </c>
      <c r="H151" s="46">
        <v>54.852240000000002</v>
      </c>
      <c r="I151" s="94">
        <v>72.661619999999999</v>
      </c>
      <c r="J151" s="46">
        <v>56.615960000000001</v>
      </c>
      <c r="K151" s="94">
        <v>73.446640000000002</v>
      </c>
      <c r="L151" s="46">
        <v>65.581729999999993</v>
      </c>
      <c r="M151" s="94">
        <v>68.58981</v>
      </c>
      <c r="N151" s="46">
        <v>60.877780000000001</v>
      </c>
      <c r="O151" s="94">
        <f t="shared" si="154"/>
        <v>56.939030000000002</v>
      </c>
      <c r="P151" s="46">
        <f t="shared" si="155"/>
        <v>53.852240000000002</v>
      </c>
      <c r="Q151" s="94">
        <f t="shared" si="156"/>
        <v>57.189030000000002</v>
      </c>
      <c r="R151" s="46">
        <f t="shared" si="157"/>
        <v>54.352240000000002</v>
      </c>
      <c r="S151" s="94">
        <f t="shared" si="158"/>
        <v>60.439030000000002</v>
      </c>
      <c r="T151" s="46">
        <f t="shared" si="159"/>
        <v>55.352240000000002</v>
      </c>
      <c r="U151" s="94">
        <f t="shared" si="160"/>
        <v>68.434449999999998</v>
      </c>
      <c r="V151" s="95">
        <f t="shared" si="161"/>
        <v>56.08296</v>
      </c>
      <c r="W151" s="96">
        <v>6.5118769200524378</v>
      </c>
      <c r="X151" s="96">
        <v>6.7822159316311978</v>
      </c>
      <c r="Y151" s="96">
        <v>6.4116091096515708</v>
      </c>
      <c r="Z151" s="96">
        <v>6.4771567635748672</v>
      </c>
      <c r="AA151" s="96">
        <v>6.3171578316024126</v>
      </c>
      <c r="AB151" s="96">
        <v>6.791606726964206</v>
      </c>
      <c r="AC151" s="96">
        <v>6.6885979746469388</v>
      </c>
      <c r="AD151" s="96">
        <v>6.6905768956154006</v>
      </c>
      <c r="AE151" s="96">
        <v>6.126196300469358</v>
      </c>
      <c r="AF151" s="96">
        <f t="shared" si="149"/>
        <v>6.8109545354023986</v>
      </c>
      <c r="AG151" s="96">
        <f t="shared" si="150"/>
        <v>6.6229557903347658</v>
      </c>
      <c r="AH151" s="96">
        <f t="shared" si="151"/>
        <v>6.5755561067379258</v>
      </c>
      <c r="AI151" s="96">
        <f t="shared" si="152"/>
        <v>7.0185757629459617</v>
      </c>
      <c r="AJ151" s="96">
        <f t="shared" si="153"/>
        <v>6.7035979701048376</v>
      </c>
      <c r="AK151" s="125"/>
      <c r="AL151" s="7"/>
      <c r="AM151" s="13"/>
      <c r="AN151" s="13"/>
      <c r="AO151" s="13"/>
      <c r="AP151" s="13"/>
      <c r="AQ151" s="13"/>
      <c r="AR151" s="8">
        <f t="shared" si="162"/>
        <v>6.8298465236781567</v>
      </c>
      <c r="AS151" s="8">
        <f t="shared" si="163"/>
        <v>6.8318578266240468</v>
      </c>
      <c r="AT151" s="8">
        <f t="shared" si="164"/>
        <v>7.0887162536615573</v>
      </c>
      <c r="AU151" s="8">
        <f t="shared" si="165"/>
        <v>7.0908037846431524</v>
      </c>
      <c r="AV151" s="8">
        <f t="shared" si="148"/>
        <v>6.9603060971517285</v>
      </c>
      <c r="AW151" s="8"/>
      <c r="AX151" s="8">
        <f t="shared" si="166"/>
        <v>6.5949835974510256</v>
      </c>
      <c r="AY151" s="8">
        <f t="shared" si="167"/>
        <v>6.8184096140506725</v>
      </c>
      <c r="AZ151" s="8">
        <f t="shared" si="168"/>
        <v>6.7955611688244888</v>
      </c>
      <c r="BA151" s="8">
        <v>6.5930056092635825</v>
      </c>
      <c r="BB151" s="8">
        <f t="shared" si="169"/>
        <v>6.4949610119914061</v>
      </c>
      <c r="BC151" s="8">
        <v>6.4830049039124669</v>
      </c>
      <c r="BD151" s="8">
        <f t="shared" si="170"/>
        <v>6.5668357243343713</v>
      </c>
      <c r="BE151" s="5"/>
      <c r="BF151" s="61">
        <f t="shared" si="171"/>
        <v>66.065839999999994</v>
      </c>
      <c r="BG151" s="63">
        <f t="shared" si="172"/>
        <v>56.4692103</v>
      </c>
      <c r="BH151" s="63">
        <f t="shared" si="173"/>
        <v>65.761986199999996</v>
      </c>
      <c r="BI151" s="63">
        <f t="shared" si="174"/>
        <v>65.273637100000002</v>
      </c>
      <c r="BJ151" s="63">
        <f t="shared" si="175"/>
        <v>55.9692103</v>
      </c>
      <c r="BK151" s="63">
        <f t="shared" si="176"/>
        <v>70.064728699999989</v>
      </c>
      <c r="BL151" s="63">
        <f t="shared" si="177"/>
        <v>63.123309299999995</v>
      </c>
      <c r="BM151" s="63">
        <f t="shared" si="178"/>
        <v>55.611710299999999</v>
      </c>
      <c r="BN151" s="64">
        <f t="shared" si="179"/>
        <v>58.251710299999999</v>
      </c>
      <c r="BO151" s="51"/>
      <c r="BP151" s="97"/>
      <c r="BX151" s="54">
        <f t="shared" si="143"/>
        <v>2026</v>
      </c>
      <c r="BY151" s="98">
        <f t="shared" si="180"/>
        <v>46327</v>
      </c>
      <c r="BZ151" s="57">
        <f t="shared" si="144"/>
        <v>6.6301843704615404</v>
      </c>
      <c r="CA151" s="57">
        <f t="shared" si="145"/>
        <v>6.4949610119914061</v>
      </c>
      <c r="CB151" s="57">
        <v>6.5896892827329703</v>
      </c>
      <c r="CC151" s="57">
        <v>6.479754921895573</v>
      </c>
      <c r="CD151" s="57">
        <v>6.5896892827329703</v>
      </c>
      <c r="CE151" s="57">
        <f t="shared" si="146"/>
        <v>6.5288158534507517</v>
      </c>
      <c r="CF151" s="1"/>
      <c r="CG151" s="99">
        <v>-0.75</v>
      </c>
      <c r="CH151" s="7">
        <v>-1</v>
      </c>
      <c r="CI151" s="7">
        <v>-0.5</v>
      </c>
      <c r="CJ151" s="7">
        <v>-0.5</v>
      </c>
      <c r="CK151" s="7">
        <v>2.75</v>
      </c>
      <c r="CL151" s="7">
        <v>0.5</v>
      </c>
      <c r="CM151" s="7">
        <v>-3.0300399999999996</v>
      </c>
      <c r="CN151" s="100">
        <v>-2.8265299999999982</v>
      </c>
      <c r="CO151" s="13"/>
      <c r="CP151" s="101">
        <v>1.0515346137219785</v>
      </c>
      <c r="CQ151" s="102">
        <v>1.0225097264249985</v>
      </c>
      <c r="CR151" s="102">
        <v>1.015191749521398</v>
      </c>
      <c r="CS151" s="102">
        <v>0.97529796825788917</v>
      </c>
      <c r="CT151" s="102">
        <v>1.0490240038262637</v>
      </c>
      <c r="CU151" s="103">
        <v>1.0022426217743623</v>
      </c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</row>
    <row r="152" spans="1:143" ht="12.75" x14ac:dyDescent="0.2">
      <c r="A152" s="3">
        <f t="shared" si="142"/>
        <v>2026</v>
      </c>
      <c r="B152" s="43">
        <v>46357</v>
      </c>
      <c r="C152" s="43">
        <v>46387</v>
      </c>
      <c r="D152" s="44">
        <f t="shared" si="147"/>
        <v>46357</v>
      </c>
      <c r="E152" s="94">
        <v>72.228629999999995</v>
      </c>
      <c r="F152" s="46">
        <v>59.761809999999997</v>
      </c>
      <c r="G152" s="94">
        <v>59.853610000000003</v>
      </c>
      <c r="H152" s="46">
        <v>57.313270000000003</v>
      </c>
      <c r="I152" s="94">
        <v>75.216040000000007</v>
      </c>
      <c r="J152" s="46">
        <v>58.147480000000002</v>
      </c>
      <c r="K152" s="94">
        <v>73.93826</v>
      </c>
      <c r="L152" s="46">
        <v>67.488839999999996</v>
      </c>
      <c r="M152" s="94">
        <v>69.382739999999998</v>
      </c>
      <c r="N152" s="46">
        <v>63.095680000000002</v>
      </c>
      <c r="O152" s="94">
        <f t="shared" si="154"/>
        <v>59.353610000000003</v>
      </c>
      <c r="P152" s="46">
        <f t="shared" si="155"/>
        <v>56.813270000000003</v>
      </c>
      <c r="Q152" s="94">
        <f t="shared" si="156"/>
        <v>59.353610000000003</v>
      </c>
      <c r="R152" s="46">
        <f t="shared" si="157"/>
        <v>56.813270000000003</v>
      </c>
      <c r="S152" s="94">
        <f t="shared" si="158"/>
        <v>62.353610000000003</v>
      </c>
      <c r="T152" s="46">
        <f t="shared" si="159"/>
        <v>58.063270000000003</v>
      </c>
      <c r="U152" s="94">
        <f t="shared" si="160"/>
        <v>68.470219999999998</v>
      </c>
      <c r="V152" s="95">
        <f t="shared" si="161"/>
        <v>57.198169999999998</v>
      </c>
      <c r="W152" s="96">
        <v>6.7358557495145321</v>
      </c>
      <c r="X152" s="96">
        <v>7.106990489418366</v>
      </c>
      <c r="Y152" s="96">
        <v>6.6407395419134634</v>
      </c>
      <c r="Z152" s="96">
        <v>6.6443663789528227</v>
      </c>
      <c r="AA152" s="96">
        <v>6.4868671759119056</v>
      </c>
      <c r="AB152" s="96">
        <v>6.9001889268542334</v>
      </c>
      <c r="AC152" s="96">
        <v>6.7995188878852586</v>
      </c>
      <c r="AD152" s="96">
        <v>6.7997546033764218</v>
      </c>
      <c r="AE152" s="96">
        <v>6.1606756887459868</v>
      </c>
      <c r="AF152" s="96">
        <f t="shared" si="149"/>
        <v>6.9847646565091921</v>
      </c>
      <c r="AG152" s="96">
        <f t="shared" si="150"/>
        <v>6.7935656239922189</v>
      </c>
      <c r="AH152" s="96">
        <f t="shared" si="151"/>
        <v>6.7439658749710789</v>
      </c>
      <c r="AI152" s="96">
        <f t="shared" si="152"/>
        <v>7.1392523368165666</v>
      </c>
      <c r="AJ152" s="96">
        <f t="shared" si="153"/>
        <v>6.8145189295527748</v>
      </c>
      <c r="AK152" s="125"/>
      <c r="AL152" s="7"/>
      <c r="AM152" s="13"/>
      <c r="AN152" s="13"/>
      <c r="AO152" s="13"/>
      <c r="AP152" s="13"/>
      <c r="AQ152" s="13"/>
      <c r="AR152" s="8">
        <f t="shared" si="162"/>
        <v>6.9425824859083827</v>
      </c>
      <c r="AS152" s="8">
        <f t="shared" si="163"/>
        <v>6.94282205851857</v>
      </c>
      <c r="AT152" s="8">
        <f t="shared" si="164"/>
        <v>7.2057248894697237</v>
      </c>
      <c r="AU152" s="8">
        <f t="shared" si="165"/>
        <v>7.2059735418406303</v>
      </c>
      <c r="AV152" s="8">
        <f t="shared" si="148"/>
        <v>7.0742757439343267</v>
      </c>
      <c r="AW152" s="8"/>
      <c r="AX152" s="8">
        <f t="shared" si="166"/>
        <v>6.765119551234049</v>
      </c>
      <c r="AY152" s="8">
        <f t="shared" si="167"/>
        <v>6.9309625447846352</v>
      </c>
      <c r="AZ152" s="8">
        <f t="shared" si="168"/>
        <v>6.9041808164242227</v>
      </c>
      <c r="BA152" s="8">
        <v>6.763627632810179</v>
      </c>
      <c r="BB152" s="8">
        <f t="shared" si="169"/>
        <v>6.6688613545567232</v>
      </c>
      <c r="BC152" s="8">
        <v>6.6508216785910586</v>
      </c>
      <c r="BD152" s="8">
        <f t="shared" si="170"/>
        <v>6.7348011842820918</v>
      </c>
      <c r="BE152" s="5"/>
      <c r="BF152" s="61">
        <f t="shared" si="171"/>
        <v>66.86789739999999</v>
      </c>
      <c r="BG152" s="63">
        <f t="shared" si="172"/>
        <v>58.761263800000002</v>
      </c>
      <c r="BH152" s="63">
        <f t="shared" si="173"/>
        <v>67.876559200000003</v>
      </c>
      <c r="BI152" s="63">
        <f t="shared" si="174"/>
        <v>66.67930419999999</v>
      </c>
      <c r="BJ152" s="63">
        <f t="shared" si="175"/>
        <v>58.261263799999995</v>
      </c>
      <c r="BK152" s="63">
        <f t="shared" si="176"/>
        <v>71.165009399999988</v>
      </c>
      <c r="BL152" s="63">
        <f t="shared" si="177"/>
        <v>63.623238499999999</v>
      </c>
      <c r="BM152" s="63">
        <f t="shared" si="178"/>
        <v>58.261263799999995</v>
      </c>
      <c r="BN152" s="64">
        <f t="shared" si="179"/>
        <v>60.508763799999997</v>
      </c>
      <c r="BO152" s="51"/>
      <c r="BP152" s="97"/>
      <c r="BX152" s="54">
        <f t="shared" si="143"/>
        <v>2026</v>
      </c>
      <c r="BY152" s="98">
        <f t="shared" si="180"/>
        <v>46357</v>
      </c>
      <c r="BZ152" s="57">
        <f t="shared" si="144"/>
        <v>6.8659395224955899</v>
      </c>
      <c r="CA152" s="57">
        <f t="shared" si="145"/>
        <v>6.6688613545567232</v>
      </c>
      <c r="CB152" s="57">
        <v>6.7603113062795659</v>
      </c>
      <c r="CC152" s="57">
        <v>6.6475720028041261</v>
      </c>
      <c r="CD152" s="57">
        <v>6.7603113062795659</v>
      </c>
      <c r="CE152" s="57">
        <f t="shared" si="146"/>
        <v>6.7029838997453872</v>
      </c>
      <c r="CF152" s="1"/>
      <c r="CG152" s="99">
        <v>-0.5</v>
      </c>
      <c r="CH152" s="7">
        <v>-0.5</v>
      </c>
      <c r="CI152" s="7">
        <v>-0.5</v>
      </c>
      <c r="CJ152" s="7">
        <v>-0.5</v>
      </c>
      <c r="CK152" s="7">
        <v>2.5</v>
      </c>
      <c r="CL152" s="7">
        <v>0.75</v>
      </c>
      <c r="CM152" s="7">
        <v>-3.7584099999999978</v>
      </c>
      <c r="CN152" s="100">
        <v>-2.5636399999999995</v>
      </c>
      <c r="CO152" s="13"/>
      <c r="CP152" s="101">
        <v>1.051231111913792</v>
      </c>
      <c r="CQ152" s="102">
        <v>1.0224549996989947</v>
      </c>
      <c r="CR152" s="102">
        <v>1.0149900668231895</v>
      </c>
      <c r="CS152" s="102">
        <v>0.97629582806573956</v>
      </c>
      <c r="CT152" s="102">
        <v>1.0499279390570311</v>
      </c>
      <c r="CU152" s="103">
        <v>1.0022060445621002</v>
      </c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</row>
    <row r="153" spans="1:143" ht="12.75" x14ac:dyDescent="0.2">
      <c r="A153" s="3">
        <f t="shared" si="142"/>
        <v>2027</v>
      </c>
      <c r="B153" s="43">
        <v>46388</v>
      </c>
      <c r="C153" s="43">
        <v>46418</v>
      </c>
      <c r="D153" s="44">
        <f t="shared" si="147"/>
        <v>46388</v>
      </c>
      <c r="E153" s="94">
        <v>72.030519999999996</v>
      </c>
      <c r="F153" s="46">
        <v>61.36289</v>
      </c>
      <c r="G153" s="94">
        <v>63.72869</v>
      </c>
      <c r="H153" s="46">
        <v>60.610460000000003</v>
      </c>
      <c r="I153" s="94">
        <v>73.488849999999999</v>
      </c>
      <c r="J153" s="46">
        <v>59.269869999999997</v>
      </c>
      <c r="K153" s="94">
        <v>77.118499999999997</v>
      </c>
      <c r="L153" s="46">
        <v>70.572659999999999</v>
      </c>
      <c r="M153" s="94">
        <v>72.357280000000003</v>
      </c>
      <c r="N153" s="46">
        <v>65.899829999999994</v>
      </c>
      <c r="O153" s="94">
        <f t="shared" si="154"/>
        <v>63.22869</v>
      </c>
      <c r="P153" s="46">
        <f t="shared" si="155"/>
        <v>60.110460000000003</v>
      </c>
      <c r="Q153" s="94">
        <f t="shared" si="156"/>
        <v>63.22869</v>
      </c>
      <c r="R153" s="46">
        <f t="shared" si="157"/>
        <v>60.110460000000003</v>
      </c>
      <c r="S153" s="94">
        <f t="shared" si="158"/>
        <v>65.47869</v>
      </c>
      <c r="T153" s="46">
        <f t="shared" si="159"/>
        <v>59.110460000000003</v>
      </c>
      <c r="U153" s="94">
        <f t="shared" si="160"/>
        <v>65.413110000000003</v>
      </c>
      <c r="V153" s="95">
        <f t="shared" si="161"/>
        <v>57.229500000000009</v>
      </c>
      <c r="W153" s="96">
        <v>7.2892308977442095</v>
      </c>
      <c r="X153" s="96">
        <v>7.504613948361321</v>
      </c>
      <c r="Y153" s="96">
        <v>7.1621161257456833</v>
      </c>
      <c r="Z153" s="96">
        <v>7.1751643810482317</v>
      </c>
      <c r="AA153" s="96">
        <v>7.0026652373684986</v>
      </c>
      <c r="AB153" s="96">
        <v>7.2577631125323201</v>
      </c>
      <c r="AC153" s="96">
        <v>7.318263791065009</v>
      </c>
      <c r="AD153" s="96">
        <v>7.3241517114218464</v>
      </c>
      <c r="AE153" s="96">
        <v>6.7741853204327578</v>
      </c>
      <c r="AF153" s="96">
        <f t="shared" si="149"/>
        <v>7.5194626718826205</v>
      </c>
      <c r="AG153" s="96">
        <f t="shared" si="150"/>
        <v>7.3262636309613187</v>
      </c>
      <c r="AH153" s="96">
        <f t="shared" si="151"/>
        <v>7.2754638831414331</v>
      </c>
      <c r="AI153" s="96">
        <f t="shared" si="152"/>
        <v>7.6704494282599152</v>
      </c>
      <c r="AJ153" s="96">
        <f t="shared" si="153"/>
        <v>7.3332637168491361</v>
      </c>
      <c r="AK153" s="125"/>
      <c r="AL153" s="7"/>
      <c r="AM153" s="13"/>
      <c r="AN153" s="13"/>
      <c r="AO153" s="13"/>
      <c r="AP153" s="13"/>
      <c r="AQ153" s="13"/>
      <c r="AR153" s="8">
        <f t="shared" si="162"/>
        <v>7.4698158461886459</v>
      </c>
      <c r="AS153" s="8">
        <f t="shared" si="163"/>
        <v>7.475800113245092</v>
      </c>
      <c r="AT153" s="8">
        <f t="shared" si="164"/>
        <v>7.7529403034204707</v>
      </c>
      <c r="AU153" s="8">
        <f t="shared" si="165"/>
        <v>7.759151373169062</v>
      </c>
      <c r="AV153" s="8">
        <f t="shared" si="148"/>
        <v>7.6144269090058172</v>
      </c>
      <c r="AW153" s="8"/>
      <c r="AX153" s="8">
        <f t="shared" si="166"/>
        <v>7.305207058453635</v>
      </c>
      <c r="AY153" s="8">
        <f t="shared" si="167"/>
        <v>7.4573399199036103</v>
      </c>
      <c r="AZ153" s="8">
        <f t="shared" si="168"/>
        <v>7.2618783218942955</v>
      </c>
      <c r="BA153" s="8">
        <v>7.3052582452364696</v>
      </c>
      <c r="BB153" s="8">
        <f t="shared" si="169"/>
        <v>7.1973971281570845</v>
      </c>
      <c r="BC153" s="8">
        <v>7.1835471764793652</v>
      </c>
      <c r="BD153" s="8">
        <f t="shared" si="170"/>
        <v>7.2679985746340847</v>
      </c>
      <c r="BE153" s="5"/>
      <c r="BF153" s="61">
        <f t="shared" si="171"/>
        <v>67.443439099999992</v>
      </c>
      <c r="BG153" s="63">
        <f t="shared" si="172"/>
        <v>62.387851099999999</v>
      </c>
      <c r="BH153" s="63">
        <f t="shared" si="173"/>
        <v>67.374688599999999</v>
      </c>
      <c r="BI153" s="63">
        <f t="shared" si="174"/>
        <v>69.580576499999992</v>
      </c>
      <c r="BJ153" s="63">
        <f t="shared" si="175"/>
        <v>61.887851099999999</v>
      </c>
      <c r="BK153" s="63">
        <f t="shared" si="176"/>
        <v>74.303788799999992</v>
      </c>
      <c r="BL153" s="63">
        <f t="shared" si="177"/>
        <v>61.894157700000008</v>
      </c>
      <c r="BM153" s="63">
        <f t="shared" si="178"/>
        <v>61.887851099999999</v>
      </c>
      <c r="BN153" s="64">
        <f t="shared" si="179"/>
        <v>62.740351099999998</v>
      </c>
      <c r="BO153" s="51"/>
      <c r="BP153" s="97"/>
      <c r="BX153" s="54">
        <f t="shared" si="143"/>
        <v>2027</v>
      </c>
      <c r="BY153" s="98">
        <f t="shared" si="180"/>
        <v>46388</v>
      </c>
      <c r="BZ153" s="57">
        <f t="shared" si="144"/>
        <v>7.4023903752913709</v>
      </c>
      <c r="CA153" s="57">
        <f t="shared" si="145"/>
        <v>7.1973971281570845</v>
      </c>
      <c r="CB153" s="57">
        <v>7.3019419187058574</v>
      </c>
      <c r="CC153" s="57">
        <v>7.1802984728032886</v>
      </c>
      <c r="CD153" s="57">
        <v>7.3019419187058574</v>
      </c>
      <c r="CE153" s="57">
        <f t="shared" si="146"/>
        <v>7.2323333060021531</v>
      </c>
      <c r="CF153" s="1"/>
      <c r="CG153" s="99">
        <v>-0.5</v>
      </c>
      <c r="CH153" s="7">
        <v>-0.5</v>
      </c>
      <c r="CI153" s="7">
        <v>-0.5</v>
      </c>
      <c r="CJ153" s="7">
        <v>-0.5</v>
      </c>
      <c r="CK153" s="7">
        <v>1.75</v>
      </c>
      <c r="CL153" s="7">
        <v>-1.5</v>
      </c>
      <c r="CM153" s="7">
        <v>-6.6174099999999925</v>
      </c>
      <c r="CN153" s="100">
        <v>-4.1333899999999915</v>
      </c>
      <c r="CO153" s="13"/>
      <c r="CP153" s="101">
        <v>1.0479847251644554</v>
      </c>
      <c r="CQ153" s="102">
        <v>1.0210586464488793</v>
      </c>
      <c r="CR153" s="102">
        <v>1.0139787044263575</v>
      </c>
      <c r="CS153" s="102">
        <v>0.97595885828966433</v>
      </c>
      <c r="CT153" s="102">
        <v>1.047281614374266</v>
      </c>
      <c r="CU153" s="103">
        <v>1.0020496563409536</v>
      </c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</row>
    <row r="154" spans="1:143" ht="12.75" x14ac:dyDescent="0.2">
      <c r="A154" s="3">
        <f t="shared" si="142"/>
        <v>2027</v>
      </c>
      <c r="B154" s="43">
        <v>46419</v>
      </c>
      <c r="C154" s="43">
        <v>46446</v>
      </c>
      <c r="D154" s="44">
        <f t="shared" si="147"/>
        <v>46419</v>
      </c>
      <c r="E154" s="94">
        <v>65.705309999999997</v>
      </c>
      <c r="F154" s="46">
        <v>58.491109999999999</v>
      </c>
      <c r="G154" s="94">
        <v>62.181739999999998</v>
      </c>
      <c r="H154" s="46">
        <v>58.717590000000001</v>
      </c>
      <c r="I154" s="94">
        <v>65.991739999999993</v>
      </c>
      <c r="J154" s="46">
        <v>56.384830000000001</v>
      </c>
      <c r="K154" s="94">
        <v>73.743979999999993</v>
      </c>
      <c r="L154" s="46">
        <v>68.09639</v>
      </c>
      <c r="M154" s="94">
        <v>68.853160000000003</v>
      </c>
      <c r="N154" s="46">
        <v>63.301540000000003</v>
      </c>
      <c r="O154" s="94">
        <f t="shared" si="154"/>
        <v>61.181739999999998</v>
      </c>
      <c r="P154" s="46">
        <f t="shared" si="155"/>
        <v>57.467590000000001</v>
      </c>
      <c r="Q154" s="94">
        <f t="shared" si="156"/>
        <v>62.181739999999998</v>
      </c>
      <c r="R154" s="46">
        <f t="shared" si="157"/>
        <v>58.217590000000001</v>
      </c>
      <c r="S154" s="94">
        <f t="shared" si="158"/>
        <v>64.681739999999991</v>
      </c>
      <c r="T154" s="46">
        <f t="shared" si="159"/>
        <v>60.967590000000001</v>
      </c>
      <c r="U154" s="94">
        <f t="shared" si="160"/>
        <v>62.608149999999995</v>
      </c>
      <c r="V154" s="95">
        <f t="shared" si="161"/>
        <v>54.635550000000002</v>
      </c>
      <c r="W154" s="96">
        <v>7.2305371829638023</v>
      </c>
      <c r="X154" s="96">
        <v>7.2313744795426533</v>
      </c>
      <c r="Y154" s="96">
        <v>6.9816038544535122</v>
      </c>
      <c r="Z154" s="96">
        <v>6.9348754813117335</v>
      </c>
      <c r="AA154" s="96">
        <v>6.7823760204831656</v>
      </c>
      <c r="AB154" s="96">
        <v>6.9652018914534981</v>
      </c>
      <c r="AC154" s="96">
        <v>7.0198357630001933</v>
      </c>
      <c r="AD154" s="96">
        <v>7.0254882073104001</v>
      </c>
      <c r="AE154" s="96">
        <v>6.5294077769397436</v>
      </c>
      <c r="AF154" s="96">
        <f t="shared" si="149"/>
        <v>7.2783742668501823</v>
      </c>
      <c r="AG154" s="96">
        <f t="shared" si="150"/>
        <v>7.085574948504294</v>
      </c>
      <c r="AH154" s="96">
        <f t="shared" si="151"/>
        <v>7.0350751270495859</v>
      </c>
      <c r="AI154" s="96">
        <f t="shared" si="152"/>
        <v>7.3703876283767089</v>
      </c>
      <c r="AJ154" s="96">
        <f t="shared" si="153"/>
        <v>7.0348358394190376</v>
      </c>
      <c r="AK154" s="125"/>
      <c r="AL154" s="7"/>
      <c r="AM154" s="13"/>
      <c r="AN154" s="13"/>
      <c r="AO154" s="13"/>
      <c r="AP154" s="13"/>
      <c r="AQ154" s="13"/>
      <c r="AR154" s="8">
        <f t="shared" si="162"/>
        <v>7.1665045055393763</v>
      </c>
      <c r="AS154" s="8">
        <f t="shared" si="163"/>
        <v>7.1722494433483073</v>
      </c>
      <c r="AT154" s="8">
        <f t="shared" si="164"/>
        <v>7.4381335151301444</v>
      </c>
      <c r="AU154" s="8">
        <f t="shared" si="165"/>
        <v>7.4440961850939047</v>
      </c>
      <c r="AV154" s="8">
        <f t="shared" si="148"/>
        <v>7.3052459122779334</v>
      </c>
      <c r="AW154" s="8"/>
      <c r="AX154" s="8">
        <f t="shared" si="166"/>
        <v>7.0607128584775474</v>
      </c>
      <c r="AY154" s="8">
        <f t="shared" si="167"/>
        <v>7.1545210177576788</v>
      </c>
      <c r="AZ154" s="8">
        <f t="shared" si="168"/>
        <v>6.969216202623234</v>
      </c>
      <c r="BA154" s="8">
        <v>7.060065461247695</v>
      </c>
      <c r="BB154" s="8">
        <f t="shared" si="169"/>
        <v>6.9716678353142392</v>
      </c>
      <c r="BC154" s="8">
        <v>6.9423856820359253</v>
      </c>
      <c r="BD154" s="8">
        <f t="shared" si="170"/>
        <v>7.0266234870032482</v>
      </c>
      <c r="BE154" s="5"/>
      <c r="BF154" s="61">
        <f t="shared" si="171"/>
        <v>62.603203999999998</v>
      </c>
      <c r="BG154" s="63">
        <f t="shared" si="172"/>
        <v>60.692155499999998</v>
      </c>
      <c r="BH154" s="63">
        <f t="shared" si="173"/>
        <v>61.860768699999994</v>
      </c>
      <c r="BI154" s="63">
        <f t="shared" si="174"/>
        <v>66.465963399999993</v>
      </c>
      <c r="BJ154" s="63">
        <f t="shared" si="175"/>
        <v>60.477155499999995</v>
      </c>
      <c r="BK154" s="63">
        <f t="shared" si="176"/>
        <v>71.315516299999985</v>
      </c>
      <c r="BL154" s="63">
        <f t="shared" si="177"/>
        <v>59.179931999999994</v>
      </c>
      <c r="BM154" s="63">
        <f t="shared" si="178"/>
        <v>59.584655499999997</v>
      </c>
      <c r="BN154" s="64">
        <f t="shared" si="179"/>
        <v>63.08465549999999</v>
      </c>
      <c r="BO154" s="51"/>
      <c r="BP154" s="97"/>
      <c r="BX154" s="54">
        <f t="shared" si="143"/>
        <v>2027</v>
      </c>
      <c r="BY154" s="98">
        <f t="shared" si="180"/>
        <v>46419</v>
      </c>
      <c r="BZ154" s="57">
        <f t="shared" si="144"/>
        <v>7.21665905386718</v>
      </c>
      <c r="CA154" s="57">
        <f t="shared" si="145"/>
        <v>6.9716678353142392</v>
      </c>
      <c r="CB154" s="57">
        <v>7.0567491347170828</v>
      </c>
      <c r="CC154" s="57">
        <v>6.9391365382913559</v>
      </c>
      <c r="CD154" s="57">
        <v>7.0567491347170828</v>
      </c>
      <c r="CE154" s="57">
        <f t="shared" si="146"/>
        <v>7.0062565234843648</v>
      </c>
      <c r="CF154" s="1"/>
      <c r="CG154" s="99">
        <v>-1</v>
      </c>
      <c r="CH154" s="7">
        <v>-1.25</v>
      </c>
      <c r="CI154" s="7">
        <v>0</v>
      </c>
      <c r="CJ154" s="7">
        <v>-0.5</v>
      </c>
      <c r="CK154" s="7">
        <v>2.5</v>
      </c>
      <c r="CL154" s="7">
        <v>2.25</v>
      </c>
      <c r="CM154" s="7">
        <v>-3.0971600000000024</v>
      </c>
      <c r="CN154" s="100">
        <v>-3.855559999999997</v>
      </c>
      <c r="CO154" s="13"/>
      <c r="CP154" s="101">
        <v>1.0495320768864729</v>
      </c>
      <c r="CQ154" s="102">
        <v>1.021730666628214</v>
      </c>
      <c r="CR154" s="102">
        <v>1.0144486582358794</v>
      </c>
      <c r="CS154" s="102">
        <v>0.97800977663700994</v>
      </c>
      <c r="CT154" s="102">
        <v>1.0490925912746423</v>
      </c>
      <c r="CU154" s="103">
        <v>1.0021368130146158</v>
      </c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</row>
    <row r="155" spans="1:143" ht="12.75" x14ac:dyDescent="0.2">
      <c r="A155" s="3">
        <f t="shared" si="142"/>
        <v>2027</v>
      </c>
      <c r="B155" s="43">
        <v>46447</v>
      </c>
      <c r="C155" s="43">
        <v>46477</v>
      </c>
      <c r="D155" s="44">
        <f t="shared" si="147"/>
        <v>46447</v>
      </c>
      <c r="E155" s="94">
        <v>54.922649999999997</v>
      </c>
      <c r="F155" s="46">
        <v>51.075620000000001</v>
      </c>
      <c r="G155" s="94">
        <v>55.653199999999998</v>
      </c>
      <c r="H155" s="46">
        <v>52.584339999999997</v>
      </c>
      <c r="I155" s="94">
        <v>51.954239999999999</v>
      </c>
      <c r="J155" s="46">
        <v>47.279350000000001</v>
      </c>
      <c r="K155" s="94">
        <v>63.877780000000001</v>
      </c>
      <c r="L155" s="46">
        <v>60.542760000000001</v>
      </c>
      <c r="M155" s="94">
        <v>59.526809999999998</v>
      </c>
      <c r="N155" s="46">
        <v>55.84843</v>
      </c>
      <c r="O155" s="94">
        <f t="shared" si="154"/>
        <v>54.653199999999998</v>
      </c>
      <c r="P155" s="46">
        <f t="shared" si="155"/>
        <v>51.084339999999997</v>
      </c>
      <c r="Q155" s="94">
        <f t="shared" si="156"/>
        <v>55.653199999999998</v>
      </c>
      <c r="R155" s="46">
        <f t="shared" si="157"/>
        <v>52.084339999999997</v>
      </c>
      <c r="S155" s="94">
        <f t="shared" si="158"/>
        <v>57.903199999999998</v>
      </c>
      <c r="T155" s="46">
        <f t="shared" si="159"/>
        <v>54.584339999999997</v>
      </c>
      <c r="U155" s="94">
        <f t="shared" si="160"/>
        <v>52.039870000000001</v>
      </c>
      <c r="V155" s="95">
        <f t="shared" si="161"/>
        <v>49.011650000000003</v>
      </c>
      <c r="W155" s="96">
        <v>6.3658017241243678</v>
      </c>
      <c r="X155" s="96">
        <v>6.424569094819951</v>
      </c>
      <c r="Y155" s="96">
        <v>6.1724683006154208</v>
      </c>
      <c r="Z155" s="96">
        <v>6.2545942321368502</v>
      </c>
      <c r="AA155" s="96">
        <v>6.0970943773801025</v>
      </c>
      <c r="AB155" s="96">
        <v>6.5614258714974909</v>
      </c>
      <c r="AC155" s="96">
        <v>6.5089411911822008</v>
      </c>
      <c r="AD155" s="96">
        <v>6.4941848260831154</v>
      </c>
      <c r="AE155" s="96">
        <v>6.053802615277271</v>
      </c>
      <c r="AF155" s="96">
        <f t="shared" si="149"/>
        <v>6.5956939175814631</v>
      </c>
      <c r="AG155" s="96">
        <f t="shared" si="150"/>
        <v>6.4040940942710325</v>
      </c>
      <c r="AH155" s="96">
        <f t="shared" si="151"/>
        <v>6.3542941401955657</v>
      </c>
      <c r="AI155" s="96">
        <f t="shared" si="152"/>
        <v>6.8348840300260978</v>
      </c>
      <c r="AJ155" s="96">
        <f t="shared" si="153"/>
        <v>6.5239412861087995</v>
      </c>
      <c r="AK155" s="125"/>
      <c r="AL155" s="7"/>
      <c r="AM155" s="13"/>
      <c r="AN155" s="13"/>
      <c r="AO155" s="13"/>
      <c r="AP155" s="13"/>
      <c r="AQ155" s="13"/>
      <c r="AR155" s="8">
        <f t="shared" si="162"/>
        <v>6.6472499351379213</v>
      </c>
      <c r="AS155" s="8">
        <f t="shared" si="163"/>
        <v>6.6322521049731833</v>
      </c>
      <c r="AT155" s="8">
        <f t="shared" si="164"/>
        <v>6.8991992858222604</v>
      </c>
      <c r="AU155" s="8">
        <f t="shared" si="165"/>
        <v>6.8836330404739057</v>
      </c>
      <c r="AV155" s="8">
        <f t="shared" si="148"/>
        <v>6.7655835916018177</v>
      </c>
      <c r="AW155" s="8"/>
      <c r="AX155" s="8">
        <f t="shared" si="166"/>
        <v>6.3685259952552409</v>
      </c>
      <c r="AY155" s="8">
        <f t="shared" si="167"/>
        <v>6.6361094786222221</v>
      </c>
      <c r="AZ155" s="8">
        <f t="shared" si="168"/>
        <v>6.565300928837436</v>
      </c>
      <c r="BA155" s="8">
        <v>6.3659008679392226</v>
      </c>
      <c r="BB155" s="8">
        <f t="shared" si="169"/>
        <v>6.2694630570551313</v>
      </c>
      <c r="BC155" s="8">
        <v>6.25963406109239</v>
      </c>
      <c r="BD155" s="8">
        <f t="shared" si="170"/>
        <v>6.3432671342409339</v>
      </c>
      <c r="BE155" s="5"/>
      <c r="BF155" s="61">
        <f t="shared" si="171"/>
        <v>53.268427099999997</v>
      </c>
      <c r="BG155" s="63">
        <f t="shared" si="172"/>
        <v>54.333590199999996</v>
      </c>
      <c r="BH155" s="63">
        <f t="shared" si="173"/>
        <v>49.944037299999998</v>
      </c>
      <c r="BI155" s="63">
        <f t="shared" si="174"/>
        <v>57.945106599999995</v>
      </c>
      <c r="BJ155" s="63">
        <f t="shared" si="175"/>
        <v>54.1185902</v>
      </c>
      <c r="BK155" s="63">
        <f t="shared" si="176"/>
        <v>62.443721400000001</v>
      </c>
      <c r="BL155" s="63">
        <f t="shared" si="177"/>
        <v>50.737735399999998</v>
      </c>
      <c r="BM155" s="63">
        <f t="shared" si="178"/>
        <v>53.1185902</v>
      </c>
      <c r="BN155" s="64">
        <f t="shared" si="179"/>
        <v>56.476090200000002</v>
      </c>
      <c r="BO155" s="51"/>
      <c r="BP155" s="97"/>
      <c r="BX155" s="54">
        <f t="shared" si="143"/>
        <v>2027</v>
      </c>
      <c r="BY155" s="98">
        <f t="shared" si="180"/>
        <v>46447</v>
      </c>
      <c r="BZ155" s="57">
        <f t="shared" si="144"/>
        <v>6.384129417239861</v>
      </c>
      <c r="CA155" s="57">
        <f t="shared" si="145"/>
        <v>6.2694630570551313</v>
      </c>
      <c r="CB155" s="57">
        <v>6.3625845414086104</v>
      </c>
      <c r="CC155" s="57">
        <v>6.2563836714711636</v>
      </c>
      <c r="CD155" s="57">
        <v>6.3625845414086104</v>
      </c>
      <c r="CE155" s="57">
        <f t="shared" si="146"/>
        <v>6.3029707649631588</v>
      </c>
      <c r="CF155" s="1"/>
      <c r="CG155" s="99">
        <v>-1</v>
      </c>
      <c r="CH155" s="7">
        <v>-1.5</v>
      </c>
      <c r="CI155" s="7">
        <v>0</v>
      </c>
      <c r="CJ155" s="7">
        <v>-0.5</v>
      </c>
      <c r="CK155" s="7">
        <v>2.25</v>
      </c>
      <c r="CL155" s="7">
        <v>2</v>
      </c>
      <c r="CM155" s="7">
        <v>-2.8827799999999968</v>
      </c>
      <c r="CN155" s="100">
        <v>-2.0639699999999976</v>
      </c>
      <c r="CO155" s="13"/>
      <c r="CP155" s="101">
        <v>1.054535861605858</v>
      </c>
      <c r="CQ155" s="102">
        <v>1.0239024078278387</v>
      </c>
      <c r="CR155" s="102">
        <v>1.0159402679627794</v>
      </c>
      <c r="CS155" s="102">
        <v>0.97481853355930037</v>
      </c>
      <c r="CT155" s="102">
        <v>1.0524621970373564</v>
      </c>
      <c r="CU155" s="103">
        <v>1.0023045368649082</v>
      </c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</row>
    <row r="156" spans="1:143" ht="12.75" x14ac:dyDescent="0.2">
      <c r="A156" s="3">
        <f t="shared" si="142"/>
        <v>2027</v>
      </c>
      <c r="B156" s="43">
        <v>46478</v>
      </c>
      <c r="C156" s="43">
        <v>46507</v>
      </c>
      <c r="D156" s="44">
        <f t="shared" si="147"/>
        <v>46478</v>
      </c>
      <c r="E156" s="94">
        <v>55.101329999999997</v>
      </c>
      <c r="F156" s="46">
        <v>50.764569999999999</v>
      </c>
      <c r="G156" s="94">
        <v>55.944710000000001</v>
      </c>
      <c r="H156" s="46">
        <v>52.289180000000002</v>
      </c>
      <c r="I156" s="94">
        <v>51.036679999999997</v>
      </c>
      <c r="J156" s="46">
        <v>46.826419999999999</v>
      </c>
      <c r="K156" s="94">
        <v>64.745159999999998</v>
      </c>
      <c r="L156" s="46">
        <v>60.234439999999999</v>
      </c>
      <c r="M156" s="94">
        <v>60.231819999999999</v>
      </c>
      <c r="N156" s="46">
        <v>55.677669999999999</v>
      </c>
      <c r="O156" s="94">
        <f t="shared" si="154"/>
        <v>54.694710000000001</v>
      </c>
      <c r="P156" s="46">
        <f t="shared" si="155"/>
        <v>51.289180000000002</v>
      </c>
      <c r="Q156" s="94">
        <f t="shared" si="156"/>
        <v>52.944710000000001</v>
      </c>
      <c r="R156" s="46">
        <f t="shared" si="157"/>
        <v>51.539180000000002</v>
      </c>
      <c r="S156" s="94">
        <f t="shared" si="158"/>
        <v>58.194710000000001</v>
      </c>
      <c r="T156" s="46">
        <f t="shared" si="159"/>
        <v>50.289180000000002</v>
      </c>
      <c r="U156" s="94">
        <f t="shared" si="160"/>
        <v>54.963889999999999</v>
      </c>
      <c r="V156" s="95">
        <f t="shared" si="161"/>
        <v>55.203810000000004</v>
      </c>
      <c r="W156" s="96">
        <v>6.2781117881880437</v>
      </c>
      <c r="X156" s="96">
        <v>6.323715831072021</v>
      </c>
      <c r="Y156" s="96">
        <v>6.0930369351061522</v>
      </c>
      <c r="Z156" s="96">
        <v>6.1520098097390212</v>
      </c>
      <c r="AA156" s="96">
        <v>5.7970092436698799</v>
      </c>
      <c r="AB156" s="96">
        <v>6.4663843605318059</v>
      </c>
      <c r="AC156" s="96">
        <v>6.3906973822874216</v>
      </c>
      <c r="AD156" s="96">
        <v>6.1432062705971573</v>
      </c>
      <c r="AE156" s="96">
        <v>5.8616249657643484</v>
      </c>
      <c r="AF156" s="96">
        <f t="shared" si="149"/>
        <v>6.4812103346684893</v>
      </c>
      <c r="AG156" s="96">
        <f t="shared" si="150"/>
        <v>6.2956100387179745</v>
      </c>
      <c r="AH156" s="96">
        <f t="shared" si="151"/>
        <v>6.2496099653681707</v>
      </c>
      <c r="AI156" s="96">
        <f t="shared" si="152"/>
        <v>6.4410065745729081</v>
      </c>
      <c r="AJ156" s="96">
        <f t="shared" si="153"/>
        <v>6.4056973761432303</v>
      </c>
      <c r="AK156" s="125"/>
      <c r="AL156" s="7"/>
      <c r="AM156" s="13"/>
      <c r="AN156" s="13"/>
      <c r="AO156" s="13"/>
      <c r="AP156" s="13"/>
      <c r="AQ156" s="13"/>
      <c r="AR156" s="8">
        <f t="shared" si="162"/>
        <v>6.5270712494028063</v>
      </c>
      <c r="AS156" s="8">
        <f t="shared" si="163"/>
        <v>6.275530328892323</v>
      </c>
      <c r="AT156" s="8">
        <f t="shared" si="164"/>
        <v>6.7744658485685187</v>
      </c>
      <c r="AU156" s="8">
        <f t="shared" si="165"/>
        <v>6.5133915704357266</v>
      </c>
      <c r="AV156" s="8">
        <f t="shared" si="148"/>
        <v>6.522614749324843</v>
      </c>
      <c r="AW156" s="8"/>
      <c r="AX156" s="8">
        <f t="shared" si="166"/>
        <v>6.2641462410856956</v>
      </c>
      <c r="AY156" s="8">
        <f t="shared" si="167"/>
        <v>6.5161259079527358</v>
      </c>
      <c r="AZ156" s="8">
        <f t="shared" si="168"/>
        <v>6.470226640059952</v>
      </c>
      <c r="BA156" s="8">
        <v>6.2612228345385725</v>
      </c>
      <c r="BB156" s="8">
        <f t="shared" si="169"/>
        <v>5.9619672749973152</v>
      </c>
      <c r="BC156" s="8">
        <v>6.1566770712510541</v>
      </c>
      <c r="BD156" s="8">
        <f t="shared" si="170"/>
        <v>6.2402189952175</v>
      </c>
      <c r="BE156" s="5"/>
      <c r="BF156" s="61">
        <f t="shared" si="171"/>
        <v>53.236523199999993</v>
      </c>
      <c r="BG156" s="63">
        <f t="shared" si="172"/>
        <v>54.372832099999997</v>
      </c>
      <c r="BH156" s="63">
        <f t="shared" si="173"/>
        <v>49.226268199999993</v>
      </c>
      <c r="BI156" s="63">
        <f t="shared" si="174"/>
        <v>58.273535499999994</v>
      </c>
      <c r="BJ156" s="63">
        <f t="shared" si="175"/>
        <v>52.340332099999998</v>
      </c>
      <c r="BK156" s="63">
        <f t="shared" si="176"/>
        <v>62.805550399999994</v>
      </c>
      <c r="BL156" s="63">
        <f t="shared" si="177"/>
        <v>55.067055599999996</v>
      </c>
      <c r="BM156" s="63">
        <f t="shared" si="178"/>
        <v>53.230332099999998</v>
      </c>
      <c r="BN156" s="64">
        <f t="shared" si="179"/>
        <v>54.795332099999996</v>
      </c>
      <c r="BO156" s="51"/>
      <c r="BP156" s="97"/>
      <c r="BX156" s="54">
        <f t="shared" si="143"/>
        <v>2027</v>
      </c>
      <c r="BY156" s="98">
        <f t="shared" si="180"/>
        <v>46478</v>
      </c>
      <c r="BZ156" s="57">
        <f t="shared" si="144"/>
        <v>6.3024014971768212</v>
      </c>
      <c r="CA156" s="57">
        <f t="shared" si="145"/>
        <v>5.9619672749973152</v>
      </c>
      <c r="CB156" s="57">
        <v>6.2579065080079594</v>
      </c>
      <c r="CC156" s="57">
        <v>6.1534264937551946</v>
      </c>
      <c r="CD156" s="57">
        <v>6.2579065080079594</v>
      </c>
      <c r="CE156" s="57">
        <f t="shared" si="146"/>
        <v>5.9950016211718795</v>
      </c>
      <c r="CF156" s="1"/>
      <c r="CG156" s="99">
        <v>-1.25</v>
      </c>
      <c r="CH156" s="7">
        <v>-1</v>
      </c>
      <c r="CI156" s="7">
        <v>-3</v>
      </c>
      <c r="CJ156" s="7">
        <v>-0.75</v>
      </c>
      <c r="CK156" s="7">
        <v>2.25</v>
      </c>
      <c r="CL156" s="7">
        <v>-2</v>
      </c>
      <c r="CM156" s="7">
        <v>-0.13743999999999801</v>
      </c>
      <c r="CN156" s="100">
        <v>4.4392400000000052</v>
      </c>
      <c r="CO156" s="13"/>
      <c r="CP156" s="101">
        <v>1.0535110533159948</v>
      </c>
      <c r="CQ156" s="102">
        <v>1.0233420026007802</v>
      </c>
      <c r="CR156" s="102">
        <v>1.0158647594278283</v>
      </c>
      <c r="CS156" s="102">
        <v>0.94229518855656691</v>
      </c>
      <c r="CT156" s="102">
        <v>1.0484763641099102</v>
      </c>
      <c r="CU156" s="103">
        <v>1.0023471607179184</v>
      </c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</row>
    <row r="157" spans="1:143" ht="12.75" x14ac:dyDescent="0.2">
      <c r="A157" s="3">
        <f t="shared" si="142"/>
        <v>2027</v>
      </c>
      <c r="B157" s="43">
        <v>46508</v>
      </c>
      <c r="C157" s="43">
        <v>46538</v>
      </c>
      <c r="D157" s="44">
        <f t="shared" si="147"/>
        <v>46508</v>
      </c>
      <c r="E157" s="94">
        <v>51.490679999999998</v>
      </c>
      <c r="F157" s="46">
        <v>47.783540000000002</v>
      </c>
      <c r="G157" s="94">
        <v>55.885199999999998</v>
      </c>
      <c r="H157" s="46">
        <v>53.612650000000002</v>
      </c>
      <c r="I157" s="94">
        <v>47.484819999999999</v>
      </c>
      <c r="J157" s="46">
        <v>43.94079</v>
      </c>
      <c r="K157" s="94">
        <v>61.336089999999999</v>
      </c>
      <c r="L157" s="46">
        <v>58.070340000000002</v>
      </c>
      <c r="M157" s="94">
        <v>59.322679999999998</v>
      </c>
      <c r="N157" s="46">
        <v>56.132069999999999</v>
      </c>
      <c r="O157" s="94">
        <f t="shared" si="154"/>
        <v>54.885199999999998</v>
      </c>
      <c r="P157" s="46">
        <f t="shared" si="155"/>
        <v>52.112650000000002</v>
      </c>
      <c r="Q157" s="94">
        <f t="shared" si="156"/>
        <v>54.885199999999998</v>
      </c>
      <c r="R157" s="46">
        <f t="shared" si="157"/>
        <v>52.612650000000002</v>
      </c>
      <c r="S157" s="94">
        <f t="shared" si="158"/>
        <v>58.635199999999998</v>
      </c>
      <c r="T157" s="46">
        <f t="shared" si="159"/>
        <v>51.612650000000002</v>
      </c>
      <c r="U157" s="94">
        <f t="shared" si="160"/>
        <v>51.335839999999997</v>
      </c>
      <c r="V157" s="95">
        <f t="shared" si="161"/>
        <v>49.805440000000004</v>
      </c>
      <c r="W157" s="96">
        <v>6.3405962933489244</v>
      </c>
      <c r="X157" s="96">
        <v>6.6597948825641415</v>
      </c>
      <c r="Y157" s="96">
        <v>6.1456064328444402</v>
      </c>
      <c r="Z157" s="96">
        <v>6.1451095853843611</v>
      </c>
      <c r="AA157" s="96">
        <v>5.7901090316404922</v>
      </c>
      <c r="AB157" s="96">
        <v>6.4200859632120135</v>
      </c>
      <c r="AC157" s="96">
        <v>6.159563551966218</v>
      </c>
      <c r="AD157" s="96">
        <v>6.076289645027253</v>
      </c>
      <c r="AE157" s="96">
        <v>5.8077670221482771</v>
      </c>
      <c r="AF157" s="96">
        <f t="shared" si="149"/>
        <v>6.4752101002881677</v>
      </c>
      <c r="AG157" s="96">
        <f t="shared" si="150"/>
        <v>6.2891098100015919</v>
      </c>
      <c r="AH157" s="96">
        <f t="shared" si="151"/>
        <v>6.2429097379368965</v>
      </c>
      <c r="AI157" s="96">
        <f t="shared" si="152"/>
        <v>6.3754891351433027</v>
      </c>
      <c r="AJ157" s="96">
        <f t="shared" si="153"/>
        <v>6.1745634632071251</v>
      </c>
      <c r="AK157" s="125"/>
      <c r="AL157" s="7"/>
      <c r="AM157" s="13"/>
      <c r="AN157" s="13"/>
      <c r="AO157" s="13"/>
      <c r="AP157" s="13"/>
      <c r="AQ157" s="13"/>
      <c r="AR157" s="8">
        <f t="shared" si="162"/>
        <v>6.2921552718428879</v>
      </c>
      <c r="AS157" s="8">
        <f t="shared" si="163"/>
        <v>6.2075187163606591</v>
      </c>
      <c r="AT157" s="8">
        <f t="shared" si="164"/>
        <v>6.5306465958646269</v>
      </c>
      <c r="AU157" s="8">
        <f t="shared" si="165"/>
        <v>6.44280232948711</v>
      </c>
      <c r="AV157" s="8">
        <f t="shared" si="148"/>
        <v>6.3682807283888216</v>
      </c>
      <c r="AW157" s="8"/>
      <c r="AX157" s="8">
        <f t="shared" si="166"/>
        <v>6.2571252557838442</v>
      </c>
      <c r="AY157" s="8">
        <f t="shared" si="167"/>
        <v>6.2815913261960601</v>
      </c>
      <c r="AZ157" s="8">
        <f t="shared" si="168"/>
        <v>6.4239122753997995</v>
      </c>
      <c r="BA157" s="8">
        <v>6.2541817899872676</v>
      </c>
      <c r="BB157" s="8">
        <f t="shared" si="169"/>
        <v>5.9548966611748053</v>
      </c>
      <c r="BC157" s="8">
        <v>6.1497517906664791</v>
      </c>
      <c r="BD157" s="8">
        <f t="shared" si="170"/>
        <v>6.2332875794920755</v>
      </c>
      <c r="BE157" s="5"/>
      <c r="BF157" s="61">
        <f t="shared" si="171"/>
        <v>49.896609799999993</v>
      </c>
      <c r="BG157" s="63">
        <f t="shared" si="172"/>
        <v>54.908003499999992</v>
      </c>
      <c r="BH157" s="63">
        <f t="shared" si="173"/>
        <v>45.960887099999994</v>
      </c>
      <c r="BI157" s="63">
        <f t="shared" si="174"/>
        <v>57.950717699999998</v>
      </c>
      <c r="BJ157" s="63">
        <f t="shared" si="175"/>
        <v>53.908003499999992</v>
      </c>
      <c r="BK157" s="63">
        <f t="shared" si="176"/>
        <v>59.931817499999994</v>
      </c>
      <c r="BL157" s="63">
        <f t="shared" si="177"/>
        <v>50.677768</v>
      </c>
      <c r="BM157" s="63">
        <f t="shared" si="178"/>
        <v>53.693003499999996</v>
      </c>
      <c r="BN157" s="64">
        <f t="shared" si="179"/>
        <v>55.615503500000003</v>
      </c>
      <c r="BO157" s="51"/>
      <c r="BP157" s="97"/>
      <c r="BX157" s="54">
        <f t="shared" si="143"/>
        <v>2027</v>
      </c>
      <c r="BY157" s="98">
        <f t="shared" si="180"/>
        <v>46508</v>
      </c>
      <c r="BZ157" s="57">
        <f t="shared" si="144"/>
        <v>6.3564909073407145</v>
      </c>
      <c r="CA157" s="57">
        <f t="shared" si="145"/>
        <v>5.9548966611748053</v>
      </c>
      <c r="CB157" s="57">
        <v>6.2508654634566554</v>
      </c>
      <c r="CC157" s="57">
        <v>6.1465012005334536</v>
      </c>
      <c r="CD157" s="57">
        <v>6.2508654634566554</v>
      </c>
      <c r="CE157" s="57">
        <f t="shared" si="146"/>
        <v>5.9879201227837555</v>
      </c>
      <c r="CF157" s="1"/>
      <c r="CG157" s="99">
        <v>-1</v>
      </c>
      <c r="CH157" s="7">
        <v>-1.5</v>
      </c>
      <c r="CI157" s="7">
        <v>-1</v>
      </c>
      <c r="CJ157" s="7">
        <v>-1</v>
      </c>
      <c r="CK157" s="7">
        <v>2.75</v>
      </c>
      <c r="CL157" s="7">
        <v>-2</v>
      </c>
      <c r="CM157" s="7">
        <v>-0.15484000000000009</v>
      </c>
      <c r="CN157" s="100">
        <v>2.0219000000000023</v>
      </c>
      <c r="CO157" s="13"/>
      <c r="CP157" s="101">
        <v>1.0537175961335048</v>
      </c>
      <c r="CQ157" s="102">
        <v>1.0234333045841402</v>
      </c>
      <c r="CR157" s="102">
        <v>1.0159151193633951</v>
      </c>
      <c r="CS157" s="102">
        <v>0.94223039494882099</v>
      </c>
      <c r="CT157" s="102">
        <v>1.049240491746622</v>
      </c>
      <c r="CU157" s="103">
        <v>1.0024352230664328</v>
      </c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</row>
    <row r="158" spans="1:143" ht="12.75" x14ac:dyDescent="0.2">
      <c r="A158" s="3">
        <f t="shared" si="142"/>
        <v>2027</v>
      </c>
      <c r="B158" s="43">
        <v>46539</v>
      </c>
      <c r="C158" s="43">
        <v>46568</v>
      </c>
      <c r="D158" s="44">
        <f t="shared" si="147"/>
        <v>46539</v>
      </c>
      <c r="E158" s="94">
        <v>57.546199999999999</v>
      </c>
      <c r="F158" s="46">
        <v>49.193449999999999</v>
      </c>
      <c r="G158" s="94">
        <v>60.122250000000001</v>
      </c>
      <c r="H158" s="46">
        <v>54.139780000000002</v>
      </c>
      <c r="I158" s="94">
        <v>53.273890000000002</v>
      </c>
      <c r="J158" s="46">
        <v>45.288670000000003</v>
      </c>
      <c r="K158" s="94">
        <v>67.388499999999993</v>
      </c>
      <c r="L158" s="46">
        <v>60.262529999999998</v>
      </c>
      <c r="M158" s="94">
        <v>63.828090000000003</v>
      </c>
      <c r="N158" s="46">
        <v>56.483350000000002</v>
      </c>
      <c r="O158" s="94">
        <f t="shared" si="154"/>
        <v>59.872250000000001</v>
      </c>
      <c r="P158" s="46">
        <f t="shared" si="155"/>
        <v>53.389780000000002</v>
      </c>
      <c r="Q158" s="94">
        <f t="shared" si="156"/>
        <v>60.122250000000001</v>
      </c>
      <c r="R158" s="46">
        <f t="shared" si="157"/>
        <v>53.389780000000002</v>
      </c>
      <c r="S158" s="94">
        <f t="shared" si="158"/>
        <v>63.122250000000001</v>
      </c>
      <c r="T158" s="46">
        <f t="shared" si="159"/>
        <v>52.139780000000002</v>
      </c>
      <c r="U158" s="94">
        <f t="shared" si="160"/>
        <v>60.066919999999996</v>
      </c>
      <c r="V158" s="95">
        <f t="shared" si="161"/>
        <v>54.287659999999995</v>
      </c>
      <c r="W158" s="96">
        <v>6.4647434907185302</v>
      </c>
      <c r="X158" s="96">
        <v>6.6168829341544972</v>
      </c>
      <c r="Y158" s="96">
        <v>6.2204381761784218</v>
      </c>
      <c r="Z158" s="96">
        <v>6.1987669821808336</v>
      </c>
      <c r="AA158" s="96">
        <v>5.8437688730832349</v>
      </c>
      <c r="AB158" s="96">
        <v>6.4730597924750555</v>
      </c>
      <c r="AC158" s="96">
        <v>6.1881606916261234</v>
      </c>
      <c r="AD158" s="96">
        <v>6.0624874485878797</v>
      </c>
      <c r="AE158" s="96">
        <v>5.8587613093129525</v>
      </c>
      <c r="AF158" s="96">
        <f t="shared" si="149"/>
        <v>6.5298652185814383</v>
      </c>
      <c r="AG158" s="96">
        <f t="shared" si="150"/>
        <v>6.3432662125036581</v>
      </c>
      <c r="AH158" s="96">
        <f t="shared" si="151"/>
        <v>6.2966664607178906</v>
      </c>
      <c r="AI158" s="96">
        <f t="shared" si="152"/>
        <v>6.3635868252097048</v>
      </c>
      <c r="AJ158" s="96">
        <f t="shared" si="153"/>
        <v>6.2031605963438743</v>
      </c>
      <c r="AK158" s="125"/>
      <c r="AL158" s="7"/>
      <c r="AM158" s="13"/>
      <c r="AN158" s="13"/>
      <c r="AO158" s="13"/>
      <c r="AP158" s="13"/>
      <c r="AQ158" s="13"/>
      <c r="AR158" s="8">
        <f t="shared" si="162"/>
        <v>6.321220359412667</v>
      </c>
      <c r="AS158" s="8">
        <f t="shared" si="163"/>
        <v>6.1934906683482867</v>
      </c>
      <c r="AT158" s="8">
        <f t="shared" si="164"/>
        <v>6.5608132452541064</v>
      </c>
      <c r="AU158" s="8">
        <f t="shared" si="165"/>
        <v>6.4282426208678922</v>
      </c>
      <c r="AV158" s="8">
        <f t="shared" si="148"/>
        <v>6.3759417234707376</v>
      </c>
      <c r="AW158" s="8"/>
      <c r="AX158" s="8">
        <f t="shared" si="166"/>
        <v>6.3117217116207103</v>
      </c>
      <c r="AY158" s="8">
        <f t="shared" si="167"/>
        <v>6.3106092253943409</v>
      </c>
      <c r="AZ158" s="8">
        <f t="shared" si="168"/>
        <v>6.4769043742188304</v>
      </c>
      <c r="BA158" s="8">
        <v>6.3089343762352499</v>
      </c>
      <c r="BB158" s="8">
        <f t="shared" si="169"/>
        <v>6.0098816406222308</v>
      </c>
      <c r="BC158" s="8">
        <v>6.2036041728997633</v>
      </c>
      <c r="BD158" s="8">
        <f t="shared" si="170"/>
        <v>6.2871875260480499</v>
      </c>
      <c r="BE158" s="5"/>
      <c r="BF158" s="61">
        <f t="shared" si="171"/>
        <v>53.954517499999994</v>
      </c>
      <c r="BG158" s="63">
        <f t="shared" si="172"/>
        <v>57.549787899999998</v>
      </c>
      <c r="BH158" s="63">
        <f t="shared" si="173"/>
        <v>49.840245400000001</v>
      </c>
      <c r="BI158" s="63">
        <f t="shared" si="174"/>
        <v>60.669851800000004</v>
      </c>
      <c r="BJ158" s="63">
        <f t="shared" si="175"/>
        <v>57.227287899999993</v>
      </c>
      <c r="BK158" s="63">
        <f t="shared" si="176"/>
        <v>64.324332899999987</v>
      </c>
      <c r="BL158" s="63">
        <f t="shared" si="177"/>
        <v>57.581838199999993</v>
      </c>
      <c r="BM158" s="63">
        <f t="shared" si="178"/>
        <v>57.084787899999995</v>
      </c>
      <c r="BN158" s="64">
        <f t="shared" si="179"/>
        <v>58.399787899999993</v>
      </c>
      <c r="BO158" s="51"/>
      <c r="BP158" s="97"/>
      <c r="BX158" s="54">
        <f t="shared" si="143"/>
        <v>2027</v>
      </c>
      <c r="BY158" s="98">
        <f t="shared" si="180"/>
        <v>46539</v>
      </c>
      <c r="BZ158" s="57">
        <f t="shared" si="144"/>
        <v>6.4334862189303648</v>
      </c>
      <c r="CA158" s="57">
        <f t="shared" si="145"/>
        <v>6.0098816406222308</v>
      </c>
      <c r="CB158" s="57">
        <v>6.3056180497046377</v>
      </c>
      <c r="CC158" s="57">
        <v>6.200353681035895</v>
      </c>
      <c r="CD158" s="57">
        <v>6.3056180497046377</v>
      </c>
      <c r="CE158" s="57">
        <f t="shared" si="146"/>
        <v>6.0429897465960947</v>
      </c>
      <c r="CF158" s="1"/>
      <c r="CG158" s="99">
        <v>-0.25</v>
      </c>
      <c r="CH158" s="7">
        <v>-0.75</v>
      </c>
      <c r="CI158" s="7">
        <v>0</v>
      </c>
      <c r="CJ158" s="7">
        <v>-0.75</v>
      </c>
      <c r="CK158" s="7">
        <v>3</v>
      </c>
      <c r="CL158" s="7">
        <v>-2</v>
      </c>
      <c r="CM158" s="7">
        <v>2.5207199999999972</v>
      </c>
      <c r="CN158" s="100">
        <v>5.0942099999999968</v>
      </c>
      <c r="CO158" s="13"/>
      <c r="CP158" s="101">
        <v>1.0534135639155964</v>
      </c>
      <c r="CQ158" s="102">
        <v>1.0233109634122732</v>
      </c>
      <c r="CR158" s="102">
        <v>1.0157933793637479</v>
      </c>
      <c r="CS158" s="102">
        <v>0.94273085113247723</v>
      </c>
      <c r="CT158" s="102">
        <v>1.0496659793814433</v>
      </c>
      <c r="CU158" s="103">
        <v>1.0024239681975371</v>
      </c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</row>
    <row r="159" spans="1:143" ht="12.75" x14ac:dyDescent="0.2">
      <c r="A159" s="3">
        <f t="shared" si="142"/>
        <v>2027</v>
      </c>
      <c r="B159" s="43">
        <v>46569</v>
      </c>
      <c r="C159" s="43">
        <v>46599</v>
      </c>
      <c r="D159" s="44">
        <f t="shared" si="147"/>
        <v>46569</v>
      </c>
      <c r="E159" s="94">
        <v>79.737719999999996</v>
      </c>
      <c r="F159" s="46">
        <v>56.336309999999997</v>
      </c>
      <c r="G159" s="94">
        <v>80.018320000000003</v>
      </c>
      <c r="H159" s="46">
        <v>57.81277</v>
      </c>
      <c r="I159" s="94">
        <v>74.522549999999995</v>
      </c>
      <c r="J159" s="46">
        <v>52.117240000000002</v>
      </c>
      <c r="K159" s="94">
        <v>89.021169999999998</v>
      </c>
      <c r="L159" s="46">
        <v>65.450289999999995</v>
      </c>
      <c r="M159" s="94">
        <v>84.850560000000002</v>
      </c>
      <c r="N159" s="46">
        <v>61.37106</v>
      </c>
      <c r="O159" s="94">
        <f t="shared" si="154"/>
        <v>84.518320000000003</v>
      </c>
      <c r="P159" s="46">
        <f t="shared" si="155"/>
        <v>56.81277</v>
      </c>
      <c r="Q159" s="94">
        <f t="shared" si="156"/>
        <v>85.018320000000003</v>
      </c>
      <c r="R159" s="46">
        <f t="shared" si="157"/>
        <v>57.81277</v>
      </c>
      <c r="S159" s="94">
        <f t="shared" si="158"/>
        <v>84.268320000000003</v>
      </c>
      <c r="T159" s="46">
        <f t="shared" si="159"/>
        <v>60.31277</v>
      </c>
      <c r="U159" s="94">
        <f t="shared" si="160"/>
        <v>79.367129999999989</v>
      </c>
      <c r="V159" s="95">
        <f t="shared" si="161"/>
        <v>58.904270000000004</v>
      </c>
      <c r="W159" s="96">
        <v>6.5086623862246578</v>
      </c>
      <c r="X159" s="96">
        <v>6.7449324771782173</v>
      </c>
      <c r="Y159" s="96">
        <v>6.3385727134252665</v>
      </c>
      <c r="Z159" s="96">
        <v>6.2399609302610894</v>
      </c>
      <c r="AA159" s="96">
        <v>5.8849631529786075</v>
      </c>
      <c r="AB159" s="96">
        <v>6.5034704540955799</v>
      </c>
      <c r="AC159" s="96">
        <v>6.2397558969411575</v>
      </c>
      <c r="AD159" s="96">
        <v>6.1582517253155542</v>
      </c>
      <c r="AE159" s="96">
        <v>5.8820449564957737</v>
      </c>
      <c r="AF159" s="96">
        <f t="shared" si="149"/>
        <v>6.572358849046152</v>
      </c>
      <c r="AG159" s="96">
        <f t="shared" si="150"/>
        <v>6.3850600217644358</v>
      </c>
      <c r="AH159" s="96">
        <f t="shared" si="151"/>
        <v>6.3381603154135959</v>
      </c>
      <c r="AI159" s="96">
        <f t="shared" si="152"/>
        <v>6.4615493477581447</v>
      </c>
      <c r="AJ159" s="96">
        <f t="shared" si="153"/>
        <v>6.2547557909207923</v>
      </c>
      <c r="AK159" s="125"/>
      <c r="AL159" s="7"/>
      <c r="AM159" s="13"/>
      <c r="AN159" s="13"/>
      <c r="AO159" s="13"/>
      <c r="AP159" s="13"/>
      <c r="AQ159" s="13"/>
      <c r="AR159" s="8">
        <f t="shared" si="162"/>
        <v>6.3736598403711326</v>
      </c>
      <c r="AS159" s="8">
        <f t="shared" si="163"/>
        <v>6.2908219791803575</v>
      </c>
      <c r="AT159" s="8">
        <f t="shared" si="164"/>
        <v>6.6152401735213067</v>
      </c>
      <c r="AU159" s="8">
        <f t="shared" si="165"/>
        <v>6.5292627716395133</v>
      </c>
      <c r="AV159" s="8">
        <f t="shared" si="148"/>
        <v>6.4522461911780775</v>
      </c>
      <c r="AW159" s="8"/>
      <c r="AX159" s="8">
        <f t="shared" si="166"/>
        <v>6.3536365957072549</v>
      </c>
      <c r="AY159" s="8">
        <f t="shared" si="167"/>
        <v>6.3629635686871202</v>
      </c>
      <c r="AZ159" s="8">
        <f t="shared" si="168"/>
        <v>6.5073255238348962</v>
      </c>
      <c r="BA159" s="8">
        <v>6.3509690362087863</v>
      </c>
      <c r="BB159" s="8">
        <f t="shared" si="169"/>
        <v>6.052093219570251</v>
      </c>
      <c r="BC159" s="8">
        <v>6.2449477281738215</v>
      </c>
      <c r="BD159" s="8">
        <f t="shared" si="170"/>
        <v>6.3285676848428825</v>
      </c>
      <c r="BE159" s="5"/>
      <c r="BF159" s="61">
        <f t="shared" si="171"/>
        <v>69.675113699999997</v>
      </c>
      <c r="BG159" s="63">
        <f t="shared" si="172"/>
        <v>70.469933499999996</v>
      </c>
      <c r="BH159" s="63">
        <f t="shared" si="173"/>
        <v>64.888266700000003</v>
      </c>
      <c r="BI159" s="63">
        <f t="shared" si="174"/>
        <v>74.754374999999996</v>
      </c>
      <c r="BJ159" s="63">
        <f t="shared" si="175"/>
        <v>73.319933499999991</v>
      </c>
      <c r="BK159" s="63">
        <f t="shared" si="176"/>
        <v>78.885691600000001</v>
      </c>
      <c r="BL159" s="63">
        <f t="shared" si="177"/>
        <v>70.568100199999989</v>
      </c>
      <c r="BM159" s="63">
        <f t="shared" si="178"/>
        <v>72.604933499999987</v>
      </c>
      <c r="BN159" s="64">
        <f t="shared" si="179"/>
        <v>73.967433499999999</v>
      </c>
      <c r="BO159" s="51"/>
      <c r="BP159" s="97"/>
      <c r="BX159" s="54">
        <f t="shared" si="143"/>
        <v>2027</v>
      </c>
      <c r="BY159" s="98">
        <f t="shared" si="180"/>
        <v>46569</v>
      </c>
      <c r="BZ159" s="57">
        <f t="shared" si="144"/>
        <v>6.5550363138442913</v>
      </c>
      <c r="CA159" s="57">
        <f t="shared" si="145"/>
        <v>6.052093219570251</v>
      </c>
      <c r="CB159" s="57">
        <v>6.3476527096781741</v>
      </c>
      <c r="CC159" s="57">
        <v>6.2416973117531569</v>
      </c>
      <c r="CD159" s="57">
        <v>6.3476527096781741</v>
      </c>
      <c r="CE159" s="57">
        <f t="shared" si="146"/>
        <v>6.085266306423037</v>
      </c>
      <c r="CF159" s="1"/>
      <c r="CG159" s="99">
        <v>4.5</v>
      </c>
      <c r="CH159" s="7">
        <v>-1</v>
      </c>
      <c r="CI159" s="7">
        <v>5</v>
      </c>
      <c r="CJ159" s="7">
        <v>0</v>
      </c>
      <c r="CK159" s="7">
        <v>4.25</v>
      </c>
      <c r="CL159" s="7">
        <v>2.5</v>
      </c>
      <c r="CM159" s="7">
        <v>-0.37059000000000708</v>
      </c>
      <c r="CN159" s="100">
        <v>2.5679600000000065</v>
      </c>
      <c r="CO159" s="13"/>
      <c r="CP159" s="101">
        <v>1.0532692307692308</v>
      </c>
      <c r="CQ159" s="102">
        <v>1.0232532051282051</v>
      </c>
      <c r="CR159" s="102">
        <v>1.0157371794871795</v>
      </c>
      <c r="CS159" s="102">
        <v>0.94310897435897434</v>
      </c>
      <c r="CT159" s="102">
        <v>1.0492506048747219</v>
      </c>
      <c r="CU159" s="103">
        <v>1.0024039232026669</v>
      </c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</row>
    <row r="160" spans="1:143" ht="12.75" x14ac:dyDescent="0.2">
      <c r="A160" s="3">
        <f t="shared" si="142"/>
        <v>2027</v>
      </c>
      <c r="B160" s="43">
        <v>46600</v>
      </c>
      <c r="C160" s="43">
        <v>46630</v>
      </c>
      <c r="D160" s="44">
        <f t="shared" si="147"/>
        <v>46600</v>
      </c>
      <c r="E160" s="94">
        <v>82.419550000000001</v>
      </c>
      <c r="F160" s="46">
        <v>59.018230000000003</v>
      </c>
      <c r="G160" s="94">
        <v>80.665490000000005</v>
      </c>
      <c r="H160" s="46">
        <v>60.232309999999998</v>
      </c>
      <c r="I160" s="94">
        <v>77.926180000000002</v>
      </c>
      <c r="J160" s="46">
        <v>55.001530000000002</v>
      </c>
      <c r="K160" s="94">
        <v>89.266450000000006</v>
      </c>
      <c r="L160" s="46">
        <v>67.673590000000004</v>
      </c>
      <c r="M160" s="94">
        <v>85.680729999999997</v>
      </c>
      <c r="N160" s="46">
        <v>63.829039999999999</v>
      </c>
      <c r="O160" s="94">
        <f t="shared" si="154"/>
        <v>84.165490000000005</v>
      </c>
      <c r="P160" s="46">
        <f t="shared" si="155"/>
        <v>59.232309999999998</v>
      </c>
      <c r="Q160" s="94">
        <f t="shared" si="156"/>
        <v>84.915490000000005</v>
      </c>
      <c r="R160" s="46">
        <f t="shared" si="157"/>
        <v>60.232309999999998</v>
      </c>
      <c r="S160" s="94">
        <f t="shared" si="158"/>
        <v>84.415490000000005</v>
      </c>
      <c r="T160" s="46">
        <f t="shared" si="159"/>
        <v>62.732309999999998</v>
      </c>
      <c r="U160" s="94">
        <f t="shared" si="160"/>
        <v>77.815879999999993</v>
      </c>
      <c r="V160" s="95">
        <f t="shared" si="161"/>
        <v>57.304980000000008</v>
      </c>
      <c r="W160" s="96">
        <v>6.5509750649420653</v>
      </c>
      <c r="X160" s="96">
        <v>6.9785310358802146</v>
      </c>
      <c r="Y160" s="96">
        <v>6.4071734293022011</v>
      </c>
      <c r="Z160" s="96">
        <v>6.3111636801378177</v>
      </c>
      <c r="AA160" s="96">
        <v>5.9561657231012903</v>
      </c>
      <c r="AB160" s="96">
        <v>6.5414988699597227</v>
      </c>
      <c r="AC160" s="96">
        <v>6.2740999366251229</v>
      </c>
      <c r="AD160" s="96">
        <v>6.1959167553579402</v>
      </c>
      <c r="AE160" s="96">
        <v>5.9140128364457887</v>
      </c>
      <c r="AF160" s="96">
        <f t="shared" si="149"/>
        <v>6.6446617609031176</v>
      </c>
      <c r="AG160" s="96">
        <f t="shared" si="150"/>
        <v>6.4568628416595688</v>
      </c>
      <c r="AH160" s="96">
        <f t="shared" si="151"/>
        <v>6.4095631138628724</v>
      </c>
      <c r="AI160" s="96">
        <f t="shared" si="152"/>
        <v>6.501217580970164</v>
      </c>
      <c r="AJ160" s="96">
        <f t="shared" si="153"/>
        <v>6.2890999364736082</v>
      </c>
      <c r="AK160" s="125"/>
      <c r="AL160" s="7"/>
      <c r="AM160" s="13"/>
      <c r="AN160" s="13"/>
      <c r="AO160" s="13"/>
      <c r="AP160" s="13"/>
      <c r="AQ160" s="13"/>
      <c r="AR160" s="8">
        <f t="shared" si="162"/>
        <v>6.4085658670851942</v>
      </c>
      <c r="AS160" s="8">
        <f t="shared" si="163"/>
        <v>6.3291033391177356</v>
      </c>
      <c r="AT160" s="8">
        <f t="shared" si="164"/>
        <v>6.651469132643995</v>
      </c>
      <c r="AU160" s="8">
        <f t="shared" si="165"/>
        <v>6.5689949885341239</v>
      </c>
      <c r="AV160" s="8">
        <f t="shared" si="148"/>
        <v>6.4895333318452622</v>
      </c>
      <c r="AW160" s="8"/>
      <c r="AX160" s="8">
        <f t="shared" si="166"/>
        <v>6.4260854661556959</v>
      </c>
      <c r="AY160" s="8">
        <f t="shared" si="167"/>
        <v>6.3978129240234622</v>
      </c>
      <c r="AZ160" s="8">
        <f t="shared" si="168"/>
        <v>6.5453670548972882</v>
      </c>
      <c r="BA160" s="8">
        <v>6.4236248930962763</v>
      </c>
      <c r="BB160" s="8">
        <f t="shared" si="169"/>
        <v>6.125054148069772</v>
      </c>
      <c r="BC160" s="8">
        <v>6.3164090278989304</v>
      </c>
      <c r="BD160" s="8">
        <f t="shared" si="170"/>
        <v>6.4000922954674211</v>
      </c>
      <c r="BE160" s="5"/>
      <c r="BF160" s="61">
        <f t="shared" si="171"/>
        <v>72.356982399999993</v>
      </c>
      <c r="BG160" s="63">
        <f t="shared" si="172"/>
        <v>71.879222599999991</v>
      </c>
      <c r="BH160" s="63">
        <f t="shared" si="173"/>
        <v>68.068580499999996</v>
      </c>
      <c r="BI160" s="63">
        <f t="shared" si="174"/>
        <v>76.284503299999997</v>
      </c>
      <c r="BJ160" s="63">
        <f t="shared" si="175"/>
        <v>74.301722599999991</v>
      </c>
      <c r="BK160" s="63">
        <f t="shared" si="176"/>
        <v>79.981520200000006</v>
      </c>
      <c r="BL160" s="63">
        <f t="shared" si="177"/>
        <v>68.996192999999991</v>
      </c>
      <c r="BM160" s="63">
        <f t="shared" si="178"/>
        <v>73.444222600000003</v>
      </c>
      <c r="BN160" s="64">
        <f t="shared" si="179"/>
        <v>75.091722599999997</v>
      </c>
      <c r="BO160" s="51"/>
      <c r="BP160" s="97"/>
      <c r="BX160" s="54">
        <f t="shared" si="143"/>
        <v>2027</v>
      </c>
      <c r="BY160" s="98">
        <f t="shared" si="180"/>
        <v>46600</v>
      </c>
      <c r="BZ160" s="57">
        <f t="shared" si="144"/>
        <v>6.6256204437721999</v>
      </c>
      <c r="CA160" s="57">
        <f t="shared" si="145"/>
        <v>6.125054148069772</v>
      </c>
      <c r="CB160" s="57">
        <v>6.4203085665656641</v>
      </c>
      <c r="CC160" s="57">
        <v>6.3131587418799562</v>
      </c>
      <c r="CD160" s="57">
        <v>6.4203085665656641</v>
      </c>
      <c r="CE160" s="57">
        <f t="shared" si="146"/>
        <v>6.1583395516228343</v>
      </c>
      <c r="CF160" s="1"/>
      <c r="CG160" s="99">
        <v>3.5</v>
      </c>
      <c r="CH160" s="7">
        <v>-1</v>
      </c>
      <c r="CI160" s="7">
        <v>4.25</v>
      </c>
      <c r="CJ160" s="7">
        <v>0</v>
      </c>
      <c r="CK160" s="7">
        <v>3.75</v>
      </c>
      <c r="CL160" s="7">
        <v>2.5</v>
      </c>
      <c r="CM160" s="7">
        <v>-4.6036700000000081</v>
      </c>
      <c r="CN160" s="100">
        <v>-1.7132499999999951</v>
      </c>
      <c r="CO160" s="13"/>
      <c r="CP160" s="101">
        <v>1.0528425655976676</v>
      </c>
      <c r="CQ160" s="102">
        <v>1.0230859424515146</v>
      </c>
      <c r="CR160" s="102">
        <v>1.0155913296995818</v>
      </c>
      <c r="CS160" s="102">
        <v>0.94375079224236269</v>
      </c>
      <c r="CT160" s="102">
        <v>1.0492745202472602</v>
      </c>
      <c r="CU160" s="103">
        <v>1.0023907811478938</v>
      </c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</row>
    <row r="161" spans="1:143" ht="12.75" x14ac:dyDescent="0.2">
      <c r="A161" s="3">
        <f t="shared" si="142"/>
        <v>2027</v>
      </c>
      <c r="B161" s="43">
        <v>46631</v>
      </c>
      <c r="C161" s="43">
        <v>46660</v>
      </c>
      <c r="D161" s="44">
        <f t="shared" si="147"/>
        <v>46631</v>
      </c>
      <c r="E161" s="94">
        <v>69.978350000000006</v>
      </c>
      <c r="F161" s="46">
        <v>56.512090000000001</v>
      </c>
      <c r="G161" s="94">
        <v>66.449780000000004</v>
      </c>
      <c r="H161" s="46">
        <v>56.939070000000001</v>
      </c>
      <c r="I161" s="94">
        <v>69.40343</v>
      </c>
      <c r="J161" s="46">
        <v>54.579749999999997</v>
      </c>
      <c r="K161" s="94">
        <v>77.826400000000007</v>
      </c>
      <c r="L161" s="46">
        <v>65.494929999999997</v>
      </c>
      <c r="M161" s="94">
        <v>72.993350000000007</v>
      </c>
      <c r="N161" s="46">
        <v>60.878100000000003</v>
      </c>
      <c r="O161" s="94">
        <f t="shared" si="154"/>
        <v>68.449780000000004</v>
      </c>
      <c r="P161" s="46">
        <f t="shared" si="155"/>
        <v>54.439070000000001</v>
      </c>
      <c r="Q161" s="94">
        <f t="shared" si="156"/>
        <v>67.449780000000004</v>
      </c>
      <c r="R161" s="46">
        <f t="shared" si="157"/>
        <v>53.939070000000001</v>
      </c>
      <c r="S161" s="94">
        <f t="shared" si="158"/>
        <v>69.699780000000004</v>
      </c>
      <c r="T161" s="46">
        <f t="shared" si="159"/>
        <v>59.189070000000001</v>
      </c>
      <c r="U161" s="94">
        <f t="shared" si="160"/>
        <v>64.846790000000013</v>
      </c>
      <c r="V161" s="95">
        <f t="shared" si="161"/>
        <v>53.415710000000004</v>
      </c>
      <c r="W161" s="96">
        <v>6.4836772535743963</v>
      </c>
      <c r="X161" s="96">
        <v>6.9019322486855081</v>
      </c>
      <c r="Y161" s="96">
        <v>6.3836814408025377</v>
      </c>
      <c r="Z161" s="96">
        <v>6.3078929216180972</v>
      </c>
      <c r="AA161" s="96">
        <v>5.9528933199797667</v>
      </c>
      <c r="AB161" s="96">
        <v>6.6000130611223886</v>
      </c>
      <c r="AC161" s="96">
        <v>6.4653024270113351</v>
      </c>
      <c r="AD161" s="96">
        <v>6.2175608410369865</v>
      </c>
      <c r="AE161" s="96">
        <v>5.9369509393285922</v>
      </c>
      <c r="AF161" s="96">
        <f t="shared" si="149"/>
        <v>6.6412925474947722</v>
      </c>
      <c r="AG161" s="96">
        <f t="shared" si="150"/>
        <v>6.4534927582337058</v>
      </c>
      <c r="AH161" s="96">
        <f t="shared" si="151"/>
        <v>6.4062928111989752</v>
      </c>
      <c r="AI161" s="96">
        <f t="shared" si="152"/>
        <v>6.5225589201215657</v>
      </c>
      <c r="AJ161" s="96">
        <f t="shared" si="153"/>
        <v>6.4803024326421905</v>
      </c>
      <c r="AK161" s="125"/>
      <c r="AL161" s="7"/>
      <c r="AM161" s="13"/>
      <c r="AN161" s="13"/>
      <c r="AO161" s="13"/>
      <c r="AP161" s="13"/>
      <c r="AQ161" s="13"/>
      <c r="AR161" s="8">
        <f t="shared" si="162"/>
        <v>6.6028970901629584</v>
      </c>
      <c r="AS161" s="8">
        <f t="shared" si="163"/>
        <v>6.3511015967445736</v>
      </c>
      <c r="AT161" s="8">
        <f t="shared" si="164"/>
        <v>6.8531654756514362</v>
      </c>
      <c r="AU161" s="8">
        <f t="shared" si="165"/>
        <v>6.5918269763413191</v>
      </c>
      <c r="AV161" s="8">
        <f t="shared" si="148"/>
        <v>6.5997477847250723</v>
      </c>
      <c r="AW161" s="8"/>
      <c r="AX161" s="8">
        <f t="shared" si="166"/>
        <v>6.4227574660338806</v>
      </c>
      <c r="AY161" s="8">
        <f t="shared" si="167"/>
        <v>6.5918286423250478</v>
      </c>
      <c r="AZ161" s="8">
        <f t="shared" si="168"/>
        <v>6.6039014263698625</v>
      </c>
      <c r="BA161" s="8">
        <v>6.4202872898581713</v>
      </c>
      <c r="BB161" s="8">
        <f t="shared" si="169"/>
        <v>6.1217009324518568</v>
      </c>
      <c r="BC161" s="8">
        <v>6.3131262992163544</v>
      </c>
      <c r="BD161" s="8">
        <f t="shared" si="170"/>
        <v>6.3968067520021066</v>
      </c>
      <c r="BE161" s="5"/>
      <c r="BF161" s="61">
        <f t="shared" si="171"/>
        <v>64.187858199999994</v>
      </c>
      <c r="BG161" s="63">
        <f t="shared" si="172"/>
        <v>62.360174700000002</v>
      </c>
      <c r="BH161" s="63">
        <f t="shared" si="173"/>
        <v>63.029247599999991</v>
      </c>
      <c r="BI161" s="63">
        <f t="shared" si="174"/>
        <v>67.783792500000004</v>
      </c>
      <c r="BJ161" s="63">
        <f t="shared" si="175"/>
        <v>61.640174700000003</v>
      </c>
      <c r="BK161" s="63">
        <f t="shared" si="176"/>
        <v>72.523867899999999</v>
      </c>
      <c r="BL161" s="63">
        <f t="shared" si="177"/>
        <v>59.931425600000011</v>
      </c>
      <c r="BM161" s="63">
        <f t="shared" si="178"/>
        <v>62.425174699999999</v>
      </c>
      <c r="BN161" s="64">
        <f t="shared" si="179"/>
        <v>65.180174699999995</v>
      </c>
      <c r="BO161" s="51"/>
      <c r="BP161" s="97"/>
      <c r="BX161" s="54">
        <f t="shared" si="143"/>
        <v>2027</v>
      </c>
      <c r="BY161" s="98">
        <f t="shared" si="180"/>
        <v>46631</v>
      </c>
      <c r="BZ161" s="57">
        <f t="shared" si="144"/>
        <v>6.6014492445750985</v>
      </c>
      <c r="CA161" s="57">
        <f t="shared" si="145"/>
        <v>6.1217009324518568</v>
      </c>
      <c r="CB161" s="57">
        <v>6.4169709633275591</v>
      </c>
      <c r="CC161" s="57">
        <v>6.3098760072070972</v>
      </c>
      <c r="CD161" s="57">
        <v>6.4169709633275591</v>
      </c>
      <c r="CE161" s="57">
        <f t="shared" si="146"/>
        <v>6.154981174035064</v>
      </c>
      <c r="CF161" s="1"/>
      <c r="CG161" s="99">
        <v>2</v>
      </c>
      <c r="CH161" s="7">
        <v>-2.5</v>
      </c>
      <c r="CI161" s="7">
        <v>1</v>
      </c>
      <c r="CJ161" s="7">
        <v>-3</v>
      </c>
      <c r="CK161" s="7">
        <v>3.25</v>
      </c>
      <c r="CL161" s="7">
        <v>2.25</v>
      </c>
      <c r="CM161" s="7">
        <v>-5.1315599999999932</v>
      </c>
      <c r="CN161" s="100">
        <v>-3.0963799999999964</v>
      </c>
      <c r="CO161" s="13"/>
      <c r="CP161" s="101">
        <v>1.052854357234579</v>
      </c>
      <c r="CQ161" s="102">
        <v>1.0230821668067027</v>
      </c>
      <c r="CR161" s="102">
        <v>1.0155994863583759</v>
      </c>
      <c r="CS161" s="102">
        <v>0.94372136527211903</v>
      </c>
      <c r="CT161" s="102">
        <v>1.0490542974781265</v>
      </c>
      <c r="CU161" s="103">
        <v>1.0023200779546193</v>
      </c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</row>
    <row r="162" spans="1:143" ht="12.75" x14ac:dyDescent="0.2">
      <c r="A162" s="3">
        <f t="shared" si="142"/>
        <v>2027</v>
      </c>
      <c r="B162" s="43">
        <v>46661</v>
      </c>
      <c r="C162" s="43">
        <v>46691</v>
      </c>
      <c r="D162" s="44">
        <f t="shared" si="147"/>
        <v>46661</v>
      </c>
      <c r="E162" s="94">
        <v>67.872770000000003</v>
      </c>
      <c r="F162" s="46">
        <v>56.812190000000001</v>
      </c>
      <c r="G162" s="94">
        <v>62.175260000000002</v>
      </c>
      <c r="H162" s="46">
        <v>56.735149999999997</v>
      </c>
      <c r="I162" s="94">
        <v>68.848820000000003</v>
      </c>
      <c r="J162" s="46">
        <v>54.495130000000003</v>
      </c>
      <c r="K162" s="94">
        <v>73.719570000000004</v>
      </c>
      <c r="L162" s="46">
        <v>65.308319999999995</v>
      </c>
      <c r="M162" s="94">
        <v>68.827749999999995</v>
      </c>
      <c r="N162" s="46">
        <v>60.44012</v>
      </c>
      <c r="O162" s="94">
        <f t="shared" si="154"/>
        <v>62.425260000000002</v>
      </c>
      <c r="P162" s="46">
        <f t="shared" si="155"/>
        <v>55.735149999999997</v>
      </c>
      <c r="Q162" s="94">
        <f t="shared" si="156"/>
        <v>61.675260000000002</v>
      </c>
      <c r="R162" s="46">
        <f t="shared" si="157"/>
        <v>55.735149999999997</v>
      </c>
      <c r="S162" s="94">
        <f t="shared" si="158"/>
        <v>65.175260000000009</v>
      </c>
      <c r="T162" s="46">
        <f t="shared" si="159"/>
        <v>57.735149999999997</v>
      </c>
      <c r="U162" s="94">
        <f t="shared" si="160"/>
        <v>64.638480000000001</v>
      </c>
      <c r="V162" s="95">
        <f t="shared" si="161"/>
        <v>53.861849999999997</v>
      </c>
      <c r="W162" s="96">
        <v>6.519659478619146</v>
      </c>
      <c r="X162" s="96">
        <v>6.9543713033760275</v>
      </c>
      <c r="Y162" s="96">
        <v>6.4250198643192276</v>
      </c>
      <c r="Z162" s="96">
        <v>6.4207650698165315</v>
      </c>
      <c r="AA162" s="96">
        <v>6.0657670010735609</v>
      </c>
      <c r="AB162" s="96">
        <v>6.7642912488200917</v>
      </c>
      <c r="AC162" s="96">
        <v>6.6300394812635224</v>
      </c>
      <c r="AD162" s="96">
        <v>6.3865202303781858</v>
      </c>
      <c r="AE162" s="96">
        <v>6.0977484696814299</v>
      </c>
      <c r="AF162" s="96">
        <f t="shared" si="149"/>
        <v>6.7553632495387799</v>
      </c>
      <c r="AG162" s="96">
        <f t="shared" si="150"/>
        <v>6.5669642744650458</v>
      </c>
      <c r="AH162" s="96">
        <f t="shared" si="151"/>
        <v>6.5193645334166916</v>
      </c>
      <c r="AI162" s="96">
        <f t="shared" si="152"/>
        <v>6.6938212038057632</v>
      </c>
      <c r="AJ162" s="96">
        <f t="shared" si="153"/>
        <v>6.6450395705876479</v>
      </c>
      <c r="AK162" s="125"/>
      <c r="AL162" s="7"/>
      <c r="AM162" s="13"/>
      <c r="AN162" s="13"/>
      <c r="AO162" s="13"/>
      <c r="AP162" s="13"/>
      <c r="AQ162" s="13"/>
      <c r="AR162" s="8">
        <f t="shared" si="162"/>
        <v>6.7703298112242321</v>
      </c>
      <c r="AS162" s="8">
        <f t="shared" si="163"/>
        <v>6.5228257448706017</v>
      </c>
      <c r="AT162" s="8">
        <f t="shared" si="164"/>
        <v>7.0269438680425038</v>
      </c>
      <c r="AU162" s="8">
        <f t="shared" si="165"/>
        <v>6.7700594401447702</v>
      </c>
      <c r="AV162" s="8">
        <f t="shared" si="148"/>
        <v>6.7725397160705274</v>
      </c>
      <c r="AW162" s="8"/>
      <c r="AX162" s="8">
        <f t="shared" si="166"/>
        <v>6.5376049916733132</v>
      </c>
      <c r="AY162" s="8">
        <f t="shared" si="167"/>
        <v>6.7589895294404077</v>
      </c>
      <c r="AZ162" s="8">
        <f t="shared" si="168"/>
        <v>6.7682362701483072</v>
      </c>
      <c r="BA162" s="8">
        <v>6.5354630394079027</v>
      </c>
      <c r="BB162" s="8">
        <f t="shared" si="169"/>
        <v>6.2373620463915991</v>
      </c>
      <c r="BC162" s="8">
        <v>6.4264084090451981</v>
      </c>
      <c r="BD162" s="8">
        <f t="shared" si="170"/>
        <v>6.510189120860403</v>
      </c>
      <c r="BE162" s="5"/>
      <c r="BF162" s="61">
        <f t="shared" si="171"/>
        <v>63.116720599999994</v>
      </c>
      <c r="BG162" s="63">
        <f t="shared" si="172"/>
        <v>59.836012699999998</v>
      </c>
      <c r="BH162" s="63">
        <f t="shared" si="173"/>
        <v>62.676733300000002</v>
      </c>
      <c r="BI162" s="63">
        <f t="shared" si="174"/>
        <v>65.221069099999994</v>
      </c>
      <c r="BJ162" s="63">
        <f t="shared" si="175"/>
        <v>59.121012699999994</v>
      </c>
      <c r="BK162" s="63">
        <f t="shared" si="176"/>
        <v>70.102732500000002</v>
      </c>
      <c r="BL162" s="63">
        <f t="shared" si="177"/>
        <v>60.004529099999999</v>
      </c>
      <c r="BM162" s="63">
        <f t="shared" si="178"/>
        <v>59.548512700000003</v>
      </c>
      <c r="BN162" s="64">
        <f t="shared" si="179"/>
        <v>61.976012699999998</v>
      </c>
      <c r="BO162" s="51"/>
      <c r="BP162" s="97"/>
      <c r="BX162" s="54">
        <f t="shared" si="143"/>
        <v>2027</v>
      </c>
      <c r="BY162" s="98">
        <f t="shared" si="180"/>
        <v>46661</v>
      </c>
      <c r="BZ162" s="57">
        <f t="shared" si="144"/>
        <v>6.6439828627628641</v>
      </c>
      <c r="CA162" s="57">
        <f t="shared" si="145"/>
        <v>6.2373620463915991</v>
      </c>
      <c r="CB162" s="57">
        <v>6.5321467128772897</v>
      </c>
      <c r="CC162" s="57">
        <v>6.4231583237517258</v>
      </c>
      <c r="CD162" s="57">
        <v>6.5321467128772897</v>
      </c>
      <c r="CE162" s="57">
        <f t="shared" si="146"/>
        <v>6.2708203377191714</v>
      </c>
      <c r="CF162" s="1"/>
      <c r="CG162" s="99">
        <v>0.25</v>
      </c>
      <c r="CH162" s="7">
        <v>-1</v>
      </c>
      <c r="CI162" s="7">
        <v>-0.5</v>
      </c>
      <c r="CJ162" s="7">
        <v>-1</v>
      </c>
      <c r="CK162" s="7">
        <v>3</v>
      </c>
      <c r="CL162" s="7">
        <v>1</v>
      </c>
      <c r="CM162" s="7">
        <v>-3.2342900000000014</v>
      </c>
      <c r="CN162" s="100">
        <v>-2.9503400000000042</v>
      </c>
      <c r="CO162" s="13"/>
      <c r="CP162" s="101">
        <v>1.0521118863692998</v>
      </c>
      <c r="CQ162" s="102">
        <v>1.0227697483179667</v>
      </c>
      <c r="CR162" s="102">
        <v>1.0153563418888611</v>
      </c>
      <c r="CS162" s="102">
        <v>0.94471093944679796</v>
      </c>
      <c r="CT162" s="102">
        <v>1.0481171220543335</v>
      </c>
      <c r="CU162" s="103">
        <v>1.002262443438914</v>
      </c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</row>
    <row r="163" spans="1:143" ht="12.75" x14ac:dyDescent="0.2">
      <c r="A163" s="3">
        <f t="shared" si="142"/>
        <v>2027</v>
      </c>
      <c r="B163" s="43">
        <v>46692</v>
      </c>
      <c r="C163" s="43">
        <v>46721</v>
      </c>
      <c r="D163" s="44">
        <f t="shared" si="147"/>
        <v>46692</v>
      </c>
      <c r="E163" s="94">
        <v>74.835319999999996</v>
      </c>
      <c r="F163" s="46">
        <v>62.619</v>
      </c>
      <c r="G163" s="94">
        <v>61.793900000000001</v>
      </c>
      <c r="H163" s="46">
        <v>58.284979999999997</v>
      </c>
      <c r="I163" s="94">
        <v>77.612210000000005</v>
      </c>
      <c r="J163" s="46">
        <v>61.49248</v>
      </c>
      <c r="K163" s="94">
        <v>77.321690000000004</v>
      </c>
      <c r="L163" s="46">
        <v>68.984700000000004</v>
      </c>
      <c r="M163" s="94">
        <v>72.31044</v>
      </c>
      <c r="N163" s="46">
        <v>64.134810000000002</v>
      </c>
      <c r="O163" s="94">
        <f t="shared" si="154"/>
        <v>61.043900000000001</v>
      </c>
      <c r="P163" s="46">
        <f t="shared" si="155"/>
        <v>57.284979999999997</v>
      </c>
      <c r="Q163" s="94">
        <f t="shared" si="156"/>
        <v>61.293900000000001</v>
      </c>
      <c r="R163" s="46">
        <f t="shared" si="157"/>
        <v>57.784979999999997</v>
      </c>
      <c r="S163" s="94">
        <f t="shared" si="158"/>
        <v>64.543900000000008</v>
      </c>
      <c r="T163" s="46">
        <f t="shared" si="159"/>
        <v>58.784979999999997</v>
      </c>
      <c r="U163" s="94">
        <f t="shared" si="160"/>
        <v>71.845719999999986</v>
      </c>
      <c r="V163" s="95">
        <f t="shared" si="161"/>
        <v>60.597560000000001</v>
      </c>
      <c r="W163" s="96">
        <v>6.795062418665351</v>
      </c>
      <c r="X163" s="96">
        <v>7.2276729479768758</v>
      </c>
      <c r="Y163" s="96">
        <v>6.7120586920294416</v>
      </c>
      <c r="Z163" s="96">
        <v>6.7654130148685354</v>
      </c>
      <c r="AA163" s="96">
        <v>6.6054127070701849</v>
      </c>
      <c r="AB163" s="96">
        <v>7.0213518400953339</v>
      </c>
      <c r="AC163" s="96">
        <v>6.8986419746940202</v>
      </c>
      <c r="AD163" s="96">
        <v>6.9120551288795742</v>
      </c>
      <c r="AE163" s="96">
        <v>6.3563021599082825</v>
      </c>
      <c r="AF163" s="96">
        <f t="shared" si="149"/>
        <v>7.0993136572052196</v>
      </c>
      <c r="AG163" s="96">
        <f t="shared" si="150"/>
        <v>6.9113132955421568</v>
      </c>
      <c r="AH163" s="96">
        <f t="shared" si="151"/>
        <v>6.863913204356896</v>
      </c>
      <c r="AI163" s="96">
        <f t="shared" si="152"/>
        <v>7.2399530002586934</v>
      </c>
      <c r="AJ163" s="96">
        <f t="shared" si="153"/>
        <v>6.9136420659618727</v>
      </c>
      <c r="AK163" s="125"/>
      <c r="AL163" s="7"/>
      <c r="AM163" s="13"/>
      <c r="AN163" s="13"/>
      <c r="AO163" s="13"/>
      <c r="AP163" s="13"/>
      <c r="AQ163" s="13"/>
      <c r="AR163" s="8">
        <f t="shared" si="162"/>
        <v>7.0433275685476371</v>
      </c>
      <c r="AS163" s="8">
        <f t="shared" si="163"/>
        <v>7.0569602082321108</v>
      </c>
      <c r="AT163" s="8">
        <f t="shared" si="164"/>
        <v>7.3102881934128519</v>
      </c>
      <c r="AU163" s="8">
        <f t="shared" si="165"/>
        <v>7.3244375077965529</v>
      </c>
      <c r="AV163" s="8">
        <f t="shared" si="148"/>
        <v>7.1837533694972882</v>
      </c>
      <c r="AW163" s="8"/>
      <c r="AX163" s="8">
        <f t="shared" si="166"/>
        <v>6.8882846264433617</v>
      </c>
      <c r="AY163" s="8">
        <f t="shared" si="167"/>
        <v>7.0315440636164581</v>
      </c>
      <c r="AZ163" s="8">
        <f t="shared" si="168"/>
        <v>7.0253855161976171</v>
      </c>
      <c r="BA163" s="8">
        <v>6.8871444657079</v>
      </c>
      <c r="BB163" s="8">
        <f t="shared" si="169"/>
        <v>6.7903343857671743</v>
      </c>
      <c r="BC163" s="8">
        <v>6.7723077334657349</v>
      </c>
      <c r="BD163" s="8">
        <f t="shared" si="170"/>
        <v>6.8563949923340388</v>
      </c>
      <c r="BE163" s="5"/>
      <c r="BF163" s="61">
        <f t="shared" si="171"/>
        <v>69.582302400000003</v>
      </c>
      <c r="BG163" s="63">
        <f t="shared" si="172"/>
        <v>60.285064399999996</v>
      </c>
      <c r="BH163" s="63">
        <f t="shared" si="173"/>
        <v>70.680726100000001</v>
      </c>
      <c r="BI163" s="63">
        <f t="shared" si="174"/>
        <v>68.794919100000001</v>
      </c>
      <c r="BJ163" s="63">
        <f t="shared" si="175"/>
        <v>59.785064399999996</v>
      </c>
      <c r="BK163" s="63">
        <f t="shared" si="176"/>
        <v>73.736784299999997</v>
      </c>
      <c r="BL163" s="63">
        <f t="shared" si="177"/>
        <v>67.009011199999989</v>
      </c>
      <c r="BM163" s="63">
        <f t="shared" si="178"/>
        <v>59.427564399999994</v>
      </c>
      <c r="BN163" s="64">
        <f t="shared" si="179"/>
        <v>62.067564399999995</v>
      </c>
      <c r="BO163" s="51"/>
      <c r="BP163" s="97"/>
      <c r="BX163" s="54">
        <f t="shared" si="143"/>
        <v>2027</v>
      </c>
      <c r="BY163" s="98">
        <f t="shared" si="180"/>
        <v>46692</v>
      </c>
      <c r="BZ163" s="57">
        <f t="shared" si="144"/>
        <v>6.9393206832281527</v>
      </c>
      <c r="CA163" s="57">
        <f t="shared" si="145"/>
        <v>6.7903343857671743</v>
      </c>
      <c r="CB163" s="57">
        <v>6.8838281391772869</v>
      </c>
      <c r="CC163" s="57">
        <v>6.7690582793650433</v>
      </c>
      <c r="CD163" s="57">
        <v>6.8838281391772869</v>
      </c>
      <c r="CE163" s="57">
        <f t="shared" si="146"/>
        <v>6.824643927617184</v>
      </c>
      <c r="CF163" s="1"/>
      <c r="CG163" s="99">
        <v>-0.75</v>
      </c>
      <c r="CH163" s="7">
        <v>-1</v>
      </c>
      <c r="CI163" s="7">
        <v>-0.5</v>
      </c>
      <c r="CJ163" s="7">
        <v>-0.5</v>
      </c>
      <c r="CK163" s="7">
        <v>2.75</v>
      </c>
      <c r="CL163" s="7">
        <v>0.5</v>
      </c>
      <c r="CM163" s="7">
        <v>-2.98960000000001</v>
      </c>
      <c r="CN163" s="100">
        <v>-2.0214399999999983</v>
      </c>
      <c r="CO163" s="13"/>
      <c r="CP163" s="101">
        <v>1.0493540662784167</v>
      </c>
      <c r="CQ163" s="102">
        <v>1.0215656132675082</v>
      </c>
      <c r="CR163" s="102">
        <v>1.0145593756466729</v>
      </c>
      <c r="CS163" s="102">
        <v>0.97635025275667375</v>
      </c>
      <c r="CT163" s="102">
        <v>1.0474385497894996</v>
      </c>
      <c r="CU163" s="103">
        <v>1.0021743542167976</v>
      </c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</row>
    <row r="164" spans="1:143" ht="12.75" x14ac:dyDescent="0.2">
      <c r="A164" s="3">
        <f t="shared" si="142"/>
        <v>2027</v>
      </c>
      <c r="B164" s="43">
        <v>46722</v>
      </c>
      <c r="C164" s="43">
        <v>46752</v>
      </c>
      <c r="D164" s="44">
        <f t="shared" si="147"/>
        <v>46722</v>
      </c>
      <c r="E164" s="94">
        <v>73.864329999999995</v>
      </c>
      <c r="F164" s="46">
        <v>61.957210000000003</v>
      </c>
      <c r="G164" s="94">
        <v>62.376300000000001</v>
      </c>
      <c r="H164" s="46">
        <v>59.618980000000001</v>
      </c>
      <c r="I164" s="94">
        <v>76.998249999999999</v>
      </c>
      <c r="J164" s="46">
        <v>60.322069999999997</v>
      </c>
      <c r="K164" s="94">
        <v>76.403540000000007</v>
      </c>
      <c r="L164" s="46">
        <v>70.211330000000004</v>
      </c>
      <c r="M164" s="94">
        <v>71.635230000000007</v>
      </c>
      <c r="N164" s="46">
        <v>65.568150000000003</v>
      </c>
      <c r="O164" s="94">
        <f t="shared" si="154"/>
        <v>61.876300000000001</v>
      </c>
      <c r="P164" s="46">
        <f t="shared" si="155"/>
        <v>59.118980000000001</v>
      </c>
      <c r="Q164" s="94">
        <f t="shared" si="156"/>
        <v>61.876300000000001</v>
      </c>
      <c r="R164" s="46">
        <f t="shared" si="157"/>
        <v>59.118980000000001</v>
      </c>
      <c r="S164" s="94">
        <f t="shared" si="158"/>
        <v>64.876300000000001</v>
      </c>
      <c r="T164" s="46">
        <f t="shared" si="159"/>
        <v>60.368980000000001</v>
      </c>
      <c r="U164" s="94">
        <f t="shared" si="160"/>
        <v>69.703529999999986</v>
      </c>
      <c r="V164" s="95">
        <f t="shared" si="161"/>
        <v>59.3874</v>
      </c>
      <c r="W164" s="96">
        <v>7.0317700820928106</v>
      </c>
      <c r="X164" s="96">
        <v>7.4092055066814311</v>
      </c>
      <c r="Y164" s="96">
        <v>6.9457909189321043</v>
      </c>
      <c r="Z164" s="96">
        <v>6.9259123637969768</v>
      </c>
      <c r="AA164" s="96">
        <v>6.7684120826352459</v>
      </c>
      <c r="AB164" s="96">
        <v>7.0639737526826263</v>
      </c>
      <c r="AC164" s="96">
        <v>6.9858338162723594</v>
      </c>
      <c r="AD164" s="96">
        <v>6.9914540937585157</v>
      </c>
      <c r="AE164" s="96">
        <v>6.392743999843745</v>
      </c>
      <c r="AF164" s="96">
        <f t="shared" si="149"/>
        <v>7.2664129716418584</v>
      </c>
      <c r="AG164" s="96">
        <f t="shared" si="150"/>
        <v>7.0751126301419287</v>
      </c>
      <c r="AH164" s="96">
        <f t="shared" si="151"/>
        <v>7.0255125415982986</v>
      </c>
      <c r="AI164" s="96">
        <f t="shared" si="152"/>
        <v>7.3309518645989673</v>
      </c>
      <c r="AJ164" s="96">
        <f t="shared" si="153"/>
        <v>7.0008338888830952</v>
      </c>
      <c r="AK164" s="125"/>
      <c r="AL164" s="7"/>
      <c r="AM164" s="13"/>
      <c r="AN164" s="13"/>
      <c r="AO164" s="13"/>
      <c r="AP164" s="13"/>
      <c r="AQ164" s="13"/>
      <c r="AR164" s="8">
        <f t="shared" si="162"/>
        <v>7.1319461696029665</v>
      </c>
      <c r="AS164" s="8">
        <f t="shared" si="163"/>
        <v>7.1376584142275794</v>
      </c>
      <c r="AT164" s="8">
        <f t="shared" si="164"/>
        <v>7.4022654242057788</v>
      </c>
      <c r="AU164" s="8">
        <f t="shared" si="165"/>
        <v>7.408194161919158</v>
      </c>
      <c r="AV164" s="8">
        <f t="shared" si="148"/>
        <v>7.2700160424888711</v>
      </c>
      <c r="AW164" s="8"/>
      <c r="AX164" s="8">
        <f t="shared" si="166"/>
        <v>7.0515928772863017</v>
      </c>
      <c r="AY164" s="8">
        <f t="shared" si="167"/>
        <v>7.1200187887086335</v>
      </c>
      <c r="AZ164" s="8">
        <f t="shared" si="168"/>
        <v>7.0680221281832578</v>
      </c>
      <c r="BA164" s="8">
        <v>7.0509193143815301</v>
      </c>
      <c r="BB164" s="8">
        <f t="shared" si="169"/>
        <v>6.9573590558820024</v>
      </c>
      <c r="BC164" s="8">
        <v>6.9333899097674205</v>
      </c>
      <c r="BD164" s="8">
        <f t="shared" si="170"/>
        <v>7.0176198531360887</v>
      </c>
      <c r="BE164" s="5"/>
      <c r="BF164" s="61">
        <f t="shared" si="171"/>
        <v>68.744268399999996</v>
      </c>
      <c r="BG164" s="63">
        <f t="shared" si="172"/>
        <v>61.190652399999998</v>
      </c>
      <c r="BH164" s="63">
        <f t="shared" si="173"/>
        <v>69.827492599999999</v>
      </c>
      <c r="BI164" s="63">
        <f t="shared" si="174"/>
        <v>69.026385599999998</v>
      </c>
      <c r="BJ164" s="63">
        <f t="shared" si="175"/>
        <v>60.690652399999991</v>
      </c>
      <c r="BK164" s="63">
        <f t="shared" si="176"/>
        <v>73.740889699999997</v>
      </c>
      <c r="BL164" s="63">
        <f t="shared" si="177"/>
        <v>65.267594099999982</v>
      </c>
      <c r="BM164" s="63">
        <f t="shared" si="178"/>
        <v>60.690652399999991</v>
      </c>
      <c r="BN164" s="64">
        <f t="shared" si="179"/>
        <v>62.938152399999993</v>
      </c>
      <c r="BO164" s="51"/>
      <c r="BP164" s="97"/>
      <c r="BX164" s="54">
        <f t="shared" si="143"/>
        <v>2027</v>
      </c>
      <c r="BY164" s="98">
        <f t="shared" si="180"/>
        <v>46722</v>
      </c>
      <c r="BZ164" s="57">
        <f t="shared" si="144"/>
        <v>7.1798106790123519</v>
      </c>
      <c r="CA164" s="57">
        <f t="shared" si="145"/>
        <v>6.9573590558820024</v>
      </c>
      <c r="CB164" s="57">
        <v>7.047602987850917</v>
      </c>
      <c r="CC164" s="57">
        <v>6.9301407496074781</v>
      </c>
      <c r="CD164" s="57">
        <v>7.047602987850917</v>
      </c>
      <c r="CE164" s="57">
        <f t="shared" si="146"/>
        <v>6.9919257169901945</v>
      </c>
      <c r="CF164" s="1"/>
      <c r="CG164" s="99">
        <v>-0.5</v>
      </c>
      <c r="CH164" s="7">
        <v>-0.5</v>
      </c>
      <c r="CI164" s="7">
        <v>-0.5</v>
      </c>
      <c r="CJ164" s="7">
        <v>-0.5</v>
      </c>
      <c r="CK164" s="7">
        <v>2.5</v>
      </c>
      <c r="CL164" s="7">
        <v>0.75</v>
      </c>
      <c r="CM164" s="7">
        <v>-4.1608000000000089</v>
      </c>
      <c r="CN164" s="100">
        <v>-2.5698100000000039</v>
      </c>
      <c r="CO164" s="13"/>
      <c r="CP164" s="101">
        <v>1.0491632856379676</v>
      </c>
      <c r="CQ164" s="102">
        <v>1.02154232662903</v>
      </c>
      <c r="CR164" s="102">
        <v>1.0143808024949825</v>
      </c>
      <c r="CS164" s="102">
        <v>0.9772592731630545</v>
      </c>
      <c r="CT164" s="102">
        <v>1.0485589644568405</v>
      </c>
      <c r="CU164" s="103">
        <v>1.0021472129176328</v>
      </c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</row>
    <row r="165" spans="1:143" ht="12.75" x14ac:dyDescent="0.2">
      <c r="A165" s="3">
        <f t="shared" si="142"/>
        <v>2028</v>
      </c>
      <c r="B165" s="43">
        <v>46753</v>
      </c>
      <c r="C165" s="43">
        <v>46783</v>
      </c>
      <c r="D165" s="44">
        <f t="shared" si="147"/>
        <v>46753</v>
      </c>
      <c r="E165" s="94">
        <v>75.414959999999994</v>
      </c>
      <c r="F165" s="46">
        <v>63.615549999999999</v>
      </c>
      <c r="G165" s="94">
        <v>64.625969999999995</v>
      </c>
      <c r="H165" s="46">
        <v>61.521949999999997</v>
      </c>
      <c r="I165" s="94">
        <v>77.215130000000002</v>
      </c>
      <c r="J165" s="46">
        <v>61.592489999999998</v>
      </c>
      <c r="K165" s="94">
        <v>78.352890000000002</v>
      </c>
      <c r="L165" s="46">
        <v>71.897989999999993</v>
      </c>
      <c r="M165" s="94">
        <v>73.362139999999997</v>
      </c>
      <c r="N165" s="46">
        <v>66.983900000000006</v>
      </c>
      <c r="O165" s="94">
        <f t="shared" si="154"/>
        <v>64.125969999999995</v>
      </c>
      <c r="P165" s="46">
        <f t="shared" si="155"/>
        <v>61.021949999999997</v>
      </c>
      <c r="Q165" s="94">
        <f t="shared" si="156"/>
        <v>64.125969999999995</v>
      </c>
      <c r="R165" s="46">
        <f t="shared" si="157"/>
        <v>61.021949999999997</v>
      </c>
      <c r="S165" s="94">
        <f t="shared" si="158"/>
        <v>66.375969999999995</v>
      </c>
      <c r="T165" s="46">
        <f t="shared" si="159"/>
        <v>60.021949999999997</v>
      </c>
      <c r="U165" s="94">
        <f t="shared" si="160"/>
        <v>68.66</v>
      </c>
      <c r="V165" s="95">
        <f t="shared" si="161"/>
        <v>59.296430000000001</v>
      </c>
      <c r="W165" s="96">
        <v>7.4185240576035856</v>
      </c>
      <c r="X165" s="96">
        <v>7.5978895359094043</v>
      </c>
      <c r="Y165" s="96">
        <v>7.3046285901527934</v>
      </c>
      <c r="Z165" s="96">
        <v>7.3674601757428082</v>
      </c>
      <c r="AA165" s="96">
        <v>7.1949611081736693</v>
      </c>
      <c r="AB165" s="96">
        <v>7.4262131342519568</v>
      </c>
      <c r="AC165" s="96">
        <v>7.4725620711135416</v>
      </c>
      <c r="AD165" s="96">
        <v>7.4946422451995298</v>
      </c>
      <c r="AE165" s="96">
        <v>6.941082541715561</v>
      </c>
      <c r="AF165" s="96">
        <f t="shared" ref="AF165:AF196" si="181">+$Z165*$CP165</f>
        <v>7.7117583146648645</v>
      </c>
      <c r="AG165" s="96">
        <f t="shared" ref="AG165:AG196" si="182">+$Z165*$CQ165</f>
        <v>7.5185593589874289</v>
      </c>
      <c r="AH165" s="96">
        <f t="shared" ref="AH165:AH196" si="183">+$Z165*$CR165</f>
        <v>7.4677596335815615</v>
      </c>
      <c r="AI165" s="96">
        <f t="shared" ref="AI165:AI196" si="184">+$AD165*$CT165</f>
        <v>7.84104419777033</v>
      </c>
      <c r="AJ165" s="96">
        <f t="shared" ref="AJ165:AJ196" si="185">+AC165*CU165</f>
        <v>7.487561994977618</v>
      </c>
      <c r="AK165" s="125"/>
      <c r="AL165" s="7"/>
      <c r="AM165" s="13"/>
      <c r="AN165" s="13"/>
      <c r="AO165" s="13"/>
      <c r="AP165" s="13"/>
      <c r="AQ165" s="13"/>
      <c r="AR165" s="8">
        <f t="shared" si="162"/>
        <v>7.6266389786701305</v>
      </c>
      <c r="AS165" s="8">
        <f t="shared" si="163"/>
        <v>7.6490804606154379</v>
      </c>
      <c r="AT165" s="8">
        <f t="shared" si="164"/>
        <v>7.9157070056494252</v>
      </c>
      <c r="AU165" s="8">
        <f t="shared" si="165"/>
        <v>7.9389990159005244</v>
      </c>
      <c r="AV165" s="8">
        <f t="shared" si="148"/>
        <v>7.7826063652088795</v>
      </c>
      <c r="AW165" s="8"/>
      <c r="AX165" s="8">
        <f t="shared" si="166"/>
        <v>7.5008682252165331</v>
      </c>
      <c r="AY165" s="8">
        <f t="shared" si="167"/>
        <v>7.6139084435449425</v>
      </c>
      <c r="AZ165" s="8">
        <f t="shared" si="168"/>
        <v>7.4303864384722038</v>
      </c>
      <c r="BA165" s="8">
        <v>7.5014784529089127</v>
      </c>
      <c r="BB165" s="8">
        <f t="shared" si="169"/>
        <v>7.3944417749499642</v>
      </c>
      <c r="BC165" s="8">
        <v>7.3765412677102677</v>
      </c>
      <c r="BD165" s="8">
        <f t="shared" si="170"/>
        <v>7.4611636119967937</v>
      </c>
      <c r="BE165" s="5"/>
      <c r="BF165" s="61">
        <f t="shared" si="171"/>
        <v>70.341213699999997</v>
      </c>
      <c r="BG165" s="63">
        <f t="shared" si="172"/>
        <v>63.29124139999999</v>
      </c>
      <c r="BH165" s="63">
        <f t="shared" si="173"/>
        <v>70.497394799999995</v>
      </c>
      <c r="BI165" s="63">
        <f t="shared" si="174"/>
        <v>70.619496799999993</v>
      </c>
      <c r="BJ165" s="63">
        <f t="shared" si="175"/>
        <v>62.79124139999999</v>
      </c>
      <c r="BK165" s="63">
        <f t="shared" si="176"/>
        <v>75.577282999999994</v>
      </c>
      <c r="BL165" s="63">
        <f t="shared" si="177"/>
        <v>64.633664899999999</v>
      </c>
      <c r="BM165" s="63">
        <f t="shared" si="178"/>
        <v>62.79124139999999</v>
      </c>
      <c r="BN165" s="64">
        <f t="shared" si="179"/>
        <v>63.643741399999996</v>
      </c>
      <c r="BO165" s="51"/>
      <c r="BP165" s="97"/>
      <c r="BX165" s="54">
        <f t="shared" si="143"/>
        <v>2028</v>
      </c>
      <c r="BY165" s="98">
        <f t="shared" si="180"/>
        <v>46753</v>
      </c>
      <c r="BZ165" s="57">
        <f t="shared" si="144"/>
        <v>7.5490232227109724</v>
      </c>
      <c r="CA165" s="57">
        <f t="shared" si="145"/>
        <v>7.3944417749499642</v>
      </c>
      <c r="CB165" s="57">
        <v>7.4981621263783005</v>
      </c>
      <c r="CC165" s="57">
        <v>7.3732929162074052</v>
      </c>
      <c r="CD165" s="57">
        <v>7.4981621263783005</v>
      </c>
      <c r="CE165" s="57">
        <f t="shared" si="146"/>
        <v>7.4296812850714993</v>
      </c>
      <c r="CF165" s="1"/>
      <c r="CG165" s="99">
        <v>-0.5</v>
      </c>
      <c r="CH165" s="7">
        <v>-0.5</v>
      </c>
      <c r="CI165" s="7">
        <v>-0.5</v>
      </c>
      <c r="CJ165" s="7">
        <v>-0.5</v>
      </c>
      <c r="CK165" s="7">
        <v>1.75</v>
      </c>
      <c r="CL165" s="7">
        <v>-1.5</v>
      </c>
      <c r="CM165" s="7">
        <v>-6.754959999999997</v>
      </c>
      <c r="CN165" s="100">
        <v>-4.3191199999999981</v>
      </c>
      <c r="CO165" s="13"/>
      <c r="CP165" s="101">
        <v>1.0467322701051918</v>
      </c>
      <c r="CQ165" s="102">
        <v>1.0205089921954531</v>
      </c>
      <c r="CR165" s="102">
        <v>1.0136138445877165</v>
      </c>
      <c r="CS165" s="102">
        <v>0.97658635900916191</v>
      </c>
      <c r="CT165" s="102">
        <v>1.0462199450270862</v>
      </c>
      <c r="CU165" s="103">
        <v>1.002007333458234</v>
      </c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</row>
    <row r="166" spans="1:143" ht="12.75" x14ac:dyDescent="0.2">
      <c r="A166" s="3">
        <f t="shared" si="142"/>
        <v>2028</v>
      </c>
      <c r="B166" s="43">
        <v>46784</v>
      </c>
      <c r="C166" s="43">
        <v>46812</v>
      </c>
      <c r="D166" s="44">
        <f t="shared" si="147"/>
        <v>46784</v>
      </c>
      <c r="E166" s="94">
        <v>67.822680000000005</v>
      </c>
      <c r="F166" s="46">
        <v>59.974420000000002</v>
      </c>
      <c r="G166" s="94">
        <v>62.577069999999999</v>
      </c>
      <c r="H166" s="46">
        <v>59.375140000000002</v>
      </c>
      <c r="I166" s="94">
        <v>67.609049999999996</v>
      </c>
      <c r="J166" s="46">
        <v>57.766240000000003</v>
      </c>
      <c r="K166" s="94">
        <v>74.294749999999993</v>
      </c>
      <c r="L166" s="46">
        <v>68.88261</v>
      </c>
      <c r="M166" s="94">
        <v>69.271349999999998</v>
      </c>
      <c r="N166" s="46">
        <v>63.973460000000003</v>
      </c>
      <c r="O166" s="94">
        <f t="shared" si="154"/>
        <v>61.577069999999999</v>
      </c>
      <c r="P166" s="46">
        <f t="shared" si="155"/>
        <v>58.125140000000002</v>
      </c>
      <c r="Q166" s="94">
        <f t="shared" si="156"/>
        <v>62.577069999999999</v>
      </c>
      <c r="R166" s="46">
        <f t="shared" si="157"/>
        <v>58.875140000000002</v>
      </c>
      <c r="S166" s="94">
        <f t="shared" si="158"/>
        <v>65.077069999999992</v>
      </c>
      <c r="T166" s="46">
        <f t="shared" si="159"/>
        <v>61.625140000000002</v>
      </c>
      <c r="U166" s="94">
        <f t="shared" si="160"/>
        <v>64.645660000000007</v>
      </c>
      <c r="V166" s="95">
        <f t="shared" si="161"/>
        <v>55.940379999999998</v>
      </c>
      <c r="W166" s="96">
        <v>7.3457947696891388</v>
      </c>
      <c r="X166" s="96">
        <v>7.2987140153416066</v>
      </c>
      <c r="Y166" s="96">
        <v>7.1235183709417802</v>
      </c>
      <c r="Z166" s="96">
        <v>7.0975215536948504</v>
      </c>
      <c r="AA166" s="96">
        <v>6.9450210905827028</v>
      </c>
      <c r="AB166" s="96">
        <v>7.0990679028832337</v>
      </c>
      <c r="AC166" s="96">
        <v>7.1397093108402565</v>
      </c>
      <c r="AD166" s="96">
        <v>7.1608040786697202</v>
      </c>
      <c r="AE166" s="96">
        <v>6.6624263488252833</v>
      </c>
      <c r="AF166" s="96">
        <f t="shared" si="181"/>
        <v>7.4410225968359809</v>
      </c>
      <c r="AG166" s="96">
        <f t="shared" si="182"/>
        <v>7.2482220113407552</v>
      </c>
      <c r="AH166" s="96">
        <f t="shared" si="183"/>
        <v>7.197721857982307</v>
      </c>
      <c r="AI166" s="96">
        <f t="shared" si="184"/>
        <v>7.5057042751188856</v>
      </c>
      <c r="AJ166" s="96">
        <f t="shared" si="185"/>
        <v>7.1547093304016673</v>
      </c>
      <c r="AK166" s="125"/>
      <c r="AL166" s="7"/>
      <c r="AM166" s="13"/>
      <c r="AN166" s="13"/>
      <c r="AO166" s="13"/>
      <c r="AP166" s="13"/>
      <c r="AQ166" s="13"/>
      <c r="AR166" s="8">
        <f t="shared" si="162"/>
        <v>7.2883395983740789</v>
      </c>
      <c r="AS166" s="8">
        <f t="shared" si="163"/>
        <v>7.3097795494153059</v>
      </c>
      <c r="AT166" s="8">
        <f t="shared" si="164"/>
        <v>7.5645861370276464</v>
      </c>
      <c r="AU166" s="8">
        <f t="shared" si="165"/>
        <v>7.5868386585256644</v>
      </c>
      <c r="AV166" s="8">
        <f t="shared" si="148"/>
        <v>7.4373859858356735</v>
      </c>
      <c r="AW166" s="8"/>
      <c r="AX166" s="8">
        <f t="shared" si="166"/>
        <v>7.2262054026199136</v>
      </c>
      <c r="AY166" s="8">
        <f t="shared" si="167"/>
        <v>7.2761583062813351</v>
      </c>
      <c r="AZ166" s="8">
        <f t="shared" si="168"/>
        <v>7.1031283816157984</v>
      </c>
      <c r="BA166" s="8">
        <v>7.2260307071008469</v>
      </c>
      <c r="BB166" s="8">
        <f t="shared" si="169"/>
        <v>7.1383294503357959</v>
      </c>
      <c r="BC166" s="8">
        <v>7.1056222425272466</v>
      </c>
      <c r="BD166" s="8">
        <f t="shared" si="170"/>
        <v>7.1900047751831746</v>
      </c>
      <c r="BE166" s="5"/>
      <c r="BF166" s="61">
        <f t="shared" si="171"/>
        <v>64.447928200000007</v>
      </c>
      <c r="BG166" s="63">
        <f t="shared" si="172"/>
        <v>61.200240099999995</v>
      </c>
      <c r="BH166" s="63">
        <f t="shared" si="173"/>
        <v>63.376641699999993</v>
      </c>
      <c r="BI166" s="63">
        <f t="shared" si="174"/>
        <v>66.993257299999996</v>
      </c>
      <c r="BJ166" s="63">
        <f t="shared" si="175"/>
        <v>60.985240099999999</v>
      </c>
      <c r="BK166" s="63">
        <f t="shared" si="176"/>
        <v>71.967529799999994</v>
      </c>
      <c r="BL166" s="63">
        <f t="shared" si="177"/>
        <v>60.902389599999999</v>
      </c>
      <c r="BM166" s="63">
        <f t="shared" si="178"/>
        <v>60.092740099999993</v>
      </c>
      <c r="BN166" s="64">
        <f t="shared" si="179"/>
        <v>63.592740099999993</v>
      </c>
      <c r="BO166" s="51"/>
      <c r="BP166" s="97"/>
      <c r="BX166" s="54">
        <f t="shared" si="143"/>
        <v>2028</v>
      </c>
      <c r="BY166" s="98">
        <f t="shared" si="180"/>
        <v>46784</v>
      </c>
      <c r="BZ166" s="57">
        <f t="shared" si="144"/>
        <v>7.362676665234881</v>
      </c>
      <c r="CA166" s="57">
        <f t="shared" si="145"/>
        <v>7.1383294503357959</v>
      </c>
      <c r="CB166" s="57">
        <v>7.2227143805702338</v>
      </c>
      <c r="CC166" s="57">
        <v>7.1023733966547198</v>
      </c>
      <c r="CD166" s="57">
        <v>7.2227143805702338</v>
      </c>
      <c r="CE166" s="57">
        <f t="shared" si="146"/>
        <v>7.1731746988738729</v>
      </c>
      <c r="CF166" s="1"/>
      <c r="CG166" s="99">
        <v>-1</v>
      </c>
      <c r="CH166" s="7">
        <v>-1.25</v>
      </c>
      <c r="CI166" s="7">
        <v>0</v>
      </c>
      <c r="CJ166" s="7">
        <v>-0.5</v>
      </c>
      <c r="CK166" s="7">
        <v>2.5</v>
      </c>
      <c r="CL166" s="7">
        <v>2.25</v>
      </c>
      <c r="CM166" s="7">
        <v>-3.1770199999999988</v>
      </c>
      <c r="CN166" s="100">
        <v>-4.0340400000000045</v>
      </c>
      <c r="CO166" s="13"/>
      <c r="CP166" s="101">
        <v>1.0483973230010566</v>
      </c>
      <c r="CQ166" s="102">
        <v>1.0212328284607255</v>
      </c>
      <c r="CR166" s="102">
        <v>1.0141176470588236</v>
      </c>
      <c r="CS166" s="102">
        <v>0.97851356111306798</v>
      </c>
      <c r="CT166" s="102">
        <v>1.0481650094961457</v>
      </c>
      <c r="CU166" s="103">
        <v>1.0021009286104459</v>
      </c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</row>
    <row r="167" spans="1:143" ht="12.75" x14ac:dyDescent="0.2">
      <c r="A167" s="3">
        <f t="shared" si="142"/>
        <v>2028</v>
      </c>
      <c r="B167" s="43">
        <v>46813</v>
      </c>
      <c r="C167" s="43">
        <v>46843</v>
      </c>
      <c r="D167" s="44">
        <f t="shared" si="147"/>
        <v>46813</v>
      </c>
      <c r="E167" s="94">
        <v>56.471679999999999</v>
      </c>
      <c r="F167" s="46">
        <v>52.405749999999998</v>
      </c>
      <c r="G167" s="94">
        <v>56.769419999999997</v>
      </c>
      <c r="H167" s="46">
        <v>53.813020000000002</v>
      </c>
      <c r="I167" s="94">
        <v>52.832239999999999</v>
      </c>
      <c r="J167" s="46">
        <v>48.438360000000003</v>
      </c>
      <c r="K167" s="94">
        <v>65.445009999999996</v>
      </c>
      <c r="L167" s="46">
        <v>62.07734</v>
      </c>
      <c r="M167" s="94">
        <v>60.693660000000001</v>
      </c>
      <c r="N167" s="46">
        <v>57.131520000000002</v>
      </c>
      <c r="O167" s="94">
        <f t="shared" si="154"/>
        <v>55.769419999999997</v>
      </c>
      <c r="P167" s="46">
        <f t="shared" si="155"/>
        <v>52.313020000000002</v>
      </c>
      <c r="Q167" s="94">
        <f t="shared" si="156"/>
        <v>56.769419999999997</v>
      </c>
      <c r="R167" s="46">
        <f t="shared" si="157"/>
        <v>53.313020000000002</v>
      </c>
      <c r="S167" s="94">
        <f t="shared" si="158"/>
        <v>59.019419999999997</v>
      </c>
      <c r="T167" s="46">
        <f t="shared" si="159"/>
        <v>55.813020000000002</v>
      </c>
      <c r="U167" s="94">
        <f t="shared" si="160"/>
        <v>53.606579999999994</v>
      </c>
      <c r="V167" s="95">
        <f t="shared" si="161"/>
        <v>50.29571</v>
      </c>
      <c r="W167" s="96">
        <v>6.5785306283371954</v>
      </c>
      <c r="X167" s="96">
        <v>6.5934018578643707</v>
      </c>
      <c r="Y167" s="96">
        <v>6.3880893750442018</v>
      </c>
      <c r="Z167" s="96">
        <v>6.4376470707209652</v>
      </c>
      <c r="AA167" s="96">
        <v>6.2801459191056814</v>
      </c>
      <c r="AB167" s="96">
        <v>6.7644312940867044</v>
      </c>
      <c r="AC167" s="96">
        <v>6.6903318197100887</v>
      </c>
      <c r="AD167" s="96">
        <v>6.6179753079659607</v>
      </c>
      <c r="AE167" s="96">
        <v>6.1814278334722665</v>
      </c>
      <c r="AF167" s="96">
        <f t="shared" si="181"/>
        <v>6.7787495647906368</v>
      </c>
      <c r="AG167" s="96">
        <f t="shared" si="182"/>
        <v>6.5872481645726886</v>
      </c>
      <c r="AH167" s="96">
        <f t="shared" si="183"/>
        <v>6.5374478004429042</v>
      </c>
      <c r="AI167" s="96">
        <f t="shared" si="184"/>
        <v>6.9586740368000504</v>
      </c>
      <c r="AJ167" s="96">
        <f t="shared" si="185"/>
        <v>6.7053318910515323</v>
      </c>
      <c r="AK167" s="125"/>
      <c r="AL167" s="7"/>
      <c r="AM167" s="13"/>
      <c r="AN167" s="13"/>
      <c r="AO167" s="13"/>
      <c r="AP167" s="13"/>
      <c r="AQ167" s="13"/>
      <c r="AR167" s="8">
        <f t="shared" si="162"/>
        <v>6.8316087404310277</v>
      </c>
      <c r="AS167" s="8">
        <f t="shared" si="163"/>
        <v>6.7580682264111802</v>
      </c>
      <c r="AT167" s="8">
        <f t="shared" si="164"/>
        <v>7.0905452581262614</v>
      </c>
      <c r="AU167" s="8">
        <f t="shared" si="165"/>
        <v>7.0142175712740293</v>
      </c>
      <c r="AV167" s="8">
        <f t="shared" si="148"/>
        <v>6.9236099490606247</v>
      </c>
      <c r="AW167" s="8"/>
      <c r="AX167" s="8">
        <f t="shared" si="166"/>
        <v>6.5547824447710274</v>
      </c>
      <c r="AY167" s="8">
        <f t="shared" si="167"/>
        <v>6.8201689697717791</v>
      </c>
      <c r="AZ167" s="8">
        <f t="shared" si="168"/>
        <v>6.7683763637135774</v>
      </c>
      <c r="BA167" s="8">
        <v>6.5526893106980646</v>
      </c>
      <c r="BB167" s="8">
        <f t="shared" si="169"/>
        <v>6.4570350846456419</v>
      </c>
      <c r="BC167" s="8">
        <v>6.4433514579410174</v>
      </c>
      <c r="BD167" s="8">
        <f t="shared" si="170"/>
        <v>6.5271474341747515</v>
      </c>
      <c r="BE167" s="5"/>
      <c r="BF167" s="61">
        <f t="shared" si="171"/>
        <v>54.723330099999998</v>
      </c>
      <c r="BG167" s="63">
        <f t="shared" si="172"/>
        <v>55.498167999999993</v>
      </c>
      <c r="BH167" s="63">
        <f t="shared" si="173"/>
        <v>50.942871599999997</v>
      </c>
      <c r="BI167" s="63">
        <f t="shared" si="174"/>
        <v>59.161939799999999</v>
      </c>
      <c r="BJ167" s="63">
        <f t="shared" si="175"/>
        <v>55.283167999999989</v>
      </c>
      <c r="BK167" s="63">
        <f t="shared" si="176"/>
        <v>63.996911899999994</v>
      </c>
      <c r="BL167" s="63">
        <f t="shared" si="177"/>
        <v>52.182905899999994</v>
      </c>
      <c r="BM167" s="63">
        <f t="shared" si="178"/>
        <v>54.283167999999996</v>
      </c>
      <c r="BN167" s="64">
        <f t="shared" si="179"/>
        <v>57.640667999999991</v>
      </c>
      <c r="BO167" s="51"/>
      <c r="BP167" s="97"/>
      <c r="BX167" s="54">
        <f t="shared" si="143"/>
        <v>2028</v>
      </c>
      <c r="BY167" s="98">
        <f t="shared" si="180"/>
        <v>46813</v>
      </c>
      <c r="BZ167" s="57">
        <f t="shared" si="144"/>
        <v>6.6059846229490713</v>
      </c>
      <c r="CA167" s="57">
        <f t="shared" si="145"/>
        <v>6.4570350846456419</v>
      </c>
      <c r="CB167" s="57">
        <v>6.5493729841674524</v>
      </c>
      <c r="CC167" s="57">
        <v>6.4401014035650093</v>
      </c>
      <c r="CD167" s="57">
        <v>6.5493729841674524</v>
      </c>
      <c r="CE167" s="57">
        <f t="shared" si="146"/>
        <v>6.4908315425961423</v>
      </c>
      <c r="CF167" s="1"/>
      <c r="CG167" s="99">
        <v>-1</v>
      </c>
      <c r="CH167" s="7">
        <v>-1.5</v>
      </c>
      <c r="CI167" s="7">
        <v>0</v>
      </c>
      <c r="CJ167" s="7">
        <v>-0.5</v>
      </c>
      <c r="CK167" s="7">
        <v>2.25</v>
      </c>
      <c r="CL167" s="7">
        <v>2</v>
      </c>
      <c r="CM167" s="7">
        <v>-2.8651000000000053</v>
      </c>
      <c r="CN167" s="100">
        <v>-2.1100399999999979</v>
      </c>
      <c r="CO167" s="13"/>
      <c r="CP167" s="101">
        <v>1.0529855846899465</v>
      </c>
      <c r="CQ167" s="102">
        <v>1.023238473965453</v>
      </c>
      <c r="CR167" s="102">
        <v>1.0155026718031566</v>
      </c>
      <c r="CS167" s="102">
        <v>0.97553436063129118</v>
      </c>
      <c r="CT167" s="102">
        <v>1.0514808099123603</v>
      </c>
      <c r="CU167" s="103">
        <v>1.0022420519259228</v>
      </c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</row>
    <row r="168" spans="1:143" ht="12.75" x14ac:dyDescent="0.2">
      <c r="A168" s="3">
        <f t="shared" si="142"/>
        <v>2028</v>
      </c>
      <c r="B168" s="43">
        <v>46844</v>
      </c>
      <c r="C168" s="43">
        <v>46873</v>
      </c>
      <c r="D168" s="44">
        <f t="shared" si="147"/>
        <v>46844</v>
      </c>
      <c r="E168" s="94">
        <v>55.623249999999999</v>
      </c>
      <c r="F168" s="46">
        <v>51.801090000000002</v>
      </c>
      <c r="G168" s="94">
        <v>56.470779999999998</v>
      </c>
      <c r="H168" s="46">
        <v>53.241370000000003</v>
      </c>
      <c r="I168" s="94">
        <v>51.455269999999999</v>
      </c>
      <c r="J168" s="46">
        <v>47.748510000000003</v>
      </c>
      <c r="K168" s="94">
        <v>65.435749999999999</v>
      </c>
      <c r="L168" s="46">
        <v>61.481009999999998</v>
      </c>
      <c r="M168" s="94">
        <v>60.638800000000003</v>
      </c>
      <c r="N168" s="46">
        <v>56.700879999999998</v>
      </c>
      <c r="O168" s="94">
        <f t="shared" si="154"/>
        <v>55.220779999999998</v>
      </c>
      <c r="P168" s="46">
        <f t="shared" si="155"/>
        <v>52.241370000000003</v>
      </c>
      <c r="Q168" s="94">
        <f t="shared" si="156"/>
        <v>53.470779999999998</v>
      </c>
      <c r="R168" s="46">
        <f t="shared" si="157"/>
        <v>52.491370000000003</v>
      </c>
      <c r="S168" s="94">
        <f t="shared" si="158"/>
        <v>58.720779999999998</v>
      </c>
      <c r="T168" s="46">
        <f t="shared" si="159"/>
        <v>51.241370000000003</v>
      </c>
      <c r="U168" s="94">
        <f t="shared" si="160"/>
        <v>55.490519999999997</v>
      </c>
      <c r="V168" s="95">
        <f t="shared" si="161"/>
        <v>56.199500000000008</v>
      </c>
      <c r="W168" s="96">
        <v>6.4956097595744033</v>
      </c>
      <c r="X168" s="96">
        <v>6.4554261747477364</v>
      </c>
      <c r="Y168" s="96">
        <v>6.2856423317466898</v>
      </c>
      <c r="Z168" s="96">
        <v>6.3474356601145621</v>
      </c>
      <c r="AA168" s="96">
        <v>5.9924336657009958</v>
      </c>
      <c r="AB168" s="96">
        <v>6.6495838688943705</v>
      </c>
      <c r="AC168" s="96">
        <v>6.5037933383659245</v>
      </c>
      <c r="AD168" s="96">
        <v>6.2495977855661966</v>
      </c>
      <c r="AE168" s="96">
        <v>5.9808718796521987</v>
      </c>
      <c r="AF168" s="96">
        <f t="shared" si="181"/>
        <v>6.6767375101438224</v>
      </c>
      <c r="AG168" s="96">
        <f t="shared" si="182"/>
        <v>6.491036466868894</v>
      </c>
      <c r="AH168" s="96">
        <f t="shared" si="183"/>
        <v>6.4451362089996476</v>
      </c>
      <c r="AI168" s="96">
        <f t="shared" si="184"/>
        <v>6.5473976800461013</v>
      </c>
      <c r="AJ168" s="96">
        <f t="shared" si="185"/>
        <v>6.5187933230019048</v>
      </c>
      <c r="AK168" s="125"/>
      <c r="AL168" s="7"/>
      <c r="AM168" s="13"/>
      <c r="AN168" s="13"/>
      <c r="AO168" s="13"/>
      <c r="AP168" s="13"/>
      <c r="AQ168" s="13"/>
      <c r="AR168" s="8">
        <f t="shared" si="162"/>
        <v>6.6420178456813943</v>
      </c>
      <c r="AS168" s="8">
        <f t="shared" si="163"/>
        <v>6.383662776264047</v>
      </c>
      <c r="AT168" s="8">
        <f t="shared" si="164"/>
        <v>6.8937689010752505</v>
      </c>
      <c r="AU168" s="8">
        <f t="shared" si="165"/>
        <v>6.6256222189640575</v>
      </c>
      <c r="AV168" s="8">
        <f t="shared" si="148"/>
        <v>6.6362679354961873</v>
      </c>
      <c r="AW168" s="8"/>
      <c r="AX168" s="8">
        <f t="shared" si="166"/>
        <v>6.4629922426888102</v>
      </c>
      <c r="AY168" s="8">
        <f t="shared" si="167"/>
        <v>6.630885883679273</v>
      </c>
      <c r="AZ168" s="8">
        <f t="shared" si="168"/>
        <v>6.653489330067524</v>
      </c>
      <c r="BA168" s="8">
        <v>6.4606368854624838</v>
      </c>
      <c r="BB168" s="8">
        <f t="shared" si="169"/>
        <v>6.1622177330679335</v>
      </c>
      <c r="BC168" s="8">
        <v>6.3528124947798004</v>
      </c>
      <c r="BD168" s="8">
        <f t="shared" si="170"/>
        <v>6.4365282371818804</v>
      </c>
      <c r="BE168" s="5"/>
      <c r="BF168" s="61">
        <f t="shared" si="171"/>
        <v>53.9797212</v>
      </c>
      <c r="BG168" s="63">
        <f t="shared" si="172"/>
        <v>55.082133699999993</v>
      </c>
      <c r="BH168" s="63">
        <f t="shared" si="173"/>
        <v>49.8613632</v>
      </c>
      <c r="BI168" s="63">
        <f t="shared" si="174"/>
        <v>58.945494400000001</v>
      </c>
      <c r="BJ168" s="63">
        <f t="shared" si="175"/>
        <v>53.049633700000001</v>
      </c>
      <c r="BK168" s="63">
        <f t="shared" si="176"/>
        <v>63.735211799999988</v>
      </c>
      <c r="BL168" s="63">
        <f t="shared" si="177"/>
        <v>55.795381399999997</v>
      </c>
      <c r="BM168" s="63">
        <f t="shared" si="178"/>
        <v>53.939633699999995</v>
      </c>
      <c r="BN168" s="64">
        <f t="shared" si="179"/>
        <v>55.504633699999992</v>
      </c>
      <c r="BO168" s="51"/>
      <c r="BP168" s="97"/>
      <c r="BX168" s="54">
        <f t="shared" si="143"/>
        <v>2028</v>
      </c>
      <c r="BY168" s="98">
        <f t="shared" si="180"/>
        <v>46844</v>
      </c>
      <c r="BZ168" s="57">
        <f t="shared" si="144"/>
        <v>6.5005755857050005</v>
      </c>
      <c r="CA168" s="57">
        <f t="shared" si="145"/>
        <v>6.1622177330679335</v>
      </c>
      <c r="CB168" s="57">
        <v>6.4573205589318707</v>
      </c>
      <c r="CC168" s="57">
        <v>6.3495622751894194</v>
      </c>
      <c r="CD168" s="57">
        <v>6.4573205589318707</v>
      </c>
      <c r="CE168" s="57">
        <f t="shared" si="146"/>
        <v>6.1955603465732709</v>
      </c>
      <c r="CF168" s="1"/>
      <c r="CG168" s="99">
        <v>-1.25</v>
      </c>
      <c r="CH168" s="7">
        <v>-1</v>
      </c>
      <c r="CI168" s="7">
        <v>-3</v>
      </c>
      <c r="CJ168" s="7">
        <v>-0.75</v>
      </c>
      <c r="CK168" s="7">
        <v>2.25</v>
      </c>
      <c r="CL168" s="7">
        <v>-2</v>
      </c>
      <c r="CM168" s="7">
        <v>-0.13273000000000224</v>
      </c>
      <c r="CN168" s="100">
        <v>4.3984100000000055</v>
      </c>
      <c r="CO168" s="13"/>
      <c r="CP168" s="101">
        <v>1.0518795097205156</v>
      </c>
      <c r="CQ168" s="102">
        <v>1.0226234363676465</v>
      </c>
      <c r="CR168" s="102">
        <v>1.0153921290607177</v>
      </c>
      <c r="CS168" s="102">
        <v>0.94407158836689031</v>
      </c>
      <c r="CT168" s="102">
        <v>1.0476510496671787</v>
      </c>
      <c r="CU168" s="103">
        <v>1.0023063439835174</v>
      </c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</row>
    <row r="169" spans="1:143" ht="12.75" x14ac:dyDescent="0.2">
      <c r="A169" s="3">
        <f t="shared" si="142"/>
        <v>2028</v>
      </c>
      <c r="B169" s="43">
        <v>46874</v>
      </c>
      <c r="C169" s="43">
        <v>46904</v>
      </c>
      <c r="D169" s="44">
        <f t="shared" si="147"/>
        <v>46874</v>
      </c>
      <c r="E169" s="94">
        <v>53.574300000000001</v>
      </c>
      <c r="F169" s="46">
        <v>49.529980000000002</v>
      </c>
      <c r="G169" s="94">
        <v>57.710030000000003</v>
      </c>
      <c r="H169" s="46">
        <v>55.311399999999999</v>
      </c>
      <c r="I169" s="94">
        <v>49.443689999999997</v>
      </c>
      <c r="J169" s="46">
        <v>45.577330000000003</v>
      </c>
      <c r="K169" s="94">
        <v>63.931240000000003</v>
      </c>
      <c r="L169" s="46">
        <v>60.450839999999999</v>
      </c>
      <c r="M169" s="94">
        <v>61.253010000000003</v>
      </c>
      <c r="N169" s="46">
        <v>57.874740000000003</v>
      </c>
      <c r="O169" s="94">
        <f t="shared" si="154"/>
        <v>56.710030000000003</v>
      </c>
      <c r="P169" s="46">
        <f t="shared" si="155"/>
        <v>53.811399999999999</v>
      </c>
      <c r="Q169" s="94">
        <f t="shared" si="156"/>
        <v>56.710030000000003</v>
      </c>
      <c r="R169" s="46">
        <f t="shared" si="157"/>
        <v>54.311399999999999</v>
      </c>
      <c r="S169" s="94">
        <f t="shared" si="158"/>
        <v>60.460030000000003</v>
      </c>
      <c r="T169" s="46">
        <f t="shared" si="159"/>
        <v>53.311399999999999</v>
      </c>
      <c r="U169" s="94">
        <f t="shared" si="160"/>
        <v>53.319929999999999</v>
      </c>
      <c r="V169" s="95">
        <f t="shared" si="161"/>
        <v>51.453800000000001</v>
      </c>
      <c r="W169" s="96">
        <v>6.550606298751795</v>
      </c>
      <c r="X169" s="96">
        <v>6.882959646849665</v>
      </c>
      <c r="Y169" s="96">
        <v>6.343348738197478</v>
      </c>
      <c r="Z169" s="96">
        <v>6.3624406563887153</v>
      </c>
      <c r="AA169" s="96">
        <v>6.0074383879022957</v>
      </c>
      <c r="AB169" s="96">
        <v>6.633365508792143</v>
      </c>
      <c r="AC169" s="96">
        <v>6.3444807967503083</v>
      </c>
      <c r="AD169" s="96">
        <v>6.2578579431146482</v>
      </c>
      <c r="AE169" s="96">
        <v>6.0021394785410012</v>
      </c>
      <c r="AF169" s="96">
        <f t="shared" si="181"/>
        <v>6.6925427657615799</v>
      </c>
      <c r="AG169" s="96">
        <f t="shared" si="182"/>
        <v>6.5064415765634882</v>
      </c>
      <c r="AH169" s="96">
        <f t="shared" si="183"/>
        <v>6.4602412813407488</v>
      </c>
      <c r="AI169" s="96">
        <f t="shared" si="184"/>
        <v>6.5570559323090905</v>
      </c>
      <c r="AJ169" s="96">
        <f t="shared" si="185"/>
        <v>6.3594807513489773</v>
      </c>
      <c r="AK169" s="125"/>
      <c r="AL169" s="7"/>
      <c r="AM169" s="13"/>
      <c r="AN169" s="13"/>
      <c r="AO169" s="13"/>
      <c r="AP169" s="13"/>
      <c r="AQ169" s="13"/>
      <c r="AR169" s="8">
        <f t="shared" si="162"/>
        <v>6.4800984010065124</v>
      </c>
      <c r="AS169" s="8">
        <f t="shared" si="163"/>
        <v>6.392058098500506</v>
      </c>
      <c r="AT169" s="8">
        <f t="shared" si="164"/>
        <v>6.7257127372973349</v>
      </c>
      <c r="AU169" s="8">
        <f t="shared" si="165"/>
        <v>6.6343357224692827</v>
      </c>
      <c r="AV169" s="8">
        <f t="shared" si="148"/>
        <v>6.5580512398184094</v>
      </c>
      <c r="AW169" s="8"/>
      <c r="AX169" s="8">
        <f t="shared" si="166"/>
        <v>6.4782598416653601</v>
      </c>
      <c r="AY169" s="8">
        <f t="shared" si="167"/>
        <v>6.4692293219181201</v>
      </c>
      <c r="AZ169" s="8">
        <f t="shared" si="168"/>
        <v>6.6372653765950966</v>
      </c>
      <c r="BA169" s="8">
        <v>6.4759480903945539</v>
      </c>
      <c r="BB169" s="8">
        <f t="shared" si="169"/>
        <v>6.1775929991825969</v>
      </c>
      <c r="BC169" s="8">
        <v>6.3678719635091774</v>
      </c>
      <c r="BD169" s="8">
        <f t="shared" si="170"/>
        <v>6.4516010611639532</v>
      </c>
      <c r="BE169" s="5"/>
      <c r="BF169" s="61">
        <f t="shared" si="171"/>
        <v>51.835242399999998</v>
      </c>
      <c r="BG169" s="63">
        <f t="shared" si="172"/>
        <v>56.678619099999999</v>
      </c>
      <c r="BH169" s="63">
        <f t="shared" si="173"/>
        <v>47.781155200000001</v>
      </c>
      <c r="BI169" s="63">
        <f t="shared" si="174"/>
        <v>59.800353900000005</v>
      </c>
      <c r="BJ169" s="63">
        <f t="shared" si="175"/>
        <v>55.678619099999999</v>
      </c>
      <c r="BK169" s="63">
        <f t="shared" si="176"/>
        <v>62.434667999999995</v>
      </c>
      <c r="BL169" s="63">
        <f t="shared" si="177"/>
        <v>52.517494099999993</v>
      </c>
      <c r="BM169" s="63">
        <f t="shared" si="178"/>
        <v>55.463619100000003</v>
      </c>
      <c r="BN169" s="64">
        <f t="shared" si="179"/>
        <v>57.386119099999995</v>
      </c>
      <c r="BO169" s="51"/>
      <c r="BP169" s="97"/>
      <c r="BX169" s="54">
        <f t="shared" si="143"/>
        <v>2028</v>
      </c>
      <c r="BY169" s="98">
        <f t="shared" si="180"/>
        <v>46874</v>
      </c>
      <c r="BZ169" s="57">
        <f t="shared" si="144"/>
        <v>6.5599504251440255</v>
      </c>
      <c r="CA169" s="57">
        <f t="shared" si="145"/>
        <v>6.1775929991825969</v>
      </c>
      <c r="CB169" s="57">
        <v>6.4726317638639417</v>
      </c>
      <c r="CC169" s="57">
        <v>6.3646217713991273</v>
      </c>
      <c r="CD169" s="57">
        <v>6.4726317638639417</v>
      </c>
      <c r="CE169" s="57">
        <f t="shared" si="146"/>
        <v>6.2109592815089236</v>
      </c>
      <c r="CF169" s="1"/>
      <c r="CG169" s="99">
        <v>-1</v>
      </c>
      <c r="CH169" s="7">
        <v>-1.5</v>
      </c>
      <c r="CI169" s="7">
        <v>-1</v>
      </c>
      <c r="CJ169" s="7">
        <v>-1</v>
      </c>
      <c r="CK169" s="7">
        <v>2.75</v>
      </c>
      <c r="CL169" s="7">
        <v>-2</v>
      </c>
      <c r="CM169" s="7">
        <v>-0.25437000000000154</v>
      </c>
      <c r="CN169" s="100">
        <v>1.9238199999999992</v>
      </c>
      <c r="CO169" s="13"/>
      <c r="CP169" s="101">
        <v>1.0518829372563812</v>
      </c>
      <c r="CQ169" s="102">
        <v>1.02263296869106</v>
      </c>
      <c r="CR169" s="102">
        <v>1.0153715579026783</v>
      </c>
      <c r="CS169" s="102">
        <v>0.94420344524078959</v>
      </c>
      <c r="CT169" s="102">
        <v>1.047811566180348</v>
      </c>
      <c r="CU169" s="103">
        <v>1.0023642525021672</v>
      </c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</row>
    <row r="170" spans="1:143" ht="12.75" x14ac:dyDescent="0.2">
      <c r="A170" s="3">
        <f t="shared" si="142"/>
        <v>2028</v>
      </c>
      <c r="B170" s="43">
        <v>46905</v>
      </c>
      <c r="C170" s="43">
        <v>46934</v>
      </c>
      <c r="D170" s="44">
        <f t="shared" si="147"/>
        <v>46905</v>
      </c>
      <c r="E170" s="94">
        <v>61.043509999999998</v>
      </c>
      <c r="F170" s="46">
        <v>51.376159999999999</v>
      </c>
      <c r="G170" s="94">
        <v>64.028499999999994</v>
      </c>
      <c r="H170" s="46">
        <v>56.98836</v>
      </c>
      <c r="I170" s="94">
        <v>56.58426</v>
      </c>
      <c r="J170" s="46">
        <v>47.342269999999999</v>
      </c>
      <c r="K170" s="94">
        <v>71.308639999999997</v>
      </c>
      <c r="L170" s="46">
        <v>63.245840000000001</v>
      </c>
      <c r="M170" s="94">
        <v>67.44332</v>
      </c>
      <c r="N170" s="46">
        <v>59.257899999999999</v>
      </c>
      <c r="O170" s="94">
        <f t="shared" si="154"/>
        <v>63.778499999999994</v>
      </c>
      <c r="P170" s="46">
        <f t="shared" si="155"/>
        <v>56.23836</v>
      </c>
      <c r="Q170" s="94">
        <f t="shared" si="156"/>
        <v>64.028499999999994</v>
      </c>
      <c r="R170" s="46">
        <f t="shared" si="157"/>
        <v>56.23836</v>
      </c>
      <c r="S170" s="94">
        <f t="shared" si="158"/>
        <v>67.028500000000008</v>
      </c>
      <c r="T170" s="46">
        <f t="shared" si="159"/>
        <v>54.98836</v>
      </c>
      <c r="U170" s="94">
        <f t="shared" si="160"/>
        <v>63.414579999999994</v>
      </c>
      <c r="V170" s="95">
        <f t="shared" si="161"/>
        <v>56.357050000000001</v>
      </c>
      <c r="W170" s="96">
        <v>6.6838122794436412</v>
      </c>
      <c r="X170" s="96">
        <v>6.9915791861916299</v>
      </c>
      <c r="Y170" s="96">
        <v>6.3957133134711093</v>
      </c>
      <c r="Z170" s="96">
        <v>6.4173111677406354</v>
      </c>
      <c r="AA170" s="96">
        <v>6.062310549949987</v>
      </c>
      <c r="AB170" s="96">
        <v>6.673665676318894</v>
      </c>
      <c r="AC170" s="96">
        <v>6.5307810790630825</v>
      </c>
      <c r="AD170" s="96">
        <v>6.2286863934181325</v>
      </c>
      <c r="AE170" s="96">
        <v>6.0422692833239884</v>
      </c>
      <c r="AF170" s="96">
        <f t="shared" si="181"/>
        <v>6.7484117439391813</v>
      </c>
      <c r="AG170" s="96">
        <f t="shared" si="182"/>
        <v>6.5618114192075332</v>
      </c>
      <c r="AH170" s="96">
        <f t="shared" si="183"/>
        <v>6.5153113382856596</v>
      </c>
      <c r="AI170" s="96">
        <f t="shared" si="184"/>
        <v>6.5297857356658238</v>
      </c>
      <c r="AJ170" s="96">
        <f t="shared" si="185"/>
        <v>6.5457810356053043</v>
      </c>
      <c r="AK170" s="125"/>
      <c r="AL170" s="7"/>
      <c r="AM170" s="13"/>
      <c r="AN170" s="13"/>
      <c r="AO170" s="13"/>
      <c r="AP170" s="13"/>
      <c r="AQ170" s="13"/>
      <c r="AR170" s="8">
        <f t="shared" si="162"/>
        <v>6.6694471989664414</v>
      </c>
      <c r="AS170" s="8">
        <f t="shared" si="163"/>
        <v>6.3624092015633007</v>
      </c>
      <c r="AT170" s="8">
        <f t="shared" si="164"/>
        <v>6.9222378221319518</v>
      </c>
      <c r="AU170" s="8">
        <f t="shared" si="165"/>
        <v>6.6035631374377681</v>
      </c>
      <c r="AV170" s="8">
        <f t="shared" si="148"/>
        <v>6.6394143400248655</v>
      </c>
      <c r="AW170" s="8"/>
      <c r="AX170" s="8">
        <f t="shared" si="166"/>
        <v>6.5340906427967393</v>
      </c>
      <c r="AY170" s="8">
        <f t="shared" si="167"/>
        <v>6.6582707042750702</v>
      </c>
      <c r="AZ170" s="8">
        <f t="shared" si="168"/>
        <v>6.6775794427993125</v>
      </c>
      <c r="BA170" s="8">
        <v>6.5319385029954375</v>
      </c>
      <c r="BB170" s="8">
        <f t="shared" si="169"/>
        <v>6.2338202376780281</v>
      </c>
      <c r="BC170" s="8">
        <v>6.4229418206137492</v>
      </c>
      <c r="BD170" s="8">
        <f t="shared" si="170"/>
        <v>6.506719605967489</v>
      </c>
      <c r="BE170" s="5"/>
      <c r="BF170" s="61">
        <f t="shared" si="171"/>
        <v>56.886549499999994</v>
      </c>
      <c r="BG170" s="63">
        <f t="shared" si="172"/>
        <v>61.001239799999993</v>
      </c>
      <c r="BH170" s="63">
        <f t="shared" si="173"/>
        <v>52.610204299999992</v>
      </c>
      <c r="BI170" s="63">
        <f t="shared" si="174"/>
        <v>63.923589399999997</v>
      </c>
      <c r="BJ170" s="63">
        <f t="shared" si="175"/>
        <v>60.678739799999995</v>
      </c>
      <c r="BK170" s="63">
        <f t="shared" si="176"/>
        <v>67.841635999999994</v>
      </c>
      <c r="BL170" s="63">
        <f t="shared" si="177"/>
        <v>60.379842099999991</v>
      </c>
      <c r="BM170" s="63">
        <f t="shared" si="178"/>
        <v>60.536239799999997</v>
      </c>
      <c r="BN170" s="64">
        <f t="shared" si="179"/>
        <v>61.851239800000002</v>
      </c>
      <c r="BO170" s="51"/>
      <c r="BP170" s="97"/>
      <c r="BX170" s="54">
        <f t="shared" si="143"/>
        <v>2028</v>
      </c>
      <c r="BY170" s="98">
        <f t="shared" si="180"/>
        <v>46905</v>
      </c>
      <c r="BZ170" s="57">
        <f t="shared" si="144"/>
        <v>6.6138289880348902</v>
      </c>
      <c r="CA170" s="57">
        <f t="shared" si="145"/>
        <v>6.2338202376780281</v>
      </c>
      <c r="CB170" s="57">
        <v>6.5286221764648253</v>
      </c>
      <c r="CC170" s="57">
        <v>6.419691728994489</v>
      </c>
      <c r="CD170" s="57">
        <v>6.5286221764648253</v>
      </c>
      <c r="CE170" s="57">
        <f t="shared" si="146"/>
        <v>6.2672730767138614</v>
      </c>
      <c r="CF170" s="1"/>
      <c r="CG170" s="99">
        <v>-0.25</v>
      </c>
      <c r="CH170" s="7">
        <v>-0.75</v>
      </c>
      <c r="CI170" s="7">
        <v>0</v>
      </c>
      <c r="CJ170" s="7">
        <v>-0.75</v>
      </c>
      <c r="CK170" s="7">
        <v>3.0000000000000071</v>
      </c>
      <c r="CL170" s="7">
        <v>-2</v>
      </c>
      <c r="CM170" s="7">
        <v>2.371069999999996</v>
      </c>
      <c r="CN170" s="100">
        <v>4.9808900000000023</v>
      </c>
      <c r="CO170" s="13"/>
      <c r="CP170" s="101">
        <v>1.0515949075156219</v>
      </c>
      <c r="CQ170" s="102">
        <v>1.0225172580368691</v>
      </c>
      <c r="CR170" s="102">
        <v>1.0152712199834821</v>
      </c>
      <c r="CS170" s="102">
        <v>0.94468078475371253</v>
      </c>
      <c r="CT170" s="102">
        <v>1.0483407452598454</v>
      </c>
      <c r="CU170" s="103">
        <v>1.0022968089667421</v>
      </c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</row>
    <row r="171" spans="1:143" ht="12.75" x14ac:dyDescent="0.2">
      <c r="A171" s="3">
        <f t="shared" si="142"/>
        <v>2028</v>
      </c>
      <c r="B171" s="43">
        <v>46935</v>
      </c>
      <c r="C171" s="43">
        <v>46965</v>
      </c>
      <c r="D171" s="44">
        <f t="shared" si="147"/>
        <v>46935</v>
      </c>
      <c r="E171" s="94">
        <v>83.433359999999993</v>
      </c>
      <c r="F171" s="46">
        <v>59.339680000000001</v>
      </c>
      <c r="G171" s="94">
        <v>84.2774</v>
      </c>
      <c r="H171" s="46">
        <v>61.163919999999997</v>
      </c>
      <c r="I171" s="94">
        <v>77.989490000000004</v>
      </c>
      <c r="J171" s="46">
        <v>54.955390000000001</v>
      </c>
      <c r="K171" s="94">
        <v>93.098749999999995</v>
      </c>
      <c r="L171" s="46">
        <v>68.712329999999994</v>
      </c>
      <c r="M171" s="94">
        <v>88.762780000000006</v>
      </c>
      <c r="N171" s="46">
        <v>64.630970000000005</v>
      </c>
      <c r="O171" s="94">
        <f t="shared" si="154"/>
        <v>88.7774</v>
      </c>
      <c r="P171" s="46">
        <f t="shared" si="155"/>
        <v>60.163919999999997</v>
      </c>
      <c r="Q171" s="94">
        <f t="shared" si="156"/>
        <v>89.2774</v>
      </c>
      <c r="R171" s="46">
        <f t="shared" si="157"/>
        <v>61.163919999999997</v>
      </c>
      <c r="S171" s="94">
        <f t="shared" si="158"/>
        <v>88.5274</v>
      </c>
      <c r="T171" s="46">
        <f t="shared" si="159"/>
        <v>63.663919999999997</v>
      </c>
      <c r="U171" s="94">
        <f t="shared" si="160"/>
        <v>82.888289999999998</v>
      </c>
      <c r="V171" s="95">
        <f t="shared" si="161"/>
        <v>61.778640000000003</v>
      </c>
      <c r="W171" s="96">
        <v>6.7332553036970877</v>
      </c>
      <c r="X171" s="96">
        <v>7.1530588552576546</v>
      </c>
      <c r="Y171" s="96">
        <v>6.4936877428777535</v>
      </c>
      <c r="Z171" s="96">
        <v>6.4305445657151914</v>
      </c>
      <c r="AA171" s="96">
        <v>6.0755421054354475</v>
      </c>
      <c r="AB171" s="96">
        <v>6.6905004507239303</v>
      </c>
      <c r="AC171" s="96">
        <v>6.3980350640216672</v>
      </c>
      <c r="AD171" s="96">
        <v>6.3168442543686902</v>
      </c>
      <c r="AE171" s="96">
        <v>6.0528258850927976</v>
      </c>
      <c r="AF171" s="96">
        <f t="shared" si="181"/>
        <v>6.7630468700617126</v>
      </c>
      <c r="AG171" s="96">
        <f t="shared" si="182"/>
        <v>6.5757455720042586</v>
      </c>
      <c r="AH171" s="96">
        <f t="shared" si="183"/>
        <v>6.5287452462770803</v>
      </c>
      <c r="AI171" s="96">
        <f t="shared" si="184"/>
        <v>6.6202463799347138</v>
      </c>
      <c r="AJ171" s="96">
        <f t="shared" si="185"/>
        <v>6.4130351462286583</v>
      </c>
      <c r="AK171" s="125"/>
      <c r="AL171" s="7"/>
      <c r="AM171" s="13"/>
      <c r="AN171" s="13"/>
      <c r="AO171" s="13"/>
      <c r="AP171" s="13"/>
      <c r="AQ171" s="13"/>
      <c r="AR171" s="8">
        <f t="shared" si="162"/>
        <v>6.5345290009367485</v>
      </c>
      <c r="AS171" s="8">
        <f t="shared" si="163"/>
        <v>6.4520096294020632</v>
      </c>
      <c r="AT171" s="8">
        <f t="shared" si="164"/>
        <v>6.7822062476028639</v>
      </c>
      <c r="AU171" s="8">
        <f t="shared" si="165"/>
        <v>6.6965594060803459</v>
      </c>
      <c r="AV171" s="8">
        <f t="shared" si="148"/>
        <v>6.6163260710055054</v>
      </c>
      <c r="AW171" s="8"/>
      <c r="AX171" s="8">
        <f t="shared" si="166"/>
        <v>6.547555638700846</v>
      </c>
      <c r="AY171" s="8">
        <f t="shared" si="167"/>
        <v>6.5235715515186872</v>
      </c>
      <c r="AZ171" s="8">
        <f t="shared" si="168"/>
        <v>6.6944200231628352</v>
      </c>
      <c r="BA171" s="8">
        <v>6.545441864395797</v>
      </c>
      <c r="BB171" s="8">
        <f t="shared" si="169"/>
        <v>6.2473785484531694</v>
      </c>
      <c r="BC171" s="8">
        <v>6.4362231691197866</v>
      </c>
      <c r="BD171" s="8">
        <f t="shared" si="170"/>
        <v>6.5200128234205836</v>
      </c>
      <c r="BE171" s="5"/>
      <c r="BF171" s="61">
        <f t="shared" si="171"/>
        <v>73.073077599999991</v>
      </c>
      <c r="BG171" s="63">
        <f t="shared" si="172"/>
        <v>74.338603599999999</v>
      </c>
      <c r="BH171" s="63">
        <f t="shared" si="173"/>
        <v>68.08482699999999</v>
      </c>
      <c r="BI171" s="63">
        <f t="shared" si="174"/>
        <v>78.386101699999998</v>
      </c>
      <c r="BJ171" s="63">
        <f t="shared" si="175"/>
        <v>77.188603599999993</v>
      </c>
      <c r="BK171" s="63">
        <f t="shared" si="176"/>
        <v>82.61258939999999</v>
      </c>
      <c r="BL171" s="63">
        <f t="shared" si="177"/>
        <v>73.811140499999993</v>
      </c>
      <c r="BM171" s="63">
        <f t="shared" si="178"/>
        <v>76.47360359999999</v>
      </c>
      <c r="BN171" s="64">
        <f t="shared" si="179"/>
        <v>77.836103600000001</v>
      </c>
      <c r="BO171" s="51"/>
      <c r="BP171" s="97"/>
      <c r="BX171" s="54">
        <f t="shared" si="143"/>
        <v>2028</v>
      </c>
      <c r="BY171" s="98">
        <f t="shared" si="180"/>
        <v>46935</v>
      </c>
      <c r="BZ171" s="57">
        <f t="shared" si="144"/>
        <v>6.7146360972093362</v>
      </c>
      <c r="CA171" s="57">
        <f t="shared" si="145"/>
        <v>6.2473785484531694</v>
      </c>
      <c r="CB171" s="57">
        <v>6.5421255378651839</v>
      </c>
      <c r="CC171" s="57">
        <v>6.4329731017361658</v>
      </c>
      <c r="CD171" s="57">
        <v>6.5421255378651839</v>
      </c>
      <c r="CE171" s="57">
        <f t="shared" si="146"/>
        <v>6.2808522592728311</v>
      </c>
      <c r="CF171" s="1"/>
      <c r="CG171" s="99">
        <v>4.5</v>
      </c>
      <c r="CH171" s="7">
        <v>-1</v>
      </c>
      <c r="CI171" s="7">
        <v>5</v>
      </c>
      <c r="CJ171" s="7">
        <v>0</v>
      </c>
      <c r="CK171" s="7">
        <v>4.25</v>
      </c>
      <c r="CL171" s="7">
        <v>2.5</v>
      </c>
      <c r="CM171" s="7">
        <v>-0.5450699999999955</v>
      </c>
      <c r="CN171" s="100">
        <v>2.4389600000000016</v>
      </c>
      <c r="CO171" s="13"/>
      <c r="CP171" s="101">
        <v>1.0517067102091595</v>
      </c>
      <c r="CQ171" s="102">
        <v>1.022579892698857</v>
      </c>
      <c r="CR171" s="102">
        <v>1.0152709742632764</v>
      </c>
      <c r="CS171" s="102">
        <v>0.94479433947593494</v>
      </c>
      <c r="CT171" s="102">
        <v>1.0480306484295845</v>
      </c>
      <c r="CU171" s="103">
        <v>1.0023444826508285</v>
      </c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</row>
    <row r="172" spans="1:143" ht="12.75" x14ac:dyDescent="0.2">
      <c r="A172" s="3">
        <f t="shared" si="142"/>
        <v>2028</v>
      </c>
      <c r="B172" s="43">
        <v>46966</v>
      </c>
      <c r="C172" s="43">
        <v>46996</v>
      </c>
      <c r="D172" s="44">
        <f t="shared" si="147"/>
        <v>46966</v>
      </c>
      <c r="E172" s="94">
        <v>84.693600000000004</v>
      </c>
      <c r="F172" s="46">
        <v>60.956969999999998</v>
      </c>
      <c r="G172" s="94">
        <v>82.498159999999999</v>
      </c>
      <c r="H172" s="46">
        <v>61.661029999999997</v>
      </c>
      <c r="I172" s="94">
        <v>79.927520000000001</v>
      </c>
      <c r="J172" s="46">
        <v>56.693179999999998</v>
      </c>
      <c r="K172" s="94">
        <v>91.449650000000005</v>
      </c>
      <c r="L172" s="46">
        <v>69.355099999999993</v>
      </c>
      <c r="M172" s="94">
        <v>87.293890000000005</v>
      </c>
      <c r="N172" s="46">
        <v>65.347719999999995</v>
      </c>
      <c r="O172" s="94">
        <f t="shared" si="154"/>
        <v>85.998159999999999</v>
      </c>
      <c r="P172" s="46">
        <f t="shared" si="155"/>
        <v>60.661029999999997</v>
      </c>
      <c r="Q172" s="94">
        <f t="shared" si="156"/>
        <v>86.748159999999999</v>
      </c>
      <c r="R172" s="46">
        <f t="shared" si="157"/>
        <v>61.661029999999997</v>
      </c>
      <c r="S172" s="94">
        <f t="shared" si="158"/>
        <v>86.248159999999999</v>
      </c>
      <c r="T172" s="46">
        <f t="shared" si="159"/>
        <v>64.161029999999997</v>
      </c>
      <c r="U172" s="94">
        <f t="shared" si="160"/>
        <v>79.961270000000013</v>
      </c>
      <c r="V172" s="95">
        <f t="shared" si="161"/>
        <v>59.193049999999999</v>
      </c>
      <c r="W172" s="96">
        <v>6.7749439733085071</v>
      </c>
      <c r="X172" s="96">
        <v>7.2251806239325225</v>
      </c>
      <c r="Y172" s="96">
        <v>6.6270246201992018</v>
      </c>
      <c r="Z172" s="96">
        <v>6.4875726582307163</v>
      </c>
      <c r="AA172" s="96">
        <v>6.1325741543661278</v>
      </c>
      <c r="AB172" s="96">
        <v>6.7707141385176772</v>
      </c>
      <c r="AC172" s="96">
        <v>6.4337572348903604</v>
      </c>
      <c r="AD172" s="96">
        <v>6.3560486478972731</v>
      </c>
      <c r="AE172" s="96">
        <v>6.0863534849286571</v>
      </c>
      <c r="AF172" s="96">
        <f t="shared" si="181"/>
        <v>6.8210712527063242</v>
      </c>
      <c r="AG172" s="96">
        <f t="shared" si="182"/>
        <v>6.6332720441830286</v>
      </c>
      <c r="AH172" s="96">
        <f t="shared" si="183"/>
        <v>6.5859722435272685</v>
      </c>
      <c r="AI172" s="96">
        <f t="shared" si="184"/>
        <v>6.6613509846189585</v>
      </c>
      <c r="AJ172" s="96">
        <f t="shared" si="185"/>
        <v>6.4487571351861979</v>
      </c>
      <c r="AK172" s="125"/>
      <c r="AL172" s="7"/>
      <c r="AM172" s="13"/>
      <c r="AN172" s="13"/>
      <c r="AO172" s="13"/>
      <c r="AP172" s="13"/>
      <c r="AQ172" s="13"/>
      <c r="AR172" s="8">
        <f t="shared" si="162"/>
        <v>6.5708357098184367</v>
      </c>
      <c r="AS172" s="8">
        <f t="shared" si="163"/>
        <v>6.4918555421254931</v>
      </c>
      <c r="AT172" s="8">
        <f t="shared" si="164"/>
        <v>6.819888974506414</v>
      </c>
      <c r="AU172" s="8">
        <f t="shared" si="165"/>
        <v>6.7379154720424967</v>
      </c>
      <c r="AV172" s="8">
        <f t="shared" si="148"/>
        <v>6.6551239246232097</v>
      </c>
      <c r="AW172" s="8"/>
      <c r="AX172" s="8">
        <f t="shared" si="166"/>
        <v>6.6055817808615354</v>
      </c>
      <c r="AY172" s="8">
        <f t="shared" si="167"/>
        <v>6.5598193149572399</v>
      </c>
      <c r="AZ172" s="8">
        <f t="shared" si="168"/>
        <v>6.7746613749650288</v>
      </c>
      <c r="BA172" s="8">
        <v>6.6036340229796275</v>
      </c>
      <c r="BB172" s="8">
        <f t="shared" si="169"/>
        <v>6.3058190125690423</v>
      </c>
      <c r="BC172" s="8">
        <v>6.4934585726282714</v>
      </c>
      <c r="BD172" s="8">
        <f t="shared" si="170"/>
        <v>6.5772987023914782</v>
      </c>
      <c r="BE172" s="5"/>
      <c r="BF172" s="61">
        <f t="shared" si="171"/>
        <v>74.486849100000001</v>
      </c>
      <c r="BG172" s="63">
        <f t="shared" si="172"/>
        <v>73.538194099999998</v>
      </c>
      <c r="BH172" s="63">
        <f t="shared" si="173"/>
        <v>69.936753799999991</v>
      </c>
      <c r="BI172" s="63">
        <f t="shared" si="174"/>
        <v>77.857036899999997</v>
      </c>
      <c r="BJ172" s="63">
        <f t="shared" si="175"/>
        <v>75.960694099999998</v>
      </c>
      <c r="BK172" s="63">
        <f t="shared" si="176"/>
        <v>81.9489935</v>
      </c>
      <c r="BL172" s="63">
        <f t="shared" si="177"/>
        <v>71.030935400000004</v>
      </c>
      <c r="BM172" s="63">
        <f t="shared" si="178"/>
        <v>75.103194099999996</v>
      </c>
      <c r="BN172" s="64">
        <f t="shared" si="179"/>
        <v>76.75069409999999</v>
      </c>
      <c r="BO172" s="51"/>
      <c r="BP172" s="97"/>
      <c r="BX172" s="54">
        <f t="shared" si="143"/>
        <v>2028</v>
      </c>
      <c r="BY172" s="98">
        <f t="shared" si="180"/>
        <v>46966</v>
      </c>
      <c r="BZ172" s="57">
        <f t="shared" si="144"/>
        <v>6.851828068936312</v>
      </c>
      <c r="CA172" s="57">
        <f t="shared" si="145"/>
        <v>6.3058190125690423</v>
      </c>
      <c r="CB172" s="57">
        <v>6.6003176964490153</v>
      </c>
      <c r="CC172" s="57">
        <v>6.4902086096871026</v>
      </c>
      <c r="CD172" s="57">
        <v>6.6003176964490153</v>
      </c>
      <c r="CE172" s="57">
        <f t="shared" si="146"/>
        <v>6.3393826871573555</v>
      </c>
      <c r="CF172" s="1"/>
      <c r="CG172" s="99">
        <v>3.5</v>
      </c>
      <c r="CH172" s="7">
        <v>-1</v>
      </c>
      <c r="CI172" s="7">
        <v>4.25</v>
      </c>
      <c r="CJ172" s="7">
        <v>0</v>
      </c>
      <c r="CK172" s="7">
        <v>3.75</v>
      </c>
      <c r="CL172" s="7">
        <v>2.5</v>
      </c>
      <c r="CM172" s="7">
        <v>-4.7323299999999904</v>
      </c>
      <c r="CN172" s="100">
        <v>-1.7639199999999988</v>
      </c>
      <c r="CO172" s="13"/>
      <c r="CP172" s="101">
        <v>1.0514057586780938</v>
      </c>
      <c r="CQ172" s="102">
        <v>1.0224582280041927</v>
      </c>
      <c r="CR172" s="102">
        <v>1.0151673962636416</v>
      </c>
      <c r="CS172" s="102">
        <v>0.94528022689438318</v>
      </c>
      <c r="CT172" s="102">
        <v>1.0480333543108873</v>
      </c>
      <c r="CU172" s="103">
        <v>1.0023314370978271</v>
      </c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</row>
    <row r="173" spans="1:143" ht="12.75" x14ac:dyDescent="0.2">
      <c r="A173" s="3">
        <f t="shared" si="142"/>
        <v>2028</v>
      </c>
      <c r="B173" s="43">
        <v>46997</v>
      </c>
      <c r="C173" s="43">
        <v>47026</v>
      </c>
      <c r="D173" s="44">
        <f t="shared" si="147"/>
        <v>46997</v>
      </c>
      <c r="E173" s="94">
        <v>70.866050000000001</v>
      </c>
      <c r="F173" s="46">
        <v>58.71772</v>
      </c>
      <c r="G173" s="94">
        <v>67.325040000000001</v>
      </c>
      <c r="H173" s="46">
        <v>58.636040000000001</v>
      </c>
      <c r="I173" s="94">
        <v>70.487979999999993</v>
      </c>
      <c r="J173" s="46">
        <v>56.618400000000001</v>
      </c>
      <c r="K173" s="94">
        <v>78.258780000000002</v>
      </c>
      <c r="L173" s="46">
        <v>67.478179999999995</v>
      </c>
      <c r="M173" s="94">
        <v>73.269459999999995</v>
      </c>
      <c r="N173" s="46">
        <v>62.462940000000003</v>
      </c>
      <c r="O173" s="94">
        <f t="shared" si="154"/>
        <v>69.325040000000001</v>
      </c>
      <c r="P173" s="46">
        <f t="shared" si="155"/>
        <v>56.136040000000001</v>
      </c>
      <c r="Q173" s="94">
        <f t="shared" si="156"/>
        <v>68.325040000000001</v>
      </c>
      <c r="R173" s="46">
        <f t="shared" si="157"/>
        <v>55.636040000000001</v>
      </c>
      <c r="S173" s="94">
        <f t="shared" si="158"/>
        <v>70.575040000000001</v>
      </c>
      <c r="T173" s="46">
        <f t="shared" si="159"/>
        <v>60.886040000000001</v>
      </c>
      <c r="U173" s="94">
        <f t="shared" si="160"/>
        <v>65.68647</v>
      </c>
      <c r="V173" s="95">
        <f t="shared" si="161"/>
        <v>55.518270000000001</v>
      </c>
      <c r="W173" s="96">
        <v>6.6938840994982112</v>
      </c>
      <c r="X173" s="96">
        <v>7.1275100418508908</v>
      </c>
      <c r="Y173" s="96">
        <v>6.6062741168552206</v>
      </c>
      <c r="Z173" s="96">
        <v>6.5366289086547447</v>
      </c>
      <c r="AA173" s="96">
        <v>6.1816273386378509</v>
      </c>
      <c r="AB173" s="96">
        <v>6.8211858362009945</v>
      </c>
      <c r="AC173" s="96">
        <v>6.6613888910690626</v>
      </c>
      <c r="AD173" s="96">
        <v>6.407933704019114</v>
      </c>
      <c r="AE173" s="96">
        <v>6.1405556323511084</v>
      </c>
      <c r="AF173" s="96">
        <f t="shared" si="181"/>
        <v>6.8700303831438516</v>
      </c>
      <c r="AG173" s="96">
        <f t="shared" si="182"/>
        <v>6.6823295530250579</v>
      </c>
      <c r="AH173" s="96">
        <f t="shared" si="183"/>
        <v>6.6350293438368926</v>
      </c>
      <c r="AI173" s="96">
        <f t="shared" si="184"/>
        <v>6.7130353087720334</v>
      </c>
      <c r="AJ173" s="96">
        <f t="shared" si="185"/>
        <v>6.6763888660542055</v>
      </c>
      <c r="AK173" s="125"/>
      <c r="AL173" s="7"/>
      <c r="AM173" s="13"/>
      <c r="AN173" s="13"/>
      <c r="AO173" s="13"/>
      <c r="AP173" s="13"/>
      <c r="AQ173" s="13"/>
      <c r="AR173" s="8">
        <f t="shared" si="162"/>
        <v>6.8021922055788817</v>
      </c>
      <c r="AS173" s="8">
        <f t="shared" si="163"/>
        <v>6.5445896168504047</v>
      </c>
      <c r="AT173" s="8">
        <f t="shared" si="164"/>
        <v>7.0600138416628626</v>
      </c>
      <c r="AU173" s="8">
        <f t="shared" si="165"/>
        <v>6.7926481591292216</v>
      </c>
      <c r="AV173" s="8">
        <f t="shared" si="148"/>
        <v>6.7998609558053422</v>
      </c>
      <c r="AW173" s="8"/>
      <c r="AX173" s="8">
        <f t="shared" si="166"/>
        <v>6.6554965655827685</v>
      </c>
      <c r="AY173" s="8">
        <f t="shared" si="167"/>
        <v>6.7908001938803269</v>
      </c>
      <c r="AZ173" s="8">
        <f t="shared" si="168"/>
        <v>6.8251504792719473</v>
      </c>
      <c r="BA173" s="8">
        <v>6.6536912451051933</v>
      </c>
      <c r="BB173" s="8">
        <f t="shared" si="169"/>
        <v>6.3560835727409071</v>
      </c>
      <c r="BC173" s="8">
        <v>6.5426927886565913</v>
      </c>
      <c r="BD173" s="8">
        <f t="shared" si="170"/>
        <v>6.626576703821943</v>
      </c>
      <c r="BE173" s="5"/>
      <c r="BF173" s="61">
        <f t="shared" si="171"/>
        <v>65.642268099999995</v>
      </c>
      <c r="BG173" s="63">
        <f t="shared" si="172"/>
        <v>63.588769999999997</v>
      </c>
      <c r="BH173" s="63">
        <f t="shared" si="173"/>
        <v>64.524060599999984</v>
      </c>
      <c r="BI173" s="63">
        <f t="shared" si="174"/>
        <v>68.622656399999997</v>
      </c>
      <c r="BJ173" s="63">
        <f t="shared" si="175"/>
        <v>62.868769999999998</v>
      </c>
      <c r="BK173" s="63">
        <f t="shared" si="176"/>
        <v>73.623121999999995</v>
      </c>
      <c r="BL173" s="63">
        <f t="shared" si="177"/>
        <v>61.314143999999999</v>
      </c>
      <c r="BM173" s="63">
        <f t="shared" si="178"/>
        <v>63.653769999999994</v>
      </c>
      <c r="BN173" s="64">
        <f t="shared" si="179"/>
        <v>66.408770000000004</v>
      </c>
      <c r="BO173" s="51"/>
      <c r="BP173" s="97"/>
      <c r="BX173" s="54">
        <f t="shared" si="143"/>
        <v>2028</v>
      </c>
      <c r="BY173" s="98">
        <f t="shared" si="180"/>
        <v>46997</v>
      </c>
      <c r="BZ173" s="57">
        <f t="shared" si="144"/>
        <v>6.8304776179187376</v>
      </c>
      <c r="CA173" s="57">
        <f t="shared" si="145"/>
        <v>6.3560835727409071</v>
      </c>
      <c r="CB173" s="57">
        <v>6.6503749185745802</v>
      </c>
      <c r="CC173" s="57">
        <v>6.539442915557407</v>
      </c>
      <c r="CD173" s="57">
        <v>6.6503749185745802</v>
      </c>
      <c r="CE173" s="57">
        <f t="shared" si="146"/>
        <v>6.3897246250388449</v>
      </c>
      <c r="CF173" s="1"/>
      <c r="CG173" s="99">
        <v>2</v>
      </c>
      <c r="CH173" s="7">
        <v>-2.5</v>
      </c>
      <c r="CI173" s="7">
        <v>1</v>
      </c>
      <c r="CJ173" s="7">
        <v>-3</v>
      </c>
      <c r="CK173" s="7">
        <v>3.25</v>
      </c>
      <c r="CL173" s="7">
        <v>2.25</v>
      </c>
      <c r="CM173" s="7">
        <v>-5.1795800000000014</v>
      </c>
      <c r="CN173" s="100">
        <v>-3.1994499999999988</v>
      </c>
      <c r="CO173" s="13"/>
      <c r="CP173" s="101">
        <v>1.051005109690053</v>
      </c>
      <c r="CQ173" s="102">
        <v>1.0222898754704279</v>
      </c>
      <c r="CR173" s="102">
        <v>1.0150536976409754</v>
      </c>
      <c r="CS173" s="102">
        <v>0.94569042009607451</v>
      </c>
      <c r="CT173" s="102">
        <v>1.0476131025765072</v>
      </c>
      <c r="CU173" s="103">
        <v>1.0022517789053351</v>
      </c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</row>
    <row r="174" spans="1:143" ht="12.75" x14ac:dyDescent="0.2">
      <c r="A174" s="3">
        <f t="shared" si="142"/>
        <v>2028</v>
      </c>
      <c r="B174" s="43">
        <v>47027</v>
      </c>
      <c r="C174" s="43">
        <v>47057</v>
      </c>
      <c r="D174" s="44">
        <f t="shared" si="147"/>
        <v>47027</v>
      </c>
      <c r="E174" s="94">
        <v>71.584980000000002</v>
      </c>
      <c r="F174" s="46">
        <v>59.370429999999999</v>
      </c>
      <c r="G174" s="94">
        <v>61.999400000000001</v>
      </c>
      <c r="H174" s="46">
        <v>58.063740000000003</v>
      </c>
      <c r="I174" s="94">
        <v>72.909930000000003</v>
      </c>
      <c r="J174" s="46">
        <v>57.175020000000004</v>
      </c>
      <c r="K174" s="94">
        <v>75.893320000000003</v>
      </c>
      <c r="L174" s="46">
        <v>67.496859999999998</v>
      </c>
      <c r="M174" s="94">
        <v>70.735150000000004</v>
      </c>
      <c r="N174" s="46">
        <v>62.218470000000003</v>
      </c>
      <c r="O174" s="94">
        <f t="shared" si="154"/>
        <v>62.249400000000001</v>
      </c>
      <c r="P174" s="46">
        <f t="shared" si="155"/>
        <v>57.063740000000003</v>
      </c>
      <c r="Q174" s="94">
        <f t="shared" si="156"/>
        <v>61.499400000000001</v>
      </c>
      <c r="R174" s="46">
        <f t="shared" si="157"/>
        <v>57.063740000000003</v>
      </c>
      <c r="S174" s="94">
        <f t="shared" si="158"/>
        <v>64.999400000000009</v>
      </c>
      <c r="T174" s="46">
        <f t="shared" si="159"/>
        <v>59.063740000000003</v>
      </c>
      <c r="U174" s="94">
        <f t="shared" si="160"/>
        <v>68.061670000000007</v>
      </c>
      <c r="V174" s="95">
        <f t="shared" si="161"/>
        <v>56.471579999999996</v>
      </c>
      <c r="W174" s="96">
        <v>6.7274008192390458</v>
      </c>
      <c r="X174" s="96">
        <v>7.1698400268874192</v>
      </c>
      <c r="Y174" s="96">
        <v>6.6314339703603613</v>
      </c>
      <c r="Z174" s="96">
        <v>6.6614092527876148</v>
      </c>
      <c r="AA174" s="96">
        <v>6.306408759687125</v>
      </c>
      <c r="AB174" s="96">
        <v>7.0865542760401041</v>
      </c>
      <c r="AC174" s="96">
        <v>6.9411316497131113</v>
      </c>
      <c r="AD174" s="96">
        <v>6.6937355755954311</v>
      </c>
      <c r="AE174" s="96">
        <v>6.4178237100279372</v>
      </c>
      <c r="AF174" s="96">
        <f t="shared" si="181"/>
        <v>6.99600971755219</v>
      </c>
      <c r="AG174" s="96">
        <f t="shared" si="182"/>
        <v>6.807709456000576</v>
      </c>
      <c r="AH174" s="96">
        <f t="shared" si="183"/>
        <v>6.7600093897445381</v>
      </c>
      <c r="AI174" s="96">
        <f t="shared" si="184"/>
        <v>7.0010372088297386</v>
      </c>
      <c r="AJ174" s="96">
        <f t="shared" si="185"/>
        <v>6.9561317181094315</v>
      </c>
      <c r="AK174" s="125"/>
      <c r="AL174" s="7"/>
      <c r="AM174" s="13"/>
      <c r="AN174" s="13"/>
      <c r="AO174" s="13"/>
      <c r="AP174" s="13"/>
      <c r="AQ174" s="13"/>
      <c r="AR174" s="8">
        <f t="shared" si="162"/>
        <v>7.0865125213061395</v>
      </c>
      <c r="AS174" s="8">
        <f t="shared" si="163"/>
        <v>6.8350681935109572</v>
      </c>
      <c r="AT174" s="8">
        <f t="shared" si="164"/>
        <v>7.3551098484530897</v>
      </c>
      <c r="AU174" s="8">
        <f t="shared" si="165"/>
        <v>7.094135823882894</v>
      </c>
      <c r="AV174" s="8">
        <f t="shared" si="148"/>
        <v>7.0927065967882701</v>
      </c>
      <c r="AW174" s="8"/>
      <c r="AX174" s="8">
        <f t="shared" si="166"/>
        <v>6.7824606927020916</v>
      </c>
      <c r="AY174" s="8">
        <f t="shared" si="167"/>
        <v>7.0746589038184782</v>
      </c>
      <c r="AZ174" s="8">
        <f t="shared" si="168"/>
        <v>7.0906104390868032</v>
      </c>
      <c r="BA174" s="8">
        <v>6.7810181887829639</v>
      </c>
      <c r="BB174" s="8">
        <f t="shared" si="169"/>
        <v>6.4839464900984991</v>
      </c>
      <c r="BC174" s="8">
        <v>6.6679263111147922</v>
      </c>
      <c r="BD174" s="8">
        <f t="shared" si="170"/>
        <v>6.7519210977273882</v>
      </c>
      <c r="BE174" s="5"/>
      <c r="BF174" s="61">
        <f t="shared" si="171"/>
        <v>66.3327235</v>
      </c>
      <c r="BG174" s="63">
        <f t="shared" si="172"/>
        <v>60.307066200000001</v>
      </c>
      <c r="BH174" s="63">
        <f t="shared" si="173"/>
        <v>66.1439187</v>
      </c>
      <c r="BI174" s="63">
        <f t="shared" si="174"/>
        <v>67.072977600000002</v>
      </c>
      <c r="BJ174" s="63">
        <f t="shared" si="175"/>
        <v>59.592066199999998</v>
      </c>
      <c r="BK174" s="63">
        <f t="shared" si="176"/>
        <v>72.28284219999999</v>
      </c>
      <c r="BL174" s="63">
        <f t="shared" si="177"/>
        <v>63.077931300000003</v>
      </c>
      <c r="BM174" s="63">
        <f t="shared" si="178"/>
        <v>60.0195662</v>
      </c>
      <c r="BN174" s="64">
        <f t="shared" si="179"/>
        <v>62.447066200000002</v>
      </c>
      <c r="BO174" s="51"/>
      <c r="BP174" s="97"/>
      <c r="BX174" s="54">
        <f t="shared" si="143"/>
        <v>2028</v>
      </c>
      <c r="BY174" s="98">
        <f t="shared" si="180"/>
        <v>47027</v>
      </c>
      <c r="BZ174" s="57">
        <f t="shared" si="144"/>
        <v>6.8563649041674672</v>
      </c>
      <c r="CA174" s="57">
        <f t="shared" si="145"/>
        <v>6.4839464900984991</v>
      </c>
      <c r="CB174" s="57">
        <v>6.7777018622523508</v>
      </c>
      <c r="CC174" s="57">
        <v>6.6646766665401795</v>
      </c>
      <c r="CD174" s="57">
        <v>6.7777018622523508</v>
      </c>
      <c r="CE174" s="57">
        <f t="shared" si="146"/>
        <v>6.517784375705177</v>
      </c>
      <c r="CF174" s="1"/>
      <c r="CG174" s="99">
        <v>0.25</v>
      </c>
      <c r="CH174" s="7">
        <v>-1</v>
      </c>
      <c r="CI174" s="7">
        <v>-0.5</v>
      </c>
      <c r="CJ174" s="7">
        <v>-1</v>
      </c>
      <c r="CK174" s="7">
        <v>3</v>
      </c>
      <c r="CL174" s="7">
        <v>1</v>
      </c>
      <c r="CM174" s="7">
        <v>-3.5233099999999951</v>
      </c>
      <c r="CN174" s="100">
        <v>-2.898850000000003</v>
      </c>
      <c r="CO174" s="13"/>
      <c r="CP174" s="101">
        <v>1.0502296814483443</v>
      </c>
      <c r="CQ174" s="102">
        <v>1.0219623502567026</v>
      </c>
      <c r="CR174" s="102">
        <v>1.0148016933377366</v>
      </c>
      <c r="CS174" s="102">
        <v>0.94670789924039989</v>
      </c>
      <c r="CT174" s="102">
        <v>1.0459088396551983</v>
      </c>
      <c r="CU174" s="103">
        <v>1.0021610407572288</v>
      </c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</row>
    <row r="175" spans="1:143" ht="12.75" x14ac:dyDescent="0.2">
      <c r="A175" s="3">
        <f t="shared" si="142"/>
        <v>2028</v>
      </c>
      <c r="B175" s="43">
        <v>47058</v>
      </c>
      <c r="C175" s="43">
        <v>47087</v>
      </c>
      <c r="D175" s="44">
        <f t="shared" si="147"/>
        <v>47058</v>
      </c>
      <c r="E175" s="94">
        <v>78.544740000000004</v>
      </c>
      <c r="F175" s="46">
        <v>66.897220000000004</v>
      </c>
      <c r="G175" s="94">
        <v>64.417850000000001</v>
      </c>
      <c r="H175" s="46">
        <v>61.387459999999997</v>
      </c>
      <c r="I175" s="94">
        <v>81.292950000000005</v>
      </c>
      <c r="J175" s="46">
        <v>65.147130000000004</v>
      </c>
      <c r="K175" s="94">
        <v>80.670050000000003</v>
      </c>
      <c r="L175" s="46">
        <v>72.671149999999997</v>
      </c>
      <c r="M175" s="94">
        <v>75.48048</v>
      </c>
      <c r="N175" s="46">
        <v>67.612489999999994</v>
      </c>
      <c r="O175" s="94">
        <f t="shared" si="154"/>
        <v>63.667850000000001</v>
      </c>
      <c r="P175" s="46">
        <f t="shared" si="155"/>
        <v>60.387459999999997</v>
      </c>
      <c r="Q175" s="94">
        <f t="shared" si="156"/>
        <v>63.917850000000001</v>
      </c>
      <c r="R175" s="46">
        <f t="shared" si="157"/>
        <v>60.887459999999997</v>
      </c>
      <c r="S175" s="94">
        <f t="shared" si="158"/>
        <v>67.167849999999987</v>
      </c>
      <c r="T175" s="46">
        <f t="shared" si="159"/>
        <v>61.887459999999997</v>
      </c>
      <c r="U175" s="94">
        <f t="shared" si="160"/>
        <v>74.984229999999997</v>
      </c>
      <c r="V175" s="95">
        <f t="shared" si="161"/>
        <v>63.749210000000005</v>
      </c>
      <c r="W175" s="96">
        <v>7.2172462925374372</v>
      </c>
      <c r="X175" s="96">
        <v>7.6480242677452903</v>
      </c>
      <c r="Y175" s="96">
        <v>7.1726446340510215</v>
      </c>
      <c r="Z175" s="96">
        <v>7.2345629832519274</v>
      </c>
      <c r="AA175" s="96">
        <v>7.0745638019122108</v>
      </c>
      <c r="AB175" s="96">
        <v>7.4908977630726294</v>
      </c>
      <c r="AC175" s="96">
        <v>7.3452848543617097</v>
      </c>
      <c r="AD175" s="96">
        <v>7.3761595374683315</v>
      </c>
      <c r="AE175" s="96">
        <v>6.8136161927882597</v>
      </c>
      <c r="AF175" s="96">
        <f t="shared" si="181"/>
        <v>7.5683612753219078</v>
      </c>
      <c r="AG175" s="96">
        <f t="shared" si="182"/>
        <v>7.3803622372477431</v>
      </c>
      <c r="AH175" s="96">
        <f t="shared" si="183"/>
        <v>7.3329624797758521</v>
      </c>
      <c r="AI175" s="96">
        <f t="shared" si="184"/>
        <v>7.704157738207142</v>
      </c>
      <c r="AJ175" s="96">
        <f t="shared" si="185"/>
        <v>7.3602848234324645</v>
      </c>
      <c r="AK175" s="125"/>
      <c r="AL175" s="7"/>
      <c r="AM175" s="13"/>
      <c r="AN175" s="13"/>
      <c r="AO175" s="13"/>
      <c r="AP175" s="13"/>
      <c r="AQ175" s="13"/>
      <c r="AR175" s="8">
        <f t="shared" si="162"/>
        <v>7.4972790673459793</v>
      </c>
      <c r="AS175" s="8">
        <f t="shared" si="163"/>
        <v>7.5286589668343646</v>
      </c>
      <c r="AT175" s="8">
        <f t="shared" si="164"/>
        <v>7.781444375935993</v>
      </c>
      <c r="AU175" s="8">
        <f t="shared" si="165"/>
        <v>7.8140135682176455</v>
      </c>
      <c r="AV175" s="8">
        <f t="shared" si="148"/>
        <v>7.6553489945834956</v>
      </c>
      <c r="AW175" s="8"/>
      <c r="AX175" s="8">
        <f t="shared" si="166"/>
        <v>7.3656451966340333</v>
      </c>
      <c r="AY175" s="8">
        <f t="shared" si="167"/>
        <v>7.4847585533858032</v>
      </c>
      <c r="AZ175" s="8">
        <f t="shared" si="168"/>
        <v>7.4950933756565403</v>
      </c>
      <c r="BA175" s="8">
        <v>7.3658690669229214</v>
      </c>
      <c r="BB175" s="8">
        <f t="shared" si="169"/>
        <v>7.271071238766484</v>
      </c>
      <c r="BC175" s="8">
        <v>7.2431614771107355</v>
      </c>
      <c r="BD175" s="8">
        <f t="shared" si="170"/>
        <v>7.3276656788065564</v>
      </c>
      <c r="BE175" s="5"/>
      <c r="BF175" s="61">
        <f t="shared" si="171"/>
        <v>73.536306400000001</v>
      </c>
      <c r="BG175" s="63">
        <f t="shared" si="172"/>
        <v>63.114782299999995</v>
      </c>
      <c r="BH175" s="63">
        <f t="shared" si="173"/>
        <v>74.350247400000001</v>
      </c>
      <c r="BI175" s="63">
        <f t="shared" si="174"/>
        <v>72.0972443</v>
      </c>
      <c r="BJ175" s="63">
        <f t="shared" si="175"/>
        <v>62.614782300000002</v>
      </c>
      <c r="BK175" s="63">
        <f t="shared" si="176"/>
        <v>77.230522999999991</v>
      </c>
      <c r="BL175" s="63">
        <f t="shared" si="177"/>
        <v>70.153171399999991</v>
      </c>
      <c r="BM175" s="63">
        <f t="shared" si="178"/>
        <v>62.257282299999993</v>
      </c>
      <c r="BN175" s="64">
        <f t="shared" si="179"/>
        <v>64.897282299999986</v>
      </c>
      <c r="BO175" s="51"/>
      <c r="BP175" s="97"/>
      <c r="BX175" s="54">
        <f t="shared" si="143"/>
        <v>2028</v>
      </c>
      <c r="BY175" s="98">
        <f t="shared" si="180"/>
        <v>47058</v>
      </c>
      <c r="BZ175" s="57">
        <f t="shared" si="144"/>
        <v>7.4132232884566536</v>
      </c>
      <c r="CA175" s="57">
        <f t="shared" si="145"/>
        <v>7.271071238766484</v>
      </c>
      <c r="CB175" s="57">
        <v>7.3625527403923083</v>
      </c>
      <c r="CC175" s="57">
        <v>7.2399128822180927</v>
      </c>
      <c r="CD175" s="57">
        <v>7.3625527403923083</v>
      </c>
      <c r="CE175" s="57">
        <f t="shared" si="146"/>
        <v>7.3061208311906922</v>
      </c>
      <c r="CF175" s="1"/>
      <c r="CG175" s="99">
        <v>-0.75</v>
      </c>
      <c r="CH175" s="7">
        <v>-1</v>
      </c>
      <c r="CI175" s="7">
        <v>-0.5</v>
      </c>
      <c r="CJ175" s="7">
        <v>-0.5</v>
      </c>
      <c r="CK175" s="7">
        <v>2.7499999999999929</v>
      </c>
      <c r="CL175" s="7">
        <v>0.5</v>
      </c>
      <c r="CM175" s="7">
        <v>-3.5605100000000078</v>
      </c>
      <c r="CN175" s="100">
        <v>-3.1480099999999993</v>
      </c>
      <c r="CO175" s="13"/>
      <c r="CP175" s="101">
        <v>1.0461393857296877</v>
      </c>
      <c r="CQ175" s="102">
        <v>1.0201531529040997</v>
      </c>
      <c r="CR175" s="102">
        <v>1.0136013048406269</v>
      </c>
      <c r="CS175" s="102">
        <v>0.97788405716971216</v>
      </c>
      <c r="CT175" s="102">
        <v>1.0444673409072422</v>
      </c>
      <c r="CU175" s="103">
        <v>1.0020421221733624</v>
      </c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</row>
    <row r="176" spans="1:143" ht="12.75" x14ac:dyDescent="0.2">
      <c r="A176" s="3">
        <f t="shared" si="142"/>
        <v>2028</v>
      </c>
      <c r="B176" s="43">
        <v>47088</v>
      </c>
      <c r="C176" s="43">
        <v>47118</v>
      </c>
      <c r="D176" s="44">
        <f t="shared" si="147"/>
        <v>47088</v>
      </c>
      <c r="E176" s="94">
        <v>78.564589999999995</v>
      </c>
      <c r="F176" s="46">
        <v>66.889920000000004</v>
      </c>
      <c r="G176" s="94">
        <v>66.117320000000007</v>
      </c>
      <c r="H176" s="46">
        <v>63.361220000000003</v>
      </c>
      <c r="I176" s="94">
        <v>81.698570000000004</v>
      </c>
      <c r="J176" s="46">
        <v>65.533370000000005</v>
      </c>
      <c r="K176" s="94">
        <v>80.238299999999995</v>
      </c>
      <c r="L176" s="46">
        <v>74.266400000000004</v>
      </c>
      <c r="M176" s="94">
        <v>75.269149999999996</v>
      </c>
      <c r="N176" s="46">
        <v>69.355230000000006</v>
      </c>
      <c r="O176" s="94">
        <f t="shared" si="154"/>
        <v>65.617320000000007</v>
      </c>
      <c r="P176" s="46">
        <f t="shared" si="155"/>
        <v>62.861220000000003</v>
      </c>
      <c r="Q176" s="94">
        <f t="shared" si="156"/>
        <v>65.617320000000007</v>
      </c>
      <c r="R176" s="46">
        <f t="shared" si="157"/>
        <v>62.861220000000003</v>
      </c>
      <c r="S176" s="94">
        <f t="shared" si="158"/>
        <v>68.617320000000007</v>
      </c>
      <c r="T176" s="46">
        <f t="shared" si="159"/>
        <v>64.111220000000003</v>
      </c>
      <c r="U176" s="94">
        <f t="shared" si="160"/>
        <v>74.279059999999987</v>
      </c>
      <c r="V176" s="95">
        <f t="shared" si="161"/>
        <v>63.935360000000003</v>
      </c>
      <c r="W176" s="96">
        <v>7.4726252124170394</v>
      </c>
      <c r="X176" s="96">
        <v>7.8855757562099997</v>
      </c>
      <c r="Y176" s="96">
        <v>7.4134125503759805</v>
      </c>
      <c r="Z176" s="96">
        <v>7.4048837012308617</v>
      </c>
      <c r="AA176" s="96">
        <v>7.2473840479007885</v>
      </c>
      <c r="AB176" s="96">
        <v>7.539461214226197</v>
      </c>
      <c r="AC176" s="96">
        <v>7.436471075938182</v>
      </c>
      <c r="AD176" s="96">
        <v>7.4662316193385907</v>
      </c>
      <c r="AE176" s="96">
        <v>6.8558894956477321</v>
      </c>
      <c r="AF176" s="96">
        <f t="shared" si="181"/>
        <v>7.7452829519836053</v>
      </c>
      <c r="AG176" s="96">
        <f t="shared" si="182"/>
        <v>7.55408337282989</v>
      </c>
      <c r="AH176" s="96">
        <f t="shared" si="183"/>
        <v>7.5044834820034039</v>
      </c>
      <c r="AI176" s="96">
        <f t="shared" si="184"/>
        <v>7.8058330575437536</v>
      </c>
      <c r="AJ176" s="96">
        <f t="shared" si="185"/>
        <v>7.4514710175960959</v>
      </c>
      <c r="AK176" s="125"/>
      <c r="AL176" s="7"/>
      <c r="AM176" s="13"/>
      <c r="AN176" s="13"/>
      <c r="AO176" s="13"/>
      <c r="AP176" s="13"/>
      <c r="AQ176" s="13"/>
      <c r="AR176" s="8">
        <f t="shared" si="162"/>
        <v>7.5899574102430956</v>
      </c>
      <c r="AS176" s="8">
        <f t="shared" si="163"/>
        <v>7.6202049388541422</v>
      </c>
      <c r="AT176" s="8">
        <f t="shared" si="164"/>
        <v>7.8776352120882347</v>
      </c>
      <c r="AU176" s="8">
        <f t="shared" si="165"/>
        <v>7.9090291168310651</v>
      </c>
      <c r="AV176" s="8">
        <f t="shared" si="148"/>
        <v>7.7492066695041348</v>
      </c>
      <c r="AW176" s="8"/>
      <c r="AX176" s="8">
        <f t="shared" si="166"/>
        <v>7.5389467004791024</v>
      </c>
      <c r="AY176" s="8">
        <f t="shared" si="167"/>
        <v>7.577286429161016</v>
      </c>
      <c r="AZ176" s="8">
        <f t="shared" si="168"/>
        <v>7.543673575319743</v>
      </c>
      <c r="BA176" s="8">
        <v>7.5396656584208568</v>
      </c>
      <c r="BB176" s="8">
        <f t="shared" si="169"/>
        <v>7.4481593072044152</v>
      </c>
      <c r="BC176" s="8">
        <v>7.414100625698147</v>
      </c>
      <c r="BD176" s="8">
        <f t="shared" si="170"/>
        <v>7.4987563046015691</v>
      </c>
      <c r="BE176" s="5"/>
      <c r="BF176" s="61">
        <f t="shared" si="171"/>
        <v>73.544481899999994</v>
      </c>
      <c r="BG176" s="63">
        <f t="shared" si="172"/>
        <v>64.932197000000002</v>
      </c>
      <c r="BH176" s="63">
        <f t="shared" si="173"/>
        <v>74.747534000000002</v>
      </c>
      <c r="BI176" s="63">
        <f t="shared" si="174"/>
        <v>72.726164399999988</v>
      </c>
      <c r="BJ176" s="63">
        <f t="shared" si="175"/>
        <v>64.432197000000002</v>
      </c>
      <c r="BK176" s="63">
        <f t="shared" si="176"/>
        <v>77.670382999999987</v>
      </c>
      <c r="BL176" s="63">
        <f t="shared" si="177"/>
        <v>69.831268999999992</v>
      </c>
      <c r="BM176" s="63">
        <f t="shared" si="178"/>
        <v>64.432197000000002</v>
      </c>
      <c r="BN176" s="64">
        <f t="shared" si="179"/>
        <v>66.679697000000004</v>
      </c>
      <c r="BO176" s="51"/>
      <c r="BP176" s="97"/>
      <c r="BX176" s="54">
        <f t="shared" si="143"/>
        <v>2028</v>
      </c>
      <c r="BY176" s="98">
        <f t="shared" si="180"/>
        <v>47088</v>
      </c>
      <c r="BZ176" s="57">
        <f t="shared" si="144"/>
        <v>7.660952392608273</v>
      </c>
      <c r="CA176" s="57">
        <f t="shared" si="145"/>
        <v>7.4481593072044152</v>
      </c>
      <c r="CB176" s="57">
        <v>7.5363493318902437</v>
      </c>
      <c r="CC176" s="57">
        <v>7.4108523427331336</v>
      </c>
      <c r="CD176" s="57">
        <v>7.5363493318902437</v>
      </c>
      <c r="CE176" s="57">
        <f t="shared" si="146"/>
        <v>7.4834815105714165</v>
      </c>
      <c r="CF176" s="1"/>
      <c r="CG176" s="99">
        <v>-0.5</v>
      </c>
      <c r="CH176" s="7">
        <v>-0.5</v>
      </c>
      <c r="CI176" s="7">
        <v>-0.5</v>
      </c>
      <c r="CJ176" s="7">
        <v>-0.5</v>
      </c>
      <c r="CK176" s="7">
        <v>2.5</v>
      </c>
      <c r="CL176" s="7">
        <v>0.75</v>
      </c>
      <c r="CM176" s="7">
        <v>-4.2855300000000085</v>
      </c>
      <c r="CN176" s="100">
        <v>-2.9545600000000007</v>
      </c>
      <c r="CO176" s="13"/>
      <c r="CP176" s="101">
        <v>1.0459695606962958</v>
      </c>
      <c r="CQ176" s="102">
        <v>1.0201488203756972</v>
      </c>
      <c r="CR176" s="102">
        <v>1.0134505530121947</v>
      </c>
      <c r="CS176" s="102">
        <v>0.97873030020662</v>
      </c>
      <c r="CT176" s="102">
        <v>1.0454849856687471</v>
      </c>
      <c r="CU176" s="103">
        <v>1.0020170779264439</v>
      </c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</row>
    <row r="177" spans="1:143" ht="12.75" x14ac:dyDescent="0.2">
      <c r="A177" s="3">
        <f t="shared" si="142"/>
        <v>2029</v>
      </c>
      <c r="B177" s="43">
        <v>47119</v>
      </c>
      <c r="C177" s="43">
        <v>47149</v>
      </c>
      <c r="D177" s="44">
        <f t="shared" si="147"/>
        <v>47119</v>
      </c>
      <c r="E177" s="94">
        <v>76.757210000000001</v>
      </c>
      <c r="F177" s="46">
        <v>64.794330000000002</v>
      </c>
      <c r="G177" s="94">
        <v>65.841319999999996</v>
      </c>
      <c r="H177" s="46">
        <v>63.025210000000001</v>
      </c>
      <c r="I177" s="94">
        <v>79.538960000000003</v>
      </c>
      <c r="J177" s="46">
        <v>62.848590000000002</v>
      </c>
      <c r="K177" s="94">
        <v>79.988470000000007</v>
      </c>
      <c r="L177" s="46">
        <v>73.409989999999993</v>
      </c>
      <c r="M177" s="94">
        <v>74.894649999999999</v>
      </c>
      <c r="N177" s="46">
        <v>68.403760000000005</v>
      </c>
      <c r="O177" s="94">
        <f t="shared" si="154"/>
        <v>65.341319999999996</v>
      </c>
      <c r="P177" s="46">
        <f t="shared" si="155"/>
        <v>62.525210000000001</v>
      </c>
      <c r="Q177" s="94">
        <f t="shared" si="156"/>
        <v>65.341319999999996</v>
      </c>
      <c r="R177" s="46">
        <f t="shared" si="157"/>
        <v>62.525210000000001</v>
      </c>
      <c r="S177" s="94">
        <f t="shared" si="158"/>
        <v>67.591319999999996</v>
      </c>
      <c r="T177" s="46">
        <f t="shared" si="159"/>
        <v>61.525210000000001</v>
      </c>
      <c r="U177" s="94">
        <f t="shared" si="160"/>
        <v>70.003389999999996</v>
      </c>
      <c r="V177" s="95">
        <f t="shared" si="161"/>
        <v>60.287070000000007</v>
      </c>
      <c r="W177" s="96">
        <v>7.6116439383515404</v>
      </c>
      <c r="X177" s="96">
        <v>7.7955520386967043</v>
      </c>
      <c r="Y177" s="96">
        <v>7.5107432916584402</v>
      </c>
      <c r="Z177" s="96">
        <v>7.5184797073537375</v>
      </c>
      <c r="AA177" s="96">
        <v>7.3459801729361649</v>
      </c>
      <c r="AB177" s="96">
        <v>7.4969399139410502</v>
      </c>
      <c r="AC177" s="96">
        <v>7.565045785680268</v>
      </c>
      <c r="AD177" s="96">
        <v>7.5355828021727129</v>
      </c>
      <c r="AE177" s="96">
        <v>6.9874412177883354</v>
      </c>
      <c r="AF177" s="96">
        <f t="shared" si="181"/>
        <v>7.8627787780782015</v>
      </c>
      <c r="AG177" s="96">
        <f t="shared" si="182"/>
        <v>7.6695792995305219</v>
      </c>
      <c r="AH177" s="96">
        <f t="shared" si="183"/>
        <v>7.618779436641173</v>
      </c>
      <c r="AI177" s="96">
        <f t="shared" si="184"/>
        <v>7.8818820118431328</v>
      </c>
      <c r="AJ177" s="96">
        <f t="shared" si="185"/>
        <v>7.5800458764648289</v>
      </c>
      <c r="AK177" s="125"/>
      <c r="AL177" s="7"/>
      <c r="AM177" s="13"/>
      <c r="AN177" s="13"/>
      <c r="AO177" s="13"/>
      <c r="AP177" s="13"/>
      <c r="AQ177" s="13"/>
      <c r="AR177" s="8">
        <f t="shared" si="162"/>
        <v>7.7206360460212089</v>
      </c>
      <c r="AS177" s="8">
        <f t="shared" si="163"/>
        <v>7.6906909464099122</v>
      </c>
      <c r="AT177" s="8">
        <f t="shared" si="164"/>
        <v>8.0132665456856138</v>
      </c>
      <c r="AU177" s="8">
        <f t="shared" si="165"/>
        <v>7.9821865319496057</v>
      </c>
      <c r="AV177" s="8">
        <f t="shared" si="148"/>
        <v>7.8516950175165849</v>
      </c>
      <c r="AW177" s="8"/>
      <c r="AX177" s="8">
        <f t="shared" si="166"/>
        <v>7.6545307522931809</v>
      </c>
      <c r="AY177" s="8">
        <f t="shared" si="167"/>
        <v>7.707752902770439</v>
      </c>
      <c r="AZ177" s="8">
        <f t="shared" si="168"/>
        <v>7.5011376103353085</v>
      </c>
      <c r="BA177" s="8">
        <v>7.6555799605452117</v>
      </c>
      <c r="BB177" s="8">
        <f t="shared" si="169"/>
        <v>7.5491902786516709</v>
      </c>
      <c r="BC177" s="8">
        <v>7.5281091453328752</v>
      </c>
      <c r="BD177" s="8">
        <f t="shared" si="170"/>
        <v>7.612865803469349</v>
      </c>
      <c r="BE177" s="5"/>
      <c r="BF177" s="61">
        <f t="shared" si="171"/>
        <v>71.613171600000001</v>
      </c>
      <c r="BG177" s="63">
        <f t="shared" si="172"/>
        <v>64.630392699999987</v>
      </c>
      <c r="BH177" s="63">
        <f t="shared" si="173"/>
        <v>72.362100900000002</v>
      </c>
      <c r="BI177" s="63">
        <f t="shared" si="174"/>
        <v>72.103567299999995</v>
      </c>
      <c r="BJ177" s="63">
        <f t="shared" si="175"/>
        <v>64.130392700000002</v>
      </c>
      <c r="BK177" s="63">
        <f t="shared" si="176"/>
        <v>77.159723600000007</v>
      </c>
      <c r="BL177" s="63">
        <f t="shared" si="177"/>
        <v>65.825372399999992</v>
      </c>
      <c r="BM177" s="63">
        <f t="shared" si="178"/>
        <v>64.130392700000002</v>
      </c>
      <c r="BN177" s="64">
        <f t="shared" si="179"/>
        <v>64.982892699999994</v>
      </c>
      <c r="BO177" s="51"/>
      <c r="BP177" s="97"/>
      <c r="BX177" s="54">
        <f t="shared" si="143"/>
        <v>2029</v>
      </c>
      <c r="BY177" s="98">
        <f t="shared" si="180"/>
        <v>47119</v>
      </c>
      <c r="BZ177" s="57">
        <f t="shared" si="144"/>
        <v>7.7610972030645549</v>
      </c>
      <c r="CA177" s="57">
        <f t="shared" si="145"/>
        <v>7.5491902786516709</v>
      </c>
      <c r="CB177" s="57">
        <v>7.6522636340145995</v>
      </c>
      <c r="CC177" s="57">
        <v>7.5248610704091892</v>
      </c>
      <c r="CD177" s="57">
        <v>7.6522636340145995</v>
      </c>
      <c r="CE177" s="57">
        <f t="shared" si="146"/>
        <v>7.5846680099919581</v>
      </c>
      <c r="CF177" s="1"/>
      <c r="CG177" s="99">
        <v>-0.5</v>
      </c>
      <c r="CH177" s="7">
        <v>-0.5</v>
      </c>
      <c r="CI177" s="7">
        <v>-0.5</v>
      </c>
      <c r="CJ177" s="7">
        <v>-0.5</v>
      </c>
      <c r="CK177" s="7">
        <v>1.7500000000000071</v>
      </c>
      <c r="CL177" s="7">
        <v>-1.5</v>
      </c>
      <c r="CM177" s="7">
        <v>-6.7538200000000046</v>
      </c>
      <c r="CN177" s="100">
        <v>-4.5072599999999952</v>
      </c>
      <c r="CO177" s="13"/>
      <c r="CP177" s="101">
        <v>1.0457937088514995</v>
      </c>
      <c r="CQ177" s="102">
        <v>1.0200970938352065</v>
      </c>
      <c r="CR177" s="102">
        <v>1.0133404269468644</v>
      </c>
      <c r="CS177" s="102">
        <v>0.97705659373545251</v>
      </c>
      <c r="CT177" s="102">
        <v>1.0459551993205585</v>
      </c>
      <c r="CU177" s="103">
        <v>1.0019828155981494</v>
      </c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</row>
    <row r="178" spans="1:143" ht="12.75" x14ac:dyDescent="0.2">
      <c r="A178" s="3">
        <f t="shared" si="142"/>
        <v>2029</v>
      </c>
      <c r="B178" s="43">
        <v>47150</v>
      </c>
      <c r="C178" s="43">
        <v>47177</v>
      </c>
      <c r="D178" s="44">
        <f t="shared" si="147"/>
        <v>47150</v>
      </c>
      <c r="E178" s="94">
        <v>70.595339999999993</v>
      </c>
      <c r="F178" s="46">
        <v>62.39725</v>
      </c>
      <c r="G178" s="94">
        <v>65.301090000000002</v>
      </c>
      <c r="H178" s="46">
        <v>62.513339999999999</v>
      </c>
      <c r="I178" s="94">
        <v>70.31035</v>
      </c>
      <c r="J178" s="46">
        <v>60.064250000000001</v>
      </c>
      <c r="K178" s="94">
        <v>77.777929999999998</v>
      </c>
      <c r="L178" s="46">
        <v>72.162800000000004</v>
      </c>
      <c r="M178" s="94">
        <v>72.599130000000002</v>
      </c>
      <c r="N178" s="46">
        <v>67.128579999999999</v>
      </c>
      <c r="O178" s="94">
        <f t="shared" si="154"/>
        <v>64.301090000000002</v>
      </c>
      <c r="P178" s="46">
        <f t="shared" si="155"/>
        <v>61.263339999999999</v>
      </c>
      <c r="Q178" s="94">
        <f t="shared" si="156"/>
        <v>65.301090000000002</v>
      </c>
      <c r="R178" s="46">
        <f t="shared" si="157"/>
        <v>62.013339999999999</v>
      </c>
      <c r="S178" s="94">
        <f t="shared" si="158"/>
        <v>67.801090000000002</v>
      </c>
      <c r="T178" s="46">
        <f t="shared" si="159"/>
        <v>64.763339999999999</v>
      </c>
      <c r="U178" s="94">
        <f t="shared" si="160"/>
        <v>67.232509999999991</v>
      </c>
      <c r="V178" s="95">
        <f t="shared" si="161"/>
        <v>58.291269999999997</v>
      </c>
      <c r="W178" s="96">
        <v>7.5236973974049919</v>
      </c>
      <c r="X178" s="96">
        <v>7.7584827528548512</v>
      </c>
      <c r="Y178" s="96">
        <v>7.3072047602904782</v>
      </c>
      <c r="Z178" s="96">
        <v>7.280283896337659</v>
      </c>
      <c r="AA178" s="96">
        <v>7.1277842336600905</v>
      </c>
      <c r="AB178" s="96">
        <v>7.2596176365814618</v>
      </c>
      <c r="AC178" s="96">
        <v>7.3243889443826964</v>
      </c>
      <c r="AD178" s="96">
        <v>7.2958592060173153</v>
      </c>
      <c r="AE178" s="96">
        <v>6.8027681319819218</v>
      </c>
      <c r="AF178" s="96">
        <f t="shared" si="181"/>
        <v>7.6237831365327038</v>
      </c>
      <c r="AG178" s="96">
        <f t="shared" si="182"/>
        <v>7.4309835629967358</v>
      </c>
      <c r="AH178" s="96">
        <f t="shared" si="183"/>
        <v>7.3804836747002298</v>
      </c>
      <c r="AI178" s="96">
        <f t="shared" si="184"/>
        <v>7.6407572775582313</v>
      </c>
      <c r="AJ178" s="96">
        <f t="shared" si="185"/>
        <v>7.339388921741353</v>
      </c>
      <c r="AK178" s="125"/>
      <c r="AL178" s="7"/>
      <c r="AM178" s="13"/>
      <c r="AN178" s="13"/>
      <c r="AO178" s="13"/>
      <c r="AP178" s="13"/>
      <c r="AQ178" s="13"/>
      <c r="AR178" s="8">
        <f t="shared" si="162"/>
        <v>7.4760412281560074</v>
      </c>
      <c r="AS178" s="8">
        <f t="shared" si="163"/>
        <v>7.4470446447985719</v>
      </c>
      <c r="AT178" s="8">
        <f t="shared" si="164"/>
        <v>7.7594016262936298</v>
      </c>
      <c r="AU178" s="8">
        <f t="shared" si="165"/>
        <v>7.7293060774143596</v>
      </c>
      <c r="AV178" s="8">
        <f t="shared" si="148"/>
        <v>7.6029483941656428</v>
      </c>
      <c r="AW178" s="8"/>
      <c r="AX178" s="8">
        <f t="shared" si="166"/>
        <v>7.4121662722198405</v>
      </c>
      <c r="AY178" s="8">
        <f t="shared" si="167"/>
        <v>7.4635551947059318</v>
      </c>
      <c r="AZ178" s="8">
        <f t="shared" si="168"/>
        <v>7.2637334855296523</v>
      </c>
      <c r="BA178" s="8">
        <v>7.4125230005884344</v>
      </c>
      <c r="BB178" s="8">
        <f t="shared" si="169"/>
        <v>7.3256059572293175</v>
      </c>
      <c r="BC178" s="8">
        <v>7.2890483591853537</v>
      </c>
      <c r="BD178" s="8">
        <f t="shared" si="170"/>
        <v>7.3735932660348151</v>
      </c>
      <c r="BE178" s="5"/>
      <c r="BF178" s="61">
        <f t="shared" si="171"/>
        <v>67.070161299999995</v>
      </c>
      <c r="BG178" s="63">
        <f t="shared" si="172"/>
        <v>64.102357499999997</v>
      </c>
      <c r="BH178" s="63">
        <f t="shared" si="173"/>
        <v>65.904527000000002</v>
      </c>
      <c r="BI178" s="63">
        <f t="shared" si="174"/>
        <v>70.246793499999995</v>
      </c>
      <c r="BJ178" s="63">
        <f t="shared" si="175"/>
        <v>63.887357499999993</v>
      </c>
      <c r="BK178" s="63">
        <f t="shared" si="176"/>
        <v>75.363424100000003</v>
      </c>
      <c r="BL178" s="63">
        <f t="shared" si="177"/>
        <v>63.387776799999997</v>
      </c>
      <c r="BM178" s="63">
        <f t="shared" si="178"/>
        <v>62.994857499999995</v>
      </c>
      <c r="BN178" s="64">
        <f t="shared" si="179"/>
        <v>66.494857499999995</v>
      </c>
      <c r="BO178" s="51"/>
      <c r="BP178" s="97"/>
      <c r="BX178" s="54">
        <f t="shared" si="143"/>
        <v>2029</v>
      </c>
      <c r="BY178" s="98">
        <f t="shared" si="180"/>
        <v>47150</v>
      </c>
      <c r="BZ178" s="57">
        <f t="shared" si="144"/>
        <v>7.5516738762120363</v>
      </c>
      <c r="CA178" s="57">
        <f t="shared" si="145"/>
        <v>7.3256059572293175</v>
      </c>
      <c r="CB178" s="57">
        <v>7.4092066740578213</v>
      </c>
      <c r="CC178" s="57">
        <v>7.2857998480265218</v>
      </c>
      <c r="CD178" s="57">
        <v>7.4092066740578213</v>
      </c>
      <c r="CE178" s="57">
        <f t="shared" si="146"/>
        <v>7.360739500882687</v>
      </c>
      <c r="CF178" s="1"/>
      <c r="CG178" s="99">
        <v>-1</v>
      </c>
      <c r="CH178" s="7">
        <v>-1.25</v>
      </c>
      <c r="CI178" s="7">
        <v>0</v>
      </c>
      <c r="CJ178" s="7">
        <v>-0.5</v>
      </c>
      <c r="CK178" s="7">
        <v>2.5</v>
      </c>
      <c r="CL178" s="7">
        <v>2.25</v>
      </c>
      <c r="CM178" s="7">
        <v>-3.3628300000000024</v>
      </c>
      <c r="CN178" s="100">
        <v>-4.1059800000000024</v>
      </c>
      <c r="CO178" s="13"/>
      <c r="CP178" s="101">
        <v>1.0471821216158674</v>
      </c>
      <c r="CQ178" s="102">
        <v>1.0206996964410806</v>
      </c>
      <c r="CR178" s="102">
        <v>1.0137631691001743</v>
      </c>
      <c r="CS178" s="102">
        <v>0.97905306100023337</v>
      </c>
      <c r="CT178" s="102">
        <v>1.0472731260022752</v>
      </c>
      <c r="CU178" s="103">
        <v>1.0020479493200809</v>
      </c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</row>
    <row r="179" spans="1:143" ht="12.75" x14ac:dyDescent="0.2">
      <c r="A179" s="3">
        <f t="shared" si="142"/>
        <v>2029</v>
      </c>
      <c r="B179" s="43">
        <v>47178</v>
      </c>
      <c r="C179" s="43">
        <v>47208</v>
      </c>
      <c r="D179" s="44">
        <f t="shared" si="147"/>
        <v>47178</v>
      </c>
      <c r="E179" s="94">
        <v>60.27975</v>
      </c>
      <c r="F179" s="46">
        <v>55.964210000000001</v>
      </c>
      <c r="G179" s="94">
        <v>60.268749999999997</v>
      </c>
      <c r="H179" s="46">
        <v>57.426270000000002</v>
      </c>
      <c r="I179" s="94">
        <v>56.856090000000002</v>
      </c>
      <c r="J179" s="46">
        <v>51.958539999999999</v>
      </c>
      <c r="K179" s="94">
        <v>69.246279999999999</v>
      </c>
      <c r="L179" s="46">
        <v>65.963419999999999</v>
      </c>
      <c r="M179" s="94">
        <v>64.379739999999998</v>
      </c>
      <c r="N179" s="46">
        <v>60.907710000000002</v>
      </c>
      <c r="O179" s="94">
        <f t="shared" si="154"/>
        <v>59.268749999999997</v>
      </c>
      <c r="P179" s="46">
        <f t="shared" si="155"/>
        <v>55.926270000000002</v>
      </c>
      <c r="Q179" s="94">
        <f t="shared" si="156"/>
        <v>60.268749999999997</v>
      </c>
      <c r="R179" s="46">
        <f t="shared" si="157"/>
        <v>56.926270000000002</v>
      </c>
      <c r="S179" s="94">
        <f t="shared" si="158"/>
        <v>62.518749999999997</v>
      </c>
      <c r="T179" s="46">
        <f t="shared" si="159"/>
        <v>59.426270000000002</v>
      </c>
      <c r="U179" s="94">
        <f t="shared" si="160"/>
        <v>57.230119999999999</v>
      </c>
      <c r="V179" s="95">
        <f t="shared" si="161"/>
        <v>53.708909999999996</v>
      </c>
      <c r="W179" s="96">
        <v>6.8873925349931833</v>
      </c>
      <c r="X179" s="96">
        <v>7.0397064635257065</v>
      </c>
      <c r="Y179" s="96">
        <v>6.7497291742396408</v>
      </c>
      <c r="Z179" s="96">
        <v>6.7925767282867904</v>
      </c>
      <c r="AA179" s="96">
        <v>6.6350772678879499</v>
      </c>
      <c r="AB179" s="96">
        <v>7.1227040013819725</v>
      </c>
      <c r="AC179" s="96">
        <v>7.0735441848692284</v>
      </c>
      <c r="AD179" s="96">
        <v>7.0459962518220953</v>
      </c>
      <c r="AE179" s="96">
        <v>6.5124664798098806</v>
      </c>
      <c r="AF179" s="96">
        <f t="shared" si="181"/>
        <v>7.1336755596648516</v>
      </c>
      <c r="AG179" s="96">
        <f t="shared" si="182"/>
        <v>6.9420762160939438</v>
      </c>
      <c r="AH179" s="96">
        <f t="shared" si="183"/>
        <v>6.8922763867106909</v>
      </c>
      <c r="AI179" s="96">
        <f t="shared" si="184"/>
        <v>7.3866960705839153</v>
      </c>
      <c r="AJ179" s="96">
        <f t="shared" si="185"/>
        <v>7.0885442785672614</v>
      </c>
      <c r="AK179" s="125"/>
      <c r="AL179" s="7"/>
      <c r="AM179" s="13"/>
      <c r="AN179" s="13"/>
      <c r="AO179" s="13"/>
      <c r="AP179" s="13"/>
      <c r="AQ179" s="13"/>
      <c r="AR179" s="8">
        <f t="shared" si="162"/>
        <v>7.2210917825685819</v>
      </c>
      <c r="AS179" s="8">
        <f t="shared" si="163"/>
        <v>7.1930930702531706</v>
      </c>
      <c r="AT179" s="8">
        <f t="shared" si="164"/>
        <v>7.4947896405697456</v>
      </c>
      <c r="AU179" s="8">
        <f t="shared" si="165"/>
        <v>7.4657297818733586</v>
      </c>
      <c r="AV179" s="8">
        <f t="shared" si="148"/>
        <v>7.3436760688162135</v>
      </c>
      <c r="AW179" s="8"/>
      <c r="AX179" s="8">
        <f t="shared" si="166"/>
        <v>6.9159237324855418</v>
      </c>
      <c r="AY179" s="8">
        <f t="shared" si="167"/>
        <v>7.2090196700854667</v>
      </c>
      <c r="AZ179" s="8">
        <f t="shared" si="168"/>
        <v>7.1267726317061983</v>
      </c>
      <c r="BA179" s="8">
        <v>6.9148626498036441</v>
      </c>
      <c r="BB179" s="8">
        <f t="shared" si="169"/>
        <v>6.8207315174587055</v>
      </c>
      <c r="BC179" s="8">
        <v>6.7995701944201095</v>
      </c>
      <c r="BD179" s="8">
        <f t="shared" si="170"/>
        <v>6.883681495014355</v>
      </c>
      <c r="BE179" s="5"/>
      <c r="BF179" s="61">
        <f t="shared" si="171"/>
        <v>58.424067800000003</v>
      </c>
      <c r="BG179" s="63">
        <f t="shared" si="172"/>
        <v>59.046483600000002</v>
      </c>
      <c r="BH179" s="63">
        <f t="shared" si="173"/>
        <v>54.7501435</v>
      </c>
      <c r="BI179" s="63">
        <f t="shared" si="174"/>
        <v>62.8867671</v>
      </c>
      <c r="BJ179" s="63">
        <f t="shared" si="175"/>
        <v>58.831483599999999</v>
      </c>
      <c r="BK179" s="63">
        <f t="shared" si="176"/>
        <v>67.834650199999999</v>
      </c>
      <c r="BL179" s="63">
        <f t="shared" si="177"/>
        <v>55.715999699999998</v>
      </c>
      <c r="BM179" s="63">
        <f t="shared" si="178"/>
        <v>57.831483599999999</v>
      </c>
      <c r="BN179" s="64">
        <f t="shared" si="179"/>
        <v>61.1889836</v>
      </c>
      <c r="BO179" s="51"/>
      <c r="BP179" s="97"/>
      <c r="BX179" s="54">
        <f t="shared" si="143"/>
        <v>2029</v>
      </c>
      <c r="BY179" s="98">
        <f t="shared" si="180"/>
        <v>47178</v>
      </c>
      <c r="BZ179" s="57">
        <f t="shared" si="144"/>
        <v>6.9780803109781262</v>
      </c>
      <c r="CA179" s="57">
        <f t="shared" si="145"/>
        <v>6.8207315174587055</v>
      </c>
      <c r="CB179" s="57">
        <v>6.9115463232730319</v>
      </c>
      <c r="CC179" s="57">
        <v>6.7963207900676164</v>
      </c>
      <c r="CD179" s="57">
        <v>6.9115463232730319</v>
      </c>
      <c r="CE179" s="57">
        <f t="shared" si="146"/>
        <v>6.8550878529227726</v>
      </c>
      <c r="CF179" s="1"/>
      <c r="CG179" s="99">
        <v>-1</v>
      </c>
      <c r="CH179" s="7">
        <v>-1.5</v>
      </c>
      <c r="CI179" s="7">
        <v>0</v>
      </c>
      <c r="CJ179" s="7">
        <v>-0.5</v>
      </c>
      <c r="CK179" s="7">
        <v>2.25</v>
      </c>
      <c r="CL179" s="7">
        <v>2</v>
      </c>
      <c r="CM179" s="7">
        <v>-3.0496300000000005</v>
      </c>
      <c r="CN179" s="100">
        <v>-2.2553000000000054</v>
      </c>
      <c r="CO179" s="13"/>
      <c r="CP179" s="101">
        <v>1.0502164119777404</v>
      </c>
      <c r="CQ179" s="102">
        <v>1.0220092453552394</v>
      </c>
      <c r="CR179" s="102">
        <v>1.0146777375379088</v>
      </c>
      <c r="CS179" s="102">
        <v>0.97681300238494839</v>
      </c>
      <c r="CT179" s="102">
        <v>1.0483536758444507</v>
      </c>
      <c r="CU179" s="103">
        <v>1.002120590938008</v>
      </c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</row>
    <row r="180" spans="1:143" ht="12.75" x14ac:dyDescent="0.2">
      <c r="A180" s="3">
        <f t="shared" si="142"/>
        <v>2029</v>
      </c>
      <c r="B180" s="43">
        <v>47209</v>
      </c>
      <c r="C180" s="43">
        <v>47238</v>
      </c>
      <c r="D180" s="44">
        <f t="shared" si="147"/>
        <v>47209</v>
      </c>
      <c r="E180" s="94">
        <v>59.402000000000001</v>
      </c>
      <c r="F180" s="46">
        <v>55.493569999999998</v>
      </c>
      <c r="G180" s="94">
        <v>60.647440000000003</v>
      </c>
      <c r="H180" s="46">
        <v>57.292250000000003</v>
      </c>
      <c r="I180" s="94">
        <v>55.207889999999999</v>
      </c>
      <c r="J180" s="46">
        <v>51.28302</v>
      </c>
      <c r="K180" s="94">
        <v>69.551609999999997</v>
      </c>
      <c r="L180" s="46">
        <v>65.545540000000003</v>
      </c>
      <c r="M180" s="94">
        <v>64.704769999999996</v>
      </c>
      <c r="N180" s="46">
        <v>60.666530000000002</v>
      </c>
      <c r="O180" s="94">
        <f t="shared" si="154"/>
        <v>59.397440000000003</v>
      </c>
      <c r="P180" s="46">
        <f t="shared" si="155"/>
        <v>56.292250000000003</v>
      </c>
      <c r="Q180" s="94">
        <f t="shared" si="156"/>
        <v>57.647440000000003</v>
      </c>
      <c r="R180" s="46">
        <f t="shared" si="157"/>
        <v>56.542250000000003</v>
      </c>
      <c r="S180" s="94">
        <f t="shared" si="158"/>
        <v>62.897440000000003</v>
      </c>
      <c r="T180" s="46">
        <f t="shared" si="159"/>
        <v>55.292250000000003</v>
      </c>
      <c r="U180" s="94">
        <f t="shared" si="160"/>
        <v>59.077130000000004</v>
      </c>
      <c r="V180" s="95">
        <f t="shared" si="161"/>
        <v>59.733219999999996</v>
      </c>
      <c r="W180" s="96">
        <v>6.7989189602264304</v>
      </c>
      <c r="X180" s="96">
        <v>6.9993389433536324</v>
      </c>
      <c r="Y180" s="96">
        <v>6.6009330001802935</v>
      </c>
      <c r="Z180" s="96">
        <v>6.6494457731166881</v>
      </c>
      <c r="AA180" s="96">
        <v>6.2944433293689181</v>
      </c>
      <c r="AB180" s="96">
        <v>7.0076617858531973</v>
      </c>
      <c r="AC180" s="96">
        <v>6.8814144185428807</v>
      </c>
      <c r="AD180" s="96">
        <v>6.5802491707170692</v>
      </c>
      <c r="AE180" s="96">
        <v>6.3174977960028773</v>
      </c>
      <c r="AF180" s="96">
        <f t="shared" si="181"/>
        <v>6.9787480399508874</v>
      </c>
      <c r="AG180" s="96">
        <f t="shared" si="182"/>
        <v>6.7930467616298715</v>
      </c>
      <c r="AH180" s="96">
        <f t="shared" si="183"/>
        <v>6.747146445663609</v>
      </c>
      <c r="AI180" s="96">
        <f t="shared" si="184"/>
        <v>6.8780513960353797</v>
      </c>
      <c r="AJ180" s="96">
        <f t="shared" si="185"/>
        <v>6.8964144499722613</v>
      </c>
      <c r="AK180" s="125"/>
      <c r="AL180" s="7"/>
      <c r="AM180" s="13"/>
      <c r="AN180" s="13"/>
      <c r="AO180" s="13"/>
      <c r="AP180" s="13"/>
      <c r="AQ180" s="13"/>
      <c r="AR180" s="8">
        <f t="shared" si="162"/>
        <v>7.0258181101157433</v>
      </c>
      <c r="AS180" s="8">
        <f t="shared" si="163"/>
        <v>6.7197247593424825</v>
      </c>
      <c r="AT180" s="8">
        <f t="shared" si="164"/>
        <v>7.2921151295180158</v>
      </c>
      <c r="AU180" s="8">
        <f t="shared" si="165"/>
        <v>6.9744208933985048</v>
      </c>
      <c r="AV180" s="8">
        <f t="shared" si="148"/>
        <v>7.0030197230936873</v>
      </c>
      <c r="AW180" s="8"/>
      <c r="AX180" s="8">
        <f t="shared" si="166"/>
        <v>6.7702878399640705</v>
      </c>
      <c r="AY180" s="8">
        <f t="shared" si="167"/>
        <v>7.014063032514338</v>
      </c>
      <c r="AZ180" s="8">
        <f t="shared" si="168"/>
        <v>7.0116907405446263</v>
      </c>
      <c r="BA180" s="8">
        <v>6.7688104443273041</v>
      </c>
      <c r="BB180" s="8">
        <f t="shared" si="169"/>
        <v>6.471685571645577</v>
      </c>
      <c r="BC180" s="8">
        <v>6.6559192779190468</v>
      </c>
      <c r="BD180" s="8">
        <f t="shared" si="170"/>
        <v>6.7399035390423787</v>
      </c>
      <c r="BE180" s="5"/>
      <c r="BF180" s="61">
        <f t="shared" si="171"/>
        <v>57.721375099999996</v>
      </c>
      <c r="BG180" s="63">
        <f t="shared" si="172"/>
        <v>59.204708299999993</v>
      </c>
      <c r="BH180" s="63">
        <f t="shared" si="173"/>
        <v>53.52019589999999</v>
      </c>
      <c r="BI180" s="63">
        <f t="shared" si="174"/>
        <v>62.9683268</v>
      </c>
      <c r="BJ180" s="63">
        <f t="shared" si="175"/>
        <v>57.172208300000008</v>
      </c>
      <c r="BK180" s="63">
        <f t="shared" si="176"/>
        <v>67.828999899999999</v>
      </c>
      <c r="BL180" s="63">
        <f t="shared" si="177"/>
        <v>59.359248699999995</v>
      </c>
      <c r="BM180" s="63">
        <f t="shared" si="178"/>
        <v>58.062208299999995</v>
      </c>
      <c r="BN180" s="64">
        <f t="shared" si="179"/>
        <v>59.627208300000007</v>
      </c>
      <c r="BO180" s="51"/>
      <c r="BP180" s="97"/>
      <c r="BX180" s="54">
        <f t="shared" si="143"/>
        <v>2029</v>
      </c>
      <c r="BY180" s="98">
        <f t="shared" si="180"/>
        <v>47209</v>
      </c>
      <c r="BZ180" s="57">
        <f t="shared" si="144"/>
        <v>6.8249820765308096</v>
      </c>
      <c r="CA180" s="57">
        <f t="shared" si="145"/>
        <v>6.471685571645577</v>
      </c>
      <c r="CB180" s="57">
        <v>6.765494117796691</v>
      </c>
      <c r="CC180" s="57">
        <v>6.6526696114341499</v>
      </c>
      <c r="CD180" s="57">
        <v>6.765494117796691</v>
      </c>
      <c r="CE180" s="57">
        <f t="shared" si="146"/>
        <v>6.5055045826856706</v>
      </c>
      <c r="CF180" s="1"/>
      <c r="CG180" s="99">
        <v>-1.25</v>
      </c>
      <c r="CH180" s="7">
        <v>-1</v>
      </c>
      <c r="CI180" s="7">
        <v>-3</v>
      </c>
      <c r="CJ180" s="7">
        <v>-0.75</v>
      </c>
      <c r="CK180" s="7">
        <v>2.25</v>
      </c>
      <c r="CL180" s="7">
        <v>-2</v>
      </c>
      <c r="CM180" s="7">
        <v>-0.32486999999999711</v>
      </c>
      <c r="CN180" s="100">
        <v>4.2396499999999975</v>
      </c>
      <c r="CO180" s="13"/>
      <c r="CP180" s="101">
        <v>1.0495232652570157</v>
      </c>
      <c r="CQ180" s="102">
        <v>1.0215959334676814</v>
      </c>
      <c r="CR180" s="102">
        <v>1.0146930550124822</v>
      </c>
      <c r="CS180" s="102">
        <v>0.9466117243661083</v>
      </c>
      <c r="CT180" s="102">
        <v>1.0452569830704235</v>
      </c>
      <c r="CU180" s="103">
        <v>1.002179788996425</v>
      </c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</row>
    <row r="181" spans="1:143" ht="12.75" x14ac:dyDescent="0.2">
      <c r="A181" s="3">
        <f t="shared" si="142"/>
        <v>2029</v>
      </c>
      <c r="B181" s="43">
        <v>47239</v>
      </c>
      <c r="C181" s="43">
        <v>47269</v>
      </c>
      <c r="D181" s="44">
        <f t="shared" si="147"/>
        <v>47239</v>
      </c>
      <c r="E181" s="94">
        <v>56.295789999999997</v>
      </c>
      <c r="F181" s="46">
        <v>52.477469999999997</v>
      </c>
      <c r="G181" s="94">
        <v>59.858919999999998</v>
      </c>
      <c r="H181" s="46">
        <v>57.79034</v>
      </c>
      <c r="I181" s="94">
        <v>52.015079999999998</v>
      </c>
      <c r="J181" s="46">
        <v>48.361429999999999</v>
      </c>
      <c r="K181" s="94">
        <v>66.936520000000002</v>
      </c>
      <c r="L181" s="46">
        <v>63.391800000000003</v>
      </c>
      <c r="M181" s="94">
        <v>63.499949999999998</v>
      </c>
      <c r="N181" s="46">
        <v>60.411029999999997</v>
      </c>
      <c r="O181" s="94">
        <f t="shared" si="154"/>
        <v>58.858919999999998</v>
      </c>
      <c r="P181" s="46">
        <f t="shared" si="155"/>
        <v>56.29034</v>
      </c>
      <c r="Q181" s="94">
        <f t="shared" si="156"/>
        <v>58.858919999999998</v>
      </c>
      <c r="R181" s="46">
        <f t="shared" si="157"/>
        <v>56.79034</v>
      </c>
      <c r="S181" s="94">
        <f t="shared" si="158"/>
        <v>62.608919999999998</v>
      </c>
      <c r="T181" s="46">
        <f t="shared" si="159"/>
        <v>55.79034</v>
      </c>
      <c r="U181" s="94">
        <f t="shared" si="160"/>
        <v>55.890869999999993</v>
      </c>
      <c r="V181" s="95">
        <f t="shared" si="161"/>
        <v>54.250239999999998</v>
      </c>
      <c r="W181" s="96">
        <v>6.857350334213014</v>
      </c>
      <c r="X181" s="96">
        <v>7.2039641445335629</v>
      </c>
      <c r="Y181" s="96">
        <v>6.6668710447237816</v>
      </c>
      <c r="Z181" s="96">
        <v>6.6710658860426042</v>
      </c>
      <c r="AA181" s="96">
        <v>6.3160677014036199</v>
      </c>
      <c r="AB181" s="96">
        <v>6.9541987071163662</v>
      </c>
      <c r="AC181" s="96">
        <v>6.6815128073428989</v>
      </c>
      <c r="AD181" s="96">
        <v>6.5544854489146385</v>
      </c>
      <c r="AE181" s="96">
        <v>6.3056897305027677</v>
      </c>
      <c r="AF181" s="96">
        <f t="shared" si="181"/>
        <v>7.0010641985239133</v>
      </c>
      <c r="AG181" s="96">
        <f t="shared" si="182"/>
        <v>6.8149651501821804</v>
      </c>
      <c r="AH181" s="96">
        <f t="shared" si="183"/>
        <v>6.7687653864347972</v>
      </c>
      <c r="AI181" s="96">
        <f t="shared" si="184"/>
        <v>6.8536847846862861</v>
      </c>
      <c r="AJ181" s="96">
        <f t="shared" si="185"/>
        <v>6.6965128360954465</v>
      </c>
      <c r="AK181" s="125"/>
      <c r="AL181" s="7"/>
      <c r="AM181" s="13"/>
      <c r="AN181" s="13"/>
      <c r="AO181" s="13"/>
      <c r="AP181" s="13"/>
      <c r="AQ181" s="13"/>
      <c r="AR181" s="8">
        <f t="shared" si="162"/>
        <v>6.82264541858207</v>
      </c>
      <c r="AS181" s="8">
        <f t="shared" si="163"/>
        <v>6.6935394541260678</v>
      </c>
      <c r="AT181" s="8">
        <f t="shared" si="164"/>
        <v>7.0812422279209191</v>
      </c>
      <c r="AU181" s="8">
        <f t="shared" si="165"/>
        <v>6.9472431696182602</v>
      </c>
      <c r="AV181" s="8">
        <f t="shared" si="148"/>
        <v>6.886167567561829</v>
      </c>
      <c r="AW181" s="8"/>
      <c r="AX181" s="8">
        <f t="shared" si="166"/>
        <v>6.7922863268646774</v>
      </c>
      <c r="AY181" s="8">
        <f t="shared" si="167"/>
        <v>6.8112202002464723</v>
      </c>
      <c r="AZ181" s="8">
        <f t="shared" si="168"/>
        <v>6.9582092235199857</v>
      </c>
      <c r="BA181" s="8">
        <v>6.7908720288943512</v>
      </c>
      <c r="BB181" s="8">
        <f t="shared" si="169"/>
        <v>6.4938439608603549</v>
      </c>
      <c r="BC181" s="8">
        <v>6.67761814122745</v>
      </c>
      <c r="BD181" s="8">
        <f t="shared" si="170"/>
        <v>6.7616213822627866</v>
      </c>
      <c r="BE181" s="5"/>
      <c r="BF181" s="61">
        <f t="shared" si="171"/>
        <v>54.653912399999996</v>
      </c>
      <c r="BG181" s="63">
        <f t="shared" si="172"/>
        <v>58.969430599999995</v>
      </c>
      <c r="BH181" s="63">
        <f t="shared" si="173"/>
        <v>50.444010499999997</v>
      </c>
      <c r="BI181" s="63">
        <f t="shared" si="174"/>
        <v>62.171714399999992</v>
      </c>
      <c r="BJ181" s="63">
        <f t="shared" si="175"/>
        <v>57.969430599999995</v>
      </c>
      <c r="BK181" s="63">
        <f t="shared" si="176"/>
        <v>65.412290399999989</v>
      </c>
      <c r="BL181" s="63">
        <f t="shared" si="177"/>
        <v>55.185399099999991</v>
      </c>
      <c r="BM181" s="63">
        <f t="shared" si="178"/>
        <v>57.754430599999992</v>
      </c>
      <c r="BN181" s="64">
        <f t="shared" si="179"/>
        <v>59.676930599999992</v>
      </c>
      <c r="BO181" s="51"/>
      <c r="BP181" s="97"/>
      <c r="BX181" s="54">
        <f t="shared" si="143"/>
        <v>2029</v>
      </c>
      <c r="BY181" s="98">
        <f t="shared" si="180"/>
        <v>47239</v>
      </c>
      <c r="BZ181" s="57">
        <f t="shared" si="144"/>
        <v>6.8928265508012982</v>
      </c>
      <c r="CA181" s="57">
        <f t="shared" si="145"/>
        <v>6.4938439608603549</v>
      </c>
      <c r="CB181" s="57">
        <v>6.7875557023637381</v>
      </c>
      <c r="CC181" s="57">
        <v>6.6743685143383686</v>
      </c>
      <c r="CD181" s="57">
        <v>6.7875557023637381</v>
      </c>
      <c r="CE181" s="57">
        <f t="shared" si="146"/>
        <v>6.5276970827212839</v>
      </c>
      <c r="CF181" s="1"/>
      <c r="CG181" s="99">
        <v>-1</v>
      </c>
      <c r="CH181" s="7">
        <v>-1.5</v>
      </c>
      <c r="CI181" s="7">
        <v>-1</v>
      </c>
      <c r="CJ181" s="7">
        <v>-1</v>
      </c>
      <c r="CK181" s="7">
        <v>2.75</v>
      </c>
      <c r="CL181" s="7">
        <v>-2</v>
      </c>
      <c r="CM181" s="7">
        <v>-0.40492000000000417</v>
      </c>
      <c r="CN181" s="100">
        <v>1.7727700000000013</v>
      </c>
      <c r="CO181" s="13"/>
      <c r="CP181" s="101">
        <v>1.0494671043755903</v>
      </c>
      <c r="CQ181" s="102">
        <v>1.0215706555140831</v>
      </c>
      <c r="CR181" s="102">
        <v>1.0146452609015004</v>
      </c>
      <c r="CS181" s="102">
        <v>0.94678538771716803</v>
      </c>
      <c r="CT181" s="102">
        <v>1.0456480280723168</v>
      </c>
      <c r="CU181" s="103">
        <v>1.0022450048641773</v>
      </c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</row>
    <row r="182" spans="1:143" ht="12.75" x14ac:dyDescent="0.2">
      <c r="A182" s="3">
        <f t="shared" si="142"/>
        <v>2029</v>
      </c>
      <c r="B182" s="43">
        <v>47270</v>
      </c>
      <c r="C182" s="43">
        <v>47299</v>
      </c>
      <c r="D182" s="44">
        <f t="shared" si="147"/>
        <v>47270</v>
      </c>
      <c r="E182" s="94">
        <v>60.182760000000002</v>
      </c>
      <c r="F182" s="46">
        <v>52.536659999999998</v>
      </c>
      <c r="G182" s="94">
        <v>63.359070000000003</v>
      </c>
      <c r="H182" s="46">
        <v>58.181660000000001</v>
      </c>
      <c r="I182" s="94">
        <v>55.727690000000003</v>
      </c>
      <c r="J182" s="46">
        <v>48.418010000000002</v>
      </c>
      <c r="K182" s="94">
        <v>70.637910000000005</v>
      </c>
      <c r="L182" s="46">
        <v>64.691850000000002</v>
      </c>
      <c r="M182" s="94">
        <v>66.886129999999994</v>
      </c>
      <c r="N182" s="46">
        <v>60.456359999999997</v>
      </c>
      <c r="O182" s="94">
        <f t="shared" si="154"/>
        <v>63.109070000000003</v>
      </c>
      <c r="P182" s="46">
        <f t="shared" si="155"/>
        <v>57.431660000000001</v>
      </c>
      <c r="Q182" s="94">
        <f t="shared" si="156"/>
        <v>63.359070000000003</v>
      </c>
      <c r="R182" s="46">
        <f t="shared" si="157"/>
        <v>57.431660000000001</v>
      </c>
      <c r="S182" s="94">
        <f t="shared" si="158"/>
        <v>66.359070000000003</v>
      </c>
      <c r="T182" s="46">
        <f t="shared" si="159"/>
        <v>56.181660000000001</v>
      </c>
      <c r="U182" s="94">
        <f t="shared" si="160"/>
        <v>62.588660000000004</v>
      </c>
      <c r="V182" s="95">
        <f t="shared" si="161"/>
        <v>57.454149999999991</v>
      </c>
      <c r="W182" s="96">
        <v>6.9773816502501598</v>
      </c>
      <c r="X182" s="96">
        <v>7.2119435023706497</v>
      </c>
      <c r="Y182" s="96">
        <v>6.6919655884140585</v>
      </c>
      <c r="Z182" s="96">
        <v>6.6496105834023345</v>
      </c>
      <c r="AA182" s="96">
        <v>6.2946100183897276</v>
      </c>
      <c r="AB182" s="96">
        <v>6.9756134002894923</v>
      </c>
      <c r="AC182" s="96">
        <v>6.6740668051049417</v>
      </c>
      <c r="AD182" s="96">
        <v>6.5055321803692392</v>
      </c>
      <c r="AE182" s="96">
        <v>6.3261953978923282</v>
      </c>
      <c r="AF182" s="96">
        <f t="shared" si="181"/>
        <v>6.9807111103760633</v>
      </c>
      <c r="AG182" s="96">
        <f t="shared" si="182"/>
        <v>6.7941108133863386</v>
      </c>
      <c r="AH182" s="96">
        <f t="shared" si="183"/>
        <v>6.7476107393776452</v>
      </c>
      <c r="AI182" s="96">
        <f t="shared" si="184"/>
        <v>6.8066336698026699</v>
      </c>
      <c r="AJ182" s="96">
        <f t="shared" si="185"/>
        <v>6.6890667304996132</v>
      </c>
      <c r="AK182" s="125"/>
      <c r="AL182" s="7"/>
      <c r="AM182" s="13"/>
      <c r="AN182" s="13"/>
      <c r="AO182" s="13"/>
      <c r="AP182" s="13"/>
      <c r="AQ182" s="13"/>
      <c r="AR182" s="8">
        <f t="shared" si="162"/>
        <v>6.8150775740470992</v>
      </c>
      <c r="AS182" s="8">
        <f t="shared" si="163"/>
        <v>6.6437851411416187</v>
      </c>
      <c r="AT182" s="8">
        <f t="shared" si="164"/>
        <v>7.0733875633797423</v>
      </c>
      <c r="AU182" s="8">
        <f t="shared" si="165"/>
        <v>6.8956031767294421</v>
      </c>
      <c r="AV182" s="8">
        <f t="shared" si="148"/>
        <v>6.8569633638244758</v>
      </c>
      <c r="AW182" s="8"/>
      <c r="AX182" s="8">
        <f t="shared" si="166"/>
        <v>6.77045553459741</v>
      </c>
      <c r="AY182" s="8">
        <f t="shared" si="167"/>
        <v>6.8036646424200313</v>
      </c>
      <c r="AZ182" s="8">
        <f t="shared" si="168"/>
        <v>6.9796313021689471</v>
      </c>
      <c r="BA182" s="8">
        <v>6.7689787260924872</v>
      </c>
      <c r="BB182" s="8">
        <f t="shared" si="169"/>
        <v>6.471856377077291</v>
      </c>
      <c r="BC182" s="8">
        <v>6.6560847929122646</v>
      </c>
      <c r="BD182" s="8">
        <f t="shared" si="170"/>
        <v>6.7400690943268051</v>
      </c>
      <c r="BE182" s="5"/>
      <c r="BF182" s="61">
        <f t="shared" si="171"/>
        <v>56.894936999999999</v>
      </c>
      <c r="BG182" s="63">
        <f t="shared" si="172"/>
        <v>61.13278369999999</v>
      </c>
      <c r="BH182" s="63">
        <f t="shared" si="173"/>
        <v>52.584527600000001</v>
      </c>
      <c r="BI182" s="63">
        <f t="shared" si="174"/>
        <v>64.121328899999995</v>
      </c>
      <c r="BJ182" s="63">
        <f t="shared" si="175"/>
        <v>60.810283699999999</v>
      </c>
      <c r="BK182" s="63">
        <f t="shared" si="176"/>
        <v>68.081104199999999</v>
      </c>
      <c r="BL182" s="63">
        <f t="shared" si="177"/>
        <v>60.380820699999994</v>
      </c>
      <c r="BM182" s="63">
        <f t="shared" si="178"/>
        <v>60.667783700000001</v>
      </c>
      <c r="BN182" s="64">
        <f t="shared" si="179"/>
        <v>61.982783699999999</v>
      </c>
      <c r="BO182" s="51"/>
      <c r="BP182" s="97"/>
      <c r="BX182" s="54">
        <f t="shared" si="143"/>
        <v>2029</v>
      </c>
      <c r="BY182" s="98">
        <f t="shared" si="180"/>
        <v>47270</v>
      </c>
      <c r="BZ182" s="57">
        <f t="shared" si="144"/>
        <v>6.9186466389690899</v>
      </c>
      <c r="CA182" s="57">
        <f t="shared" si="145"/>
        <v>6.471856377077291</v>
      </c>
      <c r="CB182" s="57">
        <v>6.7656623995618741</v>
      </c>
      <c r="CC182" s="57">
        <v>6.6528351267293973</v>
      </c>
      <c r="CD182" s="57">
        <v>6.7656623995618741</v>
      </c>
      <c r="CE182" s="57">
        <f t="shared" si="146"/>
        <v>6.5056756510567801</v>
      </c>
      <c r="CF182" s="1"/>
      <c r="CG182" s="99">
        <v>-0.25</v>
      </c>
      <c r="CH182" s="7">
        <v>-0.75</v>
      </c>
      <c r="CI182" s="7">
        <v>0</v>
      </c>
      <c r="CJ182" s="7">
        <v>-0.75</v>
      </c>
      <c r="CK182" s="7">
        <v>2.9999999999999929</v>
      </c>
      <c r="CL182" s="7">
        <v>-2</v>
      </c>
      <c r="CM182" s="7">
        <v>2.4059000000000026</v>
      </c>
      <c r="CN182" s="100">
        <v>4.9174899999999937</v>
      </c>
      <c r="CO182" s="13"/>
      <c r="CP182" s="101">
        <v>1.0497924687199229</v>
      </c>
      <c r="CQ182" s="102">
        <v>1.0217306304138594</v>
      </c>
      <c r="CR182" s="102">
        <v>1.014737728585178</v>
      </c>
      <c r="CS182" s="102">
        <v>0.94661333012512028</v>
      </c>
      <c r="CT182" s="102">
        <v>1.0462839136115596</v>
      </c>
      <c r="CU182" s="103">
        <v>1.0022474940441408</v>
      </c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</row>
    <row r="183" spans="1:143" ht="12.75" x14ac:dyDescent="0.2">
      <c r="A183" s="3">
        <f t="shared" si="142"/>
        <v>2029</v>
      </c>
      <c r="B183" s="43">
        <v>47300</v>
      </c>
      <c r="C183" s="43">
        <v>47330</v>
      </c>
      <c r="D183" s="44">
        <f t="shared" si="147"/>
        <v>47300</v>
      </c>
      <c r="E183" s="94">
        <v>85.51755</v>
      </c>
      <c r="F183" s="46">
        <v>61.825229999999998</v>
      </c>
      <c r="G183" s="94">
        <v>85.306889999999996</v>
      </c>
      <c r="H183" s="46">
        <v>63.244669999999999</v>
      </c>
      <c r="I183" s="94">
        <v>80.026889999999995</v>
      </c>
      <c r="J183" s="46">
        <v>57.297890000000002</v>
      </c>
      <c r="K183" s="94">
        <v>95.066119999999998</v>
      </c>
      <c r="L183" s="46">
        <v>71.516689999999997</v>
      </c>
      <c r="M183" s="94">
        <v>90.398089999999996</v>
      </c>
      <c r="N183" s="46">
        <v>66.911959999999993</v>
      </c>
      <c r="O183" s="94">
        <f t="shared" si="154"/>
        <v>89.806889999999996</v>
      </c>
      <c r="P183" s="46">
        <f t="shared" si="155"/>
        <v>62.244669999999999</v>
      </c>
      <c r="Q183" s="94">
        <f t="shared" si="156"/>
        <v>90.306889999999996</v>
      </c>
      <c r="R183" s="46">
        <f t="shared" si="157"/>
        <v>63.244669999999999</v>
      </c>
      <c r="S183" s="94">
        <f t="shared" si="158"/>
        <v>89.556889999999996</v>
      </c>
      <c r="T183" s="46">
        <f t="shared" si="159"/>
        <v>65.744669999999999</v>
      </c>
      <c r="U183" s="94">
        <f t="shared" si="160"/>
        <v>84.851620000000011</v>
      </c>
      <c r="V183" s="95">
        <f t="shared" si="161"/>
        <v>64.169420000000002</v>
      </c>
      <c r="W183" s="96">
        <v>7.0910930160447876</v>
      </c>
      <c r="X183" s="96">
        <v>7.4202422757006135</v>
      </c>
      <c r="Y183" s="96">
        <v>6.8310693239133089</v>
      </c>
      <c r="Z183" s="96">
        <v>6.7869018321308747</v>
      </c>
      <c r="AA183" s="96">
        <v>6.4319017362982462</v>
      </c>
      <c r="AB183" s="96">
        <v>7.023099564366543</v>
      </c>
      <c r="AC183" s="96">
        <v>6.7469289179654588</v>
      </c>
      <c r="AD183" s="96">
        <v>6.5781073323278374</v>
      </c>
      <c r="AE183" s="96">
        <v>6.3680569016912427</v>
      </c>
      <c r="AF183" s="96">
        <f t="shared" si="181"/>
        <v>7.1193019218626077</v>
      </c>
      <c r="AG183" s="96">
        <f t="shared" si="182"/>
        <v>6.9321018713277684</v>
      </c>
      <c r="AH183" s="96">
        <f t="shared" si="183"/>
        <v>6.8851018586400698</v>
      </c>
      <c r="AI183" s="96">
        <f t="shared" si="184"/>
        <v>6.8815076705148917</v>
      </c>
      <c r="AJ183" s="96">
        <f t="shared" si="185"/>
        <v>6.76192898225713</v>
      </c>
      <c r="AK183" s="125"/>
      <c r="AL183" s="7"/>
      <c r="AM183" s="13"/>
      <c r="AN183" s="13"/>
      <c r="AO183" s="13"/>
      <c r="AP183" s="13"/>
      <c r="AQ183" s="13"/>
      <c r="AR183" s="8">
        <f t="shared" si="162"/>
        <v>6.8891319625627183</v>
      </c>
      <c r="AS183" s="8">
        <f t="shared" si="163"/>
        <v>6.7175478730844977</v>
      </c>
      <c r="AT183" s="8">
        <f t="shared" si="164"/>
        <v>7.1502486004827484</v>
      </c>
      <c r="AU183" s="8">
        <f t="shared" si="165"/>
        <v>6.9721615035257667</v>
      </c>
      <c r="AV183" s="8">
        <f t="shared" si="148"/>
        <v>6.9322724849139323</v>
      </c>
      <c r="AW183" s="8"/>
      <c r="AX183" s="8">
        <f t="shared" si="166"/>
        <v>6.910149519872685</v>
      </c>
      <c r="AY183" s="8">
        <f t="shared" si="167"/>
        <v>6.8775988005737778</v>
      </c>
      <c r="AZ183" s="8">
        <f t="shared" si="168"/>
        <v>7.0271338432220514</v>
      </c>
      <c r="BA183" s="8">
        <v>6.9090718640120938</v>
      </c>
      <c r="BB183" s="8">
        <f t="shared" si="169"/>
        <v>6.6125385349915424</v>
      </c>
      <c r="BC183" s="8">
        <v>6.7938746167086705</v>
      </c>
      <c r="BD183" s="8">
        <f t="shared" si="170"/>
        <v>6.877980946389628</v>
      </c>
      <c r="BE183" s="5"/>
      <c r="BF183" s="61">
        <f t="shared" si="171"/>
        <v>75.329852399999993</v>
      </c>
      <c r="BG183" s="63">
        <f t="shared" si="172"/>
        <v>75.820135399999998</v>
      </c>
      <c r="BH183" s="63">
        <f t="shared" si="173"/>
        <v>70.253419999999991</v>
      </c>
      <c r="BI183" s="63">
        <f t="shared" si="174"/>
        <v>80.299054099999992</v>
      </c>
      <c r="BJ183" s="63">
        <f t="shared" si="175"/>
        <v>78.670135399999992</v>
      </c>
      <c r="BK183" s="63">
        <f t="shared" si="176"/>
        <v>84.939865099999992</v>
      </c>
      <c r="BL183" s="63">
        <f t="shared" si="177"/>
        <v>75.958274000000003</v>
      </c>
      <c r="BM183" s="63">
        <f t="shared" si="178"/>
        <v>77.955135399999989</v>
      </c>
      <c r="BN183" s="64">
        <f t="shared" si="179"/>
        <v>79.3176354</v>
      </c>
      <c r="BO183" s="51"/>
      <c r="BP183" s="97"/>
      <c r="BX183" s="54">
        <f t="shared" si="143"/>
        <v>2029</v>
      </c>
      <c r="BY183" s="98">
        <f t="shared" si="180"/>
        <v>47300</v>
      </c>
      <c r="BZ183" s="57">
        <f t="shared" si="144"/>
        <v>7.0617722028123353</v>
      </c>
      <c r="CA183" s="57">
        <f t="shared" si="145"/>
        <v>6.6125385349915424</v>
      </c>
      <c r="CB183" s="57">
        <v>6.9057555374814816</v>
      </c>
      <c r="CC183" s="57">
        <v>6.7906252019629578</v>
      </c>
      <c r="CD183" s="57">
        <v>6.9057555374814816</v>
      </c>
      <c r="CE183" s="57">
        <f t="shared" si="146"/>
        <v>6.6465743763323539</v>
      </c>
      <c r="CF183" s="1"/>
      <c r="CG183" s="99">
        <v>4.5</v>
      </c>
      <c r="CH183" s="7">
        <v>-1</v>
      </c>
      <c r="CI183" s="7">
        <v>5</v>
      </c>
      <c r="CJ183" s="7">
        <v>0</v>
      </c>
      <c r="CK183" s="7">
        <v>4.25</v>
      </c>
      <c r="CL183" s="7">
        <v>2.5</v>
      </c>
      <c r="CM183" s="7">
        <v>-0.66592999999998881</v>
      </c>
      <c r="CN183" s="100">
        <v>2.3441900000000047</v>
      </c>
      <c r="CO183" s="13"/>
      <c r="CP183" s="101">
        <v>1.0489767051231047</v>
      </c>
      <c r="CQ183" s="102">
        <v>1.021394156389515</v>
      </c>
      <c r="CR183" s="102">
        <v>1.014469050671146</v>
      </c>
      <c r="CS183" s="102">
        <v>0.94769335042508351</v>
      </c>
      <c r="CT183" s="102">
        <v>1.0461227406089904</v>
      </c>
      <c r="CU183" s="103">
        <v>1.0022232432672782</v>
      </c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</row>
    <row r="184" spans="1:143" ht="12.75" x14ac:dyDescent="0.2">
      <c r="A184" s="3">
        <f t="shared" si="142"/>
        <v>2029</v>
      </c>
      <c r="B184" s="43">
        <v>47331</v>
      </c>
      <c r="C184" s="43">
        <v>47361</v>
      </c>
      <c r="D184" s="44">
        <f t="shared" si="147"/>
        <v>47331</v>
      </c>
      <c r="E184" s="94">
        <v>91.719719999999995</v>
      </c>
      <c r="F184" s="46">
        <v>65.02234</v>
      </c>
      <c r="G184" s="94">
        <v>88.526790000000005</v>
      </c>
      <c r="H184" s="46">
        <v>64.473699999999994</v>
      </c>
      <c r="I184" s="94">
        <v>86.994799999999998</v>
      </c>
      <c r="J184" s="46">
        <v>60.64246</v>
      </c>
      <c r="K184" s="94">
        <v>98.674189999999996</v>
      </c>
      <c r="L184" s="46">
        <v>73.266419999999997</v>
      </c>
      <c r="M184" s="94">
        <v>94.038960000000003</v>
      </c>
      <c r="N184" s="46">
        <v>68.630700000000004</v>
      </c>
      <c r="O184" s="94">
        <f t="shared" si="154"/>
        <v>92.026790000000005</v>
      </c>
      <c r="P184" s="46">
        <f t="shared" si="155"/>
        <v>63.473699999999994</v>
      </c>
      <c r="Q184" s="94">
        <f t="shared" si="156"/>
        <v>92.776790000000005</v>
      </c>
      <c r="R184" s="46">
        <f t="shared" si="157"/>
        <v>64.473699999999994</v>
      </c>
      <c r="S184" s="94">
        <f t="shared" si="158"/>
        <v>92.276790000000005</v>
      </c>
      <c r="T184" s="46">
        <f t="shared" si="159"/>
        <v>66.973699999999994</v>
      </c>
      <c r="U184" s="94">
        <f t="shared" si="160"/>
        <v>86.689459999999997</v>
      </c>
      <c r="V184" s="95">
        <f t="shared" si="161"/>
        <v>63.129440000000002</v>
      </c>
      <c r="W184" s="96">
        <v>7.1418308419820908</v>
      </c>
      <c r="X184" s="96">
        <v>7.5258674507700629</v>
      </c>
      <c r="Y184" s="96">
        <v>6.9865360384172659</v>
      </c>
      <c r="Z184" s="96">
        <v>6.8754484768528323</v>
      </c>
      <c r="AA184" s="96">
        <v>6.5204459738300624</v>
      </c>
      <c r="AB184" s="96">
        <v>7.0875508623894561</v>
      </c>
      <c r="AC184" s="96">
        <v>6.7825866317210872</v>
      </c>
      <c r="AD184" s="96">
        <v>6.6642365932724257</v>
      </c>
      <c r="AE184" s="96">
        <v>6.4011696326364866</v>
      </c>
      <c r="AF184" s="96">
        <f t="shared" si="181"/>
        <v>7.2089508282840828</v>
      </c>
      <c r="AG184" s="96">
        <f t="shared" si="182"/>
        <v>7.0211495041497827</v>
      </c>
      <c r="AH184" s="96">
        <f t="shared" si="183"/>
        <v>6.9738491706484389</v>
      </c>
      <c r="AI184" s="96">
        <f t="shared" si="184"/>
        <v>6.9695382696816086</v>
      </c>
      <c r="AJ184" s="96">
        <f t="shared" si="185"/>
        <v>6.7975866021565858</v>
      </c>
      <c r="AK184" s="125"/>
      <c r="AL184" s="7"/>
      <c r="AM184" s="13"/>
      <c r="AN184" s="13"/>
      <c r="AO184" s="13"/>
      <c r="AP184" s="13"/>
      <c r="AQ184" s="13"/>
      <c r="AR184" s="8">
        <f t="shared" si="162"/>
        <v>6.9253731595904933</v>
      </c>
      <c r="AS184" s="8">
        <f t="shared" si="163"/>
        <v>6.8050865060193368</v>
      </c>
      <c r="AT184" s="8">
        <f t="shared" si="164"/>
        <v>7.1878633326443904</v>
      </c>
      <c r="AU184" s="8">
        <f t="shared" si="165"/>
        <v>7.0630178355921913</v>
      </c>
      <c r="AV184" s="8">
        <f t="shared" si="148"/>
        <v>6.9953352084616025</v>
      </c>
      <c r="AW184" s="8"/>
      <c r="AX184" s="8">
        <f t="shared" si="166"/>
        <v>7.0002458209735785</v>
      </c>
      <c r="AY184" s="8">
        <f t="shared" si="167"/>
        <v>6.9137811585196207</v>
      </c>
      <c r="AZ184" s="8">
        <f t="shared" si="168"/>
        <v>7.0916073691377592</v>
      </c>
      <c r="BA184" s="8">
        <v>6.9994254447321076</v>
      </c>
      <c r="BB184" s="8">
        <f t="shared" si="169"/>
        <v>6.7032693860334698</v>
      </c>
      <c r="BC184" s="8">
        <v>6.8827426665765321</v>
      </c>
      <c r="BD184" s="8">
        <f t="shared" si="170"/>
        <v>6.966927852187677</v>
      </c>
      <c r="BE184" s="5"/>
      <c r="BF184" s="61">
        <f t="shared" si="171"/>
        <v>80.239846599999993</v>
      </c>
      <c r="BG184" s="63">
        <f t="shared" si="172"/>
        <v>78.183961299999993</v>
      </c>
      <c r="BH184" s="63">
        <f t="shared" si="173"/>
        <v>75.663293799999991</v>
      </c>
      <c r="BI184" s="63">
        <f t="shared" si="174"/>
        <v>83.113408199999995</v>
      </c>
      <c r="BJ184" s="63">
        <f t="shared" si="175"/>
        <v>80.606461299999992</v>
      </c>
      <c r="BK184" s="63">
        <f t="shared" si="176"/>
        <v>87.748848899999984</v>
      </c>
      <c r="BL184" s="63">
        <f t="shared" si="177"/>
        <v>76.558651399999988</v>
      </c>
      <c r="BM184" s="63">
        <f t="shared" si="178"/>
        <v>79.748961299999991</v>
      </c>
      <c r="BN184" s="64">
        <f t="shared" si="179"/>
        <v>81.396461299999999</v>
      </c>
      <c r="BO184" s="51"/>
      <c r="BP184" s="97"/>
      <c r="BX184" s="54">
        <f t="shared" si="143"/>
        <v>2029</v>
      </c>
      <c r="BY184" s="98">
        <f t="shared" si="180"/>
        <v>47331</v>
      </c>
      <c r="BZ184" s="57">
        <f t="shared" si="144"/>
        <v>7.2217338393016419</v>
      </c>
      <c r="CA184" s="57">
        <f t="shared" si="145"/>
        <v>6.7032693860334698</v>
      </c>
      <c r="CB184" s="57">
        <v>6.9961091182014945</v>
      </c>
      <c r="CC184" s="57">
        <v>6.8794934139961308</v>
      </c>
      <c r="CD184" s="57">
        <v>6.9961091182014945</v>
      </c>
      <c r="CE184" s="57">
        <f t="shared" si="146"/>
        <v>6.7374448992508844</v>
      </c>
      <c r="CF184" s="1"/>
      <c r="CG184" s="99">
        <v>3.5</v>
      </c>
      <c r="CH184" s="7">
        <v>-1</v>
      </c>
      <c r="CI184" s="7">
        <v>4.25</v>
      </c>
      <c r="CJ184" s="7">
        <v>0</v>
      </c>
      <c r="CK184" s="7">
        <v>3.75</v>
      </c>
      <c r="CL184" s="7">
        <v>2.5</v>
      </c>
      <c r="CM184" s="7">
        <v>-5.0302599999999984</v>
      </c>
      <c r="CN184" s="100">
        <v>-1.8928999999999974</v>
      </c>
      <c r="CO184" s="13"/>
      <c r="CP184" s="101">
        <v>1.0485062687261832</v>
      </c>
      <c r="CQ184" s="102">
        <v>1.021191494313058</v>
      </c>
      <c r="CR184" s="102">
        <v>1.0143118945806788</v>
      </c>
      <c r="CS184" s="102">
        <v>0.94836664048637176</v>
      </c>
      <c r="CT184" s="102">
        <v>1.0458119504216561</v>
      </c>
      <c r="CU184" s="103">
        <v>1.0022115412968478</v>
      </c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</row>
    <row r="185" spans="1:143" ht="12.75" x14ac:dyDescent="0.2">
      <c r="A185" s="3">
        <f t="shared" si="142"/>
        <v>2029</v>
      </c>
      <c r="B185" s="43">
        <v>47362</v>
      </c>
      <c r="C185" s="43">
        <v>47391</v>
      </c>
      <c r="D185" s="44">
        <f t="shared" si="147"/>
        <v>47362</v>
      </c>
      <c r="E185" s="94">
        <v>76.445939999999993</v>
      </c>
      <c r="F185" s="46">
        <v>62.627369999999999</v>
      </c>
      <c r="G185" s="94">
        <v>70.965050000000005</v>
      </c>
      <c r="H185" s="46">
        <v>61.76585</v>
      </c>
      <c r="I185" s="94">
        <v>75.276030000000006</v>
      </c>
      <c r="J185" s="46">
        <v>60.378140000000002</v>
      </c>
      <c r="K185" s="94">
        <v>85.057850000000002</v>
      </c>
      <c r="L185" s="46">
        <v>71.888189999999994</v>
      </c>
      <c r="M185" s="94">
        <v>79.675899999999999</v>
      </c>
      <c r="N185" s="46">
        <v>66.533829999999995</v>
      </c>
      <c r="O185" s="94">
        <f t="shared" si="154"/>
        <v>72.965050000000005</v>
      </c>
      <c r="P185" s="46">
        <f t="shared" si="155"/>
        <v>59.26585</v>
      </c>
      <c r="Q185" s="94">
        <f t="shared" si="156"/>
        <v>71.965050000000005</v>
      </c>
      <c r="R185" s="46">
        <f t="shared" si="157"/>
        <v>58.76585</v>
      </c>
      <c r="S185" s="94">
        <f t="shared" si="158"/>
        <v>74.215050000000005</v>
      </c>
      <c r="T185" s="46">
        <f t="shared" si="159"/>
        <v>64.01585</v>
      </c>
      <c r="U185" s="94">
        <f t="shared" si="160"/>
        <v>70.935639999999992</v>
      </c>
      <c r="V185" s="95">
        <f t="shared" si="161"/>
        <v>59.558279999999996</v>
      </c>
      <c r="W185" s="96">
        <v>7.0724533319978686</v>
      </c>
      <c r="X185" s="96">
        <v>7.4501620619083146</v>
      </c>
      <c r="Y185" s="96">
        <v>6.9832114817712618</v>
      </c>
      <c r="Z185" s="96">
        <v>6.8727059195453961</v>
      </c>
      <c r="AA185" s="96">
        <v>6.5177056137793041</v>
      </c>
      <c r="AB185" s="96">
        <v>7.1483363664093584</v>
      </c>
      <c r="AC185" s="96">
        <v>7.0115899743890271</v>
      </c>
      <c r="AD185" s="96">
        <v>6.7098707919380205</v>
      </c>
      <c r="AE185" s="96">
        <v>6.4490546899375909</v>
      </c>
      <c r="AF185" s="96">
        <f t="shared" si="181"/>
        <v>7.206106206707128</v>
      </c>
      <c r="AG185" s="96">
        <f t="shared" si="182"/>
        <v>7.0183060449525598</v>
      </c>
      <c r="AH185" s="96">
        <f t="shared" si="183"/>
        <v>6.9711060042985888</v>
      </c>
      <c r="AI185" s="96">
        <f t="shared" si="184"/>
        <v>7.0149694638437552</v>
      </c>
      <c r="AJ185" s="96">
        <f t="shared" si="185"/>
        <v>7.0265899529411175</v>
      </c>
      <c r="AK185" s="125"/>
      <c r="AL185" s="7"/>
      <c r="AM185" s="13"/>
      <c r="AN185" s="13"/>
      <c r="AO185" s="13"/>
      <c r="AP185" s="13"/>
      <c r="AQ185" s="13"/>
      <c r="AR185" s="8">
        <f t="shared" si="162"/>
        <v>7.1581237873656134</v>
      </c>
      <c r="AS185" s="8">
        <f t="shared" si="163"/>
        <v>6.851467437684744</v>
      </c>
      <c r="AT185" s="8">
        <f t="shared" si="164"/>
        <v>7.4294351691790794</v>
      </c>
      <c r="AU185" s="8">
        <f t="shared" si="165"/>
        <v>7.1111565965901971</v>
      </c>
      <c r="AV185" s="8">
        <f t="shared" si="148"/>
        <v>7.1375457477049089</v>
      </c>
      <c r="AW185" s="8"/>
      <c r="AX185" s="8">
        <f t="shared" si="166"/>
        <v>6.9974552661227074</v>
      </c>
      <c r="AY185" s="8">
        <f t="shared" si="167"/>
        <v>7.1461539060264094</v>
      </c>
      <c r="AZ185" s="8">
        <f t="shared" si="168"/>
        <v>7.1524138367954508</v>
      </c>
      <c r="BA185" s="8">
        <v>6.9966270431827926</v>
      </c>
      <c r="BB185" s="8">
        <f t="shared" si="169"/>
        <v>6.7004613523714571</v>
      </c>
      <c r="BC185" s="8">
        <v>6.8799902744028847</v>
      </c>
      <c r="BD185" s="8">
        <f t="shared" si="170"/>
        <v>6.9641728975845263</v>
      </c>
      <c r="BE185" s="5"/>
      <c r="BF185" s="61">
        <f t="shared" si="171"/>
        <v>70.503954899999997</v>
      </c>
      <c r="BG185" s="63">
        <f t="shared" si="172"/>
        <v>67.009394</v>
      </c>
      <c r="BH185" s="63">
        <f t="shared" si="173"/>
        <v>68.869937300000004</v>
      </c>
      <c r="BI185" s="63">
        <f t="shared" si="174"/>
        <v>74.024809899999994</v>
      </c>
      <c r="BJ185" s="63">
        <f t="shared" si="175"/>
        <v>66.289394000000001</v>
      </c>
      <c r="BK185" s="63">
        <f t="shared" si="176"/>
        <v>79.394896199999991</v>
      </c>
      <c r="BL185" s="63">
        <f t="shared" si="177"/>
        <v>66.043375199999986</v>
      </c>
      <c r="BM185" s="63">
        <f t="shared" si="178"/>
        <v>67.074393999999998</v>
      </c>
      <c r="BN185" s="64">
        <f t="shared" si="179"/>
        <v>69.829394000000008</v>
      </c>
      <c r="BO185" s="51"/>
      <c r="BP185" s="97"/>
      <c r="BX185" s="54">
        <f t="shared" si="143"/>
        <v>2029</v>
      </c>
      <c r="BY185" s="98">
        <f t="shared" si="180"/>
        <v>47362</v>
      </c>
      <c r="BZ185" s="57">
        <f t="shared" si="144"/>
        <v>7.2183131616125751</v>
      </c>
      <c r="CA185" s="57">
        <f t="shared" si="145"/>
        <v>6.7004613523714571</v>
      </c>
      <c r="CB185" s="57">
        <v>6.9933107166521795</v>
      </c>
      <c r="CC185" s="57">
        <v>6.8767410167999525</v>
      </c>
      <c r="CD185" s="57">
        <v>6.9933107166521795</v>
      </c>
      <c r="CE185" s="57">
        <f t="shared" si="146"/>
        <v>6.7346325428769536</v>
      </c>
      <c r="CF185" s="1"/>
      <c r="CG185" s="99">
        <v>2</v>
      </c>
      <c r="CH185" s="7">
        <v>-2.5</v>
      </c>
      <c r="CI185" s="7">
        <v>1</v>
      </c>
      <c r="CJ185" s="7">
        <v>-3</v>
      </c>
      <c r="CK185" s="7">
        <v>3.25</v>
      </c>
      <c r="CL185" s="7">
        <v>2.25</v>
      </c>
      <c r="CM185" s="7">
        <v>-5.5103000000000009</v>
      </c>
      <c r="CN185" s="100">
        <v>-3.0690900000000028</v>
      </c>
      <c r="CO185" s="13"/>
      <c r="CP185" s="101">
        <v>1.0485107745136555</v>
      </c>
      <c r="CQ185" s="102">
        <v>1.021185269253714</v>
      </c>
      <c r="CR185" s="102">
        <v>1.0143175171330046</v>
      </c>
      <c r="CS185" s="102">
        <v>0.94834635587178251</v>
      </c>
      <c r="CT185" s="102">
        <v>1.0454701262313895</v>
      </c>
      <c r="CU185" s="103">
        <v>1.0021393119972617</v>
      </c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</row>
    <row r="186" spans="1:143" ht="12.75" x14ac:dyDescent="0.2">
      <c r="A186" s="3">
        <f t="shared" si="142"/>
        <v>2029</v>
      </c>
      <c r="B186" s="43">
        <v>47392</v>
      </c>
      <c r="C186" s="43">
        <v>47422</v>
      </c>
      <c r="D186" s="44">
        <f t="shared" si="147"/>
        <v>47392</v>
      </c>
      <c r="E186" s="94">
        <v>74.311490000000006</v>
      </c>
      <c r="F186" s="46">
        <v>61.999890000000001</v>
      </c>
      <c r="G186" s="94">
        <v>64.518119999999996</v>
      </c>
      <c r="H186" s="46">
        <v>60.636850000000003</v>
      </c>
      <c r="I186" s="94">
        <v>74.85454</v>
      </c>
      <c r="J186" s="46">
        <v>59.490600000000001</v>
      </c>
      <c r="K186" s="94">
        <v>80.385620000000003</v>
      </c>
      <c r="L186" s="46">
        <v>71.145579999999995</v>
      </c>
      <c r="M186" s="94">
        <v>75.016649999999998</v>
      </c>
      <c r="N186" s="46">
        <v>65.423159999999996</v>
      </c>
      <c r="O186" s="94">
        <f t="shared" si="154"/>
        <v>64.768119999999996</v>
      </c>
      <c r="P186" s="46">
        <f t="shared" si="155"/>
        <v>59.636850000000003</v>
      </c>
      <c r="Q186" s="94">
        <f t="shared" si="156"/>
        <v>64.018119999999996</v>
      </c>
      <c r="R186" s="46">
        <f t="shared" si="157"/>
        <v>59.636850000000003</v>
      </c>
      <c r="S186" s="94">
        <f t="shared" si="158"/>
        <v>67.518119999999996</v>
      </c>
      <c r="T186" s="46">
        <f t="shared" si="159"/>
        <v>61.636850000000003</v>
      </c>
      <c r="U186" s="94">
        <f t="shared" si="160"/>
        <v>70.423740000000009</v>
      </c>
      <c r="V186" s="95">
        <f t="shared" si="161"/>
        <v>59.458250000000007</v>
      </c>
      <c r="W186" s="96">
        <v>7.1134276654616135</v>
      </c>
      <c r="X186" s="96">
        <v>7.555718030170457</v>
      </c>
      <c r="Y186" s="96">
        <v>7.0345629921805086</v>
      </c>
      <c r="Z186" s="96">
        <v>7.0128417509962953</v>
      </c>
      <c r="AA186" s="96">
        <v>6.6578396374890385</v>
      </c>
      <c r="AB186" s="96">
        <v>7.4789513743246685</v>
      </c>
      <c r="AC186" s="96">
        <v>7.3462630877811526</v>
      </c>
      <c r="AD186" s="96">
        <v>7.051714435847348</v>
      </c>
      <c r="AE186" s="96">
        <v>6.779576719984707</v>
      </c>
      <c r="AF186" s="96">
        <f t="shared" si="181"/>
        <v>7.3475437436466571</v>
      </c>
      <c r="AG186" s="96">
        <f t="shared" si="182"/>
        <v>7.1591426219994254</v>
      </c>
      <c r="AH186" s="96">
        <f t="shared" si="183"/>
        <v>7.1114423380154932</v>
      </c>
      <c r="AI186" s="96">
        <f t="shared" si="184"/>
        <v>7.3590150649347867</v>
      </c>
      <c r="AJ186" s="96">
        <f t="shared" si="185"/>
        <v>7.3612630124121514</v>
      </c>
      <c r="AK186" s="125"/>
      <c r="AL186" s="7"/>
      <c r="AM186" s="13"/>
      <c r="AN186" s="13"/>
      <c r="AO186" s="13"/>
      <c r="AP186" s="13"/>
      <c r="AQ186" s="13"/>
      <c r="AR186" s="8">
        <f t="shared" si="162"/>
        <v>7.4982733080406057</v>
      </c>
      <c r="AS186" s="8">
        <f t="shared" si="163"/>
        <v>7.1989048235057904</v>
      </c>
      <c r="AT186" s="8">
        <f t="shared" si="164"/>
        <v>7.7824762981819369</v>
      </c>
      <c r="AU186" s="8">
        <f t="shared" si="165"/>
        <v>7.4717617995746313</v>
      </c>
      <c r="AV186" s="8">
        <f t="shared" si="148"/>
        <v>7.4878540573257411</v>
      </c>
      <c r="AW186" s="8"/>
      <c r="AX186" s="8">
        <f t="shared" si="166"/>
        <v>7.1400436172123483</v>
      </c>
      <c r="AY186" s="8">
        <f t="shared" si="167"/>
        <v>7.48575117988955</v>
      </c>
      <c r="AZ186" s="8">
        <f t="shared" si="168"/>
        <v>7.4831428668511633</v>
      </c>
      <c r="BA186" s="8">
        <v>7.1396226856382281</v>
      </c>
      <c r="BB186" s="8">
        <f t="shared" si="169"/>
        <v>6.8440560072641041</v>
      </c>
      <c r="BC186" s="8">
        <v>7.0206348817704134</v>
      </c>
      <c r="BD186" s="8">
        <f t="shared" si="170"/>
        <v>7.1049421908551436</v>
      </c>
      <c r="BE186" s="5"/>
      <c r="BF186" s="61">
        <f t="shared" si="171"/>
        <v>69.017502000000007</v>
      </c>
      <c r="BG186" s="63">
        <f t="shared" si="172"/>
        <v>62.849173899999997</v>
      </c>
      <c r="BH186" s="63">
        <f t="shared" si="173"/>
        <v>68.2480458</v>
      </c>
      <c r="BI186" s="63">
        <f t="shared" si="174"/>
        <v>70.891449299999991</v>
      </c>
      <c r="BJ186" s="63">
        <f t="shared" si="175"/>
        <v>62.134173899999993</v>
      </c>
      <c r="BK186" s="63">
        <f t="shared" si="176"/>
        <v>76.412402799999995</v>
      </c>
      <c r="BL186" s="63">
        <f t="shared" si="177"/>
        <v>65.708579299999997</v>
      </c>
      <c r="BM186" s="63">
        <f t="shared" si="178"/>
        <v>62.561673900000002</v>
      </c>
      <c r="BN186" s="64">
        <f t="shared" si="179"/>
        <v>64.989173899999997</v>
      </c>
      <c r="BO186" s="51"/>
      <c r="BP186" s="97"/>
      <c r="BX186" s="54">
        <f t="shared" si="143"/>
        <v>2029</v>
      </c>
      <c r="BY186" s="98">
        <f t="shared" si="180"/>
        <v>47392</v>
      </c>
      <c r="BZ186" s="57">
        <f t="shared" si="144"/>
        <v>7.2711493694624023</v>
      </c>
      <c r="CA186" s="57">
        <f t="shared" si="145"/>
        <v>6.8440560072641041</v>
      </c>
      <c r="CB186" s="57">
        <v>7.136306359107615</v>
      </c>
      <c r="CC186" s="57">
        <v>7.0173858808140102</v>
      </c>
      <c r="CD186" s="57">
        <v>7.136306359107615</v>
      </c>
      <c r="CE186" s="57">
        <f t="shared" si="146"/>
        <v>6.8784482486545953</v>
      </c>
      <c r="CF186" s="1"/>
      <c r="CG186" s="99">
        <v>0.25</v>
      </c>
      <c r="CH186" s="7">
        <v>-1</v>
      </c>
      <c r="CI186" s="7">
        <v>-0.5</v>
      </c>
      <c r="CJ186" s="7">
        <v>-1</v>
      </c>
      <c r="CK186" s="7">
        <v>3</v>
      </c>
      <c r="CL186" s="7">
        <v>1</v>
      </c>
      <c r="CM186" s="7">
        <v>-3.8877499999999969</v>
      </c>
      <c r="CN186" s="100">
        <v>-2.5416399999999939</v>
      </c>
      <c r="CO186" s="13"/>
      <c r="CP186" s="101">
        <v>1.0477270134610996</v>
      </c>
      <c r="CQ186" s="102">
        <v>1.0208618526123658</v>
      </c>
      <c r="CR186" s="102">
        <v>1.0140600045630845</v>
      </c>
      <c r="CS186" s="102">
        <v>0.94937827971708866</v>
      </c>
      <c r="CT186" s="102">
        <v>1.0435781442772665</v>
      </c>
      <c r="CU186" s="103">
        <v>1.0020418441936756</v>
      </c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</row>
    <row r="187" spans="1:143" ht="12.75" x14ac:dyDescent="0.2">
      <c r="A187" s="3">
        <f t="shared" si="142"/>
        <v>2029</v>
      </c>
      <c r="B187" s="43">
        <v>47423</v>
      </c>
      <c r="C187" s="43">
        <v>47452</v>
      </c>
      <c r="D187" s="44">
        <f t="shared" si="147"/>
        <v>47423</v>
      </c>
      <c r="E187" s="94">
        <v>78.669200000000004</v>
      </c>
      <c r="F187" s="46">
        <v>66.900549999999996</v>
      </c>
      <c r="G187" s="94">
        <v>65.326480000000004</v>
      </c>
      <c r="H187" s="46">
        <v>62.123489999999997</v>
      </c>
      <c r="I187" s="94">
        <v>81.279690000000002</v>
      </c>
      <c r="J187" s="46">
        <v>64.88194</v>
      </c>
      <c r="K187" s="94">
        <v>82.346819999999994</v>
      </c>
      <c r="L187" s="46">
        <v>73.995580000000004</v>
      </c>
      <c r="M187" s="94">
        <v>77.038319999999999</v>
      </c>
      <c r="N187" s="46">
        <v>68.800610000000006</v>
      </c>
      <c r="O187" s="94">
        <f t="shared" si="154"/>
        <v>64.576480000000004</v>
      </c>
      <c r="P187" s="46">
        <f t="shared" si="155"/>
        <v>61.123489999999997</v>
      </c>
      <c r="Q187" s="94">
        <f t="shared" si="156"/>
        <v>64.826480000000004</v>
      </c>
      <c r="R187" s="46">
        <f t="shared" si="157"/>
        <v>61.623489999999997</v>
      </c>
      <c r="S187" s="94">
        <f t="shared" si="158"/>
        <v>68.076480000000004</v>
      </c>
      <c r="T187" s="46">
        <f t="shared" si="159"/>
        <v>62.623489999999997</v>
      </c>
      <c r="U187" s="94">
        <f t="shared" si="160"/>
        <v>74.839169999999996</v>
      </c>
      <c r="V187" s="95">
        <f t="shared" si="161"/>
        <v>63.602560000000004</v>
      </c>
      <c r="W187" s="96">
        <v>7.3837030841419367</v>
      </c>
      <c r="X187" s="96">
        <v>7.7465498782147506</v>
      </c>
      <c r="Y187" s="96">
        <v>7.3559495236659096</v>
      </c>
      <c r="Z187" s="96">
        <v>7.4339498674290896</v>
      </c>
      <c r="AA187" s="96">
        <v>7.2739487941312708</v>
      </c>
      <c r="AB187" s="96">
        <v>7.7357056725769633</v>
      </c>
      <c r="AC187" s="96">
        <v>7.6628433975316277</v>
      </c>
      <c r="AD187" s="96">
        <v>7.6330003027021052</v>
      </c>
      <c r="AE187" s="96">
        <v>7.0860929886897743</v>
      </c>
      <c r="AF187" s="96">
        <f t="shared" si="181"/>
        <v>7.7678521072674753</v>
      </c>
      <c r="AG187" s="96">
        <f t="shared" si="182"/>
        <v>7.5798508461425378</v>
      </c>
      <c r="AH187" s="96">
        <f t="shared" si="183"/>
        <v>7.5324505281780594</v>
      </c>
      <c r="AI187" s="96">
        <f t="shared" si="184"/>
        <v>7.9610003157096099</v>
      </c>
      <c r="AJ187" s="96">
        <f t="shared" si="185"/>
        <v>7.677843482482686</v>
      </c>
      <c r="AK187" s="125"/>
      <c r="AL187" s="7"/>
      <c r="AM187" s="13"/>
      <c r="AN187" s="13"/>
      <c r="AO187" s="13"/>
      <c r="AP187" s="13"/>
      <c r="AQ187" s="13"/>
      <c r="AR187" s="8">
        <f t="shared" si="162"/>
        <v>7.8200339643577879</v>
      </c>
      <c r="AS187" s="8">
        <f t="shared" si="163"/>
        <v>7.7897025334913153</v>
      </c>
      <c r="AT187" s="8">
        <f t="shared" si="164"/>
        <v>8.1164316280307069</v>
      </c>
      <c r="AU187" s="8">
        <f t="shared" si="165"/>
        <v>8.0849506411514014</v>
      </c>
      <c r="AV187" s="8">
        <f t="shared" si="148"/>
        <v>7.9527796917578026</v>
      </c>
      <c r="AW187" s="8"/>
      <c r="AX187" s="8">
        <f t="shared" si="166"/>
        <v>7.568521554160653</v>
      </c>
      <c r="AY187" s="8">
        <f t="shared" si="167"/>
        <v>7.8069894444765371</v>
      </c>
      <c r="AZ187" s="8">
        <f t="shared" si="168"/>
        <v>7.7399857142435255</v>
      </c>
      <c r="BA187" s="8">
        <v>7.5693248298641445</v>
      </c>
      <c r="BB187" s="8">
        <f t="shared" si="169"/>
        <v>7.4753800739125644</v>
      </c>
      <c r="BC187" s="8">
        <v>7.4432721616334989</v>
      </c>
      <c r="BD187" s="8">
        <f t="shared" si="170"/>
        <v>7.5279538597981812</v>
      </c>
      <c r="BE187" s="5"/>
      <c r="BF187" s="61">
        <f t="shared" si="171"/>
        <v>73.608680499999991</v>
      </c>
      <c r="BG187" s="63">
        <f t="shared" si="172"/>
        <v>63.949194299999995</v>
      </c>
      <c r="BH187" s="63">
        <f t="shared" si="173"/>
        <v>74.228657499999997</v>
      </c>
      <c r="BI187" s="63">
        <f t="shared" si="174"/>
        <v>73.496104700000004</v>
      </c>
      <c r="BJ187" s="63">
        <f t="shared" si="175"/>
        <v>63.449194300000002</v>
      </c>
      <c r="BK187" s="63">
        <f t="shared" si="176"/>
        <v>78.755786799999996</v>
      </c>
      <c r="BL187" s="63">
        <f t="shared" si="177"/>
        <v>70.007427699999994</v>
      </c>
      <c r="BM187" s="63">
        <f t="shared" si="178"/>
        <v>63.0916943</v>
      </c>
      <c r="BN187" s="64">
        <f t="shared" si="179"/>
        <v>65.731694300000001</v>
      </c>
      <c r="BO187" s="51"/>
      <c r="BP187" s="97"/>
      <c r="BX187" s="54">
        <f t="shared" si="143"/>
        <v>2029</v>
      </c>
      <c r="BY187" s="98">
        <f t="shared" si="180"/>
        <v>47423</v>
      </c>
      <c r="BZ187" s="57">
        <f t="shared" si="144"/>
        <v>7.6018279696120068</v>
      </c>
      <c r="CA187" s="57">
        <f t="shared" si="145"/>
        <v>7.4753800739125644</v>
      </c>
      <c r="CB187" s="57">
        <v>7.5660085033335323</v>
      </c>
      <c r="CC187" s="57">
        <v>7.4400239319003409</v>
      </c>
      <c r="CD187" s="57">
        <v>7.5660085033335323</v>
      </c>
      <c r="CE187" s="57">
        <f t="shared" si="146"/>
        <v>7.5107441811692022</v>
      </c>
      <c r="CF187" s="1"/>
      <c r="CG187" s="99">
        <v>-0.75</v>
      </c>
      <c r="CH187" s="7">
        <v>-1</v>
      </c>
      <c r="CI187" s="7">
        <v>-0.5</v>
      </c>
      <c r="CJ187" s="7">
        <v>-0.5</v>
      </c>
      <c r="CK187" s="7">
        <v>2.7500000000000071</v>
      </c>
      <c r="CL187" s="7">
        <v>0.5</v>
      </c>
      <c r="CM187" s="7">
        <v>-3.8300300000000078</v>
      </c>
      <c r="CN187" s="100">
        <v>-3.2979899999999915</v>
      </c>
      <c r="CO187" s="13"/>
      <c r="CP187" s="101">
        <v>1.0449158584323168</v>
      </c>
      <c r="CQ187" s="102">
        <v>1.0196263065147499</v>
      </c>
      <c r="CR187" s="102">
        <v>1.0132501109780869</v>
      </c>
      <c r="CS187" s="102">
        <v>0.97847697709143244</v>
      </c>
      <c r="CT187" s="102">
        <v>1.0429713087907768</v>
      </c>
      <c r="CU187" s="103">
        <v>1.0019575090045414</v>
      </c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</row>
    <row r="188" spans="1:143" ht="12.75" x14ac:dyDescent="0.2">
      <c r="A188" s="3">
        <f t="shared" si="142"/>
        <v>2029</v>
      </c>
      <c r="B188" s="43">
        <v>47453</v>
      </c>
      <c r="C188" s="43">
        <v>47483</v>
      </c>
      <c r="D188" s="44">
        <f t="shared" si="147"/>
        <v>47453</v>
      </c>
      <c r="E188" s="94">
        <v>80.311139999999995</v>
      </c>
      <c r="F188" s="46">
        <v>68.756929999999997</v>
      </c>
      <c r="G188" s="94">
        <v>66.514979999999994</v>
      </c>
      <c r="H188" s="46">
        <v>64.068799999999996</v>
      </c>
      <c r="I188" s="94">
        <v>84.098050000000001</v>
      </c>
      <c r="J188" s="46">
        <v>68.252989999999997</v>
      </c>
      <c r="K188" s="94">
        <v>81.671689999999998</v>
      </c>
      <c r="L188" s="46">
        <v>75.733220000000003</v>
      </c>
      <c r="M188" s="94">
        <v>76.505420000000001</v>
      </c>
      <c r="N188" s="46">
        <v>70.641670000000005</v>
      </c>
      <c r="O188" s="94">
        <f t="shared" si="154"/>
        <v>66.014979999999994</v>
      </c>
      <c r="P188" s="46">
        <f t="shared" si="155"/>
        <v>63.568799999999996</v>
      </c>
      <c r="Q188" s="94">
        <f t="shared" si="156"/>
        <v>66.014979999999994</v>
      </c>
      <c r="R188" s="46">
        <f t="shared" si="157"/>
        <v>63.568799999999996</v>
      </c>
      <c r="S188" s="94">
        <f t="shared" si="158"/>
        <v>69.01497999999998</v>
      </c>
      <c r="T188" s="46">
        <f t="shared" si="159"/>
        <v>64.818799999999996</v>
      </c>
      <c r="U188" s="94">
        <f t="shared" si="160"/>
        <v>75.874549999999985</v>
      </c>
      <c r="V188" s="95">
        <f t="shared" si="161"/>
        <v>65.594660000000005</v>
      </c>
      <c r="W188" s="96">
        <v>7.6428846955126799</v>
      </c>
      <c r="X188" s="96">
        <v>7.956498392194578</v>
      </c>
      <c r="Y188" s="96">
        <v>7.6018769892685478</v>
      </c>
      <c r="Z188" s="96">
        <v>7.6154224016058469</v>
      </c>
      <c r="AA188" s="96">
        <v>7.4579219383008439</v>
      </c>
      <c r="AB188" s="96">
        <v>7.782920479089861</v>
      </c>
      <c r="AC188" s="96">
        <v>7.7039109527756411</v>
      </c>
      <c r="AD188" s="96">
        <v>7.6802575357526592</v>
      </c>
      <c r="AE188" s="96">
        <v>7.1270319531052202</v>
      </c>
      <c r="AF188" s="96">
        <f t="shared" si="181"/>
        <v>7.9559234032271382</v>
      </c>
      <c r="AG188" s="96">
        <f t="shared" si="182"/>
        <v>7.7646228404954121</v>
      </c>
      <c r="AH188" s="96">
        <f t="shared" si="183"/>
        <v>7.7151226948852676</v>
      </c>
      <c r="AI188" s="96">
        <f t="shared" si="184"/>
        <v>8.0197556586629659</v>
      </c>
      <c r="AJ188" s="96">
        <f t="shared" si="185"/>
        <v>7.7189109741014148</v>
      </c>
      <c r="AK188" s="125"/>
      <c r="AL188" s="7"/>
      <c r="AM188" s="13"/>
      <c r="AN188" s="13"/>
      <c r="AO188" s="13"/>
      <c r="AP188" s="13"/>
      <c r="AQ188" s="13"/>
      <c r="AR188" s="8">
        <f t="shared" si="162"/>
        <v>7.8617735265531463</v>
      </c>
      <c r="AS188" s="8">
        <f t="shared" si="163"/>
        <v>7.8377330579862372</v>
      </c>
      <c r="AT188" s="8">
        <f t="shared" si="164"/>
        <v>8.1597531124540641</v>
      </c>
      <c r="AU188" s="8">
        <f t="shared" si="165"/>
        <v>8.1348015142634313</v>
      </c>
      <c r="AV188" s="8">
        <f t="shared" si="148"/>
        <v>7.9985153028142193</v>
      </c>
      <c r="AW188" s="8"/>
      <c r="AX188" s="8">
        <f t="shared" si="166"/>
        <v>7.7531700423339922</v>
      </c>
      <c r="AY188" s="8">
        <f t="shared" si="167"/>
        <v>7.8486612407667584</v>
      </c>
      <c r="AZ188" s="8">
        <f t="shared" si="168"/>
        <v>7.7872168041469783</v>
      </c>
      <c r="BA188" s="8">
        <v>7.7545009620137391</v>
      </c>
      <c r="BB188" s="8">
        <f t="shared" si="169"/>
        <v>7.6638964630606052</v>
      </c>
      <c r="BC188" s="8">
        <v>7.6254037563646744</v>
      </c>
      <c r="BD188" s="8">
        <f t="shared" si="170"/>
        <v>7.7102467118089875</v>
      </c>
      <c r="BE188" s="5"/>
      <c r="BF188" s="61">
        <f t="shared" si="171"/>
        <v>75.342829699999996</v>
      </c>
      <c r="BG188" s="63">
        <f t="shared" si="172"/>
        <v>65.463122599999991</v>
      </c>
      <c r="BH188" s="63">
        <f t="shared" si="173"/>
        <v>77.284674199999998</v>
      </c>
      <c r="BI188" s="63">
        <f t="shared" si="174"/>
        <v>73.984007500000004</v>
      </c>
      <c r="BJ188" s="63">
        <f t="shared" si="175"/>
        <v>64.963122599999991</v>
      </c>
      <c r="BK188" s="63">
        <f t="shared" si="176"/>
        <v>79.118147899999997</v>
      </c>
      <c r="BL188" s="63">
        <f t="shared" si="177"/>
        <v>71.45419729999999</v>
      </c>
      <c r="BM188" s="63">
        <f t="shared" si="178"/>
        <v>64.963122599999991</v>
      </c>
      <c r="BN188" s="64">
        <f t="shared" si="179"/>
        <v>67.210622599999979</v>
      </c>
      <c r="BO188" s="51"/>
      <c r="BP188" s="97"/>
      <c r="BX188" s="54">
        <f t="shared" si="143"/>
        <v>2029</v>
      </c>
      <c r="BY188" s="98">
        <f t="shared" si="180"/>
        <v>47453</v>
      </c>
      <c r="BZ188" s="57">
        <f t="shared" si="144"/>
        <v>7.8548657981979089</v>
      </c>
      <c r="CA188" s="57">
        <f t="shared" si="145"/>
        <v>7.6638964630606052</v>
      </c>
      <c r="CB188" s="57">
        <v>7.7511846354831269</v>
      </c>
      <c r="CC188" s="57">
        <v>7.6221558589829828</v>
      </c>
      <c r="CD188" s="57">
        <v>7.7511846354831269</v>
      </c>
      <c r="CE188" s="57">
        <f t="shared" si="146"/>
        <v>7.6995507741182712</v>
      </c>
      <c r="CF188" s="1"/>
      <c r="CG188" s="99">
        <v>-0.5</v>
      </c>
      <c r="CH188" s="7">
        <v>-0.5</v>
      </c>
      <c r="CI188" s="7">
        <v>-0.5</v>
      </c>
      <c r="CJ188" s="7">
        <v>-0.5</v>
      </c>
      <c r="CK188" s="7">
        <v>2.4999999999999929</v>
      </c>
      <c r="CL188" s="7">
        <v>0.75</v>
      </c>
      <c r="CM188" s="7">
        <v>-4.4365900000000096</v>
      </c>
      <c r="CN188" s="100">
        <v>-3.1622699999999924</v>
      </c>
      <c r="CO188" s="13"/>
      <c r="CP188" s="101">
        <v>1.0447120308847859</v>
      </c>
      <c r="CQ188" s="102">
        <v>1.0195918796123644</v>
      </c>
      <c r="CR188" s="102">
        <v>1.013091892743651</v>
      </c>
      <c r="CS188" s="102">
        <v>0.97931822359954834</v>
      </c>
      <c r="CT188" s="102">
        <v>1.044204002447821</v>
      </c>
      <c r="CU188" s="103">
        <v>1.0019470657718816</v>
      </c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</row>
    <row r="189" spans="1:143" ht="12.75" x14ac:dyDescent="0.2">
      <c r="A189" s="3">
        <f t="shared" si="142"/>
        <v>2030</v>
      </c>
      <c r="B189" s="43">
        <v>47484</v>
      </c>
      <c r="C189" s="43">
        <v>47514</v>
      </c>
      <c r="D189" s="44">
        <f t="shared" si="147"/>
        <v>47484</v>
      </c>
      <c r="E189" s="94">
        <v>78.616290000000006</v>
      </c>
      <c r="F189" s="46">
        <v>66.445880000000002</v>
      </c>
      <c r="G189" s="94">
        <v>67.309489999999997</v>
      </c>
      <c r="H189" s="46">
        <v>64.852850000000004</v>
      </c>
      <c r="I189" s="94">
        <v>81.35642</v>
      </c>
      <c r="J189" s="46">
        <v>64.453940000000003</v>
      </c>
      <c r="K189" s="94">
        <v>82.327420000000004</v>
      </c>
      <c r="L189" s="46">
        <v>75.54289</v>
      </c>
      <c r="M189" s="94">
        <v>77.063670000000002</v>
      </c>
      <c r="N189" s="46">
        <v>70.394970000000001</v>
      </c>
      <c r="O189" s="94">
        <f t="shared" si="154"/>
        <v>66.809489999999997</v>
      </c>
      <c r="P189" s="46">
        <f t="shared" si="155"/>
        <v>64.352850000000004</v>
      </c>
      <c r="Q189" s="94">
        <f t="shared" si="156"/>
        <v>66.809489999999997</v>
      </c>
      <c r="R189" s="46">
        <f t="shared" si="157"/>
        <v>64.352850000000004</v>
      </c>
      <c r="S189" s="94">
        <f t="shared" si="158"/>
        <v>69.059489999999997</v>
      </c>
      <c r="T189" s="46">
        <f t="shared" si="159"/>
        <v>63.352850000000004</v>
      </c>
      <c r="U189" s="94">
        <f t="shared" si="160"/>
        <v>71.731040000000007</v>
      </c>
      <c r="V189" s="95">
        <f t="shared" si="161"/>
        <v>61.804940000000009</v>
      </c>
      <c r="W189" s="96">
        <v>7.7671634397913323</v>
      </c>
      <c r="X189" s="96">
        <v>8.0534656985659225</v>
      </c>
      <c r="Y189" s="96">
        <v>7.6957435221247135</v>
      </c>
      <c r="Z189" s="96">
        <v>7.7112759992551982</v>
      </c>
      <c r="AA189" s="96">
        <v>7.538776536146317</v>
      </c>
      <c r="AB189" s="96">
        <v>7.6251543253043241</v>
      </c>
      <c r="AC189" s="96">
        <v>7.6443286143118137</v>
      </c>
      <c r="AD189" s="96">
        <v>7.5680009198587532</v>
      </c>
      <c r="AE189" s="96">
        <v>7.0325647625253529</v>
      </c>
      <c r="AF189" s="96">
        <f t="shared" si="181"/>
        <v>8.0555749276516515</v>
      </c>
      <c r="AG189" s="96">
        <f t="shared" si="182"/>
        <v>7.8623755289697028</v>
      </c>
      <c r="AH189" s="96">
        <f t="shared" si="183"/>
        <v>7.8115756870802464</v>
      </c>
      <c r="AI189" s="96">
        <f t="shared" si="184"/>
        <v>7.9143009619500697</v>
      </c>
      <c r="AJ189" s="96">
        <f t="shared" si="185"/>
        <v>7.6593286704601429</v>
      </c>
      <c r="AK189" s="125"/>
      <c r="AL189" s="7"/>
      <c r="AM189" s="13"/>
      <c r="AN189" s="13"/>
      <c r="AO189" s="13"/>
      <c r="AP189" s="13"/>
      <c r="AQ189" s="13"/>
      <c r="AR189" s="8">
        <f t="shared" si="162"/>
        <v>7.801216215379422</v>
      </c>
      <c r="AS189" s="8">
        <f t="shared" si="163"/>
        <v>7.7236395363947077</v>
      </c>
      <c r="AT189" s="8">
        <f t="shared" si="164"/>
        <v>8.0969006896027143</v>
      </c>
      <c r="AU189" s="8">
        <f t="shared" si="165"/>
        <v>8.0163838678276669</v>
      </c>
      <c r="AV189" s="8">
        <f t="shared" si="148"/>
        <v>7.9095350773011281</v>
      </c>
      <c r="AW189" s="8"/>
      <c r="AX189" s="8">
        <f t="shared" si="166"/>
        <v>7.8507011754733398</v>
      </c>
      <c r="AY189" s="8">
        <f t="shared" si="167"/>
        <v>7.7882022468917436</v>
      </c>
      <c r="AZ189" s="8">
        <f t="shared" si="168"/>
        <v>7.6293962401437954</v>
      </c>
      <c r="BA189" s="8">
        <v>7.852310879085147</v>
      </c>
      <c r="BB189" s="8">
        <f t="shared" si="169"/>
        <v>7.746747777586144</v>
      </c>
      <c r="BC189" s="8">
        <v>7.7216055506777135</v>
      </c>
      <c r="BD189" s="8">
        <f t="shared" si="170"/>
        <v>7.8065336004572554</v>
      </c>
      <c r="BE189" s="5"/>
      <c r="BF189" s="61">
        <f t="shared" si="171"/>
        <v>73.383013700000006</v>
      </c>
      <c r="BG189" s="63">
        <f t="shared" si="172"/>
        <v>66.253134799999998</v>
      </c>
      <c r="BH189" s="63">
        <f t="shared" si="173"/>
        <v>74.088353600000005</v>
      </c>
      <c r="BI189" s="63">
        <f t="shared" si="174"/>
        <v>74.196128999999999</v>
      </c>
      <c r="BJ189" s="63">
        <f t="shared" si="175"/>
        <v>65.753134799999998</v>
      </c>
      <c r="BK189" s="63">
        <f t="shared" si="176"/>
        <v>79.410072099999994</v>
      </c>
      <c r="BL189" s="63">
        <f t="shared" si="177"/>
        <v>67.462817000000001</v>
      </c>
      <c r="BM189" s="63">
        <f t="shared" si="178"/>
        <v>65.753134799999998</v>
      </c>
      <c r="BN189" s="64">
        <f t="shared" si="179"/>
        <v>66.60563479999999</v>
      </c>
      <c r="BO189" s="51"/>
      <c r="BP189" s="97"/>
      <c r="BX189" s="54">
        <f t="shared" si="143"/>
        <v>2030</v>
      </c>
      <c r="BY189" s="98">
        <f t="shared" si="180"/>
        <v>47484</v>
      </c>
      <c r="BZ189" s="57">
        <f t="shared" si="144"/>
        <v>7.951446241511178</v>
      </c>
      <c r="CA189" s="57">
        <f t="shared" si="145"/>
        <v>7.746747777586144</v>
      </c>
      <c r="CB189" s="57">
        <v>7.8489945525545339</v>
      </c>
      <c r="CC189" s="57">
        <v>7.7183578288438586</v>
      </c>
      <c r="CD189" s="57">
        <v>7.8489945525545339</v>
      </c>
      <c r="CE189" s="57">
        <f t="shared" si="146"/>
        <v>7.7825296306920322</v>
      </c>
      <c r="CF189" s="1"/>
      <c r="CG189" s="99">
        <v>-0.5</v>
      </c>
      <c r="CH189" s="7">
        <v>-0.5</v>
      </c>
      <c r="CI189" s="7">
        <v>-0.5</v>
      </c>
      <c r="CJ189" s="7">
        <v>-0.5</v>
      </c>
      <c r="CK189" s="7">
        <v>1.75</v>
      </c>
      <c r="CL189" s="7">
        <v>-1.5</v>
      </c>
      <c r="CM189" s="7">
        <v>-6.8852499999999992</v>
      </c>
      <c r="CN189" s="100">
        <v>-4.6409399999999934</v>
      </c>
      <c r="CO189" s="13"/>
      <c r="CP189" s="101">
        <v>1.0446487622061131</v>
      </c>
      <c r="CQ189" s="102">
        <v>1.0195946208810447</v>
      </c>
      <c r="CR189" s="102">
        <v>1.0130068859984698</v>
      </c>
      <c r="CS189" s="102">
        <v>0.97763023095976043</v>
      </c>
      <c r="CT189" s="102">
        <v>1.0457584566596194</v>
      </c>
      <c r="CU189" s="103">
        <v>1.0019622463796554</v>
      </c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</row>
    <row r="190" spans="1:143" ht="12.75" x14ac:dyDescent="0.2">
      <c r="A190" s="3">
        <f t="shared" ref="A190:A253" si="186">YEAR(D190)</f>
        <v>2030</v>
      </c>
      <c r="B190" s="43">
        <v>47515</v>
      </c>
      <c r="C190" s="43">
        <v>47542</v>
      </c>
      <c r="D190" s="44">
        <f t="shared" si="147"/>
        <v>47515</v>
      </c>
      <c r="E190" s="94">
        <v>71.498199999999997</v>
      </c>
      <c r="F190" s="46">
        <v>63.749490000000002</v>
      </c>
      <c r="G190" s="94">
        <v>65.931529999999995</v>
      </c>
      <c r="H190" s="46">
        <v>63.795520000000003</v>
      </c>
      <c r="I190" s="94">
        <v>70.905720000000002</v>
      </c>
      <c r="J190" s="46">
        <v>61.157510000000002</v>
      </c>
      <c r="K190" s="94">
        <v>79.397260000000003</v>
      </c>
      <c r="L190" s="46">
        <v>73.862229999999997</v>
      </c>
      <c r="M190" s="94">
        <v>73.954350000000005</v>
      </c>
      <c r="N190" s="46">
        <v>68.662379999999999</v>
      </c>
      <c r="O190" s="94">
        <f t="shared" si="154"/>
        <v>64.931529999999995</v>
      </c>
      <c r="P190" s="46">
        <f t="shared" si="155"/>
        <v>62.545520000000003</v>
      </c>
      <c r="Q190" s="94">
        <f t="shared" si="156"/>
        <v>65.931529999999995</v>
      </c>
      <c r="R190" s="46">
        <f t="shared" si="157"/>
        <v>63.295520000000003</v>
      </c>
      <c r="S190" s="94">
        <f t="shared" si="158"/>
        <v>68.431529999999995</v>
      </c>
      <c r="T190" s="46">
        <f t="shared" si="159"/>
        <v>66.04552000000001</v>
      </c>
      <c r="U190" s="94">
        <f t="shared" si="160"/>
        <v>68.080609999999993</v>
      </c>
      <c r="V190" s="95">
        <f t="shared" si="161"/>
        <v>59.489449999999998</v>
      </c>
      <c r="W190" s="96">
        <v>7.6924211800470079</v>
      </c>
      <c r="X190" s="96">
        <v>7.9301747771381672</v>
      </c>
      <c r="Y190" s="96">
        <v>7.5062640238617346</v>
      </c>
      <c r="Z190" s="96">
        <v>7.5098247124261741</v>
      </c>
      <c r="AA190" s="96">
        <v>7.3573242105959</v>
      </c>
      <c r="AB190" s="96">
        <v>7.4824994750765086</v>
      </c>
      <c r="AC190" s="96">
        <v>7.5029028555078296</v>
      </c>
      <c r="AD190" s="96">
        <v>7.4279882206910326</v>
      </c>
      <c r="AE190" s="96">
        <v>6.9816872341979268</v>
      </c>
      <c r="AF190" s="96">
        <f t="shared" si="181"/>
        <v>7.8533258427782995</v>
      </c>
      <c r="AG190" s="96">
        <f t="shared" si="182"/>
        <v>7.6605252083332056</v>
      </c>
      <c r="AH190" s="96">
        <f t="shared" si="183"/>
        <v>7.6100250421533442</v>
      </c>
      <c r="AI190" s="96">
        <f t="shared" si="184"/>
        <v>7.7728876737492367</v>
      </c>
      <c r="AJ190" s="96">
        <f t="shared" si="185"/>
        <v>7.5179028612166379</v>
      </c>
      <c r="AK190" s="125"/>
      <c r="AL190" s="7"/>
      <c r="AM190" s="13"/>
      <c r="AN190" s="13"/>
      <c r="AO190" s="13"/>
      <c r="AP190" s="13"/>
      <c r="AQ190" s="13"/>
      <c r="AR190" s="8">
        <f t="shared" si="162"/>
        <v>7.6574762430204588</v>
      </c>
      <c r="AS190" s="8">
        <f t="shared" si="163"/>
        <v>7.5813357462049318</v>
      </c>
      <c r="AT190" s="8">
        <f t="shared" si="164"/>
        <v>7.9477129970146212</v>
      </c>
      <c r="AU190" s="8">
        <f t="shared" si="165"/>
        <v>7.8686867884659515</v>
      </c>
      <c r="AV190" s="8">
        <f t="shared" si="148"/>
        <v>7.7638029436764899</v>
      </c>
      <c r="AW190" s="8"/>
      <c r="AX190" s="8">
        <f t="shared" si="166"/>
        <v>7.6457242861479191</v>
      </c>
      <c r="AY190" s="8">
        <f t="shared" si="167"/>
        <v>7.6446956423214907</v>
      </c>
      <c r="AZ190" s="8">
        <f t="shared" si="168"/>
        <v>7.486692191268089</v>
      </c>
      <c r="BA190" s="8">
        <v>7.6467482108289451</v>
      </c>
      <c r="BB190" s="8">
        <f t="shared" si="169"/>
        <v>7.5608144590592277</v>
      </c>
      <c r="BC190" s="8">
        <v>7.5194226011145808</v>
      </c>
      <c r="BD190" s="8">
        <f t="shared" si="170"/>
        <v>7.6041716850087129</v>
      </c>
      <c r="BE190" s="5"/>
      <c r="BF190" s="61">
        <f t="shared" si="171"/>
        <v>68.166254699999996</v>
      </c>
      <c r="BG190" s="63">
        <f t="shared" si="172"/>
        <v>65.013045699999992</v>
      </c>
      <c r="BH190" s="63">
        <f t="shared" si="173"/>
        <v>66.713989699999999</v>
      </c>
      <c r="BI190" s="63">
        <f t="shared" si="174"/>
        <v>71.678802899999994</v>
      </c>
      <c r="BJ190" s="63">
        <f t="shared" si="175"/>
        <v>64.798045700000003</v>
      </c>
      <c r="BK190" s="63">
        <f t="shared" si="176"/>
        <v>77.017197100000004</v>
      </c>
      <c r="BL190" s="63">
        <f t="shared" si="177"/>
        <v>64.386411199999998</v>
      </c>
      <c r="BM190" s="63">
        <f t="shared" si="178"/>
        <v>63.905545699999998</v>
      </c>
      <c r="BN190" s="64">
        <f t="shared" si="179"/>
        <v>67.405545700000005</v>
      </c>
      <c r="BO190" s="51"/>
      <c r="BP190" s="97"/>
      <c r="BX190" s="54">
        <f t="shared" ref="BX190:BX253" si="187">YEAR($BY190)</f>
        <v>2030</v>
      </c>
      <c r="BY190" s="98">
        <f t="shared" si="180"/>
        <v>47515</v>
      </c>
      <c r="BZ190" s="57">
        <f t="shared" ref="BZ190:BZ253" si="188">(($Y190+BZ$4)*(1/(1-BZ$2))+BZ$3)</f>
        <v>7.7564884287084421</v>
      </c>
      <c r="CA190" s="57">
        <f t="shared" ref="CA190:CA253" si="189">(($AA190+CA$4)*(1/(1-CA$2))+CA$3)</f>
        <v>7.5608144590592277</v>
      </c>
      <c r="CB190" s="57">
        <v>7.6434318842983329</v>
      </c>
      <c r="CC190" s="57">
        <v>7.5161745103397966</v>
      </c>
      <c r="CD190" s="57">
        <v>7.6434318842983329</v>
      </c>
      <c r="CE190" s="57">
        <f t="shared" ref="CE190:CE253" si="190">(($AA190+CE$4)*(1/(1-CE$2))+CE$3)</f>
        <v>7.5963100847659062</v>
      </c>
      <c r="CF190" s="1"/>
      <c r="CG190" s="99">
        <v>-1</v>
      </c>
      <c r="CH190" s="7">
        <v>-1.25</v>
      </c>
      <c r="CI190" s="7">
        <v>0</v>
      </c>
      <c r="CJ190" s="7">
        <v>-0.5</v>
      </c>
      <c r="CK190" s="7">
        <v>2.5</v>
      </c>
      <c r="CL190" s="7">
        <v>2.25</v>
      </c>
      <c r="CM190" s="7">
        <v>-3.4175900000000041</v>
      </c>
      <c r="CN190" s="100">
        <v>-4.2600400000000036</v>
      </c>
      <c r="CO190" s="13"/>
      <c r="CP190" s="101">
        <v>1.0457402327625236</v>
      </c>
      <c r="CQ190" s="102">
        <v>1.0200671123065861</v>
      </c>
      <c r="CR190" s="102">
        <v>1.0133425657141335</v>
      </c>
      <c r="CS190" s="102">
        <v>0.97969320088417799</v>
      </c>
      <c r="CT190" s="102">
        <v>1.0464324178782984</v>
      </c>
      <c r="CU190" s="103">
        <v>1.0019992269655733</v>
      </c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</row>
    <row r="191" spans="1:143" ht="12.75" x14ac:dyDescent="0.2">
      <c r="A191" s="3">
        <f t="shared" si="186"/>
        <v>2030</v>
      </c>
      <c r="B191" s="43">
        <v>47543</v>
      </c>
      <c r="C191" s="43">
        <v>47573</v>
      </c>
      <c r="D191" s="44">
        <f t="shared" ref="D191:D254" si="191">+B191</f>
        <v>47543</v>
      </c>
      <c r="E191" s="94">
        <v>62.037939999999999</v>
      </c>
      <c r="F191" s="46">
        <v>58.130549999999999</v>
      </c>
      <c r="G191" s="94">
        <v>62.169289999999997</v>
      </c>
      <c r="H191" s="46">
        <v>59.53199</v>
      </c>
      <c r="I191" s="94">
        <v>58.183680000000003</v>
      </c>
      <c r="J191" s="46">
        <v>53.984450000000002</v>
      </c>
      <c r="K191" s="94">
        <v>71.600800000000007</v>
      </c>
      <c r="L191" s="46">
        <v>68.424769999999995</v>
      </c>
      <c r="M191" s="94">
        <v>66.435100000000006</v>
      </c>
      <c r="N191" s="46">
        <v>63.06561</v>
      </c>
      <c r="O191" s="94">
        <f t="shared" si="154"/>
        <v>61.169289999999997</v>
      </c>
      <c r="P191" s="46">
        <f t="shared" si="155"/>
        <v>58.03199</v>
      </c>
      <c r="Q191" s="94">
        <f t="shared" si="156"/>
        <v>62.169289999999997</v>
      </c>
      <c r="R191" s="46">
        <f t="shared" si="157"/>
        <v>59.03199</v>
      </c>
      <c r="S191" s="94">
        <f t="shared" si="158"/>
        <v>64.41928999999999</v>
      </c>
      <c r="T191" s="46">
        <f t="shared" si="159"/>
        <v>61.53199</v>
      </c>
      <c r="U191" s="94">
        <f t="shared" si="160"/>
        <v>58.914079999999998</v>
      </c>
      <c r="V191" s="95">
        <f t="shared" si="161"/>
        <v>55.76932</v>
      </c>
      <c r="W191" s="96">
        <v>7.1339146113237417</v>
      </c>
      <c r="X191" s="96">
        <v>7.272347627271663</v>
      </c>
      <c r="Y191" s="96">
        <v>6.9888830532869823</v>
      </c>
      <c r="Z191" s="96">
        <v>7.0428369935986401</v>
      </c>
      <c r="AA191" s="96">
        <v>6.8853361663010046</v>
      </c>
      <c r="AB191" s="96">
        <v>7.366575607894287</v>
      </c>
      <c r="AC191" s="96">
        <v>7.3835826816234293</v>
      </c>
      <c r="AD191" s="96">
        <v>7.30985845750702</v>
      </c>
      <c r="AE191" s="96">
        <v>6.8081470876149686</v>
      </c>
      <c r="AF191" s="96">
        <f t="shared" si="181"/>
        <v>7.3839387852889473</v>
      </c>
      <c r="AG191" s="96">
        <f t="shared" si="182"/>
        <v>7.1923377788748084</v>
      </c>
      <c r="AH191" s="96">
        <f t="shared" si="183"/>
        <v>7.1426375178164436</v>
      </c>
      <c r="AI191" s="96">
        <f t="shared" si="184"/>
        <v>7.6505565212934794</v>
      </c>
      <c r="AJ191" s="96">
        <f t="shared" si="185"/>
        <v>7.3985826464406381</v>
      </c>
      <c r="AK191" s="125"/>
      <c r="AL191" s="7"/>
      <c r="AM191" s="13"/>
      <c r="AN191" s="13"/>
      <c r="AO191" s="13"/>
      <c r="AP191" s="13"/>
      <c r="AQ191" s="13"/>
      <c r="AR191" s="8">
        <f t="shared" si="162"/>
        <v>7.5362035792493431</v>
      </c>
      <c r="AS191" s="8">
        <f t="shared" si="163"/>
        <v>7.4612729723620488</v>
      </c>
      <c r="AT191" s="8">
        <f t="shared" si="164"/>
        <v>7.821844120145478</v>
      </c>
      <c r="AU191" s="8">
        <f t="shared" si="165"/>
        <v>7.7440736561452201</v>
      </c>
      <c r="AV191" s="8">
        <f t="shared" si="148"/>
        <v>7.6408485819755221</v>
      </c>
      <c r="AW191" s="8"/>
      <c r="AX191" s="8">
        <f t="shared" si="166"/>
        <v>7.1705638070804243</v>
      </c>
      <c r="AY191" s="8">
        <f t="shared" si="167"/>
        <v>7.5236198697345804</v>
      </c>
      <c r="AZ191" s="8">
        <f t="shared" si="168"/>
        <v>7.3707283443900184</v>
      </c>
      <c r="BA191" s="8">
        <v>7.1702300903520122</v>
      </c>
      <c r="BB191" s="8">
        <f t="shared" si="169"/>
        <v>7.0771705977057131</v>
      </c>
      <c r="BC191" s="8">
        <v>7.0507390607830782</v>
      </c>
      <c r="BD191" s="8">
        <f t="shared" si="170"/>
        <v>7.135073022198533</v>
      </c>
      <c r="BE191" s="5"/>
      <c r="BF191" s="61">
        <f t="shared" si="171"/>
        <v>60.357762299999997</v>
      </c>
      <c r="BG191" s="63">
        <f t="shared" si="172"/>
        <v>61.035250999999995</v>
      </c>
      <c r="BH191" s="63">
        <f t="shared" si="173"/>
        <v>56.378011099999995</v>
      </c>
      <c r="BI191" s="63">
        <f t="shared" si="174"/>
        <v>64.986219300000002</v>
      </c>
      <c r="BJ191" s="63">
        <f t="shared" si="175"/>
        <v>60.820250999999999</v>
      </c>
      <c r="BK191" s="63">
        <f t="shared" si="176"/>
        <v>70.235107099999993</v>
      </c>
      <c r="BL191" s="63">
        <f t="shared" si="177"/>
        <v>57.561833199999995</v>
      </c>
      <c r="BM191" s="63">
        <f t="shared" si="178"/>
        <v>59.820250999999999</v>
      </c>
      <c r="BN191" s="64">
        <f t="shared" si="179"/>
        <v>63.177750999999986</v>
      </c>
      <c r="BO191" s="51"/>
      <c r="BP191" s="97"/>
      <c r="BX191" s="54">
        <f t="shared" si="187"/>
        <v>2030</v>
      </c>
      <c r="BY191" s="98">
        <f t="shared" si="180"/>
        <v>47543</v>
      </c>
      <c r="BZ191" s="57">
        <f t="shared" si="188"/>
        <v>7.2241487120969055</v>
      </c>
      <c r="CA191" s="57">
        <f t="shared" si="189"/>
        <v>7.0771705977057131</v>
      </c>
      <c r="CB191" s="57">
        <v>7.1669137638214</v>
      </c>
      <c r="CC191" s="57">
        <v>7.0474901147604045</v>
      </c>
      <c r="CD191" s="57">
        <v>7.1669137638214</v>
      </c>
      <c r="CE191" s="57">
        <f t="shared" si="190"/>
        <v>7.1119216977637558</v>
      </c>
      <c r="CF191" s="1"/>
      <c r="CG191" s="99">
        <v>-1</v>
      </c>
      <c r="CH191" s="7">
        <v>-1.5</v>
      </c>
      <c r="CI191" s="7">
        <v>0</v>
      </c>
      <c r="CJ191" s="7">
        <v>-0.5</v>
      </c>
      <c r="CK191" s="7">
        <v>2.25</v>
      </c>
      <c r="CL191" s="7">
        <v>2</v>
      </c>
      <c r="CM191" s="7">
        <v>-3.1238600000000005</v>
      </c>
      <c r="CN191" s="100">
        <v>-2.3612299999999991</v>
      </c>
      <c r="CO191" s="13"/>
      <c r="CP191" s="101">
        <v>1.0484324416425286</v>
      </c>
      <c r="CQ191" s="102">
        <v>1.021227352757426</v>
      </c>
      <c r="CR191" s="102">
        <v>1.0141705003691714</v>
      </c>
      <c r="CS191" s="102">
        <v>0.97763673538933382</v>
      </c>
      <c r="CT191" s="102">
        <v>1.0466080247335805</v>
      </c>
      <c r="CU191" s="103">
        <v>1.0020315293352835</v>
      </c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</row>
    <row r="192" spans="1:143" ht="12.75" x14ac:dyDescent="0.2">
      <c r="A192" s="3">
        <f t="shared" si="186"/>
        <v>2030</v>
      </c>
      <c r="B192" s="43">
        <v>47574</v>
      </c>
      <c r="C192" s="43">
        <v>47603</v>
      </c>
      <c r="D192" s="44">
        <f t="shared" si="191"/>
        <v>47574</v>
      </c>
      <c r="E192" s="94">
        <v>60.756700000000002</v>
      </c>
      <c r="F192" s="46">
        <v>57.431719999999999</v>
      </c>
      <c r="G192" s="94">
        <v>61.780920000000002</v>
      </c>
      <c r="H192" s="46">
        <v>59.173949999999998</v>
      </c>
      <c r="I192" s="94">
        <v>56.294490000000003</v>
      </c>
      <c r="J192" s="46">
        <v>53.067279999999997</v>
      </c>
      <c r="K192" s="94">
        <v>71.306359999999998</v>
      </c>
      <c r="L192" s="46">
        <v>67.80077</v>
      </c>
      <c r="M192" s="94">
        <v>66.172920000000005</v>
      </c>
      <c r="N192" s="46">
        <v>62.750169999999997</v>
      </c>
      <c r="O192" s="94">
        <f t="shared" si="154"/>
        <v>60.530920000000002</v>
      </c>
      <c r="P192" s="46">
        <f t="shared" si="155"/>
        <v>58.173949999999998</v>
      </c>
      <c r="Q192" s="94">
        <f t="shared" si="156"/>
        <v>58.780920000000002</v>
      </c>
      <c r="R192" s="46">
        <f t="shared" si="157"/>
        <v>58.423949999999998</v>
      </c>
      <c r="S192" s="94">
        <f t="shared" si="158"/>
        <v>64.030920000000009</v>
      </c>
      <c r="T192" s="46">
        <f t="shared" si="159"/>
        <v>57.173949999999998</v>
      </c>
      <c r="U192" s="94">
        <f t="shared" si="160"/>
        <v>60.39452</v>
      </c>
      <c r="V192" s="95">
        <f t="shared" si="161"/>
        <v>61.579849999999993</v>
      </c>
      <c r="W192" s="96">
        <v>7.0673210359035235</v>
      </c>
      <c r="X192" s="96">
        <v>7.2564226445094517</v>
      </c>
      <c r="Y192" s="96">
        <v>6.8809808668887484</v>
      </c>
      <c r="Z192" s="96">
        <v>6.8977834637893993</v>
      </c>
      <c r="AA192" s="96">
        <v>6.5427843148367995</v>
      </c>
      <c r="AB192" s="96">
        <v>7.2742261659702976</v>
      </c>
      <c r="AC192" s="96">
        <v>7.1919384648020266</v>
      </c>
      <c r="AD192" s="96">
        <v>6.8548800911806271</v>
      </c>
      <c r="AE192" s="96">
        <v>6.5946510485049048</v>
      </c>
      <c r="AF192" s="96">
        <f t="shared" si="181"/>
        <v>7.226982674592767</v>
      </c>
      <c r="AG192" s="96">
        <f t="shared" si="182"/>
        <v>7.0412831197744632</v>
      </c>
      <c r="AH192" s="96">
        <f t="shared" si="183"/>
        <v>6.9953832298112966</v>
      </c>
      <c r="AI192" s="96">
        <f t="shared" si="184"/>
        <v>7.1525792265647272</v>
      </c>
      <c r="AJ192" s="96">
        <f t="shared" si="185"/>
        <v>7.2069385450272847</v>
      </c>
      <c r="AK192" s="125"/>
      <c r="AL192" s="7"/>
      <c r="AM192" s="13"/>
      <c r="AN192" s="13"/>
      <c r="AO192" s="13"/>
      <c r="AP192" s="13"/>
      <c r="AQ192" s="13"/>
      <c r="AR192" s="8">
        <f t="shared" si="162"/>
        <v>7.3414234015672593</v>
      </c>
      <c r="AS192" s="8">
        <f t="shared" si="163"/>
        <v>6.9988495895727478</v>
      </c>
      <c r="AT192" s="8">
        <f t="shared" si="164"/>
        <v>7.6196818072314345</v>
      </c>
      <c r="AU192" s="8">
        <f t="shared" si="165"/>
        <v>7.2641245066850262</v>
      </c>
      <c r="AV192" s="8">
        <f t="shared" si="148"/>
        <v>7.3060198262641167</v>
      </c>
      <c r="AW192" s="8"/>
      <c r="AX192" s="8">
        <f t="shared" si="166"/>
        <v>7.0229716929074071</v>
      </c>
      <c r="AY192" s="8">
        <f t="shared" si="167"/>
        <v>7.3291559257250389</v>
      </c>
      <c r="AZ192" s="8">
        <f t="shared" si="168"/>
        <v>7.2783470530920411</v>
      </c>
      <c r="BA192" s="8">
        <v>7.0222164405466643</v>
      </c>
      <c r="BB192" s="8">
        <f t="shared" si="169"/>
        <v>6.7261593757934213</v>
      </c>
      <c r="BC192" s="8">
        <v>6.9051589486590608</v>
      </c>
      <c r="BD192" s="8">
        <f t="shared" si="170"/>
        <v>6.9893638008934191</v>
      </c>
      <c r="BE192" s="5"/>
      <c r="BF192" s="61">
        <f t="shared" si="171"/>
        <v>59.326958599999998</v>
      </c>
      <c r="BG192" s="63">
        <f t="shared" si="172"/>
        <v>60.659922899999998</v>
      </c>
      <c r="BH192" s="63">
        <f t="shared" si="173"/>
        <v>54.906789699999997</v>
      </c>
      <c r="BI192" s="63">
        <f t="shared" si="174"/>
        <v>64.701137500000002</v>
      </c>
      <c r="BJ192" s="63">
        <f t="shared" si="175"/>
        <v>58.627422899999999</v>
      </c>
      <c r="BK192" s="63">
        <f t="shared" si="176"/>
        <v>69.798956299999986</v>
      </c>
      <c r="BL192" s="63">
        <f t="shared" si="177"/>
        <v>60.904211899999993</v>
      </c>
      <c r="BM192" s="63">
        <f t="shared" si="178"/>
        <v>59.517422899999993</v>
      </c>
      <c r="BN192" s="64">
        <f t="shared" si="179"/>
        <v>61.082422899999997</v>
      </c>
      <c r="BO192" s="51"/>
      <c r="BP192" s="97"/>
      <c r="BX192" s="54">
        <f t="shared" si="187"/>
        <v>2030</v>
      </c>
      <c r="BY192" s="98">
        <f t="shared" si="180"/>
        <v>47574</v>
      </c>
      <c r="BZ192" s="57">
        <f t="shared" si="188"/>
        <v>7.1131268102569694</v>
      </c>
      <c r="CA192" s="57">
        <f t="shared" si="189"/>
        <v>6.7261593757934213</v>
      </c>
      <c r="CB192" s="57">
        <v>7.0189001140160512</v>
      </c>
      <c r="CC192" s="57">
        <v>6.9019097369836118</v>
      </c>
      <c r="CD192" s="57">
        <v>7.0189001140160512</v>
      </c>
      <c r="CE192" s="57">
        <f t="shared" si="190"/>
        <v>6.7603701260640383</v>
      </c>
      <c r="CF192" s="1"/>
      <c r="CG192" s="99">
        <v>-1.25</v>
      </c>
      <c r="CH192" s="7">
        <v>-1</v>
      </c>
      <c r="CI192" s="7">
        <v>-3</v>
      </c>
      <c r="CJ192" s="7">
        <v>-0.75</v>
      </c>
      <c r="CK192" s="7">
        <v>2.25</v>
      </c>
      <c r="CL192" s="7">
        <v>-2</v>
      </c>
      <c r="CM192" s="7">
        <v>-0.36218000000000217</v>
      </c>
      <c r="CN192" s="100">
        <v>4.1481299999999948</v>
      </c>
      <c r="CO192" s="13"/>
      <c r="CP192" s="101">
        <v>1.0477253617095306</v>
      </c>
      <c r="CQ192" s="102">
        <v>1.020803734524051</v>
      </c>
      <c r="CR192" s="102">
        <v>1.0141494389515497</v>
      </c>
      <c r="CS192" s="102">
        <v>0.94853431528893262</v>
      </c>
      <c r="CT192" s="102">
        <v>1.0434287881661293</v>
      </c>
      <c r="CU192" s="103">
        <v>1.0020856797230218</v>
      </c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</row>
    <row r="193" spans="1:143" ht="12.75" x14ac:dyDescent="0.2">
      <c r="A193" s="3">
        <f t="shared" si="186"/>
        <v>2030</v>
      </c>
      <c r="B193" s="43">
        <v>47604</v>
      </c>
      <c r="C193" s="43">
        <v>47634</v>
      </c>
      <c r="D193" s="44">
        <f t="shared" si="191"/>
        <v>47604</v>
      </c>
      <c r="E193" s="94">
        <v>57.785119999999999</v>
      </c>
      <c r="F193" s="46">
        <v>54.074680000000001</v>
      </c>
      <c r="G193" s="94">
        <v>61.823369999999997</v>
      </c>
      <c r="H193" s="46">
        <v>59.884070000000001</v>
      </c>
      <c r="I193" s="94">
        <v>53.401209999999999</v>
      </c>
      <c r="J193" s="46">
        <v>49.854019999999998</v>
      </c>
      <c r="K193" s="94">
        <v>69.135710000000003</v>
      </c>
      <c r="L193" s="46">
        <v>65.715260000000001</v>
      </c>
      <c r="M193" s="94">
        <v>65.606679999999997</v>
      </c>
      <c r="N193" s="46">
        <v>62.588419999999999</v>
      </c>
      <c r="O193" s="94">
        <f t="shared" si="154"/>
        <v>60.823369999999997</v>
      </c>
      <c r="P193" s="46">
        <f t="shared" si="155"/>
        <v>58.384070000000001</v>
      </c>
      <c r="Q193" s="94">
        <f t="shared" si="156"/>
        <v>60.823369999999997</v>
      </c>
      <c r="R193" s="46">
        <f t="shared" si="157"/>
        <v>58.884070000000001</v>
      </c>
      <c r="S193" s="94">
        <f t="shared" si="158"/>
        <v>64.573370000000011</v>
      </c>
      <c r="T193" s="46">
        <f t="shared" si="159"/>
        <v>57.884070000000001</v>
      </c>
      <c r="U193" s="94">
        <f t="shared" si="160"/>
        <v>57.272710000000004</v>
      </c>
      <c r="V193" s="95">
        <f t="shared" si="161"/>
        <v>55.765589999999996</v>
      </c>
      <c r="W193" s="96">
        <v>7.1286166771642874</v>
      </c>
      <c r="X193" s="96">
        <v>7.4737506711250905</v>
      </c>
      <c r="Y193" s="96">
        <v>6.9394489076232686</v>
      </c>
      <c r="Z193" s="96">
        <v>6.9251501614208193</v>
      </c>
      <c r="AA193" s="96">
        <v>6.5701527162489262</v>
      </c>
      <c r="AB193" s="96">
        <v>7.2477276019057202</v>
      </c>
      <c r="AC193" s="96">
        <v>6.9694315153766233</v>
      </c>
      <c r="AD193" s="96">
        <v>6.8873388759348106</v>
      </c>
      <c r="AE193" s="96">
        <v>6.641405716679242</v>
      </c>
      <c r="AF193" s="96">
        <f t="shared" si="181"/>
        <v>7.2551477865101841</v>
      </c>
      <c r="AG193" s="96">
        <f t="shared" si="182"/>
        <v>7.0690491258158472</v>
      </c>
      <c r="AH193" s="96">
        <f t="shared" si="183"/>
        <v>7.0228494583033365</v>
      </c>
      <c r="AI193" s="96">
        <f t="shared" si="184"/>
        <v>7.1865405647939715</v>
      </c>
      <c r="AJ193" s="96">
        <f t="shared" si="185"/>
        <v>6.984431583206085</v>
      </c>
      <c r="AK193" s="125"/>
      <c r="AL193" s="7"/>
      <c r="AM193" s="13"/>
      <c r="AN193" s="13"/>
      <c r="AO193" s="13"/>
      <c r="AP193" s="13"/>
      <c r="AQ193" s="13"/>
      <c r="AR193" s="8">
        <f t="shared" si="162"/>
        <v>7.1152754704508823</v>
      </c>
      <c r="AS193" s="8">
        <f t="shared" si="163"/>
        <v>7.0318395120792863</v>
      </c>
      <c r="AT193" s="8">
        <f t="shared" si="164"/>
        <v>7.3849629084231907</v>
      </c>
      <c r="AU193" s="8">
        <f t="shared" si="165"/>
        <v>7.2983647415802961</v>
      </c>
      <c r="AV193" s="8">
        <f t="shared" ref="AV193:AV256" si="192">(AR193+AS193+AT193+AU193)/4</f>
        <v>7.2076106581334143</v>
      </c>
      <c r="AW193" s="8"/>
      <c r="AX193" s="8">
        <f t="shared" si="166"/>
        <v>7.0508173355930195</v>
      </c>
      <c r="AY193" s="8">
        <f t="shared" si="167"/>
        <v>7.1033751551259492</v>
      </c>
      <c r="AZ193" s="8">
        <f t="shared" si="168"/>
        <v>7.2518393502318252</v>
      </c>
      <c r="BA193" s="8">
        <v>7.0501417401579554</v>
      </c>
      <c r="BB193" s="8">
        <f t="shared" si="169"/>
        <v>6.7542036440710387</v>
      </c>
      <c r="BC193" s="8">
        <v>6.9326251198794502</v>
      </c>
      <c r="BD193" s="8">
        <f t="shared" si="170"/>
        <v>7.0168542053448713</v>
      </c>
      <c r="BE193" s="5"/>
      <c r="BF193" s="61">
        <f t="shared" si="171"/>
        <v>56.189630799999996</v>
      </c>
      <c r="BG193" s="63">
        <f t="shared" si="172"/>
        <v>60.989470999999995</v>
      </c>
      <c r="BH193" s="63">
        <f t="shared" si="173"/>
        <v>51.875918299999995</v>
      </c>
      <c r="BI193" s="63">
        <f t="shared" si="174"/>
        <v>64.308828199999994</v>
      </c>
      <c r="BJ193" s="63">
        <f t="shared" si="175"/>
        <v>59.989470999999995</v>
      </c>
      <c r="BK193" s="63">
        <f t="shared" si="176"/>
        <v>67.664916500000004</v>
      </c>
      <c r="BL193" s="63">
        <f t="shared" si="177"/>
        <v>56.624648399999998</v>
      </c>
      <c r="BM193" s="63">
        <f t="shared" si="178"/>
        <v>59.774470999999991</v>
      </c>
      <c r="BN193" s="64">
        <f t="shared" si="179"/>
        <v>61.696971000000005</v>
      </c>
      <c r="BO193" s="51"/>
      <c r="BP193" s="97"/>
      <c r="BX193" s="54">
        <f t="shared" si="187"/>
        <v>2030</v>
      </c>
      <c r="BY193" s="98">
        <f t="shared" si="180"/>
        <v>47604</v>
      </c>
      <c r="BZ193" s="57">
        <f t="shared" si="188"/>
        <v>7.1732853046849145</v>
      </c>
      <c r="CA193" s="57">
        <f t="shared" si="189"/>
        <v>6.7542036440710387</v>
      </c>
      <c r="CB193" s="57">
        <v>7.0468254136273423</v>
      </c>
      <c r="CC193" s="57">
        <v>6.9293759583239289</v>
      </c>
      <c r="CD193" s="57">
        <v>7.0468254136273423</v>
      </c>
      <c r="CE193" s="57">
        <f t="shared" si="190"/>
        <v>6.7884575659369109</v>
      </c>
      <c r="CF193" s="1"/>
      <c r="CG193" s="99">
        <v>-1</v>
      </c>
      <c r="CH193" s="7">
        <v>-1.5</v>
      </c>
      <c r="CI193" s="7">
        <v>-1</v>
      </c>
      <c r="CJ193" s="7">
        <v>-1</v>
      </c>
      <c r="CK193" s="7">
        <v>2.7500000000000071</v>
      </c>
      <c r="CL193" s="7">
        <v>-2</v>
      </c>
      <c r="CM193" s="7">
        <v>-0.51240999999999559</v>
      </c>
      <c r="CN193" s="100">
        <v>1.6909099999999953</v>
      </c>
      <c r="CO193" s="13"/>
      <c r="CP193" s="101">
        <v>1.0476520533702998</v>
      </c>
      <c r="CQ193" s="102">
        <v>1.0207791832726851</v>
      </c>
      <c r="CR193" s="102">
        <v>1.0141078958008432</v>
      </c>
      <c r="CS193" s="102">
        <v>0.94873794258649569</v>
      </c>
      <c r="CT193" s="102">
        <v>1.0434422778156898</v>
      </c>
      <c r="CU193" s="103">
        <v>1.0021522656182742</v>
      </c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</row>
    <row r="194" spans="1:143" ht="12.75" x14ac:dyDescent="0.2">
      <c r="A194" s="3">
        <f t="shared" si="186"/>
        <v>2030</v>
      </c>
      <c r="B194" s="43">
        <v>47635</v>
      </c>
      <c r="C194" s="43">
        <v>47664</v>
      </c>
      <c r="D194" s="44">
        <f t="shared" si="191"/>
        <v>47635</v>
      </c>
      <c r="E194" s="94">
        <v>62.286389999999997</v>
      </c>
      <c r="F194" s="46">
        <v>55.127249999999997</v>
      </c>
      <c r="G194" s="94">
        <v>65.409620000000004</v>
      </c>
      <c r="H194" s="46">
        <v>60.69267</v>
      </c>
      <c r="I194" s="94">
        <v>57.704430000000002</v>
      </c>
      <c r="J194" s="46">
        <v>50.860289999999999</v>
      </c>
      <c r="K194" s="94">
        <v>73.077029999999993</v>
      </c>
      <c r="L194" s="46">
        <v>67.276200000000003</v>
      </c>
      <c r="M194" s="94">
        <v>69.245099999999994</v>
      </c>
      <c r="N194" s="46">
        <v>63.013359999999999</v>
      </c>
      <c r="O194" s="94">
        <f t="shared" si="154"/>
        <v>65.159620000000004</v>
      </c>
      <c r="P194" s="46">
        <f t="shared" si="155"/>
        <v>59.94267</v>
      </c>
      <c r="Q194" s="94">
        <f t="shared" si="156"/>
        <v>65.409620000000004</v>
      </c>
      <c r="R194" s="46">
        <f t="shared" si="157"/>
        <v>59.94267</v>
      </c>
      <c r="S194" s="94">
        <f t="shared" si="158"/>
        <v>68.409620000000004</v>
      </c>
      <c r="T194" s="46">
        <f t="shared" si="159"/>
        <v>58.69267</v>
      </c>
      <c r="U194" s="94">
        <f t="shared" si="160"/>
        <v>64.542839999999998</v>
      </c>
      <c r="V194" s="95">
        <f t="shared" si="161"/>
        <v>59.897069999999999</v>
      </c>
      <c r="W194" s="96">
        <v>7.2804407200241528</v>
      </c>
      <c r="X194" s="96">
        <v>7.5046011475516234</v>
      </c>
      <c r="Y194" s="96">
        <v>6.9902727791049069</v>
      </c>
      <c r="Z194" s="96">
        <v>6.9626632586962653</v>
      </c>
      <c r="AA194" s="96">
        <v>6.607665131987206</v>
      </c>
      <c r="AB194" s="96">
        <v>7.3016453052157084</v>
      </c>
      <c r="AC194" s="96">
        <v>7.0181574532740285</v>
      </c>
      <c r="AD194" s="96">
        <v>6.867088019669346</v>
      </c>
      <c r="AE194" s="96">
        <v>6.6899350072672998</v>
      </c>
      <c r="AF194" s="96">
        <f t="shared" si="181"/>
        <v>7.2937615115226606</v>
      </c>
      <c r="AG194" s="96">
        <f t="shared" si="182"/>
        <v>7.1071624961876996</v>
      </c>
      <c r="AH194" s="96">
        <f t="shared" si="183"/>
        <v>7.0605627420901156</v>
      </c>
      <c r="AI194" s="96">
        <f t="shared" si="184"/>
        <v>7.1681874943708124</v>
      </c>
      <c r="AJ194" s="96">
        <f t="shared" si="185"/>
        <v>7.0331573623389039</v>
      </c>
      <c r="AK194" s="125"/>
      <c r="AL194" s="7"/>
      <c r="AM194" s="13"/>
      <c r="AN194" s="13"/>
      <c r="AO194" s="13"/>
      <c r="AP194" s="13"/>
      <c r="AQ194" s="13"/>
      <c r="AR194" s="8">
        <f t="shared" si="162"/>
        <v>7.1647987328732876</v>
      </c>
      <c r="AS194" s="8">
        <f t="shared" si="163"/>
        <v>7.0112572819080654</v>
      </c>
      <c r="AT194" s="8">
        <f t="shared" si="164"/>
        <v>7.4363630939734042</v>
      </c>
      <c r="AU194" s="8">
        <f t="shared" si="165"/>
        <v>7.277002448425729</v>
      </c>
      <c r="AV194" s="8">
        <f t="shared" si="192"/>
        <v>7.2223553892951218</v>
      </c>
      <c r="AW194" s="8"/>
      <c r="AX194" s="8">
        <f t="shared" si="166"/>
        <v>7.0889869502404004</v>
      </c>
      <c r="AY194" s="8">
        <f t="shared" si="167"/>
        <v>7.1528180144840467</v>
      </c>
      <c r="AZ194" s="8">
        <f t="shared" si="168"/>
        <v>7.3057756486200462</v>
      </c>
      <c r="BA194" s="8">
        <v>7.0884203716671266</v>
      </c>
      <c r="BB194" s="8">
        <f t="shared" si="169"/>
        <v>6.7926424346625742</v>
      </c>
      <c r="BC194" s="8">
        <v>6.9702744007017774</v>
      </c>
      <c r="BD194" s="8">
        <f t="shared" si="170"/>
        <v>7.0545368746321095</v>
      </c>
      <c r="BE194" s="5"/>
      <c r="BF194" s="61">
        <f t="shared" si="171"/>
        <v>59.207959799999998</v>
      </c>
      <c r="BG194" s="63">
        <f t="shared" si="172"/>
        <v>63.381331500000002</v>
      </c>
      <c r="BH194" s="63">
        <f t="shared" si="173"/>
        <v>54.761449799999994</v>
      </c>
      <c r="BI194" s="63">
        <f t="shared" si="174"/>
        <v>66.565451799999991</v>
      </c>
      <c r="BJ194" s="63">
        <f t="shared" si="175"/>
        <v>63.058831499999997</v>
      </c>
      <c r="BK194" s="63">
        <f t="shared" si="176"/>
        <v>70.582673099999994</v>
      </c>
      <c r="BL194" s="63">
        <f t="shared" si="177"/>
        <v>62.54515889999999</v>
      </c>
      <c r="BM194" s="63">
        <f t="shared" si="178"/>
        <v>62.916331499999998</v>
      </c>
      <c r="BN194" s="64">
        <f t="shared" si="179"/>
        <v>64.23133150000001</v>
      </c>
      <c r="BO194" s="51"/>
      <c r="BP194" s="97"/>
      <c r="BX194" s="54">
        <f t="shared" si="187"/>
        <v>2030</v>
      </c>
      <c r="BY194" s="98">
        <f t="shared" si="180"/>
        <v>47635</v>
      </c>
      <c r="BZ194" s="57">
        <f t="shared" si="188"/>
        <v>7.2255786182785338</v>
      </c>
      <c r="CA194" s="57">
        <f t="shared" si="189"/>
        <v>6.7926424346625742</v>
      </c>
      <c r="CB194" s="57">
        <v>7.0851040451365135</v>
      </c>
      <c r="CC194" s="57">
        <v>6.9670253078481945</v>
      </c>
      <c r="CD194" s="57">
        <v>7.0851040451365135</v>
      </c>
      <c r="CE194" s="57">
        <f t="shared" si="190"/>
        <v>6.8269555295435191</v>
      </c>
      <c r="CF194" s="1"/>
      <c r="CG194" s="99">
        <v>-0.25</v>
      </c>
      <c r="CH194" s="7">
        <v>-0.75</v>
      </c>
      <c r="CI194" s="7">
        <v>0</v>
      </c>
      <c r="CJ194" s="7">
        <v>-0.75</v>
      </c>
      <c r="CK194" s="7">
        <v>3</v>
      </c>
      <c r="CL194" s="7">
        <v>-2</v>
      </c>
      <c r="CM194" s="7">
        <v>2.256450000000001</v>
      </c>
      <c r="CN194" s="100">
        <v>4.7698200000000028</v>
      </c>
      <c r="CO194" s="13"/>
      <c r="CP194" s="101">
        <v>1.0475533916440463</v>
      </c>
      <c r="CQ194" s="102">
        <v>1.0207534433481265</v>
      </c>
      <c r="CR194" s="102">
        <v>1.0140606373964123</v>
      </c>
      <c r="CS194" s="102">
        <v>0.94901403191290745</v>
      </c>
      <c r="CT194" s="102">
        <v>1.0438467475353497</v>
      </c>
      <c r="CU194" s="103">
        <v>1.0021373001624347</v>
      </c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</row>
    <row r="195" spans="1:143" ht="12.75" x14ac:dyDescent="0.2">
      <c r="A195" s="3">
        <f t="shared" si="186"/>
        <v>2030</v>
      </c>
      <c r="B195" s="43">
        <v>47665</v>
      </c>
      <c r="C195" s="43">
        <v>47695</v>
      </c>
      <c r="D195" s="44">
        <f t="shared" si="191"/>
        <v>47665</v>
      </c>
      <c r="E195" s="94">
        <v>88.599329999999995</v>
      </c>
      <c r="F195" s="46">
        <v>63.999020000000002</v>
      </c>
      <c r="G195" s="94">
        <v>87.986739999999998</v>
      </c>
      <c r="H195" s="46">
        <v>65.31671</v>
      </c>
      <c r="I195" s="94">
        <v>83.049539999999993</v>
      </c>
      <c r="J195" s="46">
        <v>59.341700000000003</v>
      </c>
      <c r="K195" s="94">
        <v>98.247529999999998</v>
      </c>
      <c r="L195" s="46">
        <v>73.893860000000004</v>
      </c>
      <c r="M195" s="94">
        <v>93.49521</v>
      </c>
      <c r="N195" s="46">
        <v>69.123660000000001</v>
      </c>
      <c r="O195" s="94">
        <f t="shared" si="154"/>
        <v>92.486739999999998</v>
      </c>
      <c r="P195" s="46">
        <f t="shared" si="155"/>
        <v>64.31671</v>
      </c>
      <c r="Q195" s="94">
        <f t="shared" si="156"/>
        <v>92.986739999999998</v>
      </c>
      <c r="R195" s="46">
        <f t="shared" si="157"/>
        <v>65.31671</v>
      </c>
      <c r="S195" s="94">
        <f t="shared" si="158"/>
        <v>92.236739999999998</v>
      </c>
      <c r="T195" s="46">
        <f t="shared" si="159"/>
        <v>67.81671</v>
      </c>
      <c r="U195" s="94">
        <f t="shared" si="160"/>
        <v>87.788899999999984</v>
      </c>
      <c r="V195" s="95">
        <f t="shared" si="161"/>
        <v>66.246219999999994</v>
      </c>
      <c r="W195" s="96">
        <v>7.3929460716714193</v>
      </c>
      <c r="X195" s="96">
        <v>7.7292181927682124</v>
      </c>
      <c r="Y195" s="96">
        <v>7.1358384314809262</v>
      </c>
      <c r="Z195" s="96">
        <v>7.0560724948557274</v>
      </c>
      <c r="AA195" s="96">
        <v>6.701073878669197</v>
      </c>
      <c r="AB195" s="96">
        <v>7.3633343431891456</v>
      </c>
      <c r="AC195" s="96">
        <v>7.0514667675423039</v>
      </c>
      <c r="AD195" s="96">
        <v>6.9754100124852094</v>
      </c>
      <c r="AE195" s="96">
        <v>6.7198820293810213</v>
      </c>
      <c r="AF195" s="96">
        <f t="shared" si="181"/>
        <v>7.3884711991385519</v>
      </c>
      <c r="AG195" s="96">
        <f t="shared" si="182"/>
        <v>7.2011719292463354</v>
      </c>
      <c r="AH195" s="96">
        <f t="shared" si="183"/>
        <v>7.1542721120656347</v>
      </c>
      <c r="AI195" s="96">
        <f t="shared" si="184"/>
        <v>7.2788104479853981</v>
      </c>
      <c r="AJ195" s="96">
        <f t="shared" si="185"/>
        <v>7.0664666968499885</v>
      </c>
      <c r="AK195" s="125"/>
      <c r="AL195" s="7"/>
      <c r="AM195" s="13"/>
      <c r="AN195" s="13"/>
      <c r="AO195" s="13"/>
      <c r="AP195" s="13"/>
      <c r="AQ195" s="13"/>
      <c r="AR195" s="8">
        <f t="shared" si="162"/>
        <v>7.1986531024924316</v>
      </c>
      <c r="AS195" s="8">
        <f t="shared" si="163"/>
        <v>7.1213517964073674</v>
      </c>
      <c r="AT195" s="8">
        <f t="shared" si="164"/>
        <v>7.4715005383781623</v>
      </c>
      <c r="AU195" s="8">
        <f t="shared" si="165"/>
        <v>7.3912695260882986</v>
      </c>
      <c r="AV195" s="8">
        <f t="shared" si="192"/>
        <v>7.295693740841565</v>
      </c>
      <c r="AW195" s="8"/>
      <c r="AX195" s="8">
        <f t="shared" si="166"/>
        <v>7.184030943076646</v>
      </c>
      <c r="AY195" s="8">
        <f t="shared" si="167"/>
        <v>7.1866174201342501</v>
      </c>
      <c r="AZ195" s="8">
        <f t="shared" si="168"/>
        <v>7.3674859618410693</v>
      </c>
      <c r="BA195" s="8">
        <v>7.1837358906296434</v>
      </c>
      <c r="BB195" s="8">
        <f t="shared" si="169"/>
        <v>6.8883579246533433</v>
      </c>
      <c r="BC195" s="8">
        <v>7.06402280806806</v>
      </c>
      <c r="BD195" s="8">
        <f t="shared" si="170"/>
        <v>7.1483683524417145</v>
      </c>
      <c r="BE195" s="5"/>
      <c r="BF195" s="61">
        <f t="shared" si="171"/>
        <v>78.02119669999999</v>
      </c>
      <c r="BG195" s="63">
        <f t="shared" si="172"/>
        <v>78.238627099999988</v>
      </c>
      <c r="BH195" s="63">
        <f t="shared" si="173"/>
        <v>72.855168800000001</v>
      </c>
      <c r="BI195" s="63">
        <f t="shared" si="174"/>
        <v>83.015443500000003</v>
      </c>
      <c r="BJ195" s="63">
        <f t="shared" si="175"/>
        <v>81.088627099999997</v>
      </c>
      <c r="BK195" s="63">
        <f t="shared" si="176"/>
        <v>87.775451899999993</v>
      </c>
      <c r="BL195" s="63">
        <f t="shared" si="177"/>
        <v>78.525547599999982</v>
      </c>
      <c r="BM195" s="63">
        <f t="shared" si="178"/>
        <v>80.373627099999993</v>
      </c>
      <c r="BN195" s="64">
        <f t="shared" si="179"/>
        <v>81.73612709999999</v>
      </c>
      <c r="BO195" s="51"/>
      <c r="BP195" s="97"/>
      <c r="BX195" s="54">
        <f t="shared" si="187"/>
        <v>2030</v>
      </c>
      <c r="BY195" s="98">
        <f t="shared" si="180"/>
        <v>47665</v>
      </c>
      <c r="BZ195" s="57">
        <f t="shared" si="188"/>
        <v>7.375352928779634</v>
      </c>
      <c r="CA195" s="57">
        <f t="shared" si="189"/>
        <v>6.8883579246533433</v>
      </c>
      <c r="CB195" s="57">
        <v>7.1804195640990303</v>
      </c>
      <c r="CC195" s="57">
        <v>7.0607738862854035</v>
      </c>
      <c r="CD195" s="57">
        <v>7.1804195640990303</v>
      </c>
      <c r="CE195" s="57">
        <f t="shared" si="190"/>
        <v>6.9228183648082888</v>
      </c>
      <c r="CF195" s="1"/>
      <c r="CG195" s="99">
        <v>4.5</v>
      </c>
      <c r="CH195" s="7">
        <v>-1</v>
      </c>
      <c r="CI195" s="7">
        <v>5</v>
      </c>
      <c r="CJ195" s="7">
        <v>0</v>
      </c>
      <c r="CK195" s="7">
        <v>4.25</v>
      </c>
      <c r="CL195" s="7">
        <v>2.4999999999999929</v>
      </c>
      <c r="CM195" s="7">
        <v>-0.81043000000001086</v>
      </c>
      <c r="CN195" s="100">
        <v>2.2471999999999994</v>
      </c>
      <c r="CO195" s="13"/>
      <c r="CP195" s="101">
        <v>1.0471081759045364</v>
      </c>
      <c r="CQ195" s="102">
        <v>1.0205637675203016</v>
      </c>
      <c r="CR195" s="102">
        <v>1.0139170363231813</v>
      </c>
      <c r="CS195" s="102">
        <v>0.94968892164226704</v>
      </c>
      <c r="CT195" s="102">
        <v>1.0434957135074692</v>
      </c>
      <c r="CU195" s="103">
        <v>1.0021272069772389</v>
      </c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</row>
    <row r="196" spans="1:143" ht="12.75" x14ac:dyDescent="0.2">
      <c r="A196" s="3">
        <f t="shared" si="186"/>
        <v>2030</v>
      </c>
      <c r="B196" s="43">
        <v>47696</v>
      </c>
      <c r="C196" s="43">
        <v>47726</v>
      </c>
      <c r="D196" s="44">
        <f t="shared" si="191"/>
        <v>47696</v>
      </c>
      <c r="E196" s="94">
        <v>94.463620000000006</v>
      </c>
      <c r="F196" s="46">
        <v>67.647989999999993</v>
      </c>
      <c r="G196" s="94">
        <v>90.665279999999996</v>
      </c>
      <c r="H196" s="46">
        <v>67.057339999999996</v>
      </c>
      <c r="I196" s="94">
        <v>89.671840000000003</v>
      </c>
      <c r="J196" s="46">
        <v>63.192770000000003</v>
      </c>
      <c r="K196" s="94">
        <v>101.492</v>
      </c>
      <c r="L196" s="46">
        <v>76.167590000000004</v>
      </c>
      <c r="M196" s="94">
        <v>96.705290000000005</v>
      </c>
      <c r="N196" s="46">
        <v>71.407259999999994</v>
      </c>
      <c r="O196" s="94">
        <f t="shared" si="154"/>
        <v>94.165279999999996</v>
      </c>
      <c r="P196" s="46">
        <f t="shared" si="155"/>
        <v>66.057339999999996</v>
      </c>
      <c r="Q196" s="94">
        <f t="shared" si="156"/>
        <v>94.915279999999996</v>
      </c>
      <c r="R196" s="46">
        <f t="shared" si="157"/>
        <v>67.057339999999996</v>
      </c>
      <c r="S196" s="94">
        <f t="shared" si="158"/>
        <v>94.415279999999996</v>
      </c>
      <c r="T196" s="46">
        <f t="shared" si="159"/>
        <v>69.557339999999996</v>
      </c>
      <c r="U196" s="94">
        <f t="shared" si="160"/>
        <v>89.352240000000009</v>
      </c>
      <c r="V196" s="95">
        <f t="shared" si="161"/>
        <v>65.657629999999997</v>
      </c>
      <c r="W196" s="96">
        <v>7.4481643674319162</v>
      </c>
      <c r="X196" s="96">
        <v>7.8979357360469313</v>
      </c>
      <c r="Y196" s="96">
        <v>7.2850646433334978</v>
      </c>
      <c r="Z196" s="96">
        <v>7.1868064508324547</v>
      </c>
      <c r="AA196" s="96">
        <v>6.8318061321863928</v>
      </c>
      <c r="AB196" s="96">
        <v>7.4528506537391177</v>
      </c>
      <c r="AC196" s="96">
        <v>7.1300789114741212</v>
      </c>
      <c r="AD196" s="96">
        <v>7.0172268420633745</v>
      </c>
      <c r="AE196" s="96">
        <v>6.756457176582594</v>
      </c>
      <c r="AF196" s="96">
        <f t="shared" si="181"/>
        <v>7.5203067501802341</v>
      </c>
      <c r="AG196" s="96">
        <f t="shared" si="182"/>
        <v>7.3325065816119785</v>
      </c>
      <c r="AH196" s="96">
        <f t="shared" si="183"/>
        <v>7.285206539155757</v>
      </c>
      <c r="AI196" s="96">
        <f t="shared" si="184"/>
        <v>7.3225280098912746</v>
      </c>
      <c r="AJ196" s="96">
        <f t="shared" si="185"/>
        <v>7.1450788671089809</v>
      </c>
      <c r="AK196" s="125"/>
      <c r="AL196" s="7"/>
      <c r="AM196" s="13"/>
      <c r="AN196" s="13"/>
      <c r="AO196" s="13"/>
      <c r="AP196" s="13"/>
      <c r="AQ196" s="13"/>
      <c r="AR196" s="8">
        <f t="shared" si="162"/>
        <v>7.2785516124343133</v>
      </c>
      <c r="AS196" s="8">
        <f t="shared" si="163"/>
        <v>7.1638528936511578</v>
      </c>
      <c r="AT196" s="8">
        <f t="shared" si="164"/>
        <v>7.554427188104297</v>
      </c>
      <c r="AU196" s="8">
        <f t="shared" si="165"/>
        <v>7.4353814076074398</v>
      </c>
      <c r="AV196" s="8">
        <f t="shared" si="192"/>
        <v>7.3580532754493015</v>
      </c>
      <c r="AW196" s="8"/>
      <c r="AX196" s="8">
        <f t="shared" si="166"/>
        <v>7.3170528763048992</v>
      </c>
      <c r="AY196" s="8">
        <f t="shared" si="167"/>
        <v>7.2663862115414721</v>
      </c>
      <c r="AZ196" s="8">
        <f t="shared" si="168"/>
        <v>7.457033144677796</v>
      </c>
      <c r="BA196" s="8">
        <v>7.3171377886536364</v>
      </c>
      <c r="BB196" s="8">
        <f t="shared" si="169"/>
        <v>7.0223186311982717</v>
      </c>
      <c r="BC196" s="8">
        <v>7.1952314046902606</v>
      </c>
      <c r="BD196" s="8">
        <f t="shared" si="170"/>
        <v>7.2796932705499291</v>
      </c>
      <c r="BE196" s="5"/>
      <c r="BF196" s="61">
        <f t="shared" si="171"/>
        <v>82.932899099999986</v>
      </c>
      <c r="BG196" s="63">
        <f t="shared" si="172"/>
        <v>80.513865799999991</v>
      </c>
      <c r="BH196" s="63">
        <f t="shared" si="173"/>
        <v>78.285839899999999</v>
      </c>
      <c r="BI196" s="63">
        <f t="shared" si="174"/>
        <v>85.827137100000002</v>
      </c>
      <c r="BJ196" s="63">
        <f t="shared" si="175"/>
        <v>82.93636579999999</v>
      </c>
      <c r="BK196" s="63">
        <f t="shared" si="176"/>
        <v>90.6025037</v>
      </c>
      <c r="BL196" s="63">
        <f t="shared" si="177"/>
        <v>79.163557699999998</v>
      </c>
      <c r="BM196" s="63">
        <f t="shared" si="178"/>
        <v>82.078865799999988</v>
      </c>
      <c r="BN196" s="64">
        <f t="shared" si="179"/>
        <v>83.726365799999996</v>
      </c>
      <c r="BO196" s="51"/>
      <c r="BP196" s="97"/>
      <c r="BX196" s="54">
        <f t="shared" si="187"/>
        <v>2030</v>
      </c>
      <c r="BY196" s="98">
        <f t="shared" si="180"/>
        <v>47696</v>
      </c>
      <c r="BZ196" s="57">
        <f t="shared" si="188"/>
        <v>7.5288936344618769</v>
      </c>
      <c r="CA196" s="57">
        <f t="shared" si="189"/>
        <v>7.0223186311982717</v>
      </c>
      <c r="CB196" s="57">
        <v>7.3138214621230233</v>
      </c>
      <c r="CC196" s="57">
        <v>7.1919827223354176</v>
      </c>
      <c r="CD196" s="57">
        <v>7.3138214621230233</v>
      </c>
      <c r="CE196" s="57">
        <f t="shared" si="190"/>
        <v>7.0569852916527012</v>
      </c>
      <c r="CF196" s="1"/>
      <c r="CG196" s="99">
        <v>3.5</v>
      </c>
      <c r="CH196" s="7">
        <v>-1</v>
      </c>
      <c r="CI196" s="7">
        <v>4.25</v>
      </c>
      <c r="CJ196" s="7">
        <v>0</v>
      </c>
      <c r="CK196" s="7">
        <v>3.75</v>
      </c>
      <c r="CL196" s="7">
        <v>2.5</v>
      </c>
      <c r="CM196" s="7">
        <v>-5.1113799999999969</v>
      </c>
      <c r="CN196" s="100">
        <v>-1.9903599999999955</v>
      </c>
      <c r="CO196" s="13"/>
      <c r="CP196" s="101">
        <v>1.0464045193966716</v>
      </c>
      <c r="CQ196" s="102">
        <v>1.0202732787888906</v>
      </c>
      <c r="CR196" s="102">
        <v>1.0136917682417765</v>
      </c>
      <c r="CS196" s="102">
        <v>0.95060388490009473</v>
      </c>
      <c r="CT196" s="102">
        <v>1.0435073818617111</v>
      </c>
      <c r="CU196" s="103">
        <v>1.0021037573105567</v>
      </c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</row>
    <row r="197" spans="1:143" ht="12.75" x14ac:dyDescent="0.2">
      <c r="A197" s="3">
        <f t="shared" si="186"/>
        <v>2030</v>
      </c>
      <c r="B197" s="43">
        <v>47727</v>
      </c>
      <c r="C197" s="43">
        <v>47756</v>
      </c>
      <c r="D197" s="44">
        <f t="shared" si="191"/>
        <v>47727</v>
      </c>
      <c r="E197" s="94">
        <v>79.274590000000003</v>
      </c>
      <c r="F197" s="46">
        <v>64.7333</v>
      </c>
      <c r="G197" s="94">
        <v>73.873410000000007</v>
      </c>
      <c r="H197" s="46">
        <v>63.97663</v>
      </c>
      <c r="I197" s="94">
        <v>78.152749999999997</v>
      </c>
      <c r="J197" s="46">
        <v>62.335450000000002</v>
      </c>
      <c r="K197" s="94">
        <v>87.741619999999998</v>
      </c>
      <c r="L197" s="46">
        <v>74.396450000000002</v>
      </c>
      <c r="M197" s="94">
        <v>82.167230000000004</v>
      </c>
      <c r="N197" s="46">
        <v>68.728920000000002</v>
      </c>
      <c r="O197" s="94">
        <f t="shared" si="154"/>
        <v>75.873410000000007</v>
      </c>
      <c r="P197" s="46">
        <f t="shared" si="155"/>
        <v>61.47663</v>
      </c>
      <c r="Q197" s="94">
        <f t="shared" si="156"/>
        <v>74.873410000000007</v>
      </c>
      <c r="R197" s="46">
        <f t="shared" si="157"/>
        <v>60.97663</v>
      </c>
      <c r="S197" s="94">
        <f t="shared" si="158"/>
        <v>77.123410000000007</v>
      </c>
      <c r="T197" s="46">
        <f t="shared" si="159"/>
        <v>66.22663</v>
      </c>
      <c r="U197" s="94">
        <f t="shared" si="160"/>
        <v>73.51879000000001</v>
      </c>
      <c r="V197" s="95">
        <f t="shared" si="161"/>
        <v>61.870510000000003</v>
      </c>
      <c r="W197" s="96">
        <v>7.3647705773371559</v>
      </c>
      <c r="X197" s="96">
        <v>7.7491379789595296</v>
      </c>
      <c r="Y197" s="96">
        <v>7.2389984832899295</v>
      </c>
      <c r="Z197" s="96">
        <v>7.1438080329356843</v>
      </c>
      <c r="AA197" s="96">
        <v>6.7888076337514738</v>
      </c>
      <c r="AB197" s="96">
        <v>7.5711064113603941</v>
      </c>
      <c r="AC197" s="96">
        <v>7.3973474238591477</v>
      </c>
      <c r="AD197" s="96">
        <v>7.058744781403532</v>
      </c>
      <c r="AE197" s="96">
        <v>6.8003889403355906</v>
      </c>
      <c r="AF197" s="96">
        <f t="shared" ref="AF197:AF228" si="193">+$Z197*$CP197</f>
        <v>7.4772084078315046</v>
      </c>
      <c r="AG197" s="96">
        <f t="shared" ref="AG197:AG228" si="194">+$Z197*$CQ197</f>
        <v>7.2894081966574342</v>
      </c>
      <c r="AH197" s="96">
        <f t="shared" ref="AH197:AH228" si="195">+$Z197*$CR197</f>
        <v>7.2422081435828023</v>
      </c>
      <c r="AI197" s="96">
        <f t="shared" ref="AI197:AI228" si="196">+$AD197*$CT197</f>
        <v>7.3638467170016195</v>
      </c>
      <c r="AJ197" s="96">
        <f t="shared" ref="AJ197:AJ228" si="197">+AC197*CU197</f>
        <v>7.4123475200236788</v>
      </c>
      <c r="AK197" s="125"/>
      <c r="AL197" s="7"/>
      <c r="AM197" s="13"/>
      <c r="AN197" s="13"/>
      <c r="AO197" s="13"/>
      <c r="AP197" s="13"/>
      <c r="AQ197" s="13"/>
      <c r="AR197" s="8">
        <f t="shared" si="162"/>
        <v>7.5501935601780135</v>
      </c>
      <c r="AS197" s="8">
        <f t="shared" si="163"/>
        <v>7.2060502097810053</v>
      </c>
      <c r="AT197" s="8">
        <f t="shared" si="164"/>
        <v>7.8363643189450682</v>
      </c>
      <c r="AU197" s="8">
        <f t="shared" si="165"/>
        <v>7.4791779947606702</v>
      </c>
      <c r="AV197" s="8">
        <f t="shared" si="192"/>
        <v>7.5179465209161886</v>
      </c>
      <c r="AW197" s="8"/>
      <c r="AX197" s="8">
        <f t="shared" si="166"/>
        <v>7.273301942344002</v>
      </c>
      <c r="AY197" s="8">
        <f t="shared" si="167"/>
        <v>7.5375871373507328</v>
      </c>
      <c r="AZ197" s="8">
        <f t="shared" si="168"/>
        <v>7.575329686214733</v>
      </c>
      <c r="BA197" s="8">
        <v>7.2732618473943198</v>
      </c>
      <c r="BB197" s="8">
        <f t="shared" si="169"/>
        <v>6.9782582782574796</v>
      </c>
      <c r="BC197" s="8">
        <v>7.1520768411991353</v>
      </c>
      <c r="BD197" s="8">
        <f t="shared" si="170"/>
        <v>7.236500485118718</v>
      </c>
      <c r="BE197" s="5"/>
      <c r="BF197" s="61">
        <f t="shared" si="171"/>
        <v>73.021835299999992</v>
      </c>
      <c r="BG197" s="63">
        <f t="shared" si="172"/>
        <v>69.617794599999996</v>
      </c>
      <c r="BH197" s="63">
        <f t="shared" si="173"/>
        <v>71.351310999999995</v>
      </c>
      <c r="BI197" s="63">
        <f t="shared" si="174"/>
        <v>76.388756699999988</v>
      </c>
      <c r="BJ197" s="63">
        <f t="shared" si="175"/>
        <v>68.897794599999997</v>
      </c>
      <c r="BK197" s="63">
        <f t="shared" si="176"/>
        <v>82.003196899999992</v>
      </c>
      <c r="BL197" s="63">
        <f t="shared" si="177"/>
        <v>68.510029599999996</v>
      </c>
      <c r="BM197" s="63">
        <f t="shared" si="178"/>
        <v>69.682794599999994</v>
      </c>
      <c r="BN197" s="64">
        <f t="shared" si="179"/>
        <v>72.437794600000004</v>
      </c>
      <c r="BO197" s="51"/>
      <c r="BP197" s="97"/>
      <c r="BX197" s="54">
        <f t="shared" si="187"/>
        <v>2030</v>
      </c>
      <c r="BY197" s="98">
        <f t="shared" si="180"/>
        <v>47727</v>
      </c>
      <c r="BZ197" s="57">
        <f t="shared" si="188"/>
        <v>7.4814955893506836</v>
      </c>
      <c r="CA197" s="57">
        <f t="shared" si="189"/>
        <v>6.9782582782574796</v>
      </c>
      <c r="CB197" s="57">
        <v>7.2699455208637067</v>
      </c>
      <c r="CC197" s="57">
        <v>7.1488280800963819</v>
      </c>
      <c r="CD197" s="57">
        <v>7.2699455208637067</v>
      </c>
      <c r="CE197" s="57">
        <f t="shared" si="190"/>
        <v>7.0128571118139096</v>
      </c>
      <c r="CF197" s="1"/>
      <c r="CG197" s="99">
        <v>2</v>
      </c>
      <c r="CH197" s="7">
        <v>-2.5</v>
      </c>
      <c r="CI197" s="7">
        <v>1</v>
      </c>
      <c r="CJ197" s="7">
        <v>-3</v>
      </c>
      <c r="CK197" s="7">
        <v>3.25</v>
      </c>
      <c r="CL197" s="7">
        <v>2.2500000000000071</v>
      </c>
      <c r="CM197" s="7">
        <v>-5.7557999999999936</v>
      </c>
      <c r="CN197" s="100">
        <v>-2.8627899999999968</v>
      </c>
      <c r="CO197" s="13"/>
      <c r="CP197" s="101">
        <v>1.0466698395811753</v>
      </c>
      <c r="CQ197" s="102">
        <v>1.0203813096671239</v>
      </c>
      <c r="CR197" s="102">
        <v>1.0137741818080015</v>
      </c>
      <c r="CS197" s="102">
        <v>0.95030655953414156</v>
      </c>
      <c r="CT197" s="102">
        <v>1.0432232564069872</v>
      </c>
      <c r="CU197" s="103">
        <v>1.0020277668879185</v>
      </c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</row>
    <row r="198" spans="1:143" ht="12.75" x14ac:dyDescent="0.2">
      <c r="A198" s="3">
        <f t="shared" si="186"/>
        <v>2030</v>
      </c>
      <c r="B198" s="43">
        <v>47757</v>
      </c>
      <c r="C198" s="43">
        <v>47787</v>
      </c>
      <c r="D198" s="44">
        <f t="shared" si="191"/>
        <v>47757</v>
      </c>
      <c r="E198" s="94">
        <v>77.293049999999994</v>
      </c>
      <c r="F198" s="46">
        <v>64.888279999999995</v>
      </c>
      <c r="G198" s="94">
        <v>68.50797</v>
      </c>
      <c r="H198" s="46">
        <v>63.289949999999997</v>
      </c>
      <c r="I198" s="94">
        <v>78.073989999999995</v>
      </c>
      <c r="J198" s="46">
        <v>62.31861</v>
      </c>
      <c r="K198" s="94">
        <v>83.249960000000002</v>
      </c>
      <c r="L198" s="46">
        <v>74.525559999999999</v>
      </c>
      <c r="M198" s="94">
        <v>77.540149999999997</v>
      </c>
      <c r="N198" s="46">
        <v>67.875910000000005</v>
      </c>
      <c r="O198" s="94">
        <f t="shared" si="154"/>
        <v>68.75797</v>
      </c>
      <c r="P198" s="46">
        <f t="shared" si="155"/>
        <v>62.289949999999997</v>
      </c>
      <c r="Q198" s="94">
        <f t="shared" si="156"/>
        <v>68.00797</v>
      </c>
      <c r="R198" s="46">
        <f t="shared" si="157"/>
        <v>62.289949999999997</v>
      </c>
      <c r="S198" s="94">
        <f t="shared" si="158"/>
        <v>71.50797</v>
      </c>
      <c r="T198" s="46">
        <f t="shared" si="159"/>
        <v>64.289950000000005</v>
      </c>
      <c r="U198" s="94">
        <f t="shared" si="160"/>
        <v>73.374849999999995</v>
      </c>
      <c r="V198" s="95">
        <f t="shared" si="161"/>
        <v>63.126919999999991</v>
      </c>
      <c r="W198" s="96">
        <v>7.4121077286465304</v>
      </c>
      <c r="X198" s="96">
        <v>7.880962708565038</v>
      </c>
      <c r="Y198" s="96">
        <v>7.3113583641693163</v>
      </c>
      <c r="Z198" s="96">
        <v>7.302988428602978</v>
      </c>
      <c r="AA198" s="96">
        <v>6.9479889910904413</v>
      </c>
      <c r="AB198" s="96">
        <v>7.789461943853957</v>
      </c>
      <c r="AC198" s="96">
        <v>7.6157741630599363</v>
      </c>
      <c r="AD198" s="96">
        <v>7.2826559703803344</v>
      </c>
      <c r="AE198" s="96">
        <v>7.0131930559590927</v>
      </c>
      <c r="AF198" s="96">
        <f t="shared" si="193"/>
        <v>7.6375878984387384</v>
      </c>
      <c r="AG198" s="96">
        <f t="shared" si="194"/>
        <v>7.4492881967947646</v>
      </c>
      <c r="AH198" s="96">
        <f t="shared" si="195"/>
        <v>7.4015882723740658</v>
      </c>
      <c r="AI198" s="96">
        <f t="shared" si="196"/>
        <v>7.5898541131159734</v>
      </c>
      <c r="AJ198" s="96">
        <f t="shared" si="197"/>
        <v>7.6307741121717685</v>
      </c>
      <c r="AK198" s="125"/>
      <c r="AL198" s="7"/>
      <c r="AM198" s="13"/>
      <c r="AN198" s="13"/>
      <c r="AO198" s="13"/>
      <c r="AP198" s="13"/>
      <c r="AQ198" s="13"/>
      <c r="AR198" s="8">
        <f t="shared" si="162"/>
        <v>7.7721945147473681</v>
      </c>
      <c r="AS198" s="8">
        <f t="shared" si="163"/>
        <v>7.4336253586546741</v>
      </c>
      <c r="AT198" s="8">
        <f t="shared" si="164"/>
        <v>8.0667790715084386</v>
      </c>
      <c r="AU198" s="8">
        <f t="shared" si="165"/>
        <v>7.7153782026337252</v>
      </c>
      <c r="AV198" s="8">
        <f t="shared" si="192"/>
        <v>7.7469942868860517</v>
      </c>
      <c r="AW198" s="8"/>
      <c r="AX198" s="8">
        <f t="shared" si="166"/>
        <v>7.4352681569016879</v>
      </c>
      <c r="AY198" s="8">
        <f t="shared" si="167"/>
        <v>7.7592276641907008</v>
      </c>
      <c r="AZ198" s="8">
        <f t="shared" si="168"/>
        <v>7.7937605249242488</v>
      </c>
      <c r="BA198" s="8">
        <v>7.4356908778494004</v>
      </c>
      <c r="BB198" s="8">
        <f t="shared" si="169"/>
        <v>7.1413706436012312</v>
      </c>
      <c r="BC198" s="8">
        <v>7.3118353262911748</v>
      </c>
      <c r="BD198" s="8">
        <f t="shared" si="170"/>
        <v>7.3964004305404094</v>
      </c>
      <c r="BE198" s="5"/>
      <c r="BF198" s="61">
        <f t="shared" si="171"/>
        <v>71.958998899999983</v>
      </c>
      <c r="BG198" s="63">
        <f t="shared" si="172"/>
        <v>66.264221399999997</v>
      </c>
      <c r="BH198" s="63">
        <f t="shared" si="173"/>
        <v>71.299176599999996</v>
      </c>
      <c r="BI198" s="63">
        <f t="shared" si="174"/>
        <v>73.384526799999989</v>
      </c>
      <c r="BJ198" s="63">
        <f t="shared" si="175"/>
        <v>65.549221399999993</v>
      </c>
      <c r="BK198" s="63">
        <f t="shared" si="176"/>
        <v>79.498468000000003</v>
      </c>
      <c r="BL198" s="63">
        <f t="shared" si="177"/>
        <v>68.968240099999989</v>
      </c>
      <c r="BM198" s="63">
        <f t="shared" si="178"/>
        <v>65.976721400000002</v>
      </c>
      <c r="BN198" s="64">
        <f t="shared" si="179"/>
        <v>68.404221399999997</v>
      </c>
      <c r="BO198" s="51"/>
      <c r="BP198" s="97"/>
      <c r="BX198" s="54">
        <f t="shared" si="187"/>
        <v>2030</v>
      </c>
      <c r="BY198" s="98">
        <f t="shared" si="180"/>
        <v>47757</v>
      </c>
      <c r="BZ198" s="57">
        <f t="shared" si="188"/>
        <v>7.5559475709119424</v>
      </c>
      <c r="CA198" s="57">
        <f t="shared" si="189"/>
        <v>7.1413706436012312</v>
      </c>
      <c r="CB198" s="57">
        <v>7.4323745513187873</v>
      </c>
      <c r="CC198" s="57">
        <v>7.308586856713716</v>
      </c>
      <c r="CD198" s="57">
        <v>7.4323745513187873</v>
      </c>
      <c r="CE198" s="57">
        <f t="shared" si="190"/>
        <v>7.1762205737791875</v>
      </c>
      <c r="CF198" s="1"/>
      <c r="CG198" s="99">
        <v>0.25</v>
      </c>
      <c r="CH198" s="7">
        <v>-1</v>
      </c>
      <c r="CI198" s="7">
        <v>-0.5</v>
      </c>
      <c r="CJ198" s="7">
        <v>-1</v>
      </c>
      <c r="CK198" s="7">
        <v>3</v>
      </c>
      <c r="CL198" s="7">
        <v>1</v>
      </c>
      <c r="CM198" s="7">
        <v>-3.9181999999999988</v>
      </c>
      <c r="CN198" s="100">
        <v>-1.7613600000000034</v>
      </c>
      <c r="CO198" s="13"/>
      <c r="CP198" s="101">
        <v>1.0458167876215254</v>
      </c>
      <c r="CQ198" s="102">
        <v>1.0200328632069013</v>
      </c>
      <c r="CR198" s="102">
        <v>1.0135013008352731</v>
      </c>
      <c r="CS198" s="102">
        <v>0.95138983979186642</v>
      </c>
      <c r="CT198" s="102">
        <v>1.0421821577162316</v>
      </c>
      <c r="CU198" s="103">
        <v>1.0019695895375402</v>
      </c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</row>
    <row r="199" spans="1:143" ht="12.75" x14ac:dyDescent="0.2">
      <c r="A199" s="3">
        <f t="shared" si="186"/>
        <v>2030</v>
      </c>
      <c r="B199" s="43">
        <v>47788</v>
      </c>
      <c r="C199" s="43">
        <v>47817</v>
      </c>
      <c r="D199" s="44">
        <f t="shared" si="191"/>
        <v>47788</v>
      </c>
      <c r="E199" s="94">
        <v>82.861220000000003</v>
      </c>
      <c r="F199" s="46">
        <v>71.71396</v>
      </c>
      <c r="G199" s="94">
        <v>68.618480000000005</v>
      </c>
      <c r="H199" s="46">
        <v>65.701130000000006</v>
      </c>
      <c r="I199" s="94">
        <v>86.949669999999998</v>
      </c>
      <c r="J199" s="46">
        <v>71.091859999999997</v>
      </c>
      <c r="K199" s="94">
        <v>85.757230000000007</v>
      </c>
      <c r="L199" s="46">
        <v>77.854799999999997</v>
      </c>
      <c r="M199" s="94">
        <v>80.179969999999997</v>
      </c>
      <c r="N199" s="46">
        <v>72.169799999999995</v>
      </c>
      <c r="O199" s="94">
        <f t="shared" si="154"/>
        <v>67.868480000000005</v>
      </c>
      <c r="P199" s="46">
        <f t="shared" si="155"/>
        <v>64.701130000000006</v>
      </c>
      <c r="Q199" s="94">
        <f t="shared" si="156"/>
        <v>68.118480000000005</v>
      </c>
      <c r="R199" s="46">
        <f t="shared" si="157"/>
        <v>65.201130000000006</v>
      </c>
      <c r="S199" s="94">
        <f t="shared" si="158"/>
        <v>71.368480000000005</v>
      </c>
      <c r="T199" s="46">
        <f t="shared" si="159"/>
        <v>66.201130000000006</v>
      </c>
      <c r="U199" s="94">
        <f t="shared" si="160"/>
        <v>79.266980000000004</v>
      </c>
      <c r="V199" s="95">
        <f t="shared" si="161"/>
        <v>68.695030000000003</v>
      </c>
      <c r="W199" s="96">
        <v>7.7771384866700419</v>
      </c>
      <c r="X199" s="96">
        <v>8.1992548988798042</v>
      </c>
      <c r="Y199" s="96">
        <v>7.7407646787876487</v>
      </c>
      <c r="Z199" s="96">
        <v>7.7763398411039635</v>
      </c>
      <c r="AA199" s="96">
        <v>7.6163390213597877</v>
      </c>
      <c r="AB199" s="96">
        <v>8.0651605593988158</v>
      </c>
      <c r="AC199" s="96">
        <v>7.9423391097897156</v>
      </c>
      <c r="AD199" s="96">
        <v>7.8630410345458879</v>
      </c>
      <c r="AE199" s="96">
        <v>7.3266924739233152</v>
      </c>
      <c r="AF199" s="96">
        <f t="shared" si="193"/>
        <v>8.1102415518075919</v>
      </c>
      <c r="AG199" s="96">
        <f t="shared" si="194"/>
        <v>7.922240588608183</v>
      </c>
      <c r="AH199" s="96">
        <f t="shared" si="195"/>
        <v>7.8748403457589715</v>
      </c>
      <c r="AI199" s="96">
        <f t="shared" si="196"/>
        <v>8.1910427462756417</v>
      </c>
      <c r="AJ199" s="96">
        <f t="shared" si="197"/>
        <v>7.9573391836533132</v>
      </c>
      <c r="AK199" s="125"/>
      <c r="AL199" s="7"/>
      <c r="AM199" s="13"/>
      <c r="AN199" s="13"/>
      <c r="AO199" s="13"/>
      <c r="AP199" s="13"/>
      <c r="AQ199" s="13"/>
      <c r="AR199" s="8">
        <f t="shared" si="162"/>
        <v>8.1041031911675123</v>
      </c>
      <c r="AS199" s="8">
        <f t="shared" si="163"/>
        <v>8.0235075257098156</v>
      </c>
      <c r="AT199" s="8">
        <f t="shared" si="164"/>
        <v>8.4112670296766119</v>
      </c>
      <c r="AU199" s="8">
        <f t="shared" si="165"/>
        <v>8.3276168023605237</v>
      </c>
      <c r="AV199" s="8">
        <f t="shared" si="192"/>
        <v>8.216623637228615</v>
      </c>
      <c r="AW199" s="8"/>
      <c r="AX199" s="8">
        <f t="shared" si="166"/>
        <v>7.9169037007569845</v>
      </c>
      <c r="AY199" s="8">
        <f t="shared" si="167"/>
        <v>8.090597473150396</v>
      </c>
      <c r="AZ199" s="8">
        <f t="shared" si="168"/>
        <v>8.0695542231044932</v>
      </c>
      <c r="BA199" s="8">
        <v>7.918702386363206</v>
      </c>
      <c r="BB199" s="8">
        <f t="shared" si="169"/>
        <v>7.8262256802539074</v>
      </c>
      <c r="BC199" s="8">
        <v>7.786905494881057</v>
      </c>
      <c r="BD199" s="8">
        <f t="shared" si="170"/>
        <v>7.8718915530928815</v>
      </c>
      <c r="BE199" s="5"/>
      <c r="BF199" s="61">
        <f t="shared" si="171"/>
        <v>78.067898200000002</v>
      </c>
      <c r="BG199" s="63">
        <f t="shared" si="172"/>
        <v>67.364019499999998</v>
      </c>
      <c r="BH199" s="63">
        <f t="shared" si="173"/>
        <v>80.130811699999995</v>
      </c>
      <c r="BI199" s="63">
        <f t="shared" si="174"/>
        <v>76.73559689999999</v>
      </c>
      <c r="BJ199" s="63">
        <f t="shared" si="175"/>
        <v>66.864019500000012</v>
      </c>
      <c r="BK199" s="63">
        <f t="shared" si="176"/>
        <v>82.359185099999991</v>
      </c>
      <c r="BL199" s="63">
        <f t="shared" si="177"/>
        <v>74.721041499999998</v>
      </c>
      <c r="BM199" s="63">
        <f t="shared" si="178"/>
        <v>66.506519499999996</v>
      </c>
      <c r="BN199" s="64">
        <f t="shared" si="179"/>
        <v>69.146519500000011</v>
      </c>
      <c r="BO199" s="51"/>
      <c r="BP199" s="97"/>
      <c r="BX199" s="54">
        <f t="shared" si="187"/>
        <v>2030</v>
      </c>
      <c r="BY199" s="98">
        <f t="shared" si="180"/>
        <v>47788</v>
      </c>
      <c r="BZ199" s="57">
        <f t="shared" si="188"/>
        <v>7.9977690696446642</v>
      </c>
      <c r="CA199" s="57">
        <f t="shared" si="189"/>
        <v>7.8262256802539074</v>
      </c>
      <c r="CB199" s="57">
        <v>7.9153860598325938</v>
      </c>
      <c r="CC199" s="57">
        <v>7.7836578922057269</v>
      </c>
      <c r="CD199" s="57">
        <v>7.9153860598325938</v>
      </c>
      <c r="CE199" s="57">
        <f t="shared" si="190"/>
        <v>7.8621298823478929</v>
      </c>
      <c r="CF199" s="1"/>
      <c r="CG199" s="99">
        <v>-0.75</v>
      </c>
      <c r="CH199" s="7">
        <v>-1</v>
      </c>
      <c r="CI199" s="7">
        <v>-0.5</v>
      </c>
      <c r="CJ199" s="7">
        <v>-0.5</v>
      </c>
      <c r="CK199" s="7">
        <v>2.75</v>
      </c>
      <c r="CL199" s="7">
        <v>0.50000000000000711</v>
      </c>
      <c r="CM199" s="7">
        <v>-3.5942399999999992</v>
      </c>
      <c r="CN199" s="100">
        <v>-3.0189299999999974</v>
      </c>
      <c r="CO199" s="13"/>
      <c r="CP199" s="101">
        <v>1.0429381582500676</v>
      </c>
      <c r="CQ199" s="102">
        <v>1.0187621362344559</v>
      </c>
      <c r="CR199" s="102">
        <v>1.012666692385839</v>
      </c>
      <c r="CS199" s="102">
        <v>0.97942466211437318</v>
      </c>
      <c r="CT199" s="102">
        <v>1.041714358387384</v>
      </c>
      <c r="CU199" s="103">
        <v>1.0018886216838951</v>
      </c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</row>
    <row r="200" spans="1:143" ht="12.75" x14ac:dyDescent="0.2">
      <c r="A200" s="3">
        <f t="shared" si="186"/>
        <v>2030</v>
      </c>
      <c r="B200" s="43">
        <v>47818</v>
      </c>
      <c r="C200" s="43">
        <v>47848</v>
      </c>
      <c r="D200" s="44">
        <f t="shared" si="191"/>
        <v>47818</v>
      </c>
      <c r="E200" s="94">
        <v>84.389780000000002</v>
      </c>
      <c r="F200" s="46">
        <v>72.227500000000006</v>
      </c>
      <c r="G200" s="94">
        <v>69.469250000000002</v>
      </c>
      <c r="H200" s="46">
        <v>67.173569999999998</v>
      </c>
      <c r="I200" s="94">
        <v>88.634510000000006</v>
      </c>
      <c r="J200" s="46">
        <v>71.896469999999994</v>
      </c>
      <c r="K200" s="94">
        <v>85.430220000000006</v>
      </c>
      <c r="L200" s="46">
        <v>79.213719999999995</v>
      </c>
      <c r="M200" s="94">
        <v>80.109480000000005</v>
      </c>
      <c r="N200" s="46">
        <v>73.893330000000006</v>
      </c>
      <c r="O200" s="94">
        <f t="shared" si="154"/>
        <v>68.969250000000002</v>
      </c>
      <c r="P200" s="46">
        <f t="shared" si="155"/>
        <v>66.673569999999998</v>
      </c>
      <c r="Q200" s="94">
        <f t="shared" si="156"/>
        <v>68.969250000000002</v>
      </c>
      <c r="R200" s="46">
        <f t="shared" si="157"/>
        <v>66.673569999999998</v>
      </c>
      <c r="S200" s="94">
        <f t="shared" si="158"/>
        <v>71.969250000000002</v>
      </c>
      <c r="T200" s="46">
        <f t="shared" si="159"/>
        <v>67.923569999999998</v>
      </c>
      <c r="U200" s="94">
        <f t="shared" si="160"/>
        <v>79.61121</v>
      </c>
      <c r="V200" s="95">
        <f t="shared" si="161"/>
        <v>68.694100000000006</v>
      </c>
      <c r="W200" s="96">
        <v>8.0395461068124447</v>
      </c>
      <c r="X200" s="96">
        <v>8.3522069992964809</v>
      </c>
      <c r="Y200" s="96">
        <v>7.9759676464197984</v>
      </c>
      <c r="Z200" s="96">
        <v>8.0090386899039938</v>
      </c>
      <c r="AA200" s="96">
        <v>7.8515379290524665</v>
      </c>
      <c r="AB200" s="96">
        <v>8.1197867205666014</v>
      </c>
      <c r="AC200" s="96">
        <v>7.9972155504018216</v>
      </c>
      <c r="AD200" s="96">
        <v>7.9173646828507822</v>
      </c>
      <c r="AE200" s="96">
        <v>7.3746746788945385</v>
      </c>
      <c r="AF200" s="96">
        <f t="shared" si="193"/>
        <v>8.3495403347925325</v>
      </c>
      <c r="AG200" s="96">
        <f t="shared" si="194"/>
        <v>8.1582394106598546</v>
      </c>
      <c r="AH200" s="96">
        <f t="shared" si="195"/>
        <v>8.1087391715350883</v>
      </c>
      <c r="AI200" s="96">
        <f t="shared" si="196"/>
        <v>8.2568631684430027</v>
      </c>
      <c r="AJ200" s="96">
        <f t="shared" si="197"/>
        <v>8.012215579569034</v>
      </c>
      <c r="AK200" s="125"/>
      <c r="AL200" s="7"/>
      <c r="AM200" s="13"/>
      <c r="AN200" s="13"/>
      <c r="AO200" s="13"/>
      <c r="AP200" s="13"/>
      <c r="AQ200" s="13"/>
      <c r="AR200" s="8">
        <f t="shared" si="162"/>
        <v>8.1598775997579249</v>
      </c>
      <c r="AS200" s="8">
        <f t="shared" si="163"/>
        <v>8.0787200964028685</v>
      </c>
      <c r="AT200" s="8">
        <f t="shared" si="164"/>
        <v>8.469155278759402</v>
      </c>
      <c r="AU200" s="8">
        <f t="shared" si="165"/>
        <v>8.3849219199862812</v>
      </c>
      <c r="AV200" s="8">
        <f t="shared" si="192"/>
        <v>8.27316872372662</v>
      </c>
      <c r="AW200" s="8"/>
      <c r="AX200" s="8">
        <f t="shared" si="166"/>
        <v>8.1536750161823299</v>
      </c>
      <c r="AY200" s="8">
        <f t="shared" si="167"/>
        <v>8.1462813296822123</v>
      </c>
      <c r="AZ200" s="8">
        <f t="shared" si="168"/>
        <v>8.1241992236826786</v>
      </c>
      <c r="BA200" s="8">
        <v>8.1561501972325789</v>
      </c>
      <c r="BB200" s="8">
        <f t="shared" si="169"/>
        <v>8.0672328610026316</v>
      </c>
      <c r="BC200" s="8">
        <v>8.0204493536766837</v>
      </c>
      <c r="BD200" s="8">
        <f t="shared" si="170"/>
        <v>8.1056422801647354</v>
      </c>
      <c r="BE200" s="5"/>
      <c r="BF200" s="61">
        <f t="shared" si="171"/>
        <v>79.159999599999992</v>
      </c>
      <c r="BG200" s="63">
        <f t="shared" si="172"/>
        <v>68.482107599999992</v>
      </c>
      <c r="BH200" s="63">
        <f t="shared" si="173"/>
        <v>81.437152800000007</v>
      </c>
      <c r="BI200" s="63">
        <f t="shared" si="174"/>
        <v>77.436535499999991</v>
      </c>
      <c r="BJ200" s="63">
        <f t="shared" si="175"/>
        <v>67.982107599999992</v>
      </c>
      <c r="BK200" s="63">
        <f t="shared" si="176"/>
        <v>82.757125000000002</v>
      </c>
      <c r="BL200" s="63">
        <f t="shared" si="177"/>
        <v>74.916852699999993</v>
      </c>
      <c r="BM200" s="63">
        <f t="shared" si="178"/>
        <v>67.982107599999992</v>
      </c>
      <c r="BN200" s="64">
        <f t="shared" si="179"/>
        <v>70.229607599999994</v>
      </c>
      <c r="BO200" s="51"/>
      <c r="BP200" s="97"/>
      <c r="BX200" s="54">
        <f t="shared" si="187"/>
        <v>2030</v>
      </c>
      <c r="BY200" s="98">
        <f t="shared" si="180"/>
        <v>47818</v>
      </c>
      <c r="BZ200" s="57">
        <f t="shared" si="188"/>
        <v>8.2397723288607878</v>
      </c>
      <c r="CA200" s="57">
        <f t="shared" si="189"/>
        <v>8.0672328610026316</v>
      </c>
      <c r="CB200" s="57">
        <v>8.152833870701965</v>
      </c>
      <c r="CC200" s="57">
        <v>8.0172021771692794</v>
      </c>
      <c r="CD200" s="57">
        <v>8.152833870701965</v>
      </c>
      <c r="CE200" s="57">
        <f t="shared" si="190"/>
        <v>8.1035080716876706</v>
      </c>
      <c r="CF200" s="1"/>
      <c r="CG200" s="99">
        <v>-0.5</v>
      </c>
      <c r="CH200" s="7">
        <v>-0.5</v>
      </c>
      <c r="CI200" s="7">
        <v>-0.5</v>
      </c>
      <c r="CJ200" s="7">
        <v>-0.5</v>
      </c>
      <c r="CK200" s="7">
        <v>2.5</v>
      </c>
      <c r="CL200" s="7">
        <v>0.75</v>
      </c>
      <c r="CM200" s="7">
        <v>-4.778570000000002</v>
      </c>
      <c r="CN200" s="100">
        <v>-3.5334000000000003</v>
      </c>
      <c r="CO200" s="13"/>
      <c r="CP200" s="101">
        <v>1.0425146709951305</v>
      </c>
      <c r="CQ200" s="102">
        <v>1.0186290423273818</v>
      </c>
      <c r="CR200" s="102">
        <v>1.0124484954426272</v>
      </c>
      <c r="CS200" s="102">
        <v>0.98033462354850787</v>
      </c>
      <c r="CT200" s="102">
        <v>1.0428802384621214</v>
      </c>
      <c r="CU200" s="103">
        <v>1.001875656479768</v>
      </c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</row>
    <row r="201" spans="1:143" ht="12.75" x14ac:dyDescent="0.2">
      <c r="A201" s="3">
        <f t="shared" si="186"/>
        <v>2031</v>
      </c>
      <c r="B201" s="43">
        <v>47849</v>
      </c>
      <c r="C201" s="43">
        <v>47879</v>
      </c>
      <c r="D201" s="44">
        <f t="shared" si="191"/>
        <v>47849</v>
      </c>
      <c r="E201" s="94">
        <v>79.999070000000003</v>
      </c>
      <c r="F201" s="46">
        <v>67.850309999999993</v>
      </c>
      <c r="G201" s="94">
        <v>68.381730000000005</v>
      </c>
      <c r="H201" s="46">
        <v>66.229349999999997</v>
      </c>
      <c r="I201" s="94">
        <v>82.839590000000001</v>
      </c>
      <c r="J201" s="46">
        <v>66.245090000000005</v>
      </c>
      <c r="K201" s="94">
        <v>83.52346</v>
      </c>
      <c r="L201" s="46">
        <v>77.011960000000002</v>
      </c>
      <c r="M201" s="94">
        <v>78.155749999999998</v>
      </c>
      <c r="N201" s="46">
        <v>71.767219999999995</v>
      </c>
      <c r="O201" s="94">
        <f t="shared" ref="O201:O260" si="198">G201+CG201</f>
        <v>67.881730000000005</v>
      </c>
      <c r="P201" s="46">
        <f t="shared" ref="P201:P260" si="199">H201+CH201</f>
        <v>65.729349999999997</v>
      </c>
      <c r="Q201" s="94">
        <f t="shared" ref="Q201:Q260" si="200">G201+CI201</f>
        <v>67.881730000000005</v>
      </c>
      <c r="R201" s="46">
        <f t="shared" ref="R201:R260" si="201">H201+CJ201</f>
        <v>65.729349999999997</v>
      </c>
      <c r="S201" s="94">
        <f t="shared" ref="S201:S260" si="202">G201+CK201</f>
        <v>70.131730000000005</v>
      </c>
      <c r="T201" s="46">
        <f t="shared" ref="T201:T260" si="203">H201+CL201</f>
        <v>64.729349999999997</v>
      </c>
      <c r="U201" s="94">
        <f t="shared" ref="U201:U260" si="204">E201+CM201</f>
        <v>73.043800000000005</v>
      </c>
      <c r="V201" s="95">
        <f t="shared" ref="V201:V260" si="205">F201+CN201</f>
        <v>63.077770000000001</v>
      </c>
      <c r="W201" s="96">
        <v>7.9147395451473672</v>
      </c>
      <c r="X201" s="96">
        <v>8.206481546838674</v>
      </c>
      <c r="Y201" s="96">
        <v>7.8419626490450822</v>
      </c>
      <c r="Z201" s="96">
        <v>7.8577902432410465</v>
      </c>
      <c r="AA201" s="96">
        <v>7.6852904574283407</v>
      </c>
      <c r="AB201" s="96">
        <v>7.7700322574851057</v>
      </c>
      <c r="AC201" s="96">
        <v>7.7895708579837377</v>
      </c>
      <c r="AD201" s="96">
        <v>7.7117929373360692</v>
      </c>
      <c r="AE201" s="96">
        <v>7.1661834930133343</v>
      </c>
      <c r="AF201" s="96">
        <f t="shared" si="193"/>
        <v>8.2020898157356239</v>
      </c>
      <c r="AG201" s="96">
        <f t="shared" si="194"/>
        <v>8.008890055625395</v>
      </c>
      <c r="AH201" s="96">
        <f t="shared" si="195"/>
        <v>7.9580901187019997</v>
      </c>
      <c r="AI201" s="96">
        <f t="shared" si="196"/>
        <v>8.0580926201856595</v>
      </c>
      <c r="AJ201" s="96">
        <f t="shared" si="197"/>
        <v>7.8045708018665767</v>
      </c>
      <c r="AK201" s="125"/>
      <c r="AL201" s="7"/>
      <c r="AM201" s="13"/>
      <c r="AN201" s="13"/>
      <c r="AO201" s="13"/>
      <c r="AP201" s="13"/>
      <c r="AQ201" s="13"/>
      <c r="AR201" s="8">
        <f t="shared" ref="AR201:AR260" si="206">AC201*(1/(1-AR$2))+AR$3</f>
        <v>7.9488351234716301</v>
      </c>
      <c r="AS201" s="8">
        <f t="shared" ref="AS201:AS260" si="207">AD201*(1/(1-AS$2))+AS$3</f>
        <v>7.8697844875862062</v>
      </c>
      <c r="AT201" s="8">
        <f t="shared" ref="AT201:AT260" si="208">(AC201+AT$3)*AT$5+((1/(1-AT$2)-1)*AC201+AT$4*AC201)</f>
        <v>8.250114328921164</v>
      </c>
      <c r="AU201" s="8">
        <f t="shared" ref="AU201:AU260" si="209">(AD201+AU$3)*AU$5+((1/(1-AU$2)-1)*AD201+AU$4*AD201)</f>
        <v>8.1680676875323925</v>
      </c>
      <c r="AV201" s="8">
        <f t="shared" si="192"/>
        <v>8.0592004068778493</v>
      </c>
      <c r="AW201" s="8"/>
      <c r="AX201" s="8">
        <f t="shared" ref="AX201:AX256" si="210">(Z201*(1/(1-$AX$2))+0.00447)</f>
        <v>7.9997795678073329</v>
      </c>
      <c r="AY201" s="8">
        <f t="shared" ref="AY201:AY260" si="211">AC201*(1/(1-AY$2))+AY$3</f>
        <v>7.9355814895826855</v>
      </c>
      <c r="AZ201" s="8">
        <f t="shared" ref="AZ201:AZ260" si="212">AB201*(1/(1-AZ$2))+AZ$3</f>
        <v>7.7743241376665271</v>
      </c>
      <c r="BA201" s="8">
        <v>8.001815171504445</v>
      </c>
      <c r="BB201" s="8">
        <f t="shared" ref="BB201:BB260" si="213">AA201*(1/(1-BB$2))+BB$3</f>
        <v>7.8968798825989763</v>
      </c>
      <c r="BC201" s="8">
        <v>7.8686517973046026</v>
      </c>
      <c r="BD201" s="8">
        <f t="shared" ref="BD201:BD260" si="214">Z201*(1/(1-BD$2))+BD$3</f>
        <v>7.9537101388659428</v>
      </c>
      <c r="BE201" s="5"/>
      <c r="BF201" s="61">
        <f t="shared" ref="BF201:BF260" si="215">+$E201*$BG$4+$F201*$BG$5</f>
        <v>74.77510319999999</v>
      </c>
      <c r="BG201" s="63">
        <f t="shared" ref="BG201:BG260" si="216">+$G201*$BG$4+$H201*$BG$5</f>
        <v>67.456206600000002</v>
      </c>
      <c r="BH201" s="63">
        <f t="shared" ref="BH201:BH260" si="217">+$I201*$BG$4+$J201*$BG$5</f>
        <v>75.703955000000008</v>
      </c>
      <c r="BI201" s="63">
        <f t="shared" ref="BI201:BI260" si="218">+$M201*$BG$4+$N201*$BG$5</f>
        <v>75.408682099999993</v>
      </c>
      <c r="BJ201" s="63">
        <f t="shared" ref="BJ201:BJ260" si="219">+$Q201*$BG$4+$R201*$BG$5</f>
        <v>66.956206600000002</v>
      </c>
      <c r="BK201" s="63">
        <f t="shared" ref="BK201:BK260" si="220">+$K201*$BG$4+$L201*$BG$5</f>
        <v>80.723514999999992</v>
      </c>
      <c r="BL201" s="63">
        <f t="shared" ref="BL201:BL260" si="221">+$U201*$BG$4+$V201*$BG$5</f>
        <v>68.758407099999999</v>
      </c>
      <c r="BM201" s="63">
        <f t="shared" ref="BM201:BM260" si="222">+$O201*$BG$4+$P201*$BG$5</f>
        <v>66.956206600000002</v>
      </c>
      <c r="BN201" s="64">
        <f t="shared" ref="BN201:BN260" si="223">+$S201*$BG$4+$T201*$BG$5</f>
        <v>67.808706599999994</v>
      </c>
      <c r="BO201" s="51"/>
      <c r="BP201" s="97"/>
      <c r="BX201" s="54">
        <f t="shared" si="187"/>
        <v>2031</v>
      </c>
      <c r="BY201" s="98">
        <f t="shared" ref="BY201:BY260" si="224">+D201</f>
        <v>47849</v>
      </c>
      <c r="BZ201" s="57">
        <f t="shared" si="188"/>
        <v>8.1018929200998908</v>
      </c>
      <c r="CA201" s="57">
        <f t="shared" si="189"/>
        <v>7.8968798825989763</v>
      </c>
      <c r="CB201" s="57">
        <v>7.9984988449738319</v>
      </c>
      <c r="CC201" s="57">
        <v>7.8654043437989074</v>
      </c>
      <c r="CD201" s="57">
        <v>7.9984988449738319</v>
      </c>
      <c r="CE201" s="57">
        <f t="shared" si="190"/>
        <v>7.9328928503985425</v>
      </c>
      <c r="CF201" s="1"/>
      <c r="CG201" s="99">
        <v>-0.5</v>
      </c>
      <c r="CH201" s="7">
        <v>-0.5</v>
      </c>
      <c r="CI201" s="7">
        <v>-0.5</v>
      </c>
      <c r="CJ201" s="7">
        <v>-0.5</v>
      </c>
      <c r="CK201" s="7">
        <v>1.75</v>
      </c>
      <c r="CL201" s="7">
        <v>-1.5</v>
      </c>
      <c r="CM201" s="7">
        <v>-6.9552699999999987</v>
      </c>
      <c r="CN201" s="100">
        <v>-4.7725399999999922</v>
      </c>
      <c r="CO201" s="13"/>
      <c r="CP201" s="101">
        <v>1.0438163353610426</v>
      </c>
      <c r="CQ201" s="102">
        <v>1.0192293008221132</v>
      </c>
      <c r="CR201" s="102">
        <v>1.0127643869785437</v>
      </c>
      <c r="CS201" s="102">
        <v>0.97804729059024154</v>
      </c>
      <c r="CT201" s="102">
        <v>1.0449052101973597</v>
      </c>
      <c r="CU201" s="103">
        <v>1.001925644449009</v>
      </c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</row>
    <row r="202" spans="1:143" ht="12.75" x14ac:dyDescent="0.2">
      <c r="A202" s="3">
        <f t="shared" si="186"/>
        <v>2031</v>
      </c>
      <c r="B202" s="43">
        <v>47880</v>
      </c>
      <c r="C202" s="43">
        <v>47907</v>
      </c>
      <c r="D202" s="44">
        <f t="shared" si="191"/>
        <v>47880</v>
      </c>
      <c r="E202" s="94">
        <v>72.589920000000006</v>
      </c>
      <c r="F202" s="46">
        <v>64.91713</v>
      </c>
      <c r="G202" s="94">
        <v>66.898560000000003</v>
      </c>
      <c r="H202" s="46">
        <v>65.044589999999999</v>
      </c>
      <c r="I202" s="94">
        <v>72.050479999999993</v>
      </c>
      <c r="J202" s="46">
        <v>62.305100000000003</v>
      </c>
      <c r="K202" s="94">
        <v>80.445689999999999</v>
      </c>
      <c r="L202" s="46">
        <v>75.167230000000004</v>
      </c>
      <c r="M202" s="94">
        <v>75.032200000000003</v>
      </c>
      <c r="N202" s="46">
        <v>69.91386</v>
      </c>
      <c r="O202" s="94">
        <f t="shared" si="198"/>
        <v>65.898560000000003</v>
      </c>
      <c r="P202" s="46">
        <f t="shared" si="199"/>
        <v>63.794590000000007</v>
      </c>
      <c r="Q202" s="94">
        <f t="shared" si="200"/>
        <v>66.898560000000003</v>
      </c>
      <c r="R202" s="46">
        <f t="shared" si="201"/>
        <v>64.544589999999999</v>
      </c>
      <c r="S202" s="94">
        <f t="shared" si="202"/>
        <v>69.398560000000003</v>
      </c>
      <c r="T202" s="46">
        <f t="shared" si="203"/>
        <v>67.294589999999999</v>
      </c>
      <c r="U202" s="94">
        <f t="shared" si="204"/>
        <v>69.069670000000002</v>
      </c>
      <c r="V202" s="95">
        <f t="shared" si="205"/>
        <v>60.553169999999994</v>
      </c>
      <c r="W202" s="96">
        <v>7.8385771824679003</v>
      </c>
      <c r="X202" s="96">
        <v>8.0808480979037913</v>
      </c>
      <c r="Y202" s="96">
        <v>7.6488830403151065</v>
      </c>
      <c r="Z202" s="96">
        <v>7.6525113819622703</v>
      </c>
      <c r="AA202" s="96">
        <v>7.5000111551410686</v>
      </c>
      <c r="AB202" s="96">
        <v>7.6246669651029615</v>
      </c>
      <c r="AC202" s="96">
        <v>7.6454580097624776</v>
      </c>
      <c r="AD202" s="96">
        <v>7.5691199968841616</v>
      </c>
      <c r="AE202" s="96">
        <v>7.1143392916476866</v>
      </c>
      <c r="AF202" s="96">
        <f t="shared" si="193"/>
        <v>7.9960118928677328</v>
      </c>
      <c r="AG202" s="96">
        <f t="shared" si="194"/>
        <v>7.8032116061062391</v>
      </c>
      <c r="AH202" s="96">
        <f t="shared" si="195"/>
        <v>7.7527115309949544</v>
      </c>
      <c r="AI202" s="96">
        <f t="shared" si="196"/>
        <v>7.9140209080790651</v>
      </c>
      <c r="AJ202" s="96">
        <f t="shared" si="197"/>
        <v>7.660457927380218</v>
      </c>
      <c r="AK202" s="125"/>
      <c r="AL202" s="7"/>
      <c r="AM202" s="13"/>
      <c r="AN202" s="13"/>
      <c r="AO202" s="13"/>
      <c r="AP202" s="13"/>
      <c r="AQ202" s="13"/>
      <c r="AR202" s="8">
        <f t="shared" si="206"/>
        <v>7.8023640916378465</v>
      </c>
      <c r="AS202" s="8">
        <f t="shared" si="207"/>
        <v>7.7247769253828249</v>
      </c>
      <c r="AT202" s="8">
        <f t="shared" si="208"/>
        <v>8.0980920701738981</v>
      </c>
      <c r="AU202" s="8">
        <f t="shared" si="209"/>
        <v>8.0175643636628031</v>
      </c>
      <c r="AV202" s="8">
        <f t="shared" si="192"/>
        <v>7.9106993627143432</v>
      </c>
      <c r="AW202" s="8"/>
      <c r="AX202" s="8">
        <f t="shared" si="210"/>
        <v>7.7909081175847286</v>
      </c>
      <c r="AY202" s="8">
        <f t="shared" si="211"/>
        <v>7.7893482595255978</v>
      </c>
      <c r="AZ202" s="8">
        <f t="shared" si="212"/>
        <v>7.6289087118621826</v>
      </c>
      <c r="BA202" s="8">
        <v>7.7923468900155379</v>
      </c>
      <c r="BB202" s="8">
        <f t="shared" si="213"/>
        <v>7.7070250795584272</v>
      </c>
      <c r="BC202" s="8">
        <v>7.6626274478903209</v>
      </c>
      <c r="BD202" s="8">
        <f t="shared" si="214"/>
        <v>7.7475033470238772</v>
      </c>
      <c r="BE202" s="5"/>
      <c r="BF202" s="61">
        <f t="shared" si="215"/>
        <v>69.2906203</v>
      </c>
      <c r="BG202" s="63">
        <f t="shared" si="216"/>
        <v>66.101352899999995</v>
      </c>
      <c r="BH202" s="63">
        <f t="shared" si="217"/>
        <v>67.859966599999993</v>
      </c>
      <c r="BI202" s="63">
        <f t="shared" si="218"/>
        <v>72.83131379999999</v>
      </c>
      <c r="BJ202" s="63">
        <f t="shared" si="219"/>
        <v>65.886352899999991</v>
      </c>
      <c r="BK202" s="63">
        <f t="shared" si="220"/>
        <v>78.175952199999998</v>
      </c>
      <c r="BL202" s="63">
        <f t="shared" si="221"/>
        <v>65.407574999999994</v>
      </c>
      <c r="BM202" s="63">
        <f t="shared" si="222"/>
        <v>64.993852899999993</v>
      </c>
      <c r="BN202" s="64">
        <f t="shared" si="223"/>
        <v>68.493852900000007</v>
      </c>
      <c r="BO202" s="51"/>
      <c r="BP202" s="97"/>
      <c r="BX202" s="54">
        <f t="shared" si="187"/>
        <v>2031</v>
      </c>
      <c r="BY202" s="98">
        <f t="shared" si="224"/>
        <v>47880</v>
      </c>
      <c r="BZ202" s="57">
        <f t="shared" si="188"/>
        <v>7.9032309088539012</v>
      </c>
      <c r="CA202" s="57">
        <f t="shared" si="189"/>
        <v>7.7070250795584272</v>
      </c>
      <c r="CB202" s="57">
        <v>7.7890305634849257</v>
      </c>
      <c r="CC202" s="57">
        <v>7.6593796184339586</v>
      </c>
      <c r="CD202" s="57">
        <v>7.7890305634849257</v>
      </c>
      <c r="CE202" s="57">
        <f t="shared" si="190"/>
        <v>7.7427457831907516</v>
      </c>
      <c r="CF202" s="1"/>
      <c r="CG202" s="99">
        <v>-1</v>
      </c>
      <c r="CH202" s="7">
        <v>-1.2499999999999929</v>
      </c>
      <c r="CI202" s="7">
        <v>0</v>
      </c>
      <c r="CJ202" s="7">
        <v>-0.5</v>
      </c>
      <c r="CK202" s="7">
        <v>2.5</v>
      </c>
      <c r="CL202" s="7">
        <v>2.25</v>
      </c>
      <c r="CM202" s="7">
        <v>-3.5202500000000043</v>
      </c>
      <c r="CN202" s="100">
        <v>-4.3639600000000058</v>
      </c>
      <c r="CO202" s="13"/>
      <c r="CP202" s="101">
        <v>1.0448872917347274</v>
      </c>
      <c r="CQ202" s="102">
        <v>1.0196929108134598</v>
      </c>
      <c r="CR202" s="102">
        <v>1.0130937602090819</v>
      </c>
      <c r="CS202" s="102">
        <v>0.98007187193727541</v>
      </c>
      <c r="CT202" s="102">
        <v>1.0455668441426325</v>
      </c>
      <c r="CU202" s="103">
        <v>1.0019619383951344</v>
      </c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</row>
    <row r="203" spans="1:143" ht="12.75" x14ac:dyDescent="0.2">
      <c r="A203" s="3">
        <f t="shared" si="186"/>
        <v>2031</v>
      </c>
      <c r="B203" s="43">
        <v>47908</v>
      </c>
      <c r="C203" s="43">
        <v>47938</v>
      </c>
      <c r="D203" s="44">
        <f t="shared" si="191"/>
        <v>47908</v>
      </c>
      <c r="E203" s="94">
        <v>62.886620000000001</v>
      </c>
      <c r="F203" s="46">
        <v>59.18365</v>
      </c>
      <c r="G203" s="94">
        <v>62.958629999999999</v>
      </c>
      <c r="H203" s="46">
        <v>60.578220000000002</v>
      </c>
      <c r="I203" s="94">
        <v>58.887079999999997</v>
      </c>
      <c r="J203" s="46">
        <v>55.036380000000001</v>
      </c>
      <c r="K203" s="94">
        <v>72.810490000000001</v>
      </c>
      <c r="L203" s="46">
        <v>69.672939999999997</v>
      </c>
      <c r="M203" s="94">
        <v>67.509699999999995</v>
      </c>
      <c r="N203" s="46">
        <v>64.283090000000001</v>
      </c>
      <c r="O203" s="94">
        <f t="shared" si="198"/>
        <v>61.958629999999999</v>
      </c>
      <c r="P203" s="46">
        <f t="shared" si="199"/>
        <v>59.078220000000002</v>
      </c>
      <c r="Q203" s="94">
        <f t="shared" si="200"/>
        <v>62.958629999999999</v>
      </c>
      <c r="R203" s="46">
        <f t="shared" si="201"/>
        <v>60.078220000000002</v>
      </c>
      <c r="S203" s="94">
        <f t="shared" si="202"/>
        <v>65.208629999999999</v>
      </c>
      <c r="T203" s="46">
        <f t="shared" si="203"/>
        <v>62.578220000000002</v>
      </c>
      <c r="U203" s="94">
        <f t="shared" si="204"/>
        <v>59.705080000000002</v>
      </c>
      <c r="V203" s="95">
        <f t="shared" si="205"/>
        <v>56.743300000000005</v>
      </c>
      <c r="W203" s="96">
        <v>7.2694589889388919</v>
      </c>
      <c r="X203" s="96">
        <v>7.4105222321898241</v>
      </c>
      <c r="Y203" s="96">
        <v>7.1216718312994347</v>
      </c>
      <c r="Z203" s="96">
        <v>7.1766508964770139</v>
      </c>
      <c r="AA203" s="96">
        <v>7.0191519741038988</v>
      </c>
      <c r="AB203" s="96">
        <v>7.5065405444442774</v>
      </c>
      <c r="AC203" s="96">
        <v>7.5238707525742736</v>
      </c>
      <c r="AD203" s="96">
        <v>7.448745768199653</v>
      </c>
      <c r="AE203" s="96">
        <v>6.9375018822796521</v>
      </c>
      <c r="AF203" s="96">
        <f t="shared" si="193"/>
        <v>7.5176485633292804</v>
      </c>
      <c r="AG203" s="96">
        <f t="shared" si="194"/>
        <v>7.3261498735867319</v>
      </c>
      <c r="AH203" s="96">
        <f t="shared" si="195"/>
        <v>7.2763502143220906</v>
      </c>
      <c r="AI203" s="96">
        <f t="shared" si="196"/>
        <v>7.7894478616153657</v>
      </c>
      <c r="AJ203" s="96">
        <f t="shared" si="197"/>
        <v>7.538870694265233</v>
      </c>
      <c r="AK203" s="125"/>
      <c r="AL203" s="7"/>
      <c r="AM203" s="13"/>
      <c r="AN203" s="13"/>
      <c r="AO203" s="13"/>
      <c r="AP203" s="13"/>
      <c r="AQ203" s="13"/>
      <c r="AR203" s="8">
        <f t="shared" si="206"/>
        <v>7.6787872472550802</v>
      </c>
      <c r="AS203" s="8">
        <f t="shared" si="207"/>
        <v>7.6024329588369266</v>
      </c>
      <c r="AT203" s="8">
        <f t="shared" si="208"/>
        <v>7.9698316846442419</v>
      </c>
      <c r="AU203" s="8">
        <f t="shared" si="209"/>
        <v>7.8905835818279781</v>
      </c>
      <c r="AV203" s="8">
        <f t="shared" si="192"/>
        <v>7.7854088681410571</v>
      </c>
      <c r="AW203" s="8"/>
      <c r="AX203" s="8">
        <f t="shared" si="210"/>
        <v>7.3067195894149517</v>
      </c>
      <c r="AY203" s="8">
        <f t="shared" si="211"/>
        <v>7.6659720472595358</v>
      </c>
      <c r="AZ203" s="8">
        <f t="shared" si="212"/>
        <v>7.5107415518934273</v>
      </c>
      <c r="BA203" s="8">
        <v>7.3067751360393087</v>
      </c>
      <c r="BB203" s="8">
        <f t="shared" si="213"/>
        <v>7.2142910073818003</v>
      </c>
      <c r="BC203" s="8">
        <v>7.1850391276166263</v>
      </c>
      <c r="BD203" s="8">
        <f t="shared" si="214"/>
        <v>7.2694918096203054</v>
      </c>
      <c r="BE203" s="5"/>
      <c r="BF203" s="61">
        <f t="shared" si="215"/>
        <v>61.294342900000004</v>
      </c>
      <c r="BG203" s="63">
        <f t="shared" si="216"/>
        <v>61.935053699999997</v>
      </c>
      <c r="BH203" s="63">
        <f t="shared" si="217"/>
        <v>57.231278999999994</v>
      </c>
      <c r="BI203" s="63">
        <f t="shared" si="218"/>
        <v>66.122257700000006</v>
      </c>
      <c r="BJ203" s="63">
        <f t="shared" si="219"/>
        <v>61.720053699999994</v>
      </c>
      <c r="BK203" s="63">
        <f t="shared" si="220"/>
        <v>71.461343499999998</v>
      </c>
      <c r="BL203" s="63">
        <f t="shared" si="221"/>
        <v>58.4315146</v>
      </c>
      <c r="BM203" s="63">
        <f t="shared" si="222"/>
        <v>60.720053699999994</v>
      </c>
      <c r="BN203" s="64">
        <f t="shared" si="223"/>
        <v>64.077553699999996</v>
      </c>
      <c r="BO203" s="51"/>
      <c r="BP203" s="97"/>
      <c r="BX203" s="54">
        <f t="shared" si="187"/>
        <v>2031</v>
      </c>
      <c r="BY203" s="98">
        <f t="shared" si="224"/>
        <v>47908</v>
      </c>
      <c r="BZ203" s="57">
        <f t="shared" si="188"/>
        <v>7.3607767376267468</v>
      </c>
      <c r="CA203" s="57">
        <f t="shared" si="189"/>
        <v>7.2142910073818003</v>
      </c>
      <c r="CB203" s="57">
        <v>7.3034588095086965</v>
      </c>
      <c r="CC203" s="57">
        <v>7.181790426663043</v>
      </c>
      <c r="CD203" s="57">
        <v>7.3034588095086965</v>
      </c>
      <c r="CE203" s="57">
        <f t="shared" si="190"/>
        <v>7.2492531918143452</v>
      </c>
      <c r="CF203" s="1"/>
      <c r="CG203" s="99">
        <v>-1</v>
      </c>
      <c r="CH203" s="7">
        <v>-1.5</v>
      </c>
      <c r="CI203" s="7">
        <v>0</v>
      </c>
      <c r="CJ203" s="7">
        <v>-0.5</v>
      </c>
      <c r="CK203" s="7">
        <v>2.25</v>
      </c>
      <c r="CL203" s="7">
        <v>2</v>
      </c>
      <c r="CM203" s="7">
        <v>-3.1815399999999983</v>
      </c>
      <c r="CN203" s="100">
        <v>-2.4403499999999951</v>
      </c>
      <c r="CO203" s="13"/>
      <c r="CP203" s="101">
        <v>1.0475148745245029</v>
      </c>
      <c r="CQ203" s="102">
        <v>1.0208313012944668</v>
      </c>
      <c r="CR203" s="102">
        <v>1.0138921788565776</v>
      </c>
      <c r="CS203" s="102">
        <v>0.97805398024161516</v>
      </c>
      <c r="CT203" s="102">
        <v>1.0457395250177883</v>
      </c>
      <c r="CU203" s="103">
        <v>1.0019936469118409</v>
      </c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</row>
    <row r="204" spans="1:143" ht="12.75" x14ac:dyDescent="0.2">
      <c r="A204" s="3">
        <f t="shared" si="186"/>
        <v>2031</v>
      </c>
      <c r="B204" s="43">
        <v>47939</v>
      </c>
      <c r="C204" s="43">
        <v>47968</v>
      </c>
      <c r="D204" s="44">
        <f t="shared" si="191"/>
        <v>47939</v>
      </c>
      <c r="E204" s="94">
        <v>61.560499999999998</v>
      </c>
      <c r="F204" s="46">
        <v>58.47701</v>
      </c>
      <c r="G204" s="94">
        <v>62.066899999999997</v>
      </c>
      <c r="H204" s="46">
        <v>60.202730000000003</v>
      </c>
      <c r="I204" s="94">
        <v>57.021520000000002</v>
      </c>
      <c r="J204" s="46">
        <v>54.033940000000001</v>
      </c>
      <c r="K204" s="94">
        <v>72.310760000000002</v>
      </c>
      <c r="L204" s="46">
        <v>69.027339999999995</v>
      </c>
      <c r="M204" s="94">
        <v>67.109819999999999</v>
      </c>
      <c r="N204" s="46">
        <v>63.935299999999998</v>
      </c>
      <c r="O204" s="94">
        <f t="shared" si="198"/>
        <v>60.816899999999997</v>
      </c>
      <c r="P204" s="46">
        <f t="shared" si="199"/>
        <v>59.202730000000003</v>
      </c>
      <c r="Q204" s="94">
        <f t="shared" si="200"/>
        <v>59.066899999999997</v>
      </c>
      <c r="R204" s="46">
        <f t="shared" si="201"/>
        <v>59.452730000000003</v>
      </c>
      <c r="S204" s="94">
        <f t="shared" si="202"/>
        <v>64.316900000000004</v>
      </c>
      <c r="T204" s="46">
        <f t="shared" si="203"/>
        <v>58.202730000000003</v>
      </c>
      <c r="U204" s="94">
        <f t="shared" si="204"/>
        <v>61.128709999999998</v>
      </c>
      <c r="V204" s="95">
        <f t="shared" si="205"/>
        <v>62.58934</v>
      </c>
      <c r="W204" s="96">
        <v>7.2016001355856893</v>
      </c>
      <c r="X204" s="96">
        <v>7.3942946747551304</v>
      </c>
      <c r="Y204" s="96">
        <v>7.0117195033596342</v>
      </c>
      <c r="Z204" s="96">
        <v>7.0288413496013975</v>
      </c>
      <c r="AA204" s="96">
        <v>6.6738392611782675</v>
      </c>
      <c r="AB204" s="96">
        <v>7.4124364631237327</v>
      </c>
      <c r="AC204" s="96">
        <v>7.328585295633264</v>
      </c>
      <c r="AD204" s="96">
        <v>6.9851228129130583</v>
      </c>
      <c r="AE204" s="96">
        <v>6.7199494184264976</v>
      </c>
      <c r="AF204" s="96">
        <f t="shared" si="193"/>
        <v>7.3581432868344585</v>
      </c>
      <c r="AG204" s="96">
        <f t="shared" si="194"/>
        <v>7.1724421943832599</v>
      </c>
      <c r="AH204" s="96">
        <f t="shared" si="195"/>
        <v>7.1265419243589738</v>
      </c>
      <c r="AI204" s="96">
        <f t="shared" si="196"/>
        <v>7.2829237855098006</v>
      </c>
      <c r="AJ204" s="96">
        <f t="shared" si="197"/>
        <v>7.3435852655367251</v>
      </c>
      <c r="AK204" s="125"/>
      <c r="AL204" s="7"/>
      <c r="AM204" s="13"/>
      <c r="AN204" s="13"/>
      <c r="AO204" s="13"/>
      <c r="AP204" s="13"/>
      <c r="AQ204" s="13"/>
      <c r="AR204" s="8">
        <f t="shared" si="206"/>
        <v>7.4803062461970358</v>
      </c>
      <c r="AS204" s="8">
        <f t="shared" si="207"/>
        <v>7.1312235317746291</v>
      </c>
      <c r="AT204" s="8">
        <f t="shared" si="208"/>
        <v>7.7638282877848299</v>
      </c>
      <c r="AU204" s="8">
        <f t="shared" si="209"/>
        <v>7.4015153985280406</v>
      </c>
      <c r="AV204" s="8">
        <f t="shared" si="192"/>
        <v>7.4442183660711336</v>
      </c>
      <c r="AW204" s="8"/>
      <c r="AX204" s="8">
        <f t="shared" si="210"/>
        <v>7.1563232250726472</v>
      </c>
      <c r="AY204" s="8">
        <f t="shared" si="211"/>
        <v>7.4678132883138133</v>
      </c>
      <c r="AZ204" s="8">
        <f t="shared" si="212"/>
        <v>7.4166050160607888</v>
      </c>
      <c r="BA204" s="8">
        <v>7.1559488081058733</v>
      </c>
      <c r="BB204" s="8">
        <f t="shared" si="213"/>
        <v>6.8604507441113514</v>
      </c>
      <c r="BC204" s="8">
        <v>7.0366925814657861</v>
      </c>
      <c r="BD204" s="8">
        <f t="shared" si="214"/>
        <v>7.1210141131103937</v>
      </c>
      <c r="BE204" s="5"/>
      <c r="BF204" s="61">
        <f t="shared" si="215"/>
        <v>60.234599299999999</v>
      </c>
      <c r="BG204" s="63">
        <f t="shared" si="216"/>
        <v>61.265306899999999</v>
      </c>
      <c r="BH204" s="63">
        <f t="shared" si="217"/>
        <v>55.7368606</v>
      </c>
      <c r="BI204" s="63">
        <f t="shared" si="218"/>
        <v>65.744776400000006</v>
      </c>
      <c r="BJ204" s="63">
        <f t="shared" si="219"/>
        <v>59.2328069</v>
      </c>
      <c r="BK204" s="63">
        <f t="shared" si="220"/>
        <v>70.898889400000002</v>
      </c>
      <c r="BL204" s="63">
        <f t="shared" si="221"/>
        <v>61.756780899999995</v>
      </c>
      <c r="BM204" s="63">
        <f t="shared" si="222"/>
        <v>60.122806899999993</v>
      </c>
      <c r="BN204" s="64">
        <f t="shared" si="223"/>
        <v>61.687806899999998</v>
      </c>
      <c r="BO204" s="51"/>
      <c r="BP204" s="97"/>
      <c r="BX204" s="54">
        <f t="shared" si="187"/>
        <v>2031</v>
      </c>
      <c r="BY204" s="98">
        <f t="shared" si="224"/>
        <v>47939</v>
      </c>
      <c r="BZ204" s="57">
        <f t="shared" si="188"/>
        <v>7.2476454196518514</v>
      </c>
      <c r="CA204" s="57">
        <f t="shared" si="189"/>
        <v>6.8604507441113514</v>
      </c>
      <c r="CB204" s="57">
        <v>7.1526324815752602</v>
      </c>
      <c r="CC204" s="57">
        <v>7.0334436098112727</v>
      </c>
      <c r="CD204" s="57">
        <v>7.1526324815752602</v>
      </c>
      <c r="CE204" s="57">
        <f t="shared" si="190"/>
        <v>6.8948682237051182</v>
      </c>
      <c r="CF204" s="1"/>
      <c r="CG204" s="99">
        <v>-1.25</v>
      </c>
      <c r="CH204" s="7">
        <v>-1</v>
      </c>
      <c r="CI204" s="7">
        <v>-3</v>
      </c>
      <c r="CJ204" s="7">
        <v>-0.75</v>
      </c>
      <c r="CK204" s="7">
        <v>2.25</v>
      </c>
      <c r="CL204" s="7">
        <v>-2</v>
      </c>
      <c r="CM204" s="7">
        <v>-0.43178999999999945</v>
      </c>
      <c r="CN204" s="100">
        <v>4.11233</v>
      </c>
      <c r="CO204" s="13"/>
      <c r="CP204" s="101">
        <v>1.0468501024356931</v>
      </c>
      <c r="CQ204" s="102">
        <v>1.0204302299112222</v>
      </c>
      <c r="CR204" s="102">
        <v>1.0138999544730252</v>
      </c>
      <c r="CS204" s="102">
        <v>0.94949351240610058</v>
      </c>
      <c r="CT204" s="102">
        <v>1.0426336058180985</v>
      </c>
      <c r="CU204" s="103">
        <v>1.0020467756460989</v>
      </c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</row>
    <row r="205" spans="1:143" ht="12.75" x14ac:dyDescent="0.2">
      <c r="A205" s="3">
        <f t="shared" si="186"/>
        <v>2031</v>
      </c>
      <c r="B205" s="43">
        <v>47969</v>
      </c>
      <c r="C205" s="43">
        <v>47999</v>
      </c>
      <c r="D205" s="44">
        <f t="shared" si="191"/>
        <v>47969</v>
      </c>
      <c r="E205" s="94">
        <v>58.612679999999997</v>
      </c>
      <c r="F205" s="46">
        <v>55.088500000000003</v>
      </c>
      <c r="G205" s="94">
        <v>63.034959999999998</v>
      </c>
      <c r="H205" s="46">
        <v>61.024999999999999</v>
      </c>
      <c r="I205" s="94">
        <v>54.157380000000003</v>
      </c>
      <c r="J205" s="46">
        <v>50.788249999999998</v>
      </c>
      <c r="K205" s="94">
        <v>70.326189999999997</v>
      </c>
      <c r="L205" s="46">
        <v>66.378969999999995</v>
      </c>
      <c r="M205" s="94">
        <v>66.888140000000007</v>
      </c>
      <c r="N205" s="46">
        <v>63.743470000000002</v>
      </c>
      <c r="O205" s="94">
        <f t="shared" si="198"/>
        <v>62.034959999999998</v>
      </c>
      <c r="P205" s="46">
        <f t="shared" si="199"/>
        <v>59.524999999999999</v>
      </c>
      <c r="Q205" s="94">
        <f t="shared" si="200"/>
        <v>62.034959999999998</v>
      </c>
      <c r="R205" s="46">
        <f t="shared" si="201"/>
        <v>60.024999999999999</v>
      </c>
      <c r="S205" s="94">
        <f t="shared" si="202"/>
        <v>65.784959999999998</v>
      </c>
      <c r="T205" s="46">
        <f t="shared" si="203"/>
        <v>59.024999999999999</v>
      </c>
      <c r="U205" s="94">
        <f t="shared" si="204"/>
        <v>58.009639999999997</v>
      </c>
      <c r="V205" s="95">
        <f t="shared" si="205"/>
        <v>56.693680000000001</v>
      </c>
      <c r="W205" s="96">
        <v>7.264060394030408</v>
      </c>
      <c r="X205" s="96">
        <v>7.6157519338764663</v>
      </c>
      <c r="Y205" s="96">
        <v>7.0712984368681102</v>
      </c>
      <c r="Z205" s="96">
        <v>7.0567280144878142</v>
      </c>
      <c r="AA205" s="96">
        <v>6.7017266051685604</v>
      </c>
      <c r="AB205" s="96">
        <v>7.385434426341928</v>
      </c>
      <c r="AC205" s="96">
        <v>7.1018507141687781</v>
      </c>
      <c r="AD205" s="96">
        <v>7.018198314577571</v>
      </c>
      <c r="AE205" s="96">
        <v>6.7675924252961472</v>
      </c>
      <c r="AF205" s="96">
        <f t="shared" si="193"/>
        <v>7.3868293249562242</v>
      </c>
      <c r="AG205" s="96">
        <f t="shared" si="194"/>
        <v>7.2007285861553427</v>
      </c>
      <c r="AH205" s="96">
        <f t="shared" si="195"/>
        <v>7.1545284027453437</v>
      </c>
      <c r="AI205" s="96">
        <f t="shared" si="196"/>
        <v>7.3173982427246189</v>
      </c>
      <c r="AJ205" s="96">
        <f t="shared" si="197"/>
        <v>7.1168506100716398</v>
      </c>
      <c r="AK205" s="125"/>
      <c r="AL205" s="7"/>
      <c r="AM205" s="13"/>
      <c r="AN205" s="13"/>
      <c r="AO205" s="13"/>
      <c r="AP205" s="13"/>
      <c r="AQ205" s="13"/>
      <c r="AR205" s="8">
        <f t="shared" si="206"/>
        <v>7.2498615043894477</v>
      </c>
      <c r="AS205" s="8">
        <f t="shared" si="207"/>
        <v>7.1648402628087924</v>
      </c>
      <c r="AT205" s="8">
        <f t="shared" si="208"/>
        <v>7.5246497298992301</v>
      </c>
      <c r="AU205" s="8">
        <f t="shared" si="209"/>
        <v>7.4364061978863214</v>
      </c>
      <c r="AV205" s="8">
        <f t="shared" si="192"/>
        <v>7.3439394237459474</v>
      </c>
      <c r="AW205" s="8"/>
      <c r="AX205" s="8">
        <f t="shared" si="210"/>
        <v>7.1846979349692868</v>
      </c>
      <c r="AY205" s="8">
        <f t="shared" si="211"/>
        <v>7.2377426830733409</v>
      </c>
      <c r="AZ205" s="8">
        <f t="shared" si="212"/>
        <v>7.3895936668462294</v>
      </c>
      <c r="BA205" s="8">
        <v>7.1844046276423938</v>
      </c>
      <c r="BB205" s="8">
        <f t="shared" si="213"/>
        <v>6.8890267703336008</v>
      </c>
      <c r="BC205" s="8">
        <v>7.0646805501710732</v>
      </c>
      <c r="BD205" s="8">
        <f t="shared" si="214"/>
        <v>7.1490268352464232</v>
      </c>
      <c r="BE205" s="5"/>
      <c r="BF205" s="61">
        <f t="shared" si="215"/>
        <v>57.0972826</v>
      </c>
      <c r="BG205" s="63">
        <f t="shared" si="216"/>
        <v>62.170677199999993</v>
      </c>
      <c r="BH205" s="63">
        <f t="shared" si="217"/>
        <v>52.708654100000004</v>
      </c>
      <c r="BI205" s="63">
        <f t="shared" si="218"/>
        <v>65.535931900000008</v>
      </c>
      <c r="BJ205" s="63">
        <f t="shared" si="219"/>
        <v>61.170677199999993</v>
      </c>
      <c r="BK205" s="63">
        <f t="shared" si="220"/>
        <v>68.628885399999987</v>
      </c>
      <c r="BL205" s="63">
        <f t="shared" si="221"/>
        <v>57.4437772</v>
      </c>
      <c r="BM205" s="63">
        <f t="shared" si="222"/>
        <v>60.955677199999997</v>
      </c>
      <c r="BN205" s="64">
        <f t="shared" si="223"/>
        <v>62.878177199999996</v>
      </c>
      <c r="BO205" s="51"/>
      <c r="BP205" s="97"/>
      <c r="BX205" s="54">
        <f t="shared" si="187"/>
        <v>2031</v>
      </c>
      <c r="BY205" s="98">
        <f t="shared" si="224"/>
        <v>47969</v>
      </c>
      <c r="BZ205" s="57">
        <f t="shared" si="188"/>
        <v>7.3089469254739274</v>
      </c>
      <c r="CA205" s="57">
        <f t="shared" si="189"/>
        <v>6.8890267703336008</v>
      </c>
      <c r="CB205" s="57">
        <v>7.1810883011117808</v>
      </c>
      <c r="CC205" s="57">
        <v>7.0614316295886566</v>
      </c>
      <c r="CD205" s="57">
        <v>7.1810883011117808</v>
      </c>
      <c r="CE205" s="57">
        <f t="shared" si="190"/>
        <v>6.9234882401155167</v>
      </c>
      <c r="CF205" s="1"/>
      <c r="CG205" s="99">
        <v>-1</v>
      </c>
      <c r="CH205" s="7">
        <v>-1.5</v>
      </c>
      <c r="CI205" s="7">
        <v>-1</v>
      </c>
      <c r="CJ205" s="7">
        <v>-1</v>
      </c>
      <c r="CK205" s="7">
        <v>2.75</v>
      </c>
      <c r="CL205" s="7">
        <v>-2</v>
      </c>
      <c r="CM205" s="7">
        <v>-0.60304000000000002</v>
      </c>
      <c r="CN205" s="100">
        <v>1.6051799999999972</v>
      </c>
      <c r="CO205" s="13"/>
      <c r="CP205" s="101">
        <v>1.0467782391202687</v>
      </c>
      <c r="CQ205" s="102">
        <v>1.0204061388467698</v>
      </c>
      <c r="CR205" s="102">
        <v>1.0138591693000978</v>
      </c>
      <c r="CS205" s="102">
        <v>0.94969319937081065</v>
      </c>
      <c r="CT205" s="102">
        <v>1.0426320139066998</v>
      </c>
      <c r="CU205" s="103">
        <v>1.0021121108435771</v>
      </c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</row>
    <row r="206" spans="1:143" ht="12.75" x14ac:dyDescent="0.2">
      <c r="A206" s="3">
        <f t="shared" si="186"/>
        <v>2031</v>
      </c>
      <c r="B206" s="43">
        <v>48000</v>
      </c>
      <c r="C206" s="43">
        <v>48029</v>
      </c>
      <c r="D206" s="44">
        <f t="shared" si="191"/>
        <v>48000</v>
      </c>
      <c r="E206" s="94">
        <v>63.77478</v>
      </c>
      <c r="F206" s="46">
        <v>56.283450000000002</v>
      </c>
      <c r="G206" s="94">
        <v>66.993899999999996</v>
      </c>
      <c r="H206" s="46">
        <v>61.860610000000001</v>
      </c>
      <c r="I206" s="94">
        <v>59.09234</v>
      </c>
      <c r="J206" s="46">
        <v>51.930630000000001</v>
      </c>
      <c r="K206" s="94">
        <v>74.763980000000004</v>
      </c>
      <c r="L206" s="46">
        <v>68.216149999999999</v>
      </c>
      <c r="M206" s="94">
        <v>70.998500000000007</v>
      </c>
      <c r="N206" s="46">
        <v>64.242379999999997</v>
      </c>
      <c r="O206" s="94">
        <f t="shared" si="198"/>
        <v>66.743899999999996</v>
      </c>
      <c r="P206" s="46">
        <f t="shared" si="199"/>
        <v>61.110610000000001</v>
      </c>
      <c r="Q206" s="94">
        <f t="shared" si="200"/>
        <v>66.993899999999996</v>
      </c>
      <c r="R206" s="46">
        <f t="shared" si="201"/>
        <v>61.110610000000001</v>
      </c>
      <c r="S206" s="94">
        <f t="shared" si="202"/>
        <v>69.993899999999996</v>
      </c>
      <c r="T206" s="46">
        <f t="shared" si="203"/>
        <v>59.860610000000001</v>
      </c>
      <c r="U206" s="94">
        <f t="shared" si="204"/>
        <v>65.915809999999993</v>
      </c>
      <c r="V206" s="95">
        <f t="shared" si="205"/>
        <v>60.959120000000006</v>
      </c>
      <c r="W206" s="96">
        <v>7.4187690937046114</v>
      </c>
      <c r="X206" s="96">
        <v>7.6471885693551034</v>
      </c>
      <c r="Y206" s="96">
        <v>7.1230879619078991</v>
      </c>
      <c r="Z206" s="96">
        <v>7.0949538606114935</v>
      </c>
      <c r="AA206" s="96">
        <v>6.7399561692066907</v>
      </c>
      <c r="AB206" s="96">
        <v>7.4403765660148062</v>
      </c>
      <c r="AC206" s="96">
        <v>7.1515024448862343</v>
      </c>
      <c r="AD206" s="96">
        <v>6.9975626920430631</v>
      </c>
      <c r="AE206" s="96">
        <v>6.8170437724053778</v>
      </c>
      <c r="AF206" s="96">
        <f t="shared" si="193"/>
        <v>7.4260517074400294</v>
      </c>
      <c r="AG206" s="96">
        <f t="shared" si="194"/>
        <v>7.2393529215660113</v>
      </c>
      <c r="AH206" s="96">
        <f t="shared" si="195"/>
        <v>7.1928532239594656</v>
      </c>
      <c r="AI206" s="96">
        <f t="shared" si="196"/>
        <v>7.2985610872506994</v>
      </c>
      <c r="AJ206" s="96">
        <f t="shared" si="197"/>
        <v>7.1665024500142902</v>
      </c>
      <c r="AK206" s="125"/>
      <c r="AL206" s="7"/>
      <c r="AM206" s="13"/>
      <c r="AN206" s="13"/>
      <c r="AO206" s="13"/>
      <c r="AP206" s="13"/>
      <c r="AQ206" s="13"/>
      <c r="AR206" s="8">
        <f t="shared" si="206"/>
        <v>7.3003257087978799</v>
      </c>
      <c r="AS206" s="8">
        <f t="shared" si="207"/>
        <v>7.1438669702643178</v>
      </c>
      <c r="AT206" s="8">
        <f t="shared" si="208"/>
        <v>7.5770265189748987</v>
      </c>
      <c r="AU206" s="8">
        <f t="shared" si="209"/>
        <v>7.4146380211618172</v>
      </c>
      <c r="AV206" s="8">
        <f t="shared" si="192"/>
        <v>7.358964304799728</v>
      </c>
      <c r="AW206" s="8"/>
      <c r="AX206" s="8">
        <f t="shared" si="210"/>
        <v>7.2235927722949675</v>
      </c>
      <c r="AY206" s="8">
        <f t="shared" si="211"/>
        <v>7.2881249567592423</v>
      </c>
      <c r="AZ206" s="8">
        <f t="shared" si="212"/>
        <v>7.4445547549038258</v>
      </c>
      <c r="BA206" s="8">
        <v>7.2234108068093823</v>
      </c>
      <c r="BB206" s="8">
        <f t="shared" si="213"/>
        <v>6.9282004193121134</v>
      </c>
      <c r="BC206" s="8">
        <v>7.1030454168176798</v>
      </c>
      <c r="BD206" s="8">
        <f t="shared" si="214"/>
        <v>7.1874254752501185</v>
      </c>
      <c r="BE206" s="5"/>
      <c r="BF206" s="61">
        <f t="shared" si="215"/>
        <v>60.553508099999995</v>
      </c>
      <c r="BG206" s="63">
        <f t="shared" si="216"/>
        <v>64.786585299999999</v>
      </c>
      <c r="BH206" s="63">
        <f t="shared" si="217"/>
        <v>56.012804699999997</v>
      </c>
      <c r="BI206" s="63">
        <f t="shared" si="218"/>
        <v>68.093368400000003</v>
      </c>
      <c r="BJ206" s="63">
        <f t="shared" si="219"/>
        <v>64.464085299999994</v>
      </c>
      <c r="BK206" s="63">
        <f t="shared" si="220"/>
        <v>71.948413099999996</v>
      </c>
      <c r="BL206" s="63">
        <f t="shared" si="221"/>
        <v>63.784433299999989</v>
      </c>
      <c r="BM206" s="63">
        <f t="shared" si="222"/>
        <v>64.321585299999995</v>
      </c>
      <c r="BN206" s="64">
        <f t="shared" si="223"/>
        <v>65.636585299999993</v>
      </c>
      <c r="BO206" s="51"/>
      <c r="BP206" s="97"/>
      <c r="BX206" s="54">
        <f t="shared" si="187"/>
        <v>2031</v>
      </c>
      <c r="BY206" s="98">
        <f t="shared" si="224"/>
        <v>48000</v>
      </c>
      <c r="BZ206" s="57">
        <f t="shared" si="188"/>
        <v>7.3622338120258251</v>
      </c>
      <c r="CA206" s="57">
        <f t="shared" si="189"/>
        <v>6.9282004193121134</v>
      </c>
      <c r="CB206" s="57">
        <v>7.2200944802787692</v>
      </c>
      <c r="CC206" s="57">
        <v>7.0997965662429943</v>
      </c>
      <c r="CD206" s="57">
        <v>7.2200944802787692</v>
      </c>
      <c r="CE206" s="57">
        <f t="shared" si="190"/>
        <v>6.9627221933566199</v>
      </c>
      <c r="CF206" s="1"/>
      <c r="CG206" s="99">
        <v>-0.25</v>
      </c>
      <c r="CH206" s="7">
        <v>-0.75</v>
      </c>
      <c r="CI206" s="7">
        <v>0</v>
      </c>
      <c r="CJ206" s="7">
        <v>-0.75</v>
      </c>
      <c r="CK206" s="7">
        <v>3</v>
      </c>
      <c r="CL206" s="7">
        <v>-2</v>
      </c>
      <c r="CM206" s="7">
        <v>2.1410300000000007</v>
      </c>
      <c r="CN206" s="100">
        <v>4.6756700000000038</v>
      </c>
      <c r="CO206" s="13"/>
      <c r="CP206" s="101">
        <v>1.0466666666666666</v>
      </c>
      <c r="CQ206" s="102">
        <v>1.0203523608174772</v>
      </c>
      <c r="CR206" s="102">
        <v>1.0137984496124031</v>
      </c>
      <c r="CS206" s="102">
        <v>0.94996476391825235</v>
      </c>
      <c r="CT206" s="102">
        <v>1.0430147479135703</v>
      </c>
      <c r="CU206" s="103">
        <v>1.0020974620708942</v>
      </c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</row>
    <row r="207" spans="1:143" ht="12.75" x14ac:dyDescent="0.2">
      <c r="A207" s="3">
        <f t="shared" si="186"/>
        <v>2031</v>
      </c>
      <c r="B207" s="43">
        <v>48030</v>
      </c>
      <c r="C207" s="43">
        <v>48060</v>
      </c>
      <c r="D207" s="44">
        <f t="shared" si="191"/>
        <v>48030</v>
      </c>
      <c r="E207" s="94">
        <v>91.147450000000006</v>
      </c>
      <c r="F207" s="46">
        <v>65.334959999999995</v>
      </c>
      <c r="G207" s="94">
        <v>90.665750000000003</v>
      </c>
      <c r="H207" s="46">
        <v>66.635159999999999</v>
      </c>
      <c r="I207" s="94">
        <v>85.484250000000003</v>
      </c>
      <c r="J207" s="46">
        <v>60.587020000000003</v>
      </c>
      <c r="K207" s="94">
        <v>100.9079</v>
      </c>
      <c r="L207" s="46">
        <v>75.188339999999997</v>
      </c>
      <c r="M207" s="94">
        <v>96.411249999999995</v>
      </c>
      <c r="N207" s="46">
        <v>70.484319999999997</v>
      </c>
      <c r="O207" s="94">
        <f t="shared" si="198"/>
        <v>95.165750000000003</v>
      </c>
      <c r="P207" s="46">
        <f t="shared" si="199"/>
        <v>65.635159999999985</v>
      </c>
      <c r="Q207" s="94">
        <f t="shared" si="200"/>
        <v>95.665750000000003</v>
      </c>
      <c r="R207" s="46">
        <f t="shared" si="201"/>
        <v>66.635159999999999</v>
      </c>
      <c r="S207" s="94">
        <f t="shared" si="202"/>
        <v>94.915750000000003</v>
      </c>
      <c r="T207" s="46">
        <f t="shared" si="203"/>
        <v>69.135159999999999</v>
      </c>
      <c r="U207" s="94">
        <f t="shared" si="204"/>
        <v>90.136009999999999</v>
      </c>
      <c r="V207" s="95">
        <f t="shared" si="205"/>
        <v>67.489919999999998</v>
      </c>
      <c r="W207" s="96">
        <v>7.5334120470331758</v>
      </c>
      <c r="X207" s="96">
        <v>7.8760733384308077</v>
      </c>
      <c r="Y207" s="96">
        <v>7.2714193616790634</v>
      </c>
      <c r="Z207" s="96">
        <v>7.1901378722579858</v>
      </c>
      <c r="AA207" s="96">
        <v>6.835136002374175</v>
      </c>
      <c r="AB207" s="96">
        <v>7.5032376957097391</v>
      </c>
      <c r="AC207" s="96">
        <v>7.1854446361256068</v>
      </c>
      <c r="AD207" s="96">
        <v>7.1079428027224276</v>
      </c>
      <c r="AE207" s="96">
        <v>6.84755978793926</v>
      </c>
      <c r="AF207" s="96">
        <f t="shared" si="193"/>
        <v>7.5226396236280326</v>
      </c>
      <c r="AG207" s="96">
        <f t="shared" si="194"/>
        <v>7.3353386370668012</v>
      </c>
      <c r="AH207" s="96">
        <f t="shared" si="195"/>
        <v>7.2883383895047178</v>
      </c>
      <c r="AI207" s="96">
        <f t="shared" si="196"/>
        <v>7.4113446297523495</v>
      </c>
      <c r="AJ207" s="96">
        <f t="shared" si="197"/>
        <v>7.2004447293064855</v>
      </c>
      <c r="AK207" s="125"/>
      <c r="AL207" s="7"/>
      <c r="AM207" s="13"/>
      <c r="AN207" s="13"/>
      <c r="AO207" s="13"/>
      <c r="AP207" s="13"/>
      <c r="AQ207" s="13"/>
      <c r="AR207" s="8">
        <f t="shared" si="206"/>
        <v>7.3348233114397869</v>
      </c>
      <c r="AS207" s="8">
        <f t="shared" si="207"/>
        <v>7.2560532805391071</v>
      </c>
      <c r="AT207" s="8">
        <f t="shared" si="208"/>
        <v>7.6128315748233462</v>
      </c>
      <c r="AU207" s="8">
        <f t="shared" si="209"/>
        <v>7.5310761732999758</v>
      </c>
      <c r="AV207" s="8">
        <f t="shared" si="192"/>
        <v>7.433696085025554</v>
      </c>
      <c r="AW207" s="8"/>
      <c r="AX207" s="8">
        <f t="shared" si="210"/>
        <v>7.3204426009951025</v>
      </c>
      <c r="AY207" s="8">
        <f t="shared" si="211"/>
        <v>7.3225665511167994</v>
      </c>
      <c r="AZ207" s="8">
        <f t="shared" si="212"/>
        <v>7.5074375640760493</v>
      </c>
      <c r="BA207" s="8">
        <v>7.3205371090943041</v>
      </c>
      <c r="BB207" s="8">
        <f t="shared" si="213"/>
        <v>7.0257307330404499</v>
      </c>
      <c r="BC207" s="8">
        <v>7.1985748358639983</v>
      </c>
      <c r="BD207" s="8">
        <f t="shared" si="214"/>
        <v>7.2830397511381069</v>
      </c>
      <c r="BE207" s="5"/>
      <c r="BF207" s="61">
        <f t="shared" si="215"/>
        <v>80.048079299999998</v>
      </c>
      <c r="BG207" s="63">
        <f t="shared" si="216"/>
        <v>80.332596299999992</v>
      </c>
      <c r="BH207" s="63">
        <f t="shared" si="217"/>
        <v>74.778441099999995</v>
      </c>
      <c r="BI207" s="63">
        <f t="shared" si="218"/>
        <v>85.26267009999998</v>
      </c>
      <c r="BJ207" s="63">
        <f t="shared" si="219"/>
        <v>83.1825963</v>
      </c>
      <c r="BK207" s="63">
        <f t="shared" si="220"/>
        <v>89.848489199999989</v>
      </c>
      <c r="BL207" s="63">
        <f t="shared" si="221"/>
        <v>80.398191299999993</v>
      </c>
      <c r="BM207" s="63">
        <f t="shared" si="222"/>
        <v>82.467596299999997</v>
      </c>
      <c r="BN207" s="64">
        <f t="shared" si="223"/>
        <v>83.830096299999994</v>
      </c>
      <c r="BO207" s="51"/>
      <c r="BP207" s="97"/>
      <c r="BX207" s="54">
        <f t="shared" si="187"/>
        <v>2031</v>
      </c>
      <c r="BY207" s="98">
        <f t="shared" si="224"/>
        <v>48030</v>
      </c>
      <c r="BZ207" s="57">
        <f t="shared" si="188"/>
        <v>7.5148538344264466</v>
      </c>
      <c r="CA207" s="57">
        <f t="shared" si="189"/>
        <v>7.0257307330404499</v>
      </c>
      <c r="CB207" s="57">
        <v>7.3172207825636919</v>
      </c>
      <c r="CC207" s="57">
        <v>7.1953261596102074</v>
      </c>
      <c r="CD207" s="57">
        <v>7.3172207825636919</v>
      </c>
      <c r="CE207" s="57">
        <f t="shared" si="190"/>
        <v>7.0604026461147109</v>
      </c>
      <c r="CF207" s="1"/>
      <c r="CG207" s="99">
        <v>4.5</v>
      </c>
      <c r="CH207" s="7">
        <v>-1.0000000000000071</v>
      </c>
      <c r="CI207" s="7">
        <v>5</v>
      </c>
      <c r="CJ207" s="7">
        <v>0</v>
      </c>
      <c r="CK207" s="7">
        <v>4.25</v>
      </c>
      <c r="CL207" s="7">
        <v>2.5</v>
      </c>
      <c r="CM207" s="7">
        <v>-1.0114400000000074</v>
      </c>
      <c r="CN207" s="100">
        <v>2.1549600000000027</v>
      </c>
      <c r="CO207" s="13"/>
      <c r="CP207" s="101">
        <v>1.0462441412497738</v>
      </c>
      <c r="CQ207" s="102">
        <v>1.0201944340134352</v>
      </c>
      <c r="CR207" s="102">
        <v>1.0136576681826399</v>
      </c>
      <c r="CS207" s="102">
        <v>0.9506265559588879</v>
      </c>
      <c r="CT207" s="102">
        <v>1.042684899900111</v>
      </c>
      <c r="CU207" s="103">
        <v>1.0020875664541988</v>
      </c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</row>
    <row r="208" spans="1:143" ht="12.75" x14ac:dyDescent="0.2">
      <c r="A208" s="3">
        <f t="shared" si="186"/>
        <v>2031</v>
      </c>
      <c r="B208" s="43">
        <v>48061</v>
      </c>
      <c r="C208" s="43">
        <v>48091</v>
      </c>
      <c r="D208" s="44">
        <f t="shared" si="191"/>
        <v>48061</v>
      </c>
      <c r="E208" s="94">
        <v>96.250399999999999</v>
      </c>
      <c r="F208" s="46">
        <v>69.623829999999998</v>
      </c>
      <c r="G208" s="94">
        <v>92.413719999999998</v>
      </c>
      <c r="H208" s="46">
        <v>68.925079999999994</v>
      </c>
      <c r="I208" s="94">
        <v>91.469669999999994</v>
      </c>
      <c r="J208" s="46">
        <v>65.237979999999993</v>
      </c>
      <c r="K208" s="94">
        <v>103.0256</v>
      </c>
      <c r="L208" s="46">
        <v>77.961039999999997</v>
      </c>
      <c r="M208" s="94">
        <v>98.621049999999997</v>
      </c>
      <c r="N208" s="46">
        <v>73.24306</v>
      </c>
      <c r="O208" s="94">
        <f t="shared" si="198"/>
        <v>95.913719999999998</v>
      </c>
      <c r="P208" s="46">
        <f t="shared" si="199"/>
        <v>67.925079999999994</v>
      </c>
      <c r="Q208" s="94">
        <f t="shared" si="200"/>
        <v>96.663719999999998</v>
      </c>
      <c r="R208" s="46">
        <f t="shared" si="201"/>
        <v>68.925079999999994</v>
      </c>
      <c r="S208" s="94">
        <f t="shared" si="202"/>
        <v>96.163719999999998</v>
      </c>
      <c r="T208" s="46">
        <f t="shared" si="203"/>
        <v>71.425079999999994</v>
      </c>
      <c r="U208" s="94">
        <f t="shared" si="204"/>
        <v>91.058080000000004</v>
      </c>
      <c r="V208" s="95">
        <f t="shared" si="205"/>
        <v>67.571249999999992</v>
      </c>
      <c r="W208" s="96">
        <v>7.589679490413122</v>
      </c>
      <c r="X208" s="96">
        <v>8.0479965150318229</v>
      </c>
      <c r="Y208" s="96">
        <v>7.4234808715568334</v>
      </c>
      <c r="Z208" s="96">
        <v>7.323355773398271</v>
      </c>
      <c r="AA208" s="96">
        <v>6.9683579172718284</v>
      </c>
      <c r="AB208" s="96">
        <v>7.5944548161601606</v>
      </c>
      <c r="AC208" s="96">
        <v>7.2655504107921285</v>
      </c>
      <c r="AD208" s="96">
        <v>7.1505541520625782</v>
      </c>
      <c r="AE208" s="96">
        <v>6.8848298629376625</v>
      </c>
      <c r="AF208" s="96">
        <f t="shared" si="193"/>
        <v>7.6568537593649424</v>
      </c>
      <c r="AG208" s="96">
        <f t="shared" si="194"/>
        <v>7.46905489350425</v>
      </c>
      <c r="AH208" s="96">
        <f t="shared" si="195"/>
        <v>7.4216551797566641</v>
      </c>
      <c r="AI208" s="96">
        <f t="shared" si="196"/>
        <v>7.4557521951931545</v>
      </c>
      <c r="AJ208" s="96">
        <f t="shared" si="197"/>
        <v>7.2805503084140568</v>
      </c>
      <c r="AK208" s="125"/>
      <c r="AL208" s="7"/>
      <c r="AM208" s="13"/>
      <c r="AN208" s="13"/>
      <c r="AO208" s="13"/>
      <c r="AP208" s="13"/>
      <c r="AQ208" s="13"/>
      <c r="AR208" s="8">
        <f t="shared" si="206"/>
        <v>7.4162398930705642</v>
      </c>
      <c r="AS208" s="8">
        <f t="shared" si="207"/>
        <v>7.2993618986305293</v>
      </c>
      <c r="AT208" s="8">
        <f t="shared" si="208"/>
        <v>7.6973338308942774</v>
      </c>
      <c r="AU208" s="8">
        <f t="shared" si="209"/>
        <v>7.5760261805679807</v>
      </c>
      <c r="AV208" s="8">
        <f t="shared" si="192"/>
        <v>7.4972404507908372</v>
      </c>
      <c r="AW208" s="8"/>
      <c r="AX208" s="8">
        <f t="shared" si="210"/>
        <v>7.4559919509546919</v>
      </c>
      <c r="AY208" s="8">
        <f t="shared" si="211"/>
        <v>7.4038509495607592</v>
      </c>
      <c r="AZ208" s="8">
        <f t="shared" si="212"/>
        <v>7.5986861433866739</v>
      </c>
      <c r="BA208" s="8">
        <v>7.4564739736529377</v>
      </c>
      <c r="BB208" s="8">
        <f t="shared" si="213"/>
        <v>7.162242583535023</v>
      </c>
      <c r="BC208" s="8">
        <v>7.3322767208608113</v>
      </c>
      <c r="BD208" s="8">
        <f t="shared" si="214"/>
        <v>7.4168598426903776</v>
      </c>
      <c r="BE208" s="5"/>
      <c r="BF208" s="61">
        <f t="shared" si="215"/>
        <v>84.8009749</v>
      </c>
      <c r="BG208" s="63">
        <f t="shared" si="216"/>
        <v>82.313604799999993</v>
      </c>
      <c r="BH208" s="63">
        <f t="shared" si="217"/>
        <v>80.190043299999985</v>
      </c>
      <c r="BI208" s="63">
        <f t="shared" si="218"/>
        <v>87.70851429999999</v>
      </c>
      <c r="BJ208" s="63">
        <f t="shared" si="219"/>
        <v>84.736104799999993</v>
      </c>
      <c r="BK208" s="63">
        <f t="shared" si="220"/>
        <v>92.247839199999987</v>
      </c>
      <c r="BL208" s="63">
        <f t="shared" si="221"/>
        <v>80.958743099999992</v>
      </c>
      <c r="BM208" s="63">
        <f t="shared" si="222"/>
        <v>83.878604799999991</v>
      </c>
      <c r="BN208" s="64">
        <f t="shared" si="223"/>
        <v>85.526104799999985</v>
      </c>
      <c r="BO208" s="51"/>
      <c r="BP208" s="97"/>
      <c r="BX208" s="54">
        <f t="shared" si="187"/>
        <v>2031</v>
      </c>
      <c r="BY208" s="98">
        <f t="shared" si="224"/>
        <v>48061</v>
      </c>
      <c r="BZ208" s="57">
        <f t="shared" si="188"/>
        <v>7.6713118135166516</v>
      </c>
      <c r="CA208" s="57">
        <f t="shared" si="189"/>
        <v>7.162242583535023</v>
      </c>
      <c r="CB208" s="57">
        <v>7.4531576471223255</v>
      </c>
      <c r="CC208" s="57">
        <v>7.3290282885845555</v>
      </c>
      <c r="CD208" s="57">
        <v>7.4531576471223255</v>
      </c>
      <c r="CE208" s="57">
        <f t="shared" si="190"/>
        <v>7.1971246441623844</v>
      </c>
      <c r="CF208" s="1"/>
      <c r="CG208" s="99">
        <v>3.5</v>
      </c>
      <c r="CH208" s="7">
        <v>-1</v>
      </c>
      <c r="CI208" s="7">
        <v>4.25</v>
      </c>
      <c r="CJ208" s="7">
        <v>0</v>
      </c>
      <c r="CK208" s="7">
        <v>3.75</v>
      </c>
      <c r="CL208" s="7">
        <v>2.5</v>
      </c>
      <c r="CM208" s="7">
        <v>-5.1923199999999952</v>
      </c>
      <c r="CN208" s="100">
        <v>-2.0525800000000061</v>
      </c>
      <c r="CO208" s="13"/>
      <c r="CP208" s="101">
        <v>1.0455389573149083</v>
      </c>
      <c r="CQ208" s="102">
        <v>1.0198951306770079</v>
      </c>
      <c r="CR208" s="102">
        <v>1.0134227271485923</v>
      </c>
      <c r="CS208" s="102">
        <v>0.95152524783570469</v>
      </c>
      <c r="CT208" s="102">
        <v>1.0426817330014264</v>
      </c>
      <c r="CU208" s="103">
        <v>1.0020645232327681</v>
      </c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</row>
    <row r="209" spans="1:143" ht="12.75" x14ac:dyDescent="0.2">
      <c r="A209" s="3">
        <f t="shared" si="186"/>
        <v>2031</v>
      </c>
      <c r="B209" s="43">
        <v>48092</v>
      </c>
      <c r="C209" s="43">
        <v>48121</v>
      </c>
      <c r="D209" s="44">
        <f t="shared" si="191"/>
        <v>48092</v>
      </c>
      <c r="E209" s="94">
        <v>80.274640000000005</v>
      </c>
      <c r="F209" s="46">
        <v>65.519310000000004</v>
      </c>
      <c r="G209" s="94">
        <v>74.962699999999998</v>
      </c>
      <c r="H209" s="46">
        <v>64.665099999999995</v>
      </c>
      <c r="I209" s="94">
        <v>78.996769999999998</v>
      </c>
      <c r="J209" s="46">
        <v>63.222580000000001</v>
      </c>
      <c r="K209" s="94">
        <v>88.762900000000002</v>
      </c>
      <c r="L209" s="46">
        <v>75.244330000000005</v>
      </c>
      <c r="M209" s="94">
        <v>83.162790000000001</v>
      </c>
      <c r="N209" s="46">
        <v>69.452839999999995</v>
      </c>
      <c r="O209" s="94">
        <f t="shared" si="198"/>
        <v>76.962699999999998</v>
      </c>
      <c r="P209" s="46">
        <f t="shared" si="199"/>
        <v>62.165099999999995</v>
      </c>
      <c r="Q209" s="94">
        <f t="shared" si="200"/>
        <v>75.962699999999998</v>
      </c>
      <c r="R209" s="46">
        <f t="shared" si="201"/>
        <v>61.665099999999995</v>
      </c>
      <c r="S209" s="94">
        <f t="shared" si="202"/>
        <v>78.212699999999998</v>
      </c>
      <c r="T209" s="46">
        <f t="shared" si="203"/>
        <v>66.915099999999995</v>
      </c>
      <c r="U209" s="94">
        <f t="shared" si="204"/>
        <v>74.387280000000004</v>
      </c>
      <c r="V209" s="95">
        <f t="shared" si="205"/>
        <v>62.856690000000008</v>
      </c>
      <c r="W209" s="96">
        <v>7.5047012183065611</v>
      </c>
      <c r="X209" s="96">
        <v>7.8963716005597595</v>
      </c>
      <c r="Y209" s="96">
        <v>7.3765394544724376</v>
      </c>
      <c r="Z209" s="96">
        <v>7.2795403855614618</v>
      </c>
      <c r="AA209" s="96">
        <v>6.9245384160753272</v>
      </c>
      <c r="AB209" s="96">
        <v>7.7149574331762407</v>
      </c>
      <c r="AC209" s="96">
        <v>7.5378970249124704</v>
      </c>
      <c r="AD209" s="96">
        <v>7.1928609322501984</v>
      </c>
      <c r="AE209" s="96">
        <v>6.9295963302019663</v>
      </c>
      <c r="AF209" s="96">
        <f t="shared" si="193"/>
        <v>7.6129422352140743</v>
      </c>
      <c r="AG209" s="96">
        <f t="shared" si="194"/>
        <v>7.4252411938829557</v>
      </c>
      <c r="AH209" s="96">
        <f t="shared" si="195"/>
        <v>7.3779409314697331</v>
      </c>
      <c r="AI209" s="96">
        <f t="shared" si="196"/>
        <v>7.4978592756633295</v>
      </c>
      <c r="AJ209" s="96">
        <f t="shared" si="197"/>
        <v>7.552897018992212</v>
      </c>
      <c r="AK209" s="125"/>
      <c r="AL209" s="7"/>
      <c r="AM209" s="13"/>
      <c r="AN209" s="13"/>
      <c r="AO209" s="13"/>
      <c r="AP209" s="13"/>
      <c r="AQ209" s="13"/>
      <c r="AR209" s="8">
        <f t="shared" si="206"/>
        <v>7.6930430378213943</v>
      </c>
      <c r="AS209" s="8">
        <f t="shared" si="207"/>
        <v>7.3423609637668443</v>
      </c>
      <c r="AT209" s="8">
        <f t="shared" si="208"/>
        <v>7.9846277672210233</v>
      </c>
      <c r="AU209" s="8">
        <f t="shared" si="209"/>
        <v>7.6206549028771224</v>
      </c>
      <c r="AV209" s="8">
        <f t="shared" si="192"/>
        <v>7.6601716679215954</v>
      </c>
      <c r="AW209" s="8"/>
      <c r="AX209" s="8">
        <f t="shared" si="210"/>
        <v>7.4114097492485369</v>
      </c>
      <c r="AY209" s="8">
        <f t="shared" si="211"/>
        <v>7.6802046929603955</v>
      </c>
      <c r="AZ209" s="8">
        <f t="shared" si="212"/>
        <v>7.7192303192128113</v>
      </c>
      <c r="BA209" s="8">
        <v>7.4117641577596904</v>
      </c>
      <c r="BB209" s="8">
        <f t="shared" si="213"/>
        <v>7.11734095304368</v>
      </c>
      <c r="BC209" s="8">
        <v>7.288301992723623</v>
      </c>
      <c r="BD209" s="8">
        <f t="shared" si="214"/>
        <v>7.3728463943359737</v>
      </c>
      <c r="BE209" s="5"/>
      <c r="BF209" s="61">
        <f t="shared" si="215"/>
        <v>73.929848100000001</v>
      </c>
      <c r="BG209" s="63">
        <f t="shared" si="216"/>
        <v>70.534731999999991</v>
      </c>
      <c r="BH209" s="63">
        <f t="shared" si="217"/>
        <v>72.213868300000001</v>
      </c>
      <c r="BI209" s="63">
        <f t="shared" si="218"/>
        <v>77.267511499999998</v>
      </c>
      <c r="BJ209" s="63">
        <f t="shared" si="219"/>
        <v>69.814731999999992</v>
      </c>
      <c r="BK209" s="63">
        <f t="shared" si="220"/>
        <v>82.949914899999996</v>
      </c>
      <c r="BL209" s="63">
        <f t="shared" si="221"/>
        <v>69.429126300000007</v>
      </c>
      <c r="BM209" s="63">
        <f t="shared" si="222"/>
        <v>70.599731999999989</v>
      </c>
      <c r="BN209" s="64">
        <f t="shared" si="223"/>
        <v>73.354731999999998</v>
      </c>
      <c r="BO209" s="51"/>
      <c r="BP209" s="97"/>
      <c r="BX209" s="54">
        <f t="shared" si="187"/>
        <v>2031</v>
      </c>
      <c r="BY209" s="98">
        <f t="shared" si="224"/>
        <v>48092</v>
      </c>
      <c r="BZ209" s="57">
        <f t="shared" si="188"/>
        <v>7.6230132055483466</v>
      </c>
      <c r="CA209" s="57">
        <f t="shared" si="189"/>
        <v>7.11734095304368</v>
      </c>
      <c r="CB209" s="57">
        <v>7.4084478312290774</v>
      </c>
      <c r="CC209" s="57">
        <v>7.2850534802028308</v>
      </c>
      <c r="CD209" s="57">
        <v>7.4084478312290774</v>
      </c>
      <c r="CE209" s="57">
        <f t="shared" si="190"/>
        <v>7.1521538917029215</v>
      </c>
      <c r="CF209" s="1"/>
      <c r="CG209" s="99">
        <v>2</v>
      </c>
      <c r="CH209" s="7">
        <v>-2.5</v>
      </c>
      <c r="CI209" s="7">
        <v>1</v>
      </c>
      <c r="CJ209" s="7">
        <v>-3</v>
      </c>
      <c r="CK209" s="7">
        <v>3.25</v>
      </c>
      <c r="CL209" s="7">
        <v>2.25</v>
      </c>
      <c r="CM209" s="7">
        <v>-5.887360000000001</v>
      </c>
      <c r="CN209" s="100">
        <v>-2.6626199999999969</v>
      </c>
      <c r="CO209" s="13"/>
      <c r="CP209" s="101">
        <v>1.0457998488907205</v>
      </c>
      <c r="CQ209" s="102">
        <v>1.0200151109279485</v>
      </c>
      <c r="CR209" s="102">
        <v>1.0135174119101589</v>
      </c>
      <c r="CS209" s="102">
        <v>0.95123291434851298</v>
      </c>
      <c r="CT209" s="102">
        <v>1.0424029251067024</v>
      </c>
      <c r="CU209" s="103">
        <v>1.0019899441489009</v>
      </c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</row>
    <row r="210" spans="1:143" ht="12.75" x14ac:dyDescent="0.2">
      <c r="A210" s="3">
        <f t="shared" si="186"/>
        <v>2031</v>
      </c>
      <c r="B210" s="43">
        <v>48122</v>
      </c>
      <c r="C210" s="43">
        <v>48152</v>
      </c>
      <c r="D210" s="44">
        <f t="shared" si="191"/>
        <v>48122</v>
      </c>
      <c r="E210" s="94">
        <v>78.106539999999995</v>
      </c>
      <c r="F210" s="46">
        <v>65.749629999999996</v>
      </c>
      <c r="G210" s="94">
        <v>67.940690000000004</v>
      </c>
      <c r="H210" s="46">
        <v>64.276240000000001</v>
      </c>
      <c r="I210" s="94">
        <v>78.498679999999993</v>
      </c>
      <c r="J210" s="46">
        <v>62.861220000000003</v>
      </c>
      <c r="K210" s="94">
        <v>84.347549999999998</v>
      </c>
      <c r="L210" s="46">
        <v>75.708070000000006</v>
      </c>
      <c r="M210" s="94">
        <v>78.630780000000001</v>
      </c>
      <c r="N210" s="46">
        <v>69.283069999999995</v>
      </c>
      <c r="O210" s="94">
        <f t="shared" si="198"/>
        <v>68.190690000000004</v>
      </c>
      <c r="P210" s="46">
        <f t="shared" si="199"/>
        <v>63.276240000000001</v>
      </c>
      <c r="Q210" s="94">
        <f t="shared" si="200"/>
        <v>67.440690000000004</v>
      </c>
      <c r="R210" s="46">
        <f t="shared" si="201"/>
        <v>63.276240000000001</v>
      </c>
      <c r="S210" s="94">
        <f t="shared" si="202"/>
        <v>70.940690000000004</v>
      </c>
      <c r="T210" s="46">
        <f t="shared" si="203"/>
        <v>65.276240000000001</v>
      </c>
      <c r="U210" s="94">
        <f t="shared" si="204"/>
        <v>73.731409999999997</v>
      </c>
      <c r="V210" s="95">
        <f t="shared" si="205"/>
        <v>63.199959999999997</v>
      </c>
      <c r="W210" s="96">
        <v>7.5529377754908138</v>
      </c>
      <c r="X210" s="96">
        <v>8.0307010000277721</v>
      </c>
      <c r="Y210" s="96">
        <v>7.4502741730885322</v>
      </c>
      <c r="Z210" s="96">
        <v>7.4417452087464335</v>
      </c>
      <c r="AA210" s="96">
        <v>7.0867430521014496</v>
      </c>
      <c r="AB210" s="96">
        <v>7.9374617207871818</v>
      </c>
      <c r="AC210" s="96">
        <v>7.7604738721580739</v>
      </c>
      <c r="AD210" s="96">
        <v>7.42102643381756</v>
      </c>
      <c r="AE210" s="96">
        <v>7.1464437240223146</v>
      </c>
      <c r="AF210" s="96">
        <f t="shared" si="193"/>
        <v>7.7764472420677757</v>
      </c>
      <c r="AG210" s="96">
        <f t="shared" si="194"/>
        <v>7.5880460975271706</v>
      </c>
      <c r="AH210" s="96">
        <f t="shared" si="195"/>
        <v>7.5403458077469843</v>
      </c>
      <c r="AI210" s="96">
        <f t="shared" si="196"/>
        <v>7.7283275284290855</v>
      </c>
      <c r="AJ210" s="96">
        <f t="shared" si="197"/>
        <v>7.7754738216564787</v>
      </c>
      <c r="AK210" s="125"/>
      <c r="AL210" s="7"/>
      <c r="AM210" s="13"/>
      <c r="AN210" s="13"/>
      <c r="AO210" s="13"/>
      <c r="AP210" s="13"/>
      <c r="AQ210" s="13"/>
      <c r="AR210" s="8">
        <f t="shared" si="206"/>
        <v>7.9192620105275671</v>
      </c>
      <c r="AS210" s="8">
        <f t="shared" si="207"/>
        <v>7.5742600404691123</v>
      </c>
      <c r="AT210" s="8">
        <f t="shared" si="208"/>
        <v>8.2194204000830986</v>
      </c>
      <c r="AU210" s="8">
        <f t="shared" si="209"/>
        <v>7.8613429146997653</v>
      </c>
      <c r="AV210" s="8">
        <f t="shared" si="192"/>
        <v>7.8935713414448854</v>
      </c>
      <c r="AW210" s="8"/>
      <c r="AX210" s="8">
        <f t="shared" si="210"/>
        <v>7.5764533218828181</v>
      </c>
      <c r="AY210" s="8">
        <f t="shared" si="211"/>
        <v>7.9060563898103231</v>
      </c>
      <c r="AZ210" s="8">
        <f t="shared" si="212"/>
        <v>7.9418113438578093</v>
      </c>
      <c r="BA210" s="8">
        <v>7.5772792726992941</v>
      </c>
      <c r="BB210" s="8">
        <f t="shared" si="213"/>
        <v>7.2835512574049082</v>
      </c>
      <c r="BC210" s="8">
        <v>7.4510958230414026</v>
      </c>
      <c r="BD210" s="8">
        <f t="shared" si="214"/>
        <v>7.5357844387206763</v>
      </c>
      <c r="BE210" s="5"/>
      <c r="BF210" s="61">
        <f t="shared" si="215"/>
        <v>72.793068699999992</v>
      </c>
      <c r="BG210" s="63">
        <f t="shared" si="216"/>
        <v>66.364976499999997</v>
      </c>
      <c r="BH210" s="63">
        <f t="shared" si="217"/>
        <v>71.774572199999994</v>
      </c>
      <c r="BI210" s="63">
        <f t="shared" si="218"/>
        <v>74.611264699999992</v>
      </c>
      <c r="BJ210" s="63">
        <f t="shared" si="219"/>
        <v>65.649976500000008</v>
      </c>
      <c r="BK210" s="63">
        <f t="shared" si="220"/>
        <v>80.632573600000001</v>
      </c>
      <c r="BL210" s="63">
        <f t="shared" si="221"/>
        <v>69.202886499999991</v>
      </c>
      <c r="BM210" s="63">
        <f t="shared" si="222"/>
        <v>66.077476499999989</v>
      </c>
      <c r="BN210" s="64">
        <f t="shared" si="223"/>
        <v>68.504976499999998</v>
      </c>
      <c r="BO210" s="51"/>
      <c r="BP210" s="97"/>
      <c r="BX210" s="54">
        <f t="shared" si="187"/>
        <v>2031</v>
      </c>
      <c r="BY210" s="98">
        <f t="shared" si="224"/>
        <v>48122</v>
      </c>
      <c r="BZ210" s="57">
        <f t="shared" si="188"/>
        <v>7.6988797747592681</v>
      </c>
      <c r="CA210" s="57">
        <f t="shared" si="189"/>
        <v>7.2835512574049082</v>
      </c>
      <c r="CB210" s="57">
        <v>7.573962946168681</v>
      </c>
      <c r="CC210" s="57">
        <v>7.4478476075847651</v>
      </c>
      <c r="CD210" s="57">
        <v>7.573962946168681</v>
      </c>
      <c r="CE210" s="57">
        <f t="shared" si="190"/>
        <v>7.3186200616804689</v>
      </c>
      <c r="CF210" s="1"/>
      <c r="CG210" s="99">
        <v>0.25</v>
      </c>
      <c r="CH210" s="7">
        <v>-1</v>
      </c>
      <c r="CI210" s="7">
        <v>-0.5</v>
      </c>
      <c r="CJ210" s="7">
        <v>-1</v>
      </c>
      <c r="CK210" s="7">
        <v>3</v>
      </c>
      <c r="CL210" s="7">
        <v>1</v>
      </c>
      <c r="CM210" s="7">
        <v>-4.3751299999999986</v>
      </c>
      <c r="CN210" s="100">
        <v>-2.549669999999999</v>
      </c>
      <c r="CO210" s="13"/>
      <c r="CP210" s="101">
        <v>1.0449762823010871</v>
      </c>
      <c r="CQ210" s="102">
        <v>1.0196594864076758</v>
      </c>
      <c r="CR210" s="102">
        <v>1.0132496606958088</v>
      </c>
      <c r="CS210" s="102">
        <v>0.95229584637918763</v>
      </c>
      <c r="CT210" s="102">
        <v>1.0414095135426491</v>
      </c>
      <c r="CU210" s="103">
        <v>1.0019328651504413</v>
      </c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</row>
    <row r="211" spans="1:143" ht="12.75" x14ac:dyDescent="0.2">
      <c r="A211" s="3">
        <f t="shared" si="186"/>
        <v>2031</v>
      </c>
      <c r="B211" s="43">
        <v>48153</v>
      </c>
      <c r="C211" s="43">
        <v>48182</v>
      </c>
      <c r="D211" s="44">
        <f t="shared" si="191"/>
        <v>48153</v>
      </c>
      <c r="E211" s="94">
        <v>83.824460000000002</v>
      </c>
      <c r="F211" s="46">
        <v>72.643450000000001</v>
      </c>
      <c r="G211" s="94">
        <v>69.099040000000002</v>
      </c>
      <c r="H211" s="46">
        <v>66.972849999999994</v>
      </c>
      <c r="I211" s="94">
        <v>87.370800000000003</v>
      </c>
      <c r="J211" s="46">
        <v>71.481909999999999</v>
      </c>
      <c r="K211" s="94">
        <v>86.468149999999994</v>
      </c>
      <c r="L211" s="46">
        <v>79.279089999999997</v>
      </c>
      <c r="M211" s="94">
        <v>80.846919999999997</v>
      </c>
      <c r="N211" s="46">
        <v>73.641490000000005</v>
      </c>
      <c r="O211" s="94">
        <f t="shared" si="198"/>
        <v>68.349040000000002</v>
      </c>
      <c r="P211" s="46">
        <f t="shared" si="199"/>
        <v>65.972849999999994</v>
      </c>
      <c r="Q211" s="94">
        <f t="shared" si="200"/>
        <v>68.599040000000002</v>
      </c>
      <c r="R211" s="46">
        <f t="shared" si="201"/>
        <v>66.472849999999994</v>
      </c>
      <c r="S211" s="94">
        <f t="shared" si="202"/>
        <v>71.849040000000002</v>
      </c>
      <c r="T211" s="46">
        <f t="shared" si="203"/>
        <v>67.472849999999994</v>
      </c>
      <c r="U211" s="94">
        <f t="shared" si="204"/>
        <v>79.617699999999999</v>
      </c>
      <c r="V211" s="95">
        <f t="shared" si="205"/>
        <v>68.712199999999996</v>
      </c>
      <c r="W211" s="96">
        <v>7.9249041179167721</v>
      </c>
      <c r="X211" s="96">
        <v>8.3550407419585202</v>
      </c>
      <c r="Y211" s="96">
        <v>7.8878392076846131</v>
      </c>
      <c r="Z211" s="96">
        <v>7.9240902980849377</v>
      </c>
      <c r="AA211" s="96">
        <v>7.7640904939818105</v>
      </c>
      <c r="AB211" s="96">
        <v>8.2183986100273927</v>
      </c>
      <c r="AC211" s="96">
        <v>8.0932435528757196</v>
      </c>
      <c r="AD211" s="96">
        <v>8.0124388142022589</v>
      </c>
      <c r="AE211" s="96">
        <v>7.4658996309278578</v>
      </c>
      <c r="AF211" s="96">
        <f t="shared" si="193"/>
        <v>8.2578898893950861</v>
      </c>
      <c r="AG211" s="96">
        <f t="shared" si="194"/>
        <v>8.0699901194514769</v>
      </c>
      <c r="AH211" s="96">
        <f t="shared" si="195"/>
        <v>8.022490177608363</v>
      </c>
      <c r="AI211" s="96">
        <f t="shared" si="196"/>
        <v>8.340440403121729</v>
      </c>
      <c r="AJ211" s="96">
        <f t="shared" si="197"/>
        <v>8.1082436335969597</v>
      </c>
      <c r="AK211" s="125"/>
      <c r="AL211" s="7"/>
      <c r="AM211" s="13"/>
      <c r="AN211" s="13"/>
      <c r="AO211" s="13"/>
      <c r="AP211" s="13"/>
      <c r="AQ211" s="13"/>
      <c r="AR211" s="8">
        <f t="shared" si="206"/>
        <v>8.2574769517996955</v>
      </c>
      <c r="AS211" s="8">
        <f t="shared" si="207"/>
        <v>8.1753499686983027</v>
      </c>
      <c r="AT211" s="8">
        <f t="shared" si="208"/>
        <v>8.5704536294564697</v>
      </c>
      <c r="AU211" s="8">
        <f t="shared" si="209"/>
        <v>8.4852140478213745</v>
      </c>
      <c r="AV211" s="8">
        <f t="shared" si="192"/>
        <v>8.3721236494439601</v>
      </c>
      <c r="AW211" s="8"/>
      <c r="AX211" s="8">
        <f t="shared" si="210"/>
        <v>8.0672399410713655</v>
      </c>
      <c r="AY211" s="8">
        <f t="shared" si="211"/>
        <v>8.2437222251402531</v>
      </c>
      <c r="AZ211" s="8">
        <f t="shared" si="212"/>
        <v>8.2228451223034789</v>
      </c>
      <c r="BA211" s="8">
        <v>8.0694682883388236</v>
      </c>
      <c r="BB211" s="8">
        <f t="shared" si="213"/>
        <v>7.9776258981266635</v>
      </c>
      <c r="BC211" s="8">
        <v>7.9351926085557292</v>
      </c>
      <c r="BD211" s="8">
        <f t="shared" si="214"/>
        <v>8.0203098926016452</v>
      </c>
      <c r="BE211" s="5"/>
      <c r="BF211" s="61">
        <f t="shared" si="215"/>
        <v>79.016625699999992</v>
      </c>
      <c r="BG211" s="63">
        <f t="shared" si="216"/>
        <v>68.184778300000005</v>
      </c>
      <c r="BH211" s="63">
        <f t="shared" si="217"/>
        <v>80.5385773</v>
      </c>
      <c r="BI211" s="63">
        <f t="shared" si="218"/>
        <v>77.7485851</v>
      </c>
      <c r="BJ211" s="63">
        <f t="shared" si="219"/>
        <v>67.684778299999991</v>
      </c>
      <c r="BK211" s="63">
        <f t="shared" si="220"/>
        <v>83.376854199999997</v>
      </c>
      <c r="BL211" s="63">
        <f t="shared" si="221"/>
        <v>74.92833499999999</v>
      </c>
      <c r="BM211" s="63">
        <f t="shared" si="222"/>
        <v>67.327278299999989</v>
      </c>
      <c r="BN211" s="64">
        <f t="shared" si="223"/>
        <v>69.96727829999999</v>
      </c>
      <c r="BO211" s="51"/>
      <c r="BP211" s="97"/>
      <c r="BX211" s="54">
        <f t="shared" si="187"/>
        <v>2031</v>
      </c>
      <c r="BY211" s="98">
        <f t="shared" si="224"/>
        <v>48153</v>
      </c>
      <c r="BZ211" s="57">
        <f t="shared" si="188"/>
        <v>8.1490958819679129</v>
      </c>
      <c r="CA211" s="57">
        <f t="shared" si="189"/>
        <v>7.9776258981266635</v>
      </c>
      <c r="CB211" s="57">
        <v>8.0661519618082114</v>
      </c>
      <c r="CC211" s="57">
        <v>7.9319452764728782</v>
      </c>
      <c r="CD211" s="57">
        <v>8.0661519618082114</v>
      </c>
      <c r="CE211" s="57">
        <f t="shared" si="190"/>
        <v>8.0137631670585083</v>
      </c>
      <c r="CF211" s="1"/>
      <c r="CG211" s="99">
        <v>-0.75</v>
      </c>
      <c r="CH211" s="7">
        <v>-1</v>
      </c>
      <c r="CI211" s="7">
        <v>-0.5</v>
      </c>
      <c r="CJ211" s="7">
        <v>-0.5</v>
      </c>
      <c r="CK211" s="7">
        <v>2.75</v>
      </c>
      <c r="CL211" s="7">
        <v>0.5</v>
      </c>
      <c r="CM211" s="7">
        <v>-4.2067600000000027</v>
      </c>
      <c r="CN211" s="100">
        <v>-3.9312500000000057</v>
      </c>
      <c r="CO211" s="13"/>
      <c r="CP211" s="101">
        <v>1.0421246576898322</v>
      </c>
      <c r="CQ211" s="102">
        <v>1.0184121856109842</v>
      </c>
      <c r="CR211" s="102">
        <v>1.0124178140104241</v>
      </c>
      <c r="CS211" s="102">
        <v>0.97980843250337579</v>
      </c>
      <c r="CT211" s="102">
        <v>1.0409365483500577</v>
      </c>
      <c r="CU211" s="103">
        <v>1.0018534077991401</v>
      </c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</row>
    <row r="212" spans="1:143" ht="12.75" x14ac:dyDescent="0.2">
      <c r="A212" s="3">
        <f t="shared" si="186"/>
        <v>2031</v>
      </c>
      <c r="B212" s="43">
        <v>48183</v>
      </c>
      <c r="C212" s="43">
        <v>48213</v>
      </c>
      <c r="D212" s="44">
        <f t="shared" si="191"/>
        <v>48183</v>
      </c>
      <c r="E212" s="94">
        <v>86.592370000000003</v>
      </c>
      <c r="F212" s="46">
        <v>73.787970000000001</v>
      </c>
      <c r="G212" s="94">
        <v>70.826620000000005</v>
      </c>
      <c r="H212" s="46">
        <v>68.410129999999995</v>
      </c>
      <c r="I212" s="94">
        <v>91.177539999999993</v>
      </c>
      <c r="J212" s="46">
        <v>73.880269999999996</v>
      </c>
      <c r="K212" s="94">
        <v>87.14864</v>
      </c>
      <c r="L212" s="46">
        <v>80.445340000000002</v>
      </c>
      <c r="M212" s="94">
        <v>81.728009999999998</v>
      </c>
      <c r="N212" s="46">
        <v>75.093630000000005</v>
      </c>
      <c r="O212" s="94">
        <f t="shared" si="198"/>
        <v>70.326620000000005</v>
      </c>
      <c r="P212" s="46">
        <f t="shared" si="199"/>
        <v>67.910129999999995</v>
      </c>
      <c r="Q212" s="94">
        <f t="shared" si="200"/>
        <v>70.326620000000005</v>
      </c>
      <c r="R212" s="46">
        <f t="shared" si="201"/>
        <v>67.910129999999995</v>
      </c>
      <c r="S212" s="94">
        <f t="shared" si="202"/>
        <v>73.326620000000005</v>
      </c>
      <c r="T212" s="46">
        <f t="shared" si="203"/>
        <v>69.160129999999995</v>
      </c>
      <c r="U212" s="94">
        <f t="shared" si="204"/>
        <v>81.759519999999995</v>
      </c>
      <c r="V212" s="95">
        <f t="shared" si="205"/>
        <v>69.939779999999999</v>
      </c>
      <c r="W212" s="96">
        <v>8.1922974828418802</v>
      </c>
      <c r="X212" s="96">
        <v>8.5108989322831139</v>
      </c>
      <c r="Y212" s="96">
        <v>8.1275110317017738</v>
      </c>
      <c r="Z212" s="96">
        <v>8.1612104250121682</v>
      </c>
      <c r="AA212" s="96">
        <v>8.0037102238236901</v>
      </c>
      <c r="AB212" s="96">
        <v>8.2740626682573666</v>
      </c>
      <c r="AC212" s="96">
        <v>8.1491626458594553</v>
      </c>
      <c r="AD212" s="96">
        <v>8.0677946118249455</v>
      </c>
      <c r="AE212" s="96">
        <v>7.5147934977935344</v>
      </c>
      <c r="AF212" s="96">
        <f t="shared" si="193"/>
        <v>8.5017108599625004</v>
      </c>
      <c r="AG212" s="96">
        <f t="shared" si="194"/>
        <v>8.3104106155983342</v>
      </c>
      <c r="AH212" s="96">
        <f t="shared" si="195"/>
        <v>8.2608105522399313</v>
      </c>
      <c r="AI212" s="96">
        <f t="shared" si="196"/>
        <v>8.4073943850190958</v>
      </c>
      <c r="AJ212" s="96">
        <f t="shared" si="197"/>
        <v>8.1641625771027524</v>
      </c>
      <c r="AK212" s="125"/>
      <c r="AL212" s="7"/>
      <c r="AM212" s="13"/>
      <c r="AN212" s="13"/>
      <c r="AO212" s="13"/>
      <c r="AP212" s="13"/>
      <c r="AQ212" s="13"/>
      <c r="AR212" s="8">
        <f t="shared" si="206"/>
        <v>8.3143110741533235</v>
      </c>
      <c r="AS212" s="8">
        <f t="shared" si="207"/>
        <v>8.2316115782345225</v>
      </c>
      <c r="AT212" s="8">
        <f t="shared" si="208"/>
        <v>8.6294417552718308</v>
      </c>
      <c r="AU212" s="8">
        <f t="shared" si="209"/>
        <v>8.5436079626820209</v>
      </c>
      <c r="AV212" s="8">
        <f t="shared" si="192"/>
        <v>8.429743092585424</v>
      </c>
      <c r="AW212" s="8"/>
      <c r="AX212" s="8">
        <f t="shared" si="210"/>
        <v>8.3085099114897929</v>
      </c>
      <c r="AY212" s="8">
        <f t="shared" si="211"/>
        <v>8.3004640749461736</v>
      </c>
      <c r="AZ212" s="8">
        <f t="shared" si="212"/>
        <v>8.2785283778926484</v>
      </c>
      <c r="BA212" s="8">
        <v>8.311427550473903</v>
      </c>
      <c r="BB212" s="8">
        <f t="shared" si="213"/>
        <v>8.2231630739047965</v>
      </c>
      <c r="BC212" s="8">
        <v>8.1731737444671335</v>
      </c>
      <c r="BD212" s="8">
        <f t="shared" si="214"/>
        <v>8.2585018834878632</v>
      </c>
      <c r="BE212" s="5"/>
      <c r="BF212" s="61">
        <f t="shared" si="215"/>
        <v>81.086478</v>
      </c>
      <c r="BG212" s="63">
        <f t="shared" si="216"/>
        <v>69.787529299999989</v>
      </c>
      <c r="BH212" s="63">
        <f t="shared" si="217"/>
        <v>83.739713899999998</v>
      </c>
      <c r="BI212" s="63">
        <f t="shared" si="218"/>
        <v>78.875226599999991</v>
      </c>
      <c r="BJ212" s="63">
        <f t="shared" si="219"/>
        <v>69.287529299999989</v>
      </c>
      <c r="BK212" s="63">
        <f t="shared" si="220"/>
        <v>84.266221000000002</v>
      </c>
      <c r="BL212" s="63">
        <f t="shared" si="221"/>
        <v>76.677031799999995</v>
      </c>
      <c r="BM212" s="63">
        <f t="shared" si="222"/>
        <v>69.287529299999989</v>
      </c>
      <c r="BN212" s="64">
        <f t="shared" si="223"/>
        <v>71.535029299999991</v>
      </c>
      <c r="BO212" s="51"/>
      <c r="BP212" s="97"/>
      <c r="BX212" s="54">
        <f t="shared" si="187"/>
        <v>2031</v>
      </c>
      <c r="BY212" s="98">
        <f t="shared" si="224"/>
        <v>48183</v>
      </c>
      <c r="BZ212" s="57">
        <f t="shared" si="188"/>
        <v>8.3956972031091421</v>
      </c>
      <c r="CA212" s="57">
        <f t="shared" si="189"/>
        <v>8.2231630739047965</v>
      </c>
      <c r="CB212" s="57">
        <v>8.3081112239432926</v>
      </c>
      <c r="CC212" s="57">
        <v>8.1699268466492967</v>
      </c>
      <c r="CD212" s="57">
        <v>8.3081112239432926</v>
      </c>
      <c r="CE212" s="57">
        <f t="shared" si="190"/>
        <v>8.259678324942211</v>
      </c>
      <c r="CF212" s="1"/>
      <c r="CG212" s="99">
        <v>-0.5</v>
      </c>
      <c r="CH212" s="7">
        <v>-0.5</v>
      </c>
      <c r="CI212" s="7">
        <v>-0.5</v>
      </c>
      <c r="CJ212" s="7">
        <v>-0.5</v>
      </c>
      <c r="CK212" s="7">
        <v>2.5</v>
      </c>
      <c r="CL212" s="7">
        <v>0.75</v>
      </c>
      <c r="CM212" s="7">
        <v>-4.8328500000000076</v>
      </c>
      <c r="CN212" s="100">
        <v>-3.8481900000000024</v>
      </c>
      <c r="CO212" s="13"/>
      <c r="CP212" s="101">
        <v>1.0417218056168212</v>
      </c>
      <c r="CQ212" s="102">
        <v>1.0182816252511886</v>
      </c>
      <c r="CR212" s="102">
        <v>1.0122040876341716</v>
      </c>
      <c r="CS212" s="102">
        <v>0.98070136744596392</v>
      </c>
      <c r="CT212" s="102">
        <v>1.042093259624681</v>
      </c>
      <c r="CU212" s="103">
        <v>1.0018406714769545</v>
      </c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</row>
    <row r="213" spans="1:143" ht="12.75" x14ac:dyDescent="0.2">
      <c r="A213" s="3">
        <f t="shared" si="186"/>
        <v>2032</v>
      </c>
      <c r="B213" s="43">
        <v>48214</v>
      </c>
      <c r="C213" s="43">
        <v>48244</v>
      </c>
      <c r="D213" s="44">
        <f t="shared" si="191"/>
        <v>48214</v>
      </c>
      <c r="E213" s="94">
        <v>81.136409999999998</v>
      </c>
      <c r="F213" s="46">
        <v>69.213269999999994</v>
      </c>
      <c r="G213" s="94">
        <v>69.424390000000002</v>
      </c>
      <c r="H213" s="46">
        <v>67.527060000000006</v>
      </c>
      <c r="I213" s="94">
        <v>83.830839999999995</v>
      </c>
      <c r="J213" s="46">
        <v>67.845439999999996</v>
      </c>
      <c r="K213" s="94">
        <v>84.212519999999998</v>
      </c>
      <c r="L213" s="46">
        <v>78.264949999999999</v>
      </c>
      <c r="M213" s="94">
        <v>78.787729999999996</v>
      </c>
      <c r="N213" s="46">
        <v>72.955690000000004</v>
      </c>
      <c r="O213" s="94">
        <f t="shared" si="198"/>
        <v>68.924390000000002</v>
      </c>
      <c r="P213" s="46">
        <f t="shared" si="199"/>
        <v>67.027060000000006</v>
      </c>
      <c r="Q213" s="94">
        <f t="shared" si="200"/>
        <v>68.924390000000002</v>
      </c>
      <c r="R213" s="46">
        <f t="shared" si="201"/>
        <v>67.027060000000006</v>
      </c>
      <c r="S213" s="94">
        <f t="shared" si="202"/>
        <v>71.174390000000002</v>
      </c>
      <c r="T213" s="46">
        <f t="shared" si="203"/>
        <v>66.027060000000006</v>
      </c>
      <c r="U213" s="94">
        <f t="shared" si="204"/>
        <v>74.20599</v>
      </c>
      <c r="V213" s="95">
        <f t="shared" si="205"/>
        <v>64.463499999999996</v>
      </c>
      <c r="W213" s="96">
        <v>8.0651195965051663</v>
      </c>
      <c r="X213" s="96">
        <v>8.3624046962286087</v>
      </c>
      <c r="Y213" s="96">
        <v>7.9909599393769382</v>
      </c>
      <c r="Z213" s="96">
        <v>8.007088257862625</v>
      </c>
      <c r="AA213" s="96">
        <v>7.834588510827956</v>
      </c>
      <c r="AB213" s="96">
        <v>7.9176628703773222</v>
      </c>
      <c r="AC213" s="96">
        <v>7.9375727042854276</v>
      </c>
      <c r="AD213" s="96">
        <v>7.8583170031454541</v>
      </c>
      <c r="AE213" s="96">
        <v>7.3023409793805873</v>
      </c>
      <c r="AF213" s="96">
        <f t="shared" si="193"/>
        <v>8.3513877529584892</v>
      </c>
      <c r="AG213" s="96">
        <f t="shared" si="194"/>
        <v>8.158188036279661</v>
      </c>
      <c r="AH213" s="96">
        <f t="shared" si="195"/>
        <v>8.1073881107761174</v>
      </c>
      <c r="AI213" s="96">
        <f t="shared" si="196"/>
        <v>8.204717752657384</v>
      </c>
      <c r="AJ213" s="96">
        <f t="shared" si="197"/>
        <v>7.9525726527036245</v>
      </c>
      <c r="AK213" s="125"/>
      <c r="AL213" s="7"/>
      <c r="AM213" s="13"/>
      <c r="AN213" s="13"/>
      <c r="AO213" s="13"/>
      <c r="AP213" s="13"/>
      <c r="AQ213" s="13"/>
      <c r="AR213" s="8">
        <f t="shared" si="206"/>
        <v>8.0992587908175917</v>
      </c>
      <c r="AS213" s="8">
        <f t="shared" si="207"/>
        <v>8.0187061928503454</v>
      </c>
      <c r="AT213" s="8">
        <f t="shared" si="208"/>
        <v>8.4062390273866665</v>
      </c>
      <c r="AU213" s="8">
        <f t="shared" si="209"/>
        <v>8.3226334998115075</v>
      </c>
      <c r="AV213" s="8">
        <f t="shared" si="192"/>
        <v>8.2117093777165291</v>
      </c>
      <c r="AW213" s="8"/>
      <c r="AX213" s="8">
        <f t="shared" si="210"/>
        <v>8.1516904495956695</v>
      </c>
      <c r="AY213" s="8">
        <f t="shared" si="211"/>
        <v>8.0857609378847553</v>
      </c>
      <c r="AZ213" s="8">
        <f t="shared" si="212"/>
        <v>7.9220056652421906</v>
      </c>
      <c r="BA213" s="8">
        <v>8.1541600889713681</v>
      </c>
      <c r="BB213" s="8">
        <f t="shared" si="213"/>
        <v>8.049864874298553</v>
      </c>
      <c r="BC213" s="8">
        <v>8.0184919653940003</v>
      </c>
      <c r="BD213" s="8">
        <f t="shared" si="214"/>
        <v>8.103683031504394</v>
      </c>
      <c r="BE213" s="5"/>
      <c r="BF213" s="61">
        <f t="shared" si="215"/>
        <v>76.009459800000002</v>
      </c>
      <c r="BG213" s="63">
        <f t="shared" si="216"/>
        <v>68.608538100000004</v>
      </c>
      <c r="BH213" s="63">
        <f t="shared" si="217"/>
        <v>76.957117999999994</v>
      </c>
      <c r="BI213" s="63">
        <f t="shared" si="218"/>
        <v>76.27995279999999</v>
      </c>
      <c r="BJ213" s="63">
        <f t="shared" si="219"/>
        <v>68.108538100000004</v>
      </c>
      <c r="BK213" s="63">
        <f t="shared" si="220"/>
        <v>81.655064899999985</v>
      </c>
      <c r="BL213" s="63">
        <f t="shared" si="221"/>
        <v>70.016719300000005</v>
      </c>
      <c r="BM213" s="63">
        <f t="shared" si="222"/>
        <v>68.108538100000004</v>
      </c>
      <c r="BN213" s="64">
        <f t="shared" si="223"/>
        <v>68.961038099999996</v>
      </c>
      <c r="BO213" s="51"/>
      <c r="BP213" s="97"/>
      <c r="BX213" s="54">
        <f t="shared" si="187"/>
        <v>2032</v>
      </c>
      <c r="BY213" s="98">
        <f t="shared" si="224"/>
        <v>48214</v>
      </c>
      <c r="BZ213" s="57">
        <f t="shared" si="188"/>
        <v>8.255198085581787</v>
      </c>
      <c r="CA213" s="57">
        <f t="shared" si="189"/>
        <v>8.049864874298553</v>
      </c>
      <c r="CB213" s="57">
        <v>8.1508437624407541</v>
      </c>
      <c r="CC213" s="57">
        <v>8.0152447853147795</v>
      </c>
      <c r="CD213" s="57">
        <v>8.1508437624407541</v>
      </c>
      <c r="CE213" s="57">
        <f t="shared" si="190"/>
        <v>8.0861133485508585</v>
      </c>
      <c r="CF213" s="1"/>
      <c r="CG213" s="99">
        <v>-0.5</v>
      </c>
      <c r="CH213" s="7">
        <v>-0.5</v>
      </c>
      <c r="CI213" s="7">
        <v>-0.5</v>
      </c>
      <c r="CJ213" s="7">
        <v>-0.5</v>
      </c>
      <c r="CK213" s="7">
        <v>1.75</v>
      </c>
      <c r="CL213" s="7">
        <v>-1.5</v>
      </c>
      <c r="CM213" s="7">
        <v>-6.930419999999998</v>
      </c>
      <c r="CN213" s="100">
        <v>-4.749769999999998</v>
      </c>
      <c r="CO213" s="13"/>
      <c r="CP213" s="101">
        <v>1.0429993380874474</v>
      </c>
      <c r="CQ213" s="102">
        <v>1.0188707522074161</v>
      </c>
      <c r="CR213" s="102">
        <v>1.0125263828352338</v>
      </c>
      <c r="CS213" s="102">
        <v>0.978456619749972</v>
      </c>
      <c r="CT213" s="102">
        <v>1.0440807808304597</v>
      </c>
      <c r="CU213" s="103">
        <v>1.0018897399717799</v>
      </c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</row>
    <row r="214" spans="1:143" ht="12.75" x14ac:dyDescent="0.2">
      <c r="A214" s="3">
        <f t="shared" si="186"/>
        <v>2032</v>
      </c>
      <c r="B214" s="43">
        <v>48245</v>
      </c>
      <c r="C214" s="43">
        <v>48273</v>
      </c>
      <c r="D214" s="44">
        <f t="shared" si="191"/>
        <v>48245</v>
      </c>
      <c r="E214" s="94">
        <v>73.766710000000003</v>
      </c>
      <c r="F214" s="46">
        <v>66.25658</v>
      </c>
      <c r="G214" s="94">
        <v>67.795559999999995</v>
      </c>
      <c r="H214" s="46">
        <v>66.348609999999994</v>
      </c>
      <c r="I214" s="94">
        <v>73.263509999999997</v>
      </c>
      <c r="J214" s="46">
        <v>63.491070000000001</v>
      </c>
      <c r="K214" s="94">
        <v>81.307820000000007</v>
      </c>
      <c r="L214" s="46">
        <v>76.548659999999998</v>
      </c>
      <c r="M214" s="94">
        <v>75.825869999999995</v>
      </c>
      <c r="N214" s="46">
        <v>71.213329999999999</v>
      </c>
      <c r="O214" s="94">
        <f t="shared" si="198"/>
        <v>66.795559999999995</v>
      </c>
      <c r="P214" s="46">
        <f t="shared" si="199"/>
        <v>65.098609999999994</v>
      </c>
      <c r="Q214" s="94">
        <f t="shared" si="200"/>
        <v>67.795559999999995</v>
      </c>
      <c r="R214" s="46">
        <f t="shared" si="201"/>
        <v>65.848609999999994</v>
      </c>
      <c r="S214" s="94">
        <f t="shared" si="202"/>
        <v>70.295559999999995</v>
      </c>
      <c r="T214" s="46">
        <f t="shared" si="203"/>
        <v>68.598609999999994</v>
      </c>
      <c r="U214" s="94">
        <f t="shared" si="204"/>
        <v>70.044840000000008</v>
      </c>
      <c r="V214" s="95">
        <f t="shared" si="205"/>
        <v>61.771470000000001</v>
      </c>
      <c r="W214" s="96">
        <v>7.9875101489347893</v>
      </c>
      <c r="X214" s="96">
        <v>8.2343842117639632</v>
      </c>
      <c r="Y214" s="96">
        <v>7.7942118180810924</v>
      </c>
      <c r="Z214" s="96">
        <v>7.7979090982195531</v>
      </c>
      <c r="AA214" s="96">
        <v>7.6454089202897926</v>
      </c>
      <c r="AB214" s="96">
        <v>7.7695356374399172</v>
      </c>
      <c r="AC214" s="96">
        <v>7.7907217119479641</v>
      </c>
      <c r="AD214" s="96">
        <v>7.7129332768249599</v>
      </c>
      <c r="AE214" s="96">
        <v>7.2495117381889917</v>
      </c>
      <c r="AF214" s="96">
        <f t="shared" si="193"/>
        <v>8.1414094989990478</v>
      </c>
      <c r="AG214" s="96">
        <f t="shared" si="194"/>
        <v>7.9486092740491587</v>
      </c>
      <c r="AH214" s="96">
        <f t="shared" si="195"/>
        <v>7.8981092151281578</v>
      </c>
      <c r="AI214" s="96">
        <f t="shared" si="196"/>
        <v>8.0578347648744515</v>
      </c>
      <c r="AJ214" s="96">
        <f t="shared" si="197"/>
        <v>7.8057217537515529</v>
      </c>
      <c r="AK214" s="125"/>
      <c r="AL214" s="7"/>
      <c r="AM214" s="13"/>
      <c r="AN214" s="13"/>
      <c r="AO214" s="13"/>
      <c r="AP214" s="13"/>
      <c r="AQ214" s="13"/>
      <c r="AR214" s="8">
        <f t="shared" si="206"/>
        <v>7.9500048093789646</v>
      </c>
      <c r="AS214" s="8">
        <f t="shared" si="207"/>
        <v>7.8709434869650972</v>
      </c>
      <c r="AT214" s="8">
        <f t="shared" si="208"/>
        <v>8.2513283457232021</v>
      </c>
      <c r="AU214" s="8">
        <f t="shared" si="209"/>
        <v>8.1692706127883969</v>
      </c>
      <c r="AV214" s="8">
        <f t="shared" si="192"/>
        <v>8.0603868137139152</v>
      </c>
      <c r="AW214" s="8"/>
      <c r="AX214" s="8">
        <f t="shared" si="210"/>
        <v>7.9388504418188379</v>
      </c>
      <c r="AY214" s="8">
        <f t="shared" si="211"/>
        <v>7.9367492764565837</v>
      </c>
      <c r="AZ214" s="8">
        <f t="shared" si="212"/>
        <v>7.7738273463475629</v>
      </c>
      <c r="BA214" s="8">
        <v>7.9407119131474513</v>
      </c>
      <c r="BB214" s="8">
        <f t="shared" si="213"/>
        <v>7.8560134647912623</v>
      </c>
      <c r="BC214" s="8">
        <v>7.8085531563045851</v>
      </c>
      <c r="BD214" s="8">
        <f t="shared" si="214"/>
        <v>7.8935583106173306</v>
      </c>
      <c r="BE214" s="5"/>
      <c r="BF214" s="61">
        <f t="shared" si="215"/>
        <v>70.537354100000002</v>
      </c>
      <c r="BG214" s="63">
        <f t="shared" si="216"/>
        <v>67.173371499999988</v>
      </c>
      <c r="BH214" s="63">
        <f t="shared" si="217"/>
        <v>69.061360799999989</v>
      </c>
      <c r="BI214" s="63">
        <f t="shared" si="218"/>
        <v>73.842477799999983</v>
      </c>
      <c r="BJ214" s="63">
        <f t="shared" si="219"/>
        <v>66.958371499999984</v>
      </c>
      <c r="BK214" s="63">
        <f t="shared" si="220"/>
        <v>79.261381200000002</v>
      </c>
      <c r="BL214" s="63">
        <f t="shared" si="221"/>
        <v>66.487290900000005</v>
      </c>
      <c r="BM214" s="63">
        <f t="shared" si="222"/>
        <v>66.065871499999986</v>
      </c>
      <c r="BN214" s="64">
        <f t="shared" si="223"/>
        <v>69.565871499999986</v>
      </c>
      <c r="BO214" s="51"/>
      <c r="BP214" s="97"/>
      <c r="BX214" s="54">
        <f t="shared" si="187"/>
        <v>2032</v>
      </c>
      <c r="BY214" s="98">
        <f t="shared" si="224"/>
        <v>48245</v>
      </c>
      <c r="BZ214" s="57">
        <f t="shared" si="188"/>
        <v>8.052761496122125</v>
      </c>
      <c r="CA214" s="57">
        <f t="shared" si="189"/>
        <v>7.8560134647912623</v>
      </c>
      <c r="CB214" s="57">
        <v>7.9373955866168382</v>
      </c>
      <c r="CC214" s="57">
        <v>7.8053055931316386</v>
      </c>
      <c r="CD214" s="57">
        <v>7.9373955866168382</v>
      </c>
      <c r="CE214" s="57">
        <f t="shared" si="190"/>
        <v>7.8919635224648932</v>
      </c>
      <c r="CF214" s="1"/>
      <c r="CG214" s="99">
        <v>-1</v>
      </c>
      <c r="CH214" s="7">
        <v>-1.25</v>
      </c>
      <c r="CI214" s="7">
        <v>0</v>
      </c>
      <c r="CJ214" s="7">
        <v>-0.5</v>
      </c>
      <c r="CK214" s="7">
        <v>2.5</v>
      </c>
      <c r="CL214" s="7">
        <v>2.25</v>
      </c>
      <c r="CM214" s="7">
        <v>-3.7218699999999956</v>
      </c>
      <c r="CN214" s="100">
        <v>-4.4851099999999988</v>
      </c>
      <c r="CO214" s="13"/>
      <c r="CP214" s="101">
        <v>1.044050321240334</v>
      </c>
      <c r="CQ214" s="102">
        <v>1.0193257158978699</v>
      </c>
      <c r="CR214" s="102">
        <v>1.0128496133574425</v>
      </c>
      <c r="CS214" s="102">
        <v>0.98044345272445144</v>
      </c>
      <c r="CT214" s="102">
        <v>1.0447172918098251</v>
      </c>
      <c r="CU214" s="103">
        <v>1.0019253725595902</v>
      </c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</row>
    <row r="215" spans="1:143" ht="12.75" x14ac:dyDescent="0.2">
      <c r="A215" s="3">
        <f t="shared" si="186"/>
        <v>2032</v>
      </c>
      <c r="B215" s="43">
        <v>48274</v>
      </c>
      <c r="C215" s="43">
        <v>48304</v>
      </c>
      <c r="D215" s="44">
        <f t="shared" si="191"/>
        <v>48274</v>
      </c>
      <c r="E215" s="94">
        <v>63.891469999999998</v>
      </c>
      <c r="F215" s="46">
        <v>60.212090000000003</v>
      </c>
      <c r="G215" s="94">
        <v>64.113749999999996</v>
      </c>
      <c r="H215" s="46">
        <v>61.879669999999997</v>
      </c>
      <c r="I215" s="94">
        <v>59.751719999999999</v>
      </c>
      <c r="J215" s="46">
        <v>56.116259999999997</v>
      </c>
      <c r="K215" s="94">
        <v>73.934820000000002</v>
      </c>
      <c r="L215" s="46">
        <v>70.89931</v>
      </c>
      <c r="M215" s="94">
        <v>68.595410000000001</v>
      </c>
      <c r="N215" s="46">
        <v>65.539100000000005</v>
      </c>
      <c r="O215" s="94">
        <f t="shared" si="198"/>
        <v>63.113749999999996</v>
      </c>
      <c r="P215" s="46">
        <f t="shared" si="199"/>
        <v>60.379669999999997</v>
      </c>
      <c r="Q215" s="94">
        <f t="shared" si="200"/>
        <v>64.113749999999996</v>
      </c>
      <c r="R215" s="46">
        <f t="shared" si="201"/>
        <v>61.379669999999997</v>
      </c>
      <c r="S215" s="94">
        <f t="shared" si="202"/>
        <v>66.363749999999982</v>
      </c>
      <c r="T215" s="46">
        <f t="shared" si="203"/>
        <v>63.879669999999997</v>
      </c>
      <c r="U215" s="94">
        <f t="shared" si="204"/>
        <v>60.573319999999988</v>
      </c>
      <c r="V215" s="95">
        <f t="shared" si="205"/>
        <v>57.697390000000006</v>
      </c>
      <c r="W215" s="96">
        <v>7.40757870972873</v>
      </c>
      <c r="X215" s="96">
        <v>7.5513221546014302</v>
      </c>
      <c r="Y215" s="96">
        <v>7.2569835960941234</v>
      </c>
      <c r="Z215" s="96">
        <v>7.3130072635100767</v>
      </c>
      <c r="AA215" s="96">
        <v>7.1555071070759411</v>
      </c>
      <c r="AB215" s="96">
        <v>7.6491648147887181</v>
      </c>
      <c r="AC215" s="96">
        <v>7.6668242968731839</v>
      </c>
      <c r="AD215" s="96">
        <v>7.5902719377954453</v>
      </c>
      <c r="AE215" s="96">
        <v>7.069314418042965</v>
      </c>
      <c r="AF215" s="96">
        <f t="shared" si="193"/>
        <v>7.6541076023017194</v>
      </c>
      <c r="AG215" s="96">
        <f t="shared" si="194"/>
        <v>7.4625074119983523</v>
      </c>
      <c r="AH215" s="96">
        <f t="shared" si="195"/>
        <v>7.4128073626346911</v>
      </c>
      <c r="AI215" s="96">
        <f t="shared" si="196"/>
        <v>7.9309706781886984</v>
      </c>
      <c r="AJ215" s="96">
        <f t="shared" si="197"/>
        <v>7.6818243444097183</v>
      </c>
      <c r="AK215" s="125"/>
      <c r="AL215" s="7"/>
      <c r="AM215" s="13"/>
      <c r="AN215" s="13"/>
      <c r="AO215" s="13"/>
      <c r="AP215" s="13"/>
      <c r="AQ215" s="13"/>
      <c r="AR215" s="8">
        <f t="shared" si="206"/>
        <v>7.8240800049529255</v>
      </c>
      <c r="AS215" s="8">
        <f t="shared" si="207"/>
        <v>7.7462749850548276</v>
      </c>
      <c r="AT215" s="8">
        <f t="shared" si="208"/>
        <v>8.1206310128684809</v>
      </c>
      <c r="AU215" s="8">
        <f t="shared" si="209"/>
        <v>8.0398771960987077</v>
      </c>
      <c r="AV215" s="8">
        <f t="shared" si="192"/>
        <v>7.9327157997437361</v>
      </c>
      <c r="AW215" s="8"/>
      <c r="AX215" s="8">
        <f t="shared" si="210"/>
        <v>7.4454623316138351</v>
      </c>
      <c r="AY215" s="8">
        <f t="shared" si="211"/>
        <v>7.8110289161574666</v>
      </c>
      <c r="AZ215" s="8">
        <f t="shared" si="212"/>
        <v>7.6534150103394021</v>
      </c>
      <c r="BA215" s="8">
        <v>7.4459141261688009</v>
      </c>
      <c r="BB215" s="8">
        <f t="shared" si="213"/>
        <v>7.3540134512510926</v>
      </c>
      <c r="BC215" s="8">
        <v>7.321890491058527</v>
      </c>
      <c r="BD215" s="8">
        <f t="shared" si="214"/>
        <v>7.4064645540030902</v>
      </c>
      <c r="BE215" s="5"/>
      <c r="BF215" s="61">
        <f t="shared" si="215"/>
        <v>62.309336599999995</v>
      </c>
      <c r="BG215" s="63">
        <f t="shared" si="216"/>
        <v>63.153095599999986</v>
      </c>
      <c r="BH215" s="63">
        <f t="shared" si="217"/>
        <v>58.188472199999993</v>
      </c>
      <c r="BI215" s="63">
        <f t="shared" si="218"/>
        <v>67.281196699999995</v>
      </c>
      <c r="BJ215" s="63">
        <f t="shared" si="219"/>
        <v>62.93809559999999</v>
      </c>
      <c r="BK215" s="63">
        <f t="shared" si="220"/>
        <v>72.629550699999996</v>
      </c>
      <c r="BL215" s="63">
        <f t="shared" si="221"/>
        <v>59.336670099999992</v>
      </c>
      <c r="BM215" s="63">
        <f t="shared" si="222"/>
        <v>61.93809559999999</v>
      </c>
      <c r="BN215" s="64">
        <f t="shared" si="223"/>
        <v>65.295595599999984</v>
      </c>
      <c r="BO215" s="51"/>
      <c r="BP215" s="97"/>
      <c r="BX215" s="54">
        <f t="shared" si="187"/>
        <v>2032</v>
      </c>
      <c r="BY215" s="98">
        <f t="shared" si="224"/>
        <v>48274</v>
      </c>
      <c r="BZ215" s="57">
        <f t="shared" si="188"/>
        <v>7.5000006956416536</v>
      </c>
      <c r="CA215" s="57">
        <f t="shared" si="189"/>
        <v>7.3540134512510926</v>
      </c>
      <c r="CB215" s="57">
        <v>7.4425977996381878</v>
      </c>
      <c r="CC215" s="57">
        <v>7.3186420398296077</v>
      </c>
      <c r="CD215" s="57">
        <v>7.4425977996381878</v>
      </c>
      <c r="CE215" s="57">
        <f t="shared" si="190"/>
        <v>7.3891907256526483</v>
      </c>
      <c r="CF215" s="1"/>
      <c r="CG215" s="99">
        <v>-1</v>
      </c>
      <c r="CH215" s="7">
        <v>-1.5</v>
      </c>
      <c r="CI215" s="7">
        <v>0</v>
      </c>
      <c r="CJ215" s="7">
        <v>-0.5</v>
      </c>
      <c r="CK215" s="7">
        <v>2.2499999999999929</v>
      </c>
      <c r="CL215" s="7">
        <v>2</v>
      </c>
      <c r="CM215" s="7">
        <v>-3.3181500000000099</v>
      </c>
      <c r="CN215" s="100">
        <v>-2.5146999999999977</v>
      </c>
      <c r="CO215" s="13"/>
      <c r="CP215" s="101">
        <v>1.0466429645836182</v>
      </c>
      <c r="CQ215" s="102">
        <v>1.0204430466292904</v>
      </c>
      <c r="CR215" s="102">
        <v>1.013646930124436</v>
      </c>
      <c r="CS215" s="102">
        <v>0.97846301107616573</v>
      </c>
      <c r="CT215" s="102">
        <v>1.0448862363806437</v>
      </c>
      <c r="CU215" s="103">
        <v>1.0019564877132572</v>
      </c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</row>
    <row r="216" spans="1:143" ht="12.75" x14ac:dyDescent="0.2">
      <c r="A216" s="3">
        <f t="shared" si="186"/>
        <v>2032</v>
      </c>
      <c r="B216" s="43">
        <v>48305</v>
      </c>
      <c r="C216" s="43">
        <v>48334</v>
      </c>
      <c r="D216" s="44">
        <f t="shared" si="191"/>
        <v>48305</v>
      </c>
      <c r="E216" s="94">
        <v>62.613250000000001</v>
      </c>
      <c r="F216" s="46">
        <v>59.690849999999998</v>
      </c>
      <c r="G216" s="94">
        <v>64.460440000000006</v>
      </c>
      <c r="H216" s="46">
        <v>61.818350000000002</v>
      </c>
      <c r="I216" s="94">
        <v>57.955399999999997</v>
      </c>
      <c r="J216" s="46">
        <v>55.164650000000002</v>
      </c>
      <c r="K216" s="94">
        <v>73.584130000000002</v>
      </c>
      <c r="L216" s="46">
        <v>70.430999999999997</v>
      </c>
      <c r="M216" s="94">
        <v>68.569779999999994</v>
      </c>
      <c r="N216" s="46">
        <v>65.317620000000005</v>
      </c>
      <c r="O216" s="94">
        <f t="shared" si="198"/>
        <v>63.210440000000006</v>
      </c>
      <c r="P216" s="46">
        <f t="shared" si="199"/>
        <v>60.818350000000002</v>
      </c>
      <c r="Q216" s="94">
        <f t="shared" si="200"/>
        <v>61.460440000000006</v>
      </c>
      <c r="R216" s="46">
        <f t="shared" si="201"/>
        <v>61.068350000000002</v>
      </c>
      <c r="S216" s="94">
        <f t="shared" si="202"/>
        <v>66.710440000000006</v>
      </c>
      <c r="T216" s="46">
        <f t="shared" si="203"/>
        <v>59.818350000000002</v>
      </c>
      <c r="U216" s="94">
        <f t="shared" si="204"/>
        <v>62.063470000000002</v>
      </c>
      <c r="V216" s="95">
        <f t="shared" si="205"/>
        <v>63.701540000000001</v>
      </c>
      <c r="W216" s="96">
        <v>7.3384305381618171</v>
      </c>
      <c r="X216" s="96">
        <v>7.5347862735754774</v>
      </c>
      <c r="Y216" s="96">
        <v>7.1449421739234662</v>
      </c>
      <c r="Z216" s="96">
        <v>7.162389335243823</v>
      </c>
      <c r="AA216" s="96">
        <v>6.8073898638359776</v>
      </c>
      <c r="AB216" s="96">
        <v>7.553272755923083</v>
      </c>
      <c r="AC216" s="96">
        <v>7.4678284162502955</v>
      </c>
      <c r="AD216" s="96">
        <v>7.1178401463584056</v>
      </c>
      <c r="AE216" s="96">
        <v>6.8476284573766009</v>
      </c>
      <c r="AF216" s="96">
        <f t="shared" si="193"/>
        <v>7.4915888450676622</v>
      </c>
      <c r="AG216" s="96">
        <f t="shared" si="194"/>
        <v>7.3058891215734736</v>
      </c>
      <c r="AH216" s="96">
        <f t="shared" si="195"/>
        <v>7.2599891899182056</v>
      </c>
      <c r="AI216" s="96">
        <f t="shared" si="196"/>
        <v>7.4156418260326777</v>
      </c>
      <c r="AJ216" s="96">
        <f t="shared" si="197"/>
        <v>7.4828284733278485</v>
      </c>
      <c r="AK216" s="125"/>
      <c r="AL216" s="7"/>
      <c r="AM216" s="13"/>
      <c r="AN216" s="13"/>
      <c r="AO216" s="13"/>
      <c r="AP216" s="13"/>
      <c r="AQ216" s="13"/>
      <c r="AR216" s="8">
        <f t="shared" si="206"/>
        <v>7.6218278648747786</v>
      </c>
      <c r="AS216" s="8">
        <f t="shared" si="207"/>
        <v>7.2661125788783467</v>
      </c>
      <c r="AT216" s="8">
        <f t="shared" si="208"/>
        <v>7.9107135514687412</v>
      </c>
      <c r="AU216" s="8">
        <f t="shared" si="209"/>
        <v>7.5415167173160729</v>
      </c>
      <c r="AV216" s="8">
        <f t="shared" si="192"/>
        <v>7.5850426781344851</v>
      </c>
      <c r="AW216" s="8"/>
      <c r="AX216" s="8">
        <f t="shared" si="210"/>
        <v>7.2922084363490267</v>
      </c>
      <c r="AY216" s="8">
        <f t="shared" si="211"/>
        <v>7.6091051407917751</v>
      </c>
      <c r="AZ216" s="8">
        <f t="shared" si="212"/>
        <v>7.5574898803259432</v>
      </c>
      <c r="BA216" s="8">
        <v>7.2922224132894522</v>
      </c>
      <c r="BB216" s="8">
        <f t="shared" si="213"/>
        <v>6.9972993993605677</v>
      </c>
      <c r="BC216" s="8">
        <v>7.1707256706319491</v>
      </c>
      <c r="BD216" s="8">
        <f t="shared" si="214"/>
        <v>7.2551657812594907</v>
      </c>
      <c r="BE216" s="5"/>
      <c r="BF216" s="61">
        <f t="shared" si="215"/>
        <v>61.356617999999997</v>
      </c>
      <c r="BG216" s="63">
        <f t="shared" si="216"/>
        <v>63.3243413</v>
      </c>
      <c r="BH216" s="63">
        <f t="shared" si="217"/>
        <v>56.755377499999994</v>
      </c>
      <c r="BI216" s="63">
        <f t="shared" si="218"/>
        <v>67.171351200000004</v>
      </c>
      <c r="BJ216" s="63">
        <f t="shared" si="219"/>
        <v>61.291841300000002</v>
      </c>
      <c r="BK216" s="63">
        <f t="shared" si="220"/>
        <v>72.228284099999996</v>
      </c>
      <c r="BL216" s="63">
        <f t="shared" si="221"/>
        <v>62.767840100000001</v>
      </c>
      <c r="BM216" s="63">
        <f t="shared" si="222"/>
        <v>62.181841300000002</v>
      </c>
      <c r="BN216" s="64">
        <f t="shared" si="223"/>
        <v>63.7468413</v>
      </c>
      <c r="BO216" s="51"/>
      <c r="BP216" s="97"/>
      <c r="BX216" s="54">
        <f t="shared" si="187"/>
        <v>2032</v>
      </c>
      <c r="BY216" s="98">
        <f t="shared" si="224"/>
        <v>48305</v>
      </c>
      <c r="BZ216" s="57">
        <f t="shared" si="188"/>
        <v>7.3847198826252356</v>
      </c>
      <c r="CA216" s="57">
        <f t="shared" si="189"/>
        <v>6.9972993993605677</v>
      </c>
      <c r="CB216" s="57">
        <v>7.2889060867588391</v>
      </c>
      <c r="CC216" s="57">
        <v>7.1674769435593477</v>
      </c>
      <c r="CD216" s="57">
        <v>7.2889060867588391</v>
      </c>
      <c r="CE216" s="57">
        <f t="shared" si="190"/>
        <v>7.0319275449876608</v>
      </c>
      <c r="CF216" s="1"/>
      <c r="CG216" s="99">
        <v>-1.25</v>
      </c>
      <c r="CH216" s="7">
        <v>-1</v>
      </c>
      <c r="CI216" s="7">
        <v>-3</v>
      </c>
      <c r="CJ216" s="7">
        <v>-0.75</v>
      </c>
      <c r="CK216" s="7">
        <v>2.2499999999999929</v>
      </c>
      <c r="CL216" s="7">
        <v>-2</v>
      </c>
      <c r="CM216" s="7">
        <v>-0.54977999999999838</v>
      </c>
      <c r="CN216" s="100">
        <v>4.0106900000000039</v>
      </c>
      <c r="CO216" s="13"/>
      <c r="CP216" s="101">
        <v>1.0459622472914107</v>
      </c>
      <c r="CQ216" s="102">
        <v>1.0200351837372947</v>
      </c>
      <c r="CR216" s="102">
        <v>1.0136267173014633</v>
      </c>
      <c r="CS216" s="102">
        <v>0.95043560817603046</v>
      </c>
      <c r="CT216" s="102">
        <v>1.0418387704065863</v>
      </c>
      <c r="CU216" s="103">
        <v>1.0020086236910468</v>
      </c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</row>
    <row r="217" spans="1:143" ht="12.75" x14ac:dyDescent="0.2">
      <c r="A217" s="3">
        <f t="shared" si="186"/>
        <v>2032</v>
      </c>
      <c r="B217" s="43">
        <v>48335</v>
      </c>
      <c r="C217" s="43">
        <v>48365</v>
      </c>
      <c r="D217" s="44">
        <f t="shared" si="191"/>
        <v>48335</v>
      </c>
      <c r="E217" s="94">
        <v>59.64714</v>
      </c>
      <c r="F217" s="46">
        <v>56.516089999999998</v>
      </c>
      <c r="G217" s="94">
        <v>64.513419999999996</v>
      </c>
      <c r="H217" s="46">
        <v>62.324460000000002</v>
      </c>
      <c r="I217" s="94">
        <v>55.110660000000003</v>
      </c>
      <c r="J217" s="46">
        <v>52.11739</v>
      </c>
      <c r="K217" s="94">
        <v>71.582509999999999</v>
      </c>
      <c r="L217" s="46">
        <v>67.701639999999998</v>
      </c>
      <c r="M217" s="94">
        <v>68.361130000000003</v>
      </c>
      <c r="N217" s="46">
        <v>65.069699999999997</v>
      </c>
      <c r="O217" s="94">
        <f t="shared" si="198"/>
        <v>63.513419999999996</v>
      </c>
      <c r="P217" s="46">
        <f t="shared" si="199"/>
        <v>60.824460000000002</v>
      </c>
      <c r="Q217" s="94">
        <f t="shared" si="200"/>
        <v>63.513419999999996</v>
      </c>
      <c r="R217" s="46">
        <f t="shared" si="201"/>
        <v>61.324460000000002</v>
      </c>
      <c r="S217" s="94">
        <f t="shared" si="202"/>
        <v>67.263419999999996</v>
      </c>
      <c r="T217" s="46">
        <f t="shared" si="203"/>
        <v>60.324460000000002</v>
      </c>
      <c r="U217" s="94">
        <f t="shared" si="204"/>
        <v>58.940179999999998</v>
      </c>
      <c r="V217" s="95">
        <f t="shared" si="205"/>
        <v>58.000969999999995</v>
      </c>
      <c r="W217" s="96">
        <v>7.4020775415169853</v>
      </c>
      <c r="X217" s="96">
        <v>7.7604512206201184</v>
      </c>
      <c r="Y217" s="96">
        <v>7.2056531071686036</v>
      </c>
      <c r="Z217" s="96">
        <v>7.190805846763082</v>
      </c>
      <c r="AA217" s="96">
        <v>6.8358055581163537</v>
      </c>
      <c r="AB217" s="96">
        <v>7.5257576804424238</v>
      </c>
      <c r="AC217" s="96">
        <v>7.2367858777379839</v>
      </c>
      <c r="AD217" s="96">
        <v>7.151544082554544</v>
      </c>
      <c r="AE217" s="96">
        <v>6.8961766813767733</v>
      </c>
      <c r="AF217" s="96">
        <f t="shared" si="193"/>
        <v>7.5208061150825758</v>
      </c>
      <c r="AG217" s="96">
        <f t="shared" si="194"/>
        <v>7.3348059638479519</v>
      </c>
      <c r="AH217" s="96">
        <f t="shared" si="195"/>
        <v>7.288605926283223</v>
      </c>
      <c r="AI217" s="96">
        <f t="shared" si="196"/>
        <v>7.4507459268529876</v>
      </c>
      <c r="AJ217" s="96">
        <f t="shared" si="197"/>
        <v>7.2517858484662163</v>
      </c>
      <c r="AK217" s="125"/>
      <c r="AL217" s="7"/>
      <c r="AM217" s="13"/>
      <c r="AN217" s="13"/>
      <c r="AO217" s="13"/>
      <c r="AP217" s="13"/>
      <c r="AQ217" s="13"/>
      <c r="AR217" s="8">
        <f t="shared" si="206"/>
        <v>7.3870046729728465</v>
      </c>
      <c r="AS217" s="8">
        <f t="shared" si="207"/>
        <v>7.3003680278021585</v>
      </c>
      <c r="AT217" s="8">
        <f t="shared" si="208"/>
        <v>7.666990600983314</v>
      </c>
      <c r="AU217" s="8">
        <f t="shared" si="209"/>
        <v>7.5770704418621602</v>
      </c>
      <c r="AV217" s="8">
        <f t="shared" si="192"/>
        <v>7.4828584359051202</v>
      </c>
      <c r="AW217" s="8"/>
      <c r="AX217" s="8">
        <f t="shared" si="210"/>
        <v>7.3211222657337025</v>
      </c>
      <c r="AY217" s="8">
        <f t="shared" si="211"/>
        <v>7.3746631940517329</v>
      </c>
      <c r="AZ217" s="8">
        <f t="shared" si="212"/>
        <v>7.5299653154763062</v>
      </c>
      <c r="BA217" s="8">
        <v>7.321218806633973</v>
      </c>
      <c r="BB217" s="8">
        <f t="shared" si="213"/>
        <v>7.0264168235642526</v>
      </c>
      <c r="BC217" s="8">
        <v>7.1992453254059443</v>
      </c>
      <c r="BD217" s="8">
        <f t="shared" si="214"/>
        <v>7.2837107451161041</v>
      </c>
      <c r="BE217" s="5"/>
      <c r="BF217" s="61">
        <f t="shared" si="215"/>
        <v>58.300788499999996</v>
      </c>
      <c r="BG217" s="63">
        <f t="shared" si="216"/>
        <v>63.572167199999996</v>
      </c>
      <c r="BH217" s="63">
        <f t="shared" si="217"/>
        <v>53.8235539</v>
      </c>
      <c r="BI217" s="63">
        <f t="shared" si="218"/>
        <v>66.945815100000004</v>
      </c>
      <c r="BJ217" s="63">
        <f t="shared" si="219"/>
        <v>62.572167199999996</v>
      </c>
      <c r="BK217" s="63">
        <f t="shared" si="220"/>
        <v>69.913735899999992</v>
      </c>
      <c r="BL217" s="63">
        <f t="shared" si="221"/>
        <v>58.536319699999993</v>
      </c>
      <c r="BM217" s="63">
        <f t="shared" si="222"/>
        <v>62.357167199999992</v>
      </c>
      <c r="BN217" s="64">
        <f t="shared" si="223"/>
        <v>64.279667199999992</v>
      </c>
      <c r="BO217" s="51"/>
      <c r="BP217" s="97"/>
      <c r="BX217" s="54">
        <f t="shared" si="187"/>
        <v>2032</v>
      </c>
      <c r="BY217" s="98">
        <f t="shared" si="224"/>
        <v>48335</v>
      </c>
      <c r="BZ217" s="57">
        <f t="shared" si="188"/>
        <v>7.4471861170579317</v>
      </c>
      <c r="CA217" s="57">
        <f t="shared" si="189"/>
        <v>7.0264168235642526</v>
      </c>
      <c r="CB217" s="57">
        <v>7.3179024801033608</v>
      </c>
      <c r="CC217" s="57">
        <v>7.1959966503756538</v>
      </c>
      <c r="CD217" s="57">
        <v>7.3179024801033608</v>
      </c>
      <c r="CE217" s="57">
        <f t="shared" si="190"/>
        <v>7.0610897928123491</v>
      </c>
      <c r="CF217" s="1"/>
      <c r="CG217" s="99">
        <v>-1</v>
      </c>
      <c r="CH217" s="7">
        <v>-1.5</v>
      </c>
      <c r="CI217" s="7">
        <v>-1</v>
      </c>
      <c r="CJ217" s="7">
        <v>-1</v>
      </c>
      <c r="CK217" s="7">
        <v>2.75</v>
      </c>
      <c r="CL217" s="7">
        <v>-2</v>
      </c>
      <c r="CM217" s="7">
        <v>-0.70696000000000225</v>
      </c>
      <c r="CN217" s="100">
        <v>1.4848799999999969</v>
      </c>
      <c r="CO217" s="13"/>
      <c r="CP217" s="101">
        <v>1.0458919730767091</v>
      </c>
      <c r="CQ217" s="102">
        <v>1.0200255882516549</v>
      </c>
      <c r="CR217" s="102">
        <v>1.0136007120209156</v>
      </c>
      <c r="CS217" s="102">
        <v>0.95063136229626743</v>
      </c>
      <c r="CT217" s="102">
        <v>1.0418373767741034</v>
      </c>
      <c r="CU217" s="103">
        <v>1.0020727393323017</v>
      </c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</row>
    <row r="218" spans="1:143" ht="12.75" x14ac:dyDescent="0.2">
      <c r="A218" s="3">
        <f t="shared" si="186"/>
        <v>2032</v>
      </c>
      <c r="B218" s="43">
        <v>48366</v>
      </c>
      <c r="C218" s="43">
        <v>48395</v>
      </c>
      <c r="D218" s="44">
        <f t="shared" si="191"/>
        <v>48366</v>
      </c>
      <c r="E218" s="94">
        <v>65.20975</v>
      </c>
      <c r="F218" s="46">
        <v>57.285469999999997</v>
      </c>
      <c r="G218" s="94">
        <v>68.547070000000005</v>
      </c>
      <c r="H218" s="46">
        <v>62.988430000000001</v>
      </c>
      <c r="I218" s="94">
        <v>60.428530000000002</v>
      </c>
      <c r="J218" s="46">
        <v>52.852910000000001</v>
      </c>
      <c r="K218" s="94">
        <v>76.433009999999996</v>
      </c>
      <c r="L218" s="46">
        <v>69.155439999999999</v>
      </c>
      <c r="M218" s="94">
        <v>72.599620000000002</v>
      </c>
      <c r="N218" s="46">
        <v>65.311340000000001</v>
      </c>
      <c r="O218" s="94">
        <f t="shared" si="198"/>
        <v>68.297070000000005</v>
      </c>
      <c r="P218" s="46">
        <f t="shared" si="199"/>
        <v>62.238430000000001</v>
      </c>
      <c r="Q218" s="94">
        <f t="shared" si="200"/>
        <v>68.547070000000005</v>
      </c>
      <c r="R218" s="46">
        <f t="shared" si="201"/>
        <v>62.238430000000001</v>
      </c>
      <c r="S218" s="94">
        <f t="shared" si="202"/>
        <v>71.547070000000005</v>
      </c>
      <c r="T218" s="46">
        <f t="shared" si="203"/>
        <v>60.988430000000001</v>
      </c>
      <c r="U218" s="94">
        <f t="shared" si="204"/>
        <v>67.252160000000003</v>
      </c>
      <c r="V218" s="95">
        <f t="shared" si="205"/>
        <v>61.885820000000002</v>
      </c>
      <c r="W218" s="96">
        <v>7.5597257064849979</v>
      </c>
      <c r="X218" s="96">
        <v>7.7924851521728495</v>
      </c>
      <c r="Y218" s="96">
        <v>7.2584266331841487</v>
      </c>
      <c r="Z218" s="96">
        <v>7.2297579839631112</v>
      </c>
      <c r="AA218" s="96">
        <v>6.8747600470482721</v>
      </c>
      <c r="AB218" s="96">
        <v>7.5817437207690865</v>
      </c>
      <c r="AC218" s="96">
        <v>7.2873809913390719</v>
      </c>
      <c r="AD218" s="96">
        <v>7.130516383191881</v>
      </c>
      <c r="AE218" s="96">
        <v>6.9465676040810793</v>
      </c>
      <c r="AF218" s="96">
        <f t="shared" si="193"/>
        <v>7.5608560597729797</v>
      </c>
      <c r="AG218" s="96">
        <f t="shared" si="194"/>
        <v>7.3742571442002776</v>
      </c>
      <c r="AH218" s="96">
        <f t="shared" si="195"/>
        <v>7.3276574150165281</v>
      </c>
      <c r="AI218" s="96">
        <f t="shared" si="196"/>
        <v>7.4316170750057902</v>
      </c>
      <c r="AJ218" s="96">
        <f t="shared" si="197"/>
        <v>7.3023809522126468</v>
      </c>
      <c r="AK218" s="125"/>
      <c r="AL218" s="7"/>
      <c r="AM218" s="13"/>
      <c r="AN218" s="13"/>
      <c r="AO218" s="13"/>
      <c r="AP218" s="13"/>
      <c r="AQ218" s="13"/>
      <c r="AR218" s="8">
        <f t="shared" si="206"/>
        <v>7.4384276972650385</v>
      </c>
      <c r="AS218" s="8">
        <f t="shared" si="207"/>
        <v>7.27899624269934</v>
      </c>
      <c r="AT218" s="8">
        <f t="shared" si="208"/>
        <v>7.7203625490514201</v>
      </c>
      <c r="AU218" s="8">
        <f t="shared" si="209"/>
        <v>7.554888669779892</v>
      </c>
      <c r="AV218" s="8">
        <f t="shared" si="192"/>
        <v>7.4981687896989229</v>
      </c>
      <c r="AW218" s="8"/>
      <c r="AX218" s="8">
        <f t="shared" si="210"/>
        <v>7.360756104968571</v>
      </c>
      <c r="AY218" s="8">
        <f t="shared" si="211"/>
        <v>7.4260027309376673</v>
      </c>
      <c r="AZ218" s="8">
        <f t="shared" si="212"/>
        <v>7.5859706642069975</v>
      </c>
      <c r="BA218" s="8">
        <v>7.3609660206053684</v>
      </c>
      <c r="BB218" s="8">
        <f t="shared" si="213"/>
        <v>7.0663332995678578</v>
      </c>
      <c r="BC218" s="8">
        <v>7.2383390432771177</v>
      </c>
      <c r="BD218" s="8">
        <f t="shared" si="214"/>
        <v>7.3228389592798706</v>
      </c>
      <c r="BE218" s="5"/>
      <c r="BF218" s="61">
        <f t="shared" si="215"/>
        <v>61.802309599999994</v>
      </c>
      <c r="BG218" s="63">
        <f t="shared" si="216"/>
        <v>66.156854799999991</v>
      </c>
      <c r="BH218" s="63">
        <f t="shared" si="217"/>
        <v>57.171013399999993</v>
      </c>
      <c r="BI218" s="63">
        <f t="shared" si="218"/>
        <v>69.465659599999995</v>
      </c>
      <c r="BJ218" s="63">
        <f t="shared" si="219"/>
        <v>65.8343548</v>
      </c>
      <c r="BK218" s="63">
        <f t="shared" si="220"/>
        <v>73.303654899999998</v>
      </c>
      <c r="BL218" s="63">
        <f t="shared" si="221"/>
        <v>64.944633799999991</v>
      </c>
      <c r="BM218" s="63">
        <f t="shared" si="222"/>
        <v>65.691854800000002</v>
      </c>
      <c r="BN218" s="64">
        <f t="shared" si="223"/>
        <v>67.006854799999999</v>
      </c>
      <c r="BO218" s="51"/>
      <c r="BP218" s="97"/>
      <c r="BX218" s="54">
        <f t="shared" si="187"/>
        <v>2032</v>
      </c>
      <c r="BY218" s="98">
        <f t="shared" si="224"/>
        <v>48366</v>
      </c>
      <c r="BZ218" s="57">
        <f t="shared" si="188"/>
        <v>7.5014854544543148</v>
      </c>
      <c r="CA218" s="57">
        <f t="shared" si="189"/>
        <v>7.0663332995678578</v>
      </c>
      <c r="CB218" s="57">
        <v>7.3576496940747562</v>
      </c>
      <c r="CC218" s="57">
        <v>7.2350904395845577</v>
      </c>
      <c r="CD218" s="57">
        <v>7.3576496940747562</v>
      </c>
      <c r="CE218" s="57">
        <f t="shared" si="190"/>
        <v>7.1010677165930538</v>
      </c>
      <c r="CF218" s="1"/>
      <c r="CG218" s="99">
        <v>-0.25</v>
      </c>
      <c r="CH218" s="7">
        <v>-0.75</v>
      </c>
      <c r="CI218" s="7">
        <v>0</v>
      </c>
      <c r="CJ218" s="7">
        <v>-0.75</v>
      </c>
      <c r="CK218" s="7">
        <v>3</v>
      </c>
      <c r="CL218" s="7">
        <v>-2</v>
      </c>
      <c r="CM218" s="7">
        <v>2.0424100000000038</v>
      </c>
      <c r="CN218" s="100">
        <v>4.6003500000000059</v>
      </c>
      <c r="CO218" s="13"/>
      <c r="CP218" s="101">
        <v>1.0457965642203104</v>
      </c>
      <c r="CQ218" s="102">
        <v>1.0199867216243879</v>
      </c>
      <c r="CR218" s="102">
        <v>1.0135411767960387</v>
      </c>
      <c r="CS218" s="102">
        <v>0.95089767351793963</v>
      </c>
      <c r="CT218" s="102">
        <v>1.0422270528013464</v>
      </c>
      <c r="CU218" s="103">
        <v>1.0020583472843538</v>
      </c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</row>
    <row r="219" spans="1:143" ht="12.75" x14ac:dyDescent="0.2">
      <c r="A219" s="3">
        <f t="shared" si="186"/>
        <v>2032</v>
      </c>
      <c r="B219" s="43">
        <v>48396</v>
      </c>
      <c r="C219" s="43">
        <v>48426</v>
      </c>
      <c r="D219" s="44">
        <f t="shared" si="191"/>
        <v>48396</v>
      </c>
      <c r="E219" s="94">
        <v>92.984120000000004</v>
      </c>
      <c r="F219" s="46">
        <v>66.451490000000007</v>
      </c>
      <c r="G219" s="94">
        <v>93.257329999999996</v>
      </c>
      <c r="H219" s="46">
        <v>67.798289999999994</v>
      </c>
      <c r="I219" s="94">
        <v>87.20187</v>
      </c>
      <c r="J219" s="46">
        <v>61.618929999999999</v>
      </c>
      <c r="K219" s="94">
        <v>103.0052</v>
      </c>
      <c r="L219" s="46">
        <v>76.313999999999993</v>
      </c>
      <c r="M219" s="94">
        <v>98.815039999999996</v>
      </c>
      <c r="N219" s="46">
        <v>71.59451</v>
      </c>
      <c r="O219" s="94">
        <f t="shared" si="198"/>
        <v>97.757329999999996</v>
      </c>
      <c r="P219" s="46">
        <f t="shared" si="199"/>
        <v>66.798289999999994</v>
      </c>
      <c r="Q219" s="94">
        <f t="shared" si="200"/>
        <v>98.257329999999996</v>
      </c>
      <c r="R219" s="46">
        <f t="shared" si="201"/>
        <v>67.798289999999994</v>
      </c>
      <c r="S219" s="94">
        <f t="shared" si="202"/>
        <v>97.507329999999996</v>
      </c>
      <c r="T219" s="46">
        <f t="shared" si="203"/>
        <v>70.298289999999994</v>
      </c>
      <c r="U219" s="94">
        <f t="shared" si="204"/>
        <v>91.96547000000001</v>
      </c>
      <c r="V219" s="95">
        <f t="shared" si="205"/>
        <v>68.538230000000013</v>
      </c>
      <c r="W219" s="96">
        <v>7.6765468759268058</v>
      </c>
      <c r="X219" s="96">
        <v>8.0257187318609926</v>
      </c>
      <c r="Y219" s="96">
        <v>7.4095763295509647</v>
      </c>
      <c r="Z219" s="96">
        <v>7.3267504918308868</v>
      </c>
      <c r="AA219" s="96">
        <v>6.9717528906134429</v>
      </c>
      <c r="AB219" s="96">
        <v>7.6457992119282236</v>
      </c>
      <c r="AC219" s="96">
        <v>7.321968084211993</v>
      </c>
      <c r="AD219" s="96">
        <v>7.2429937159741531</v>
      </c>
      <c r="AE219" s="96">
        <v>6.977663423910105</v>
      </c>
      <c r="AF219" s="96">
        <f t="shared" si="193"/>
        <v>7.6591482457595585</v>
      </c>
      <c r="AG219" s="96">
        <f t="shared" si="194"/>
        <v>7.471849511370749</v>
      </c>
      <c r="AH219" s="96">
        <f t="shared" si="195"/>
        <v>7.4248498289560443</v>
      </c>
      <c r="AI219" s="96">
        <f t="shared" si="196"/>
        <v>7.5463934527443532</v>
      </c>
      <c r="AJ219" s="96">
        <f t="shared" si="197"/>
        <v>7.3369680188286521</v>
      </c>
      <c r="AK219" s="125"/>
      <c r="AL219" s="7"/>
      <c r="AM219" s="13"/>
      <c r="AN219" s="13"/>
      <c r="AO219" s="13"/>
      <c r="AP219" s="13"/>
      <c r="AQ219" s="13"/>
      <c r="AR219" s="8">
        <f t="shared" si="206"/>
        <v>7.4735807543571422</v>
      </c>
      <c r="AS219" s="8">
        <f t="shared" si="207"/>
        <v>7.3933140928693488</v>
      </c>
      <c r="AT219" s="8">
        <f t="shared" si="208"/>
        <v>7.756847900960989</v>
      </c>
      <c r="AU219" s="8">
        <f t="shared" si="209"/>
        <v>7.6735391468086736</v>
      </c>
      <c r="AV219" s="8">
        <f t="shared" si="192"/>
        <v>7.5743204737490384</v>
      </c>
      <c r="AW219" s="8"/>
      <c r="AX219" s="8">
        <f t="shared" si="210"/>
        <v>7.4594460804140086</v>
      </c>
      <c r="AY219" s="8">
        <f t="shared" si="211"/>
        <v>7.4610987155880188</v>
      </c>
      <c r="AZ219" s="8">
        <f t="shared" si="212"/>
        <v>7.650048246753494</v>
      </c>
      <c r="BA219" s="8">
        <v>7.45993798670772</v>
      </c>
      <c r="BB219" s="8">
        <f t="shared" si="213"/>
        <v>7.1657213962633914</v>
      </c>
      <c r="BC219" s="8">
        <v>7.3356837810176101</v>
      </c>
      <c r="BD219" s="8">
        <f t="shared" si="214"/>
        <v>7.4202699064097306</v>
      </c>
      <c r="BE219" s="5"/>
      <c r="BF219" s="61">
        <f t="shared" si="215"/>
        <v>81.5750891</v>
      </c>
      <c r="BG219" s="63">
        <f t="shared" si="216"/>
        <v>82.309942799999988</v>
      </c>
      <c r="BH219" s="63">
        <f t="shared" si="217"/>
        <v>76.201205799999997</v>
      </c>
      <c r="BI219" s="63">
        <f t="shared" si="218"/>
        <v>87.110212099999984</v>
      </c>
      <c r="BJ219" s="63">
        <f t="shared" si="219"/>
        <v>85.159942799999996</v>
      </c>
      <c r="BK219" s="63">
        <f t="shared" si="220"/>
        <v>91.527984000000004</v>
      </c>
      <c r="BL219" s="63">
        <f t="shared" si="221"/>
        <v>81.89175680000001</v>
      </c>
      <c r="BM219" s="63">
        <f t="shared" si="222"/>
        <v>84.444942799999993</v>
      </c>
      <c r="BN219" s="64">
        <f t="shared" si="223"/>
        <v>85.80744279999999</v>
      </c>
      <c r="BO219" s="51"/>
      <c r="BP219" s="97"/>
      <c r="BX219" s="54">
        <f t="shared" si="187"/>
        <v>2032</v>
      </c>
      <c r="BY219" s="98">
        <f t="shared" si="224"/>
        <v>48396</v>
      </c>
      <c r="BZ219" s="57">
        <f t="shared" si="188"/>
        <v>7.6570052572805487</v>
      </c>
      <c r="CA219" s="57">
        <f t="shared" si="189"/>
        <v>7.1657213962633914</v>
      </c>
      <c r="CB219" s="57">
        <v>7.4566216601771069</v>
      </c>
      <c r="CC219" s="57">
        <v>7.3324353549585153</v>
      </c>
      <c r="CD219" s="57">
        <v>7.4566216601771069</v>
      </c>
      <c r="CE219" s="57">
        <f t="shared" si="190"/>
        <v>7.200608812205914</v>
      </c>
      <c r="CF219" s="1"/>
      <c r="CG219" s="99">
        <v>4.5</v>
      </c>
      <c r="CH219" s="7">
        <v>-1</v>
      </c>
      <c r="CI219" s="7">
        <v>5</v>
      </c>
      <c r="CJ219" s="7">
        <v>0</v>
      </c>
      <c r="CK219" s="7">
        <v>4.25</v>
      </c>
      <c r="CL219" s="7">
        <v>2.5</v>
      </c>
      <c r="CM219" s="7">
        <v>-1.0186499999999938</v>
      </c>
      <c r="CN219" s="100">
        <v>2.086740000000006</v>
      </c>
      <c r="CO219" s="13"/>
      <c r="CP219" s="101">
        <v>1.0453676912158105</v>
      </c>
      <c r="CQ219" s="102">
        <v>1.0198040072064203</v>
      </c>
      <c r="CR219" s="102">
        <v>1.0133892012884205</v>
      </c>
      <c r="CS219" s="102">
        <v>0.95154774253425778</v>
      </c>
      <c r="CT219" s="102">
        <v>1.0418887201435869</v>
      </c>
      <c r="CU219" s="103">
        <v>1.0020486205954657</v>
      </c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</row>
    <row r="220" spans="1:143" ht="12.75" x14ac:dyDescent="0.2">
      <c r="A220" s="3">
        <f t="shared" si="186"/>
        <v>2032</v>
      </c>
      <c r="B220" s="43">
        <v>48427</v>
      </c>
      <c r="C220" s="43">
        <v>48457</v>
      </c>
      <c r="D220" s="44">
        <f t="shared" si="191"/>
        <v>48427</v>
      </c>
      <c r="E220" s="94">
        <v>97.909289999999999</v>
      </c>
      <c r="F220" s="46">
        <v>70.677000000000007</v>
      </c>
      <c r="G220" s="94">
        <v>94.436959999999999</v>
      </c>
      <c r="H220" s="46">
        <v>70.187970000000007</v>
      </c>
      <c r="I220" s="94">
        <v>93.331329999999994</v>
      </c>
      <c r="J220" s="46">
        <v>66.188059999999993</v>
      </c>
      <c r="K220" s="94">
        <v>104.5753</v>
      </c>
      <c r="L220" s="46">
        <v>78.921859999999995</v>
      </c>
      <c r="M220" s="94">
        <v>100.5758</v>
      </c>
      <c r="N220" s="46">
        <v>74.267809999999997</v>
      </c>
      <c r="O220" s="94">
        <f t="shared" si="198"/>
        <v>97.936959999999999</v>
      </c>
      <c r="P220" s="46">
        <f t="shared" si="199"/>
        <v>69.187970000000007</v>
      </c>
      <c r="Q220" s="94">
        <f t="shared" si="200"/>
        <v>98.686959999999999</v>
      </c>
      <c r="R220" s="46">
        <f t="shared" si="201"/>
        <v>70.187970000000007</v>
      </c>
      <c r="S220" s="94">
        <f t="shared" si="202"/>
        <v>98.186959999999999</v>
      </c>
      <c r="T220" s="46">
        <f t="shared" si="203"/>
        <v>72.687970000000007</v>
      </c>
      <c r="U220" s="94">
        <f t="shared" si="204"/>
        <v>92.701440000000005</v>
      </c>
      <c r="V220" s="95">
        <f t="shared" si="205"/>
        <v>68.552600000000012</v>
      </c>
      <c r="W220" s="96">
        <v>7.7338834007309707</v>
      </c>
      <c r="X220" s="96">
        <v>8.200908448817426</v>
      </c>
      <c r="Y220" s="96">
        <v>7.5645270081164124</v>
      </c>
      <c r="Z220" s="96">
        <v>7.4624995330928376</v>
      </c>
      <c r="AA220" s="96">
        <v>7.107499555304166</v>
      </c>
      <c r="AB220" s="96">
        <v>7.7387494576672031</v>
      </c>
      <c r="AC220" s="96">
        <v>7.4035958685971783</v>
      </c>
      <c r="AD220" s="96">
        <v>7.2864146809517667</v>
      </c>
      <c r="AE220" s="96">
        <v>7.0156416303334774</v>
      </c>
      <c r="AF220" s="96">
        <f t="shared" si="193"/>
        <v>7.7959995122267012</v>
      </c>
      <c r="AG220" s="96">
        <f t="shared" si="194"/>
        <v>7.6081995239768077</v>
      </c>
      <c r="AH220" s="96">
        <f t="shared" si="195"/>
        <v>7.5608995269362334</v>
      </c>
      <c r="AI220" s="96">
        <f t="shared" si="196"/>
        <v>7.591715296083323</v>
      </c>
      <c r="AJ220" s="96">
        <f t="shared" si="197"/>
        <v>7.4185958602267847</v>
      </c>
      <c r="AK220" s="125"/>
      <c r="AL220" s="7"/>
      <c r="AM220" s="13"/>
      <c r="AN220" s="13"/>
      <c r="AO220" s="13"/>
      <c r="AP220" s="13"/>
      <c r="AQ220" s="13"/>
      <c r="AR220" s="8">
        <f t="shared" si="206"/>
        <v>7.556544251038904</v>
      </c>
      <c r="AS220" s="8">
        <f t="shared" si="207"/>
        <v>7.4374455747045092</v>
      </c>
      <c r="AT220" s="8">
        <f t="shared" si="208"/>
        <v>7.842955699897268</v>
      </c>
      <c r="AU220" s="8">
        <f t="shared" si="209"/>
        <v>7.7193432042147716</v>
      </c>
      <c r="AV220" s="8">
        <f t="shared" si="192"/>
        <v>7.6390721824638632</v>
      </c>
      <c r="AW220" s="8"/>
      <c r="AX220" s="8">
        <f t="shared" si="210"/>
        <v>7.5975708680228307</v>
      </c>
      <c r="AY220" s="8">
        <f t="shared" si="211"/>
        <v>7.5439275176024125</v>
      </c>
      <c r="AZ220" s="8">
        <f t="shared" si="212"/>
        <v>7.7430305490710198</v>
      </c>
      <c r="BA220" s="8">
        <v>7.5984572799430401</v>
      </c>
      <c r="BB220" s="8">
        <f t="shared" si="213"/>
        <v>7.3048203456339449</v>
      </c>
      <c r="BC220" s="8">
        <v>7.4719256361914894</v>
      </c>
      <c r="BD220" s="8">
        <f t="shared" si="214"/>
        <v>7.5566325797014944</v>
      </c>
      <c r="BE220" s="5"/>
      <c r="BF220" s="61">
        <f t="shared" si="215"/>
        <v>86.199405299999995</v>
      </c>
      <c r="BG220" s="63">
        <f t="shared" si="216"/>
        <v>84.009894299999999</v>
      </c>
      <c r="BH220" s="63">
        <f t="shared" si="217"/>
        <v>81.659723899999989</v>
      </c>
      <c r="BI220" s="63">
        <f t="shared" si="218"/>
        <v>89.263364299999992</v>
      </c>
      <c r="BJ220" s="63">
        <f t="shared" si="219"/>
        <v>86.432394299999999</v>
      </c>
      <c r="BK220" s="63">
        <f t="shared" si="220"/>
        <v>93.544320799999994</v>
      </c>
      <c r="BL220" s="63">
        <f t="shared" si="221"/>
        <v>82.317438800000005</v>
      </c>
      <c r="BM220" s="63">
        <f t="shared" si="222"/>
        <v>85.574894299999997</v>
      </c>
      <c r="BN220" s="64">
        <f t="shared" si="223"/>
        <v>87.222394299999991</v>
      </c>
      <c r="BO220" s="51"/>
      <c r="BP220" s="97"/>
      <c r="BX220" s="54">
        <f t="shared" si="187"/>
        <v>2032</v>
      </c>
      <c r="BY220" s="98">
        <f t="shared" si="224"/>
        <v>48427</v>
      </c>
      <c r="BZ220" s="57">
        <f t="shared" si="188"/>
        <v>7.8164359379734671</v>
      </c>
      <c r="CA220" s="57">
        <f t="shared" si="189"/>
        <v>7.3048203456339449</v>
      </c>
      <c r="CB220" s="57">
        <v>7.595140953412427</v>
      </c>
      <c r="CC220" s="57">
        <v>7.4686774587448355</v>
      </c>
      <c r="CD220" s="57">
        <v>7.595140953412427</v>
      </c>
      <c r="CE220" s="57">
        <f t="shared" si="190"/>
        <v>7.3399218917325175</v>
      </c>
      <c r="CF220" s="1"/>
      <c r="CG220" s="99">
        <v>3.5</v>
      </c>
      <c r="CH220" s="7">
        <v>-1</v>
      </c>
      <c r="CI220" s="7">
        <v>4.25</v>
      </c>
      <c r="CJ220" s="7">
        <v>0</v>
      </c>
      <c r="CK220" s="7">
        <v>3.75</v>
      </c>
      <c r="CL220" s="7">
        <v>2.5</v>
      </c>
      <c r="CM220" s="7">
        <v>-5.2078499999999934</v>
      </c>
      <c r="CN220" s="100">
        <v>-2.1243999999999943</v>
      </c>
      <c r="CO220" s="13"/>
      <c r="CP220" s="101">
        <v>1.0446901172529313</v>
      </c>
      <c r="CQ220" s="102">
        <v>1.0195242881072026</v>
      </c>
      <c r="CR220" s="102">
        <v>1.0131859296482413</v>
      </c>
      <c r="CS220" s="102">
        <v>0.95242881072026797</v>
      </c>
      <c r="CT220" s="102">
        <v>1.0418999780412823</v>
      </c>
      <c r="CU220" s="103">
        <v>1.002026041385272</v>
      </c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</row>
    <row r="221" spans="1:143" ht="12.75" x14ac:dyDescent="0.2">
      <c r="A221" s="3">
        <f t="shared" si="186"/>
        <v>2032</v>
      </c>
      <c r="B221" s="43">
        <v>48458</v>
      </c>
      <c r="C221" s="43">
        <v>48487</v>
      </c>
      <c r="D221" s="44">
        <f t="shared" si="191"/>
        <v>48458</v>
      </c>
      <c r="E221" s="94">
        <v>79.930729999999997</v>
      </c>
      <c r="F221" s="46">
        <v>66.427160000000001</v>
      </c>
      <c r="G221" s="94">
        <v>74.088570000000004</v>
      </c>
      <c r="H221" s="46">
        <v>65.663669999999996</v>
      </c>
      <c r="I221" s="94">
        <v>78.853179999999995</v>
      </c>
      <c r="J221" s="46">
        <v>64.153809999999993</v>
      </c>
      <c r="K221" s="94">
        <v>88.255260000000007</v>
      </c>
      <c r="L221" s="46">
        <v>76.261769999999999</v>
      </c>
      <c r="M221" s="94">
        <v>82.573729999999998</v>
      </c>
      <c r="N221" s="46">
        <v>70.296620000000004</v>
      </c>
      <c r="O221" s="94">
        <f t="shared" si="198"/>
        <v>76.088570000000004</v>
      </c>
      <c r="P221" s="46">
        <f t="shared" si="199"/>
        <v>63.163669999999996</v>
      </c>
      <c r="Q221" s="94">
        <f t="shared" si="200"/>
        <v>75.088570000000004</v>
      </c>
      <c r="R221" s="46">
        <f t="shared" si="201"/>
        <v>62.663669999999996</v>
      </c>
      <c r="S221" s="94">
        <f t="shared" si="202"/>
        <v>77.338570000000004</v>
      </c>
      <c r="T221" s="46">
        <f t="shared" si="203"/>
        <v>67.913669999999996</v>
      </c>
      <c r="U221" s="94">
        <f t="shared" si="204"/>
        <v>74.01146</v>
      </c>
      <c r="V221" s="95">
        <f t="shared" si="205"/>
        <v>63.920279999999998</v>
      </c>
      <c r="W221" s="96">
        <v>7.6472905414543852</v>
      </c>
      <c r="X221" s="96">
        <v>8.0464026609703936</v>
      </c>
      <c r="Y221" s="96">
        <v>7.5166937041074133</v>
      </c>
      <c r="Z221" s="96">
        <v>7.417851652887129</v>
      </c>
      <c r="AA221" s="96">
        <v>7.0628539666450747</v>
      </c>
      <c r="AB221" s="96">
        <v>7.8615416244065885</v>
      </c>
      <c r="AC221" s="96">
        <v>7.6811170683858068</v>
      </c>
      <c r="AD221" s="96">
        <v>7.3295252899629517</v>
      </c>
      <c r="AE221" s="96">
        <v>7.0612586604758034</v>
      </c>
      <c r="AF221" s="96">
        <f t="shared" si="193"/>
        <v>7.7511494805617103</v>
      </c>
      <c r="AG221" s="96">
        <f t="shared" si="194"/>
        <v>7.5634507039204895</v>
      </c>
      <c r="AH221" s="96">
        <f t="shared" si="195"/>
        <v>7.5161510122042952</v>
      </c>
      <c r="AI221" s="96">
        <f t="shared" si="196"/>
        <v>7.6346263426906535</v>
      </c>
      <c r="AJ221" s="96">
        <f t="shared" si="197"/>
        <v>7.6961171017177241</v>
      </c>
      <c r="AK221" s="125"/>
      <c r="AL221" s="7"/>
      <c r="AM221" s="13"/>
      <c r="AN221" s="13"/>
      <c r="AO221" s="13"/>
      <c r="AP221" s="13"/>
      <c r="AQ221" s="13"/>
      <c r="AR221" s="8">
        <f t="shared" si="206"/>
        <v>7.8386066555400005</v>
      </c>
      <c r="AS221" s="8">
        <f t="shared" si="207"/>
        <v>7.4812616220784136</v>
      </c>
      <c r="AT221" s="8">
        <f t="shared" si="208"/>
        <v>8.1357082210142213</v>
      </c>
      <c r="AU221" s="8">
        <f t="shared" si="209"/>
        <v>7.764819872247787</v>
      </c>
      <c r="AV221" s="8">
        <f t="shared" si="192"/>
        <v>7.8050990927201065</v>
      </c>
      <c r="AW221" s="8"/>
      <c r="AX221" s="8">
        <f t="shared" si="210"/>
        <v>7.5521416044842589</v>
      </c>
      <c r="AY221" s="8">
        <f t="shared" si="211"/>
        <v>7.825531982126642</v>
      </c>
      <c r="AZ221" s="8">
        <f t="shared" si="212"/>
        <v>7.8658650642378545</v>
      </c>
      <c r="BA221" s="8">
        <v>7.5528983502445799</v>
      </c>
      <c r="BB221" s="8">
        <f t="shared" si="213"/>
        <v>7.259072227323573</v>
      </c>
      <c r="BC221" s="8">
        <v>7.4271157547888329</v>
      </c>
      <c r="BD221" s="8">
        <f t="shared" si="214"/>
        <v>7.5117828758283567</v>
      </c>
      <c r="BE221" s="5"/>
      <c r="BF221" s="61">
        <f t="shared" si="215"/>
        <v>74.124194899999992</v>
      </c>
      <c r="BG221" s="63">
        <f t="shared" si="216"/>
        <v>70.465862999999999</v>
      </c>
      <c r="BH221" s="63">
        <f t="shared" si="217"/>
        <v>72.532450899999986</v>
      </c>
      <c r="BI221" s="63">
        <f t="shared" si="218"/>
        <v>77.294572699999989</v>
      </c>
      <c r="BJ221" s="63">
        <f t="shared" si="219"/>
        <v>69.745863</v>
      </c>
      <c r="BK221" s="63">
        <f t="shared" si="220"/>
        <v>83.098059300000003</v>
      </c>
      <c r="BL221" s="63">
        <f t="shared" si="221"/>
        <v>69.672252599999993</v>
      </c>
      <c r="BM221" s="63">
        <f t="shared" si="222"/>
        <v>70.530862999999997</v>
      </c>
      <c r="BN221" s="64">
        <f t="shared" si="223"/>
        <v>73.285863000000006</v>
      </c>
      <c r="BO221" s="51"/>
      <c r="BP221" s="97"/>
      <c r="BX221" s="54">
        <f t="shared" si="187"/>
        <v>2032</v>
      </c>
      <c r="BY221" s="98">
        <f t="shared" si="224"/>
        <v>48458</v>
      </c>
      <c r="BZ221" s="57">
        <f t="shared" si="188"/>
        <v>7.7672196564537641</v>
      </c>
      <c r="CA221" s="57">
        <f t="shared" si="189"/>
        <v>7.259072227323573</v>
      </c>
      <c r="CB221" s="57">
        <v>7.5495820237139668</v>
      </c>
      <c r="CC221" s="57">
        <v>7.4238674955736643</v>
      </c>
      <c r="CD221" s="57">
        <v>7.5495820237139668</v>
      </c>
      <c r="CE221" s="57">
        <f t="shared" si="190"/>
        <v>7.294103348363171</v>
      </c>
      <c r="CF221" s="1"/>
      <c r="CG221" s="99">
        <v>2</v>
      </c>
      <c r="CH221" s="7">
        <v>-2.5</v>
      </c>
      <c r="CI221" s="7">
        <v>1</v>
      </c>
      <c r="CJ221" s="7">
        <v>-3</v>
      </c>
      <c r="CK221" s="7">
        <v>3.25</v>
      </c>
      <c r="CL221" s="7">
        <v>2.2499999999999929</v>
      </c>
      <c r="CM221" s="7">
        <v>-5.9192699999999974</v>
      </c>
      <c r="CN221" s="100">
        <v>-2.5068800000000024</v>
      </c>
      <c r="CO221" s="13"/>
      <c r="CP221" s="101">
        <v>1.0449318540287682</v>
      </c>
      <c r="CQ221" s="102">
        <v>1.0196281966594318</v>
      </c>
      <c r="CR221" s="102">
        <v>1.0132517289259764</v>
      </c>
      <c r="CS221" s="102">
        <v>0.95214278973833555</v>
      </c>
      <c r="CT221" s="102">
        <v>1.0416263046592535</v>
      </c>
      <c r="CU221" s="103">
        <v>1.0019528452955957</v>
      </c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</row>
    <row r="222" spans="1:143" ht="12.75" x14ac:dyDescent="0.2">
      <c r="A222" s="3">
        <f t="shared" si="186"/>
        <v>2032</v>
      </c>
      <c r="B222" s="43">
        <v>48488</v>
      </c>
      <c r="C222" s="43">
        <v>48518</v>
      </c>
      <c r="D222" s="44">
        <f t="shared" si="191"/>
        <v>48488</v>
      </c>
      <c r="E222" s="94">
        <v>78.430809999999994</v>
      </c>
      <c r="F222" s="46">
        <v>67.072990000000004</v>
      </c>
      <c r="G222" s="94">
        <v>67.252110000000002</v>
      </c>
      <c r="H222" s="46">
        <v>65.330389999999994</v>
      </c>
      <c r="I222" s="94">
        <v>79.039090000000002</v>
      </c>
      <c r="J222" s="46">
        <v>64.241969999999995</v>
      </c>
      <c r="K222" s="94">
        <v>84.284260000000003</v>
      </c>
      <c r="L222" s="46">
        <v>77.049210000000002</v>
      </c>
      <c r="M222" s="94">
        <v>78.334180000000003</v>
      </c>
      <c r="N222" s="46">
        <v>70.570139999999995</v>
      </c>
      <c r="O222" s="94">
        <f t="shared" si="198"/>
        <v>67.502110000000002</v>
      </c>
      <c r="P222" s="46">
        <f t="shared" si="199"/>
        <v>64.330389999999994</v>
      </c>
      <c r="Q222" s="94">
        <f t="shared" si="200"/>
        <v>66.752110000000002</v>
      </c>
      <c r="R222" s="46">
        <f t="shared" si="201"/>
        <v>64.330389999999994</v>
      </c>
      <c r="S222" s="94">
        <f t="shared" si="202"/>
        <v>70.252110000000002</v>
      </c>
      <c r="T222" s="46">
        <f t="shared" si="203"/>
        <v>66.330389999999994</v>
      </c>
      <c r="U222" s="94">
        <f t="shared" si="204"/>
        <v>74.015569999999997</v>
      </c>
      <c r="V222" s="95">
        <f t="shared" si="205"/>
        <v>64.616740000000007</v>
      </c>
      <c r="W222" s="96">
        <v>7.6964435932251387</v>
      </c>
      <c r="X222" s="96">
        <v>8.1832843190282993</v>
      </c>
      <c r="Y222" s="96">
        <v>7.5918293823772141</v>
      </c>
      <c r="Z222" s="96">
        <v>7.583138367712615</v>
      </c>
      <c r="AA222" s="96">
        <v>7.2281365715424508</v>
      </c>
      <c r="AB222" s="96">
        <v>8.0882734934821379</v>
      </c>
      <c r="AC222" s="96">
        <v>7.9079228757290769</v>
      </c>
      <c r="AD222" s="96">
        <v>7.5620259360600928</v>
      </c>
      <c r="AE222" s="96">
        <v>7.2822261547787379</v>
      </c>
      <c r="AF222" s="96">
        <f t="shared" si="193"/>
        <v>7.9178400611722033</v>
      </c>
      <c r="AG222" s="96">
        <f t="shared" si="194"/>
        <v>7.7294391079371092</v>
      </c>
      <c r="AH222" s="96">
        <f t="shared" si="195"/>
        <v>7.6817388665925534</v>
      </c>
      <c r="AI222" s="96">
        <f t="shared" si="196"/>
        <v>7.8693269900340761</v>
      </c>
      <c r="AJ222" s="96">
        <f t="shared" si="197"/>
        <v>7.9229229191206141</v>
      </c>
      <c r="AK222" s="125"/>
      <c r="AL222" s="7"/>
      <c r="AM222" s="13"/>
      <c r="AN222" s="13"/>
      <c r="AO222" s="13"/>
      <c r="AP222" s="13"/>
      <c r="AQ222" s="13"/>
      <c r="AR222" s="8">
        <f t="shared" si="206"/>
        <v>8.0691237887275911</v>
      </c>
      <c r="AS222" s="8">
        <f t="shared" si="207"/>
        <v>7.7175667812380242</v>
      </c>
      <c r="AT222" s="8">
        <f t="shared" si="208"/>
        <v>8.3749619139006768</v>
      </c>
      <c r="AU222" s="8">
        <f t="shared" si="209"/>
        <v>8.0100809562950595</v>
      </c>
      <c r="AV222" s="8">
        <f t="shared" si="192"/>
        <v>8.0429333600403368</v>
      </c>
      <c r="AW222" s="8"/>
      <c r="AX222" s="8">
        <f t="shared" si="210"/>
        <v>7.7203210049985911</v>
      </c>
      <c r="AY222" s="8">
        <f t="shared" si="211"/>
        <v>8.0556748612167191</v>
      </c>
      <c r="AZ222" s="8">
        <f t="shared" si="212"/>
        <v>8.0926751283511091</v>
      </c>
      <c r="BA222" s="8">
        <v>7.7215580270611532</v>
      </c>
      <c r="BB222" s="8">
        <f t="shared" si="213"/>
        <v>7.4284365114688509</v>
      </c>
      <c r="BC222" s="8">
        <v>7.5930024462801065</v>
      </c>
      <c r="BD222" s="8">
        <f t="shared" si="214"/>
        <v>7.6778167430563684</v>
      </c>
      <c r="BE222" s="5"/>
      <c r="BF222" s="61">
        <f t="shared" si="215"/>
        <v>73.546947399999993</v>
      </c>
      <c r="BG222" s="63">
        <f t="shared" si="216"/>
        <v>66.42577039999999</v>
      </c>
      <c r="BH222" s="63">
        <f t="shared" si="217"/>
        <v>72.676328399999989</v>
      </c>
      <c r="BI222" s="63">
        <f t="shared" si="218"/>
        <v>74.995642799999999</v>
      </c>
      <c r="BJ222" s="63">
        <f t="shared" si="219"/>
        <v>65.710770400000001</v>
      </c>
      <c r="BK222" s="63">
        <f t="shared" si="220"/>
        <v>81.173188499999995</v>
      </c>
      <c r="BL222" s="63">
        <f t="shared" si="221"/>
        <v>69.974073099999998</v>
      </c>
      <c r="BM222" s="63">
        <f t="shared" si="222"/>
        <v>66.138270399999996</v>
      </c>
      <c r="BN222" s="64">
        <f t="shared" si="223"/>
        <v>68.565770399999991</v>
      </c>
      <c r="BO222" s="51"/>
      <c r="BP222" s="97"/>
      <c r="BX222" s="54">
        <f t="shared" si="187"/>
        <v>2032</v>
      </c>
      <c r="BY222" s="98">
        <f t="shared" si="224"/>
        <v>48488</v>
      </c>
      <c r="BZ222" s="57">
        <f t="shared" si="188"/>
        <v>7.8445276904796932</v>
      </c>
      <c r="CA222" s="57">
        <f t="shared" si="189"/>
        <v>7.4284365114688509</v>
      </c>
      <c r="CB222" s="57">
        <v>7.7182417005305402</v>
      </c>
      <c r="CC222" s="57">
        <v>7.5897544897729077</v>
      </c>
      <c r="CD222" s="57">
        <v>7.7182417005305402</v>
      </c>
      <c r="CE222" s="57">
        <f t="shared" si="190"/>
        <v>7.4637283533892145</v>
      </c>
      <c r="CF222" s="1"/>
      <c r="CG222" s="99">
        <v>0.25</v>
      </c>
      <c r="CH222" s="7">
        <v>-1</v>
      </c>
      <c r="CI222" s="7">
        <v>-0.5</v>
      </c>
      <c r="CJ222" s="7">
        <v>-1</v>
      </c>
      <c r="CK222" s="7">
        <v>3</v>
      </c>
      <c r="CL222" s="7">
        <v>1.0000000000000071</v>
      </c>
      <c r="CM222" s="7">
        <v>-4.4152399999999972</v>
      </c>
      <c r="CN222" s="100">
        <v>-2.4562499999999972</v>
      </c>
      <c r="CO222" s="13"/>
      <c r="CP222" s="101">
        <v>1.0441376218169349</v>
      </c>
      <c r="CQ222" s="102">
        <v>1.0192929013200407</v>
      </c>
      <c r="CR222" s="102">
        <v>1.0130025978821326</v>
      </c>
      <c r="CS222" s="102">
        <v>0.95318537273674364</v>
      </c>
      <c r="CT222" s="102">
        <v>1.0406373975138852</v>
      </c>
      <c r="CU222" s="103">
        <v>1.0018968373398753</v>
      </c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</row>
    <row r="223" spans="1:143" ht="12.75" x14ac:dyDescent="0.2">
      <c r="A223" s="3">
        <f t="shared" si="186"/>
        <v>2032</v>
      </c>
      <c r="B223" s="43">
        <v>48519</v>
      </c>
      <c r="C223" s="43">
        <v>48548</v>
      </c>
      <c r="D223" s="44">
        <f t="shared" si="191"/>
        <v>48519</v>
      </c>
      <c r="E223" s="94">
        <v>85.973429999999993</v>
      </c>
      <c r="F223" s="46">
        <v>74.908929999999998</v>
      </c>
      <c r="G223" s="94">
        <v>70.13749</v>
      </c>
      <c r="H223" s="46">
        <v>68.241929999999996</v>
      </c>
      <c r="I223" s="94">
        <v>90.102850000000004</v>
      </c>
      <c r="J223" s="46">
        <v>74.504559999999998</v>
      </c>
      <c r="K223" s="94">
        <v>87.820449999999994</v>
      </c>
      <c r="L223" s="46">
        <v>80.516829999999999</v>
      </c>
      <c r="M223" s="94">
        <v>82.125460000000004</v>
      </c>
      <c r="N223" s="46">
        <v>74.856110000000001</v>
      </c>
      <c r="O223" s="94">
        <f t="shared" si="198"/>
        <v>69.38749</v>
      </c>
      <c r="P223" s="46">
        <f t="shared" si="199"/>
        <v>67.241929999999996</v>
      </c>
      <c r="Q223" s="94">
        <f t="shared" si="200"/>
        <v>69.63749</v>
      </c>
      <c r="R223" s="46">
        <f t="shared" si="201"/>
        <v>67.741929999999996</v>
      </c>
      <c r="S223" s="94">
        <f t="shared" si="202"/>
        <v>72.88749</v>
      </c>
      <c r="T223" s="46">
        <f t="shared" si="203"/>
        <v>68.741929999999996</v>
      </c>
      <c r="U223" s="94">
        <f t="shared" si="204"/>
        <v>81.81416999999999</v>
      </c>
      <c r="V223" s="95">
        <f t="shared" si="205"/>
        <v>71.136849999999995</v>
      </c>
      <c r="W223" s="96">
        <v>8.0754772961571906</v>
      </c>
      <c r="X223" s="96">
        <v>8.5137865160557311</v>
      </c>
      <c r="Y223" s="96">
        <v>8.0377081526306196</v>
      </c>
      <c r="Z223" s="96">
        <v>8.0746480137485506</v>
      </c>
      <c r="AA223" s="96">
        <v>7.9146470623454137</v>
      </c>
      <c r="AB223" s="96">
        <v>8.3745481836179128</v>
      </c>
      <c r="AC223" s="96">
        <v>8.2470151803803571</v>
      </c>
      <c r="AD223" s="96">
        <v>8.1646751516721014</v>
      </c>
      <c r="AE223" s="96">
        <v>7.6077517239154862</v>
      </c>
      <c r="AF223" s="96">
        <f t="shared" si="193"/>
        <v>8.4085499992079722</v>
      </c>
      <c r="AG223" s="96">
        <f t="shared" si="194"/>
        <v>8.220548881309286</v>
      </c>
      <c r="AH223" s="96">
        <f t="shared" si="195"/>
        <v>8.1731485994561055</v>
      </c>
      <c r="AI223" s="96">
        <f t="shared" si="196"/>
        <v>8.4926741534417243</v>
      </c>
      <c r="AJ223" s="96">
        <f t="shared" si="197"/>
        <v>8.2620152079910891</v>
      </c>
      <c r="AK223" s="125"/>
      <c r="AL223" s="7"/>
      <c r="AM223" s="13"/>
      <c r="AN223" s="13"/>
      <c r="AO223" s="13"/>
      <c r="AP223" s="13"/>
      <c r="AQ223" s="13"/>
      <c r="AR223" s="8">
        <f t="shared" si="206"/>
        <v>8.4137648138838887</v>
      </c>
      <c r="AS223" s="8">
        <f t="shared" si="207"/>
        <v>8.3300774181035688</v>
      </c>
      <c r="AT223" s="8">
        <f t="shared" si="208"/>
        <v>8.7326647746321413</v>
      </c>
      <c r="AU223" s="8">
        <f t="shared" si="209"/>
        <v>8.6458056409459783</v>
      </c>
      <c r="AV223" s="8">
        <f t="shared" si="192"/>
        <v>8.5305781618913947</v>
      </c>
      <c r="AW223" s="8"/>
      <c r="AX223" s="8">
        <f t="shared" si="210"/>
        <v>8.2204325699517202</v>
      </c>
      <c r="AY223" s="8">
        <f t="shared" si="211"/>
        <v>8.3997563474179167</v>
      </c>
      <c r="AZ223" s="8">
        <f t="shared" si="212"/>
        <v>8.3790485485872441</v>
      </c>
      <c r="BA223" s="8">
        <v>8.2230984641052647</v>
      </c>
      <c r="BB223" s="8">
        <f t="shared" si="213"/>
        <v>8.1319004840100568</v>
      </c>
      <c r="BC223" s="8">
        <v>8.0862969036198926</v>
      </c>
      <c r="BD223" s="8">
        <f t="shared" si="214"/>
        <v>8.171548180561075</v>
      </c>
      <c r="BE223" s="5"/>
      <c r="BF223" s="61">
        <f t="shared" si="215"/>
        <v>81.215694999999982</v>
      </c>
      <c r="BG223" s="63">
        <f t="shared" si="216"/>
        <v>69.322399199999992</v>
      </c>
      <c r="BH223" s="63">
        <f t="shared" si="217"/>
        <v>83.395585299999993</v>
      </c>
      <c r="BI223" s="63">
        <f t="shared" si="218"/>
        <v>78.999639500000001</v>
      </c>
      <c r="BJ223" s="63">
        <f t="shared" si="219"/>
        <v>68.822399199999992</v>
      </c>
      <c r="BK223" s="63">
        <f t="shared" si="220"/>
        <v>84.679893399999997</v>
      </c>
      <c r="BL223" s="63">
        <f t="shared" si="221"/>
        <v>77.222922399999987</v>
      </c>
      <c r="BM223" s="63">
        <f t="shared" si="222"/>
        <v>68.464899199999991</v>
      </c>
      <c r="BN223" s="64">
        <f t="shared" si="223"/>
        <v>71.104899200000006</v>
      </c>
      <c r="BO223" s="51"/>
      <c r="BP223" s="97"/>
      <c r="BX223" s="54">
        <f t="shared" si="187"/>
        <v>2032</v>
      </c>
      <c r="BY223" s="98">
        <f t="shared" si="224"/>
        <v>48519</v>
      </c>
      <c r="BZ223" s="57">
        <f t="shared" si="188"/>
        <v>8.3032979037253014</v>
      </c>
      <c r="CA223" s="57">
        <f t="shared" si="189"/>
        <v>8.1319004840100568</v>
      </c>
      <c r="CB223" s="57">
        <v>8.2197821375746525</v>
      </c>
      <c r="CC223" s="57">
        <v>8.0830498472702779</v>
      </c>
      <c r="CD223" s="57">
        <v>8.2197821375746525</v>
      </c>
      <c r="CE223" s="57">
        <f t="shared" si="190"/>
        <v>8.1682752446073632</v>
      </c>
      <c r="CF223" s="1"/>
      <c r="CG223" s="99">
        <v>-0.75</v>
      </c>
      <c r="CH223" s="7">
        <v>-1</v>
      </c>
      <c r="CI223" s="7">
        <v>-0.5</v>
      </c>
      <c r="CJ223" s="7">
        <v>-0.5</v>
      </c>
      <c r="CK223" s="7">
        <v>2.75</v>
      </c>
      <c r="CL223" s="7">
        <v>0.5</v>
      </c>
      <c r="CM223" s="7">
        <v>-4.1592600000000033</v>
      </c>
      <c r="CN223" s="100">
        <v>-3.7720800000000025</v>
      </c>
      <c r="CO223" s="13"/>
      <c r="CP223" s="101">
        <v>1.0413518935922523</v>
      </c>
      <c r="CQ223" s="102">
        <v>1.0180690065142546</v>
      </c>
      <c r="CR223" s="102">
        <v>1.0121987466871423</v>
      </c>
      <c r="CS223" s="102">
        <v>0.98018477695489559</v>
      </c>
      <c r="CT223" s="102">
        <v>1.0401729396058641</v>
      </c>
      <c r="CU223" s="103">
        <v>1.0018188432157149</v>
      </c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</row>
    <row r="224" spans="1:143" ht="12.75" x14ac:dyDescent="0.2">
      <c r="A224" s="3">
        <f t="shared" si="186"/>
        <v>2032</v>
      </c>
      <c r="B224" s="43">
        <v>48549</v>
      </c>
      <c r="C224" s="43">
        <v>48579</v>
      </c>
      <c r="D224" s="44">
        <f t="shared" si="191"/>
        <v>48549</v>
      </c>
      <c r="E224" s="94">
        <v>87.858909999999995</v>
      </c>
      <c r="F224" s="46">
        <v>75.595370000000003</v>
      </c>
      <c r="G224" s="94">
        <v>71.779979999999995</v>
      </c>
      <c r="H224" s="46">
        <v>69.872129999999999</v>
      </c>
      <c r="I224" s="94">
        <v>92.623249999999999</v>
      </c>
      <c r="J224" s="46">
        <v>76.332629999999995</v>
      </c>
      <c r="K224" s="94">
        <v>88.051220000000001</v>
      </c>
      <c r="L224" s="46">
        <v>81.711299999999994</v>
      </c>
      <c r="M224" s="94">
        <v>82.571889999999996</v>
      </c>
      <c r="N224" s="46">
        <v>76.267510000000001</v>
      </c>
      <c r="O224" s="94">
        <f t="shared" si="198"/>
        <v>71.279979999999995</v>
      </c>
      <c r="P224" s="46">
        <f t="shared" si="199"/>
        <v>69.372129999999999</v>
      </c>
      <c r="Q224" s="94">
        <f t="shared" si="200"/>
        <v>71.279979999999995</v>
      </c>
      <c r="R224" s="46">
        <f t="shared" si="201"/>
        <v>69.372129999999999</v>
      </c>
      <c r="S224" s="94">
        <f t="shared" si="202"/>
        <v>74.279979999999995</v>
      </c>
      <c r="T224" s="46">
        <f t="shared" si="203"/>
        <v>70.622129999999999</v>
      </c>
      <c r="U224" s="94">
        <f t="shared" si="204"/>
        <v>82.748269999999991</v>
      </c>
      <c r="V224" s="95">
        <f t="shared" si="205"/>
        <v>71.669780000000003</v>
      </c>
      <c r="W224" s="96">
        <v>8.3479511350158759</v>
      </c>
      <c r="X224" s="96">
        <v>8.6726060119964927</v>
      </c>
      <c r="Y224" s="96">
        <v>8.2819337413041065</v>
      </c>
      <c r="Z224" s="96">
        <v>8.3162734230873987</v>
      </c>
      <c r="AA224" s="96">
        <v>8.1587739264198582</v>
      </c>
      <c r="AB224" s="96">
        <v>8.4312698589542556</v>
      </c>
      <c r="AC224" s="96">
        <v>8.3039967361307845</v>
      </c>
      <c r="AD224" s="96">
        <v>8.2210827094496182</v>
      </c>
      <c r="AE224" s="96">
        <v>7.657574574251611</v>
      </c>
      <c r="AF224" s="96">
        <f t="shared" si="193"/>
        <v>8.6566723352501338</v>
      </c>
      <c r="AG224" s="96">
        <f t="shared" si="194"/>
        <v>8.4654729462797604</v>
      </c>
      <c r="AH224" s="96">
        <f t="shared" si="195"/>
        <v>8.4158731047895383</v>
      </c>
      <c r="AI224" s="96">
        <f t="shared" si="196"/>
        <v>8.5606819952056714</v>
      </c>
      <c r="AJ224" s="96">
        <f t="shared" si="197"/>
        <v>8.3189967302350674</v>
      </c>
      <c r="AK224" s="125"/>
      <c r="AL224" s="7"/>
      <c r="AM224" s="13"/>
      <c r="AN224" s="13"/>
      <c r="AO224" s="13"/>
      <c r="AP224" s="13"/>
      <c r="AQ224" s="13"/>
      <c r="AR224" s="8">
        <f t="shared" si="206"/>
        <v>8.4716787845622363</v>
      </c>
      <c r="AS224" s="8">
        <f t="shared" si="207"/>
        <v>8.3874079982209757</v>
      </c>
      <c r="AT224" s="8">
        <f t="shared" si="208"/>
        <v>8.7927736748379957</v>
      </c>
      <c r="AU224" s="8">
        <f t="shared" si="209"/>
        <v>8.7053090401889754</v>
      </c>
      <c r="AV224" s="8">
        <f t="shared" si="192"/>
        <v>8.5892923744525458</v>
      </c>
      <c r="AW224" s="8"/>
      <c r="AX224" s="8">
        <f t="shared" si="210"/>
        <v>8.4662866698080972</v>
      </c>
      <c r="AY224" s="8">
        <f t="shared" si="211"/>
        <v>8.4575762923701507</v>
      </c>
      <c r="AZ224" s="8">
        <f t="shared" si="212"/>
        <v>8.4357897860326077</v>
      </c>
      <c r="BA224" s="8">
        <v>8.4696551908190116</v>
      </c>
      <c r="BB224" s="8">
        <f t="shared" si="213"/>
        <v>8.3820560983910841</v>
      </c>
      <c r="BC224" s="8">
        <v>8.3287999157888475</v>
      </c>
      <c r="BD224" s="8">
        <f t="shared" si="214"/>
        <v>8.4142658192741315</v>
      </c>
      <c r="BE224" s="5"/>
      <c r="BF224" s="61">
        <f t="shared" si="215"/>
        <v>82.585587799999985</v>
      </c>
      <c r="BG224" s="63">
        <f t="shared" si="216"/>
        <v>70.959604499999998</v>
      </c>
      <c r="BH224" s="63">
        <f t="shared" si="217"/>
        <v>85.618283399999996</v>
      </c>
      <c r="BI224" s="63">
        <f t="shared" si="218"/>
        <v>79.861006599999996</v>
      </c>
      <c r="BJ224" s="63">
        <f t="shared" si="219"/>
        <v>70.459604499999983</v>
      </c>
      <c r="BK224" s="63">
        <f t="shared" si="220"/>
        <v>85.325054399999999</v>
      </c>
      <c r="BL224" s="63">
        <f t="shared" si="221"/>
        <v>77.984519299999988</v>
      </c>
      <c r="BM224" s="63">
        <f t="shared" si="222"/>
        <v>70.459604499999983</v>
      </c>
      <c r="BN224" s="64">
        <f t="shared" si="223"/>
        <v>72.707104499999986</v>
      </c>
      <c r="BO224" s="51"/>
      <c r="BP224" s="97"/>
      <c r="BX224" s="54">
        <f t="shared" si="187"/>
        <v>2032</v>
      </c>
      <c r="BY224" s="98">
        <f t="shared" si="224"/>
        <v>48549</v>
      </c>
      <c r="BZ224" s="57">
        <f t="shared" si="188"/>
        <v>8.5545846499682145</v>
      </c>
      <c r="CA224" s="57">
        <f t="shared" si="189"/>
        <v>8.3820560983910841</v>
      </c>
      <c r="CB224" s="57">
        <v>8.4663388642884012</v>
      </c>
      <c r="CC224" s="57">
        <v>8.3255533019557113</v>
      </c>
      <c r="CD224" s="57">
        <v>8.4663388642884012</v>
      </c>
      <c r="CE224" s="57">
        <f t="shared" si="190"/>
        <v>8.4188159507592957</v>
      </c>
      <c r="CF224" s="1"/>
      <c r="CG224" s="99">
        <v>-0.5</v>
      </c>
      <c r="CH224" s="7">
        <v>-0.5</v>
      </c>
      <c r="CI224" s="7">
        <v>-0.5</v>
      </c>
      <c r="CJ224" s="7">
        <v>-0.5</v>
      </c>
      <c r="CK224" s="7">
        <v>2.5</v>
      </c>
      <c r="CL224" s="7">
        <v>0.75</v>
      </c>
      <c r="CM224" s="7">
        <v>-5.1106400000000036</v>
      </c>
      <c r="CN224" s="100">
        <v>-3.9255899999999997</v>
      </c>
      <c r="CO224" s="13"/>
      <c r="CP224" s="101">
        <v>1.040931664321874</v>
      </c>
      <c r="CQ224" s="102">
        <v>1.0179406707309742</v>
      </c>
      <c r="CR224" s="102">
        <v>1.0119764799249666</v>
      </c>
      <c r="CS224" s="102">
        <v>0.98106128927527858</v>
      </c>
      <c r="CT224" s="102">
        <v>1.0413083407329919</v>
      </c>
      <c r="CU224" s="103">
        <v>1.0018063583815029</v>
      </c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</row>
    <row r="225" spans="1:143" ht="12.75" x14ac:dyDescent="0.2">
      <c r="A225" s="3">
        <f t="shared" si="186"/>
        <v>2033</v>
      </c>
      <c r="B225" s="43">
        <v>48580</v>
      </c>
      <c r="C225" s="43">
        <v>48610</v>
      </c>
      <c r="D225" s="44">
        <f t="shared" si="191"/>
        <v>48580</v>
      </c>
      <c r="E225" s="94">
        <v>81.525019999999998</v>
      </c>
      <c r="F225" s="46">
        <v>70.535049999999998</v>
      </c>
      <c r="G225" s="94">
        <v>70.690700000000007</v>
      </c>
      <c r="H225" s="46">
        <v>68.896159999999995</v>
      </c>
      <c r="I225" s="94">
        <v>84.602639999999994</v>
      </c>
      <c r="J225" s="46">
        <v>69.461709999999997</v>
      </c>
      <c r="K225" s="94">
        <v>85.039829999999995</v>
      </c>
      <c r="L225" s="46">
        <v>79.512020000000007</v>
      </c>
      <c r="M225" s="94">
        <v>79.445409999999995</v>
      </c>
      <c r="N225" s="46">
        <v>74.040629999999993</v>
      </c>
      <c r="O225" s="94">
        <f t="shared" si="198"/>
        <v>70.190700000000007</v>
      </c>
      <c r="P225" s="46">
        <f t="shared" si="199"/>
        <v>68.396159999999995</v>
      </c>
      <c r="Q225" s="94">
        <f t="shared" si="200"/>
        <v>70.190700000000007</v>
      </c>
      <c r="R225" s="46">
        <f t="shared" si="201"/>
        <v>68.396159999999995</v>
      </c>
      <c r="S225" s="94">
        <f t="shared" si="202"/>
        <v>72.440700000000007</v>
      </c>
      <c r="T225" s="46">
        <f t="shared" si="203"/>
        <v>67.396159999999995</v>
      </c>
      <c r="U225" s="94">
        <f t="shared" si="204"/>
        <v>74.458449999999999</v>
      </c>
      <c r="V225" s="95">
        <f t="shared" si="205"/>
        <v>65.920879999999997</v>
      </c>
      <c r="W225" s="96">
        <v>8.2264219884352698</v>
      </c>
      <c r="X225" s="96">
        <v>8.5296527901531807</v>
      </c>
      <c r="Y225" s="96">
        <v>8.1507791381644772</v>
      </c>
      <c r="Z225" s="96">
        <v>8.1672300230198775</v>
      </c>
      <c r="AA225" s="96">
        <v>7.9947293889015842</v>
      </c>
      <c r="AB225" s="96">
        <v>8.0760161277848681</v>
      </c>
      <c r="AC225" s="96">
        <v>8.0963241583711358</v>
      </c>
      <c r="AD225" s="96">
        <v>8.0154833432083628</v>
      </c>
      <c r="AE225" s="96">
        <v>7.4483877989681995</v>
      </c>
      <c r="AF225" s="96">
        <f t="shared" si="193"/>
        <v>8.5115312886832317</v>
      </c>
      <c r="AG225" s="96">
        <f t="shared" si="194"/>
        <v>8.3184305788383472</v>
      </c>
      <c r="AH225" s="96">
        <f t="shared" si="195"/>
        <v>8.2676303920951053</v>
      </c>
      <c r="AI225" s="96">
        <f t="shared" si="196"/>
        <v>8.3617826235717914</v>
      </c>
      <c r="AJ225" s="96">
        <f t="shared" si="197"/>
        <v>8.1113242031293051</v>
      </c>
      <c r="AK225" s="125"/>
      <c r="AL225" s="7"/>
      <c r="AM225" s="13"/>
      <c r="AN225" s="13"/>
      <c r="AO225" s="13"/>
      <c r="AP225" s="13"/>
      <c r="AQ225" s="13"/>
      <c r="AR225" s="8">
        <f t="shared" si="206"/>
        <v>8.2606079666339429</v>
      </c>
      <c r="AS225" s="8">
        <f t="shared" si="207"/>
        <v>8.1784443167073508</v>
      </c>
      <c r="AT225" s="8">
        <f t="shared" si="208"/>
        <v>8.5737033092143999</v>
      </c>
      <c r="AU225" s="8">
        <f t="shared" si="209"/>
        <v>8.4884256710877377</v>
      </c>
      <c r="AV225" s="8">
        <f t="shared" si="192"/>
        <v>8.3752953159108579</v>
      </c>
      <c r="AW225" s="8"/>
      <c r="AX225" s="8">
        <f t="shared" si="210"/>
        <v>8.3146348585875831</v>
      </c>
      <c r="AY225" s="8">
        <f t="shared" si="211"/>
        <v>8.2468481566424501</v>
      </c>
      <c r="AZ225" s="8">
        <f t="shared" si="212"/>
        <v>8.0804135353470343</v>
      </c>
      <c r="BA225" s="8">
        <v>8.3175699484682823</v>
      </c>
      <c r="BB225" s="8">
        <f t="shared" si="213"/>
        <v>8.2139604558884987</v>
      </c>
      <c r="BC225" s="8">
        <v>8.179215153417644</v>
      </c>
      <c r="BD225" s="8">
        <f t="shared" si="214"/>
        <v>8.2645486921344826</v>
      </c>
      <c r="BE225" s="5"/>
      <c r="BF225" s="61">
        <f t="shared" si="215"/>
        <v>76.799332899999996</v>
      </c>
      <c r="BG225" s="63">
        <f t="shared" si="216"/>
        <v>69.919047800000001</v>
      </c>
      <c r="BH225" s="63">
        <f t="shared" si="217"/>
        <v>78.092040099999991</v>
      </c>
      <c r="BI225" s="63">
        <f t="shared" si="218"/>
        <v>77.121354599999989</v>
      </c>
      <c r="BJ225" s="63">
        <f t="shared" si="219"/>
        <v>69.419047800000001</v>
      </c>
      <c r="BK225" s="63">
        <f t="shared" si="220"/>
        <v>82.662871699999982</v>
      </c>
      <c r="BL225" s="63">
        <f t="shared" si="221"/>
        <v>70.787294900000006</v>
      </c>
      <c r="BM225" s="63">
        <f t="shared" si="222"/>
        <v>69.419047800000001</v>
      </c>
      <c r="BN225" s="64">
        <f t="shared" si="223"/>
        <v>70.271547799999993</v>
      </c>
      <c r="BO225" s="51"/>
      <c r="BP225" s="97"/>
      <c r="BX225" s="54">
        <f t="shared" si="187"/>
        <v>2033</v>
      </c>
      <c r="BY225" s="98">
        <f t="shared" si="224"/>
        <v>48580</v>
      </c>
      <c r="BZ225" s="57">
        <f t="shared" si="188"/>
        <v>8.4196380472934234</v>
      </c>
      <c r="CA225" s="57">
        <f t="shared" si="189"/>
        <v>8.2139604558884987</v>
      </c>
      <c r="CB225" s="57">
        <v>8.3142536219376701</v>
      </c>
      <c r="CC225" s="57">
        <v>8.1759682666240963</v>
      </c>
      <c r="CD225" s="57">
        <v>8.3142536219376701</v>
      </c>
      <c r="CE225" s="57">
        <f t="shared" si="190"/>
        <v>8.2504615403341379</v>
      </c>
      <c r="CF225" s="1"/>
      <c r="CG225" s="99">
        <v>-0.5</v>
      </c>
      <c r="CH225" s="7">
        <v>-0.5</v>
      </c>
      <c r="CI225" s="7">
        <v>-0.5</v>
      </c>
      <c r="CJ225" s="7">
        <v>-0.5</v>
      </c>
      <c r="CK225" s="7">
        <v>1.75</v>
      </c>
      <c r="CL225" s="7">
        <v>-1.5</v>
      </c>
      <c r="CM225" s="7">
        <v>-7.0665699999999987</v>
      </c>
      <c r="CN225" s="100">
        <v>-4.6141700000000014</v>
      </c>
      <c r="CO225" s="13"/>
      <c r="CP225" s="101">
        <v>1.0421564306004507</v>
      </c>
      <c r="CQ225" s="102">
        <v>1.0185130766970321</v>
      </c>
      <c r="CR225" s="102">
        <v>1.0122930747379764</v>
      </c>
      <c r="CS225" s="102">
        <v>0.97887893035556872</v>
      </c>
      <c r="CT225" s="102">
        <v>1.0432037926517375</v>
      </c>
      <c r="CU225" s="103">
        <v>1.0018526981460667</v>
      </c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</row>
    <row r="226" spans="1:143" ht="12.75" x14ac:dyDescent="0.2">
      <c r="A226" s="3">
        <f t="shared" si="186"/>
        <v>2033</v>
      </c>
      <c r="B226" s="43">
        <v>48611</v>
      </c>
      <c r="C226" s="43">
        <v>48638</v>
      </c>
      <c r="D226" s="44">
        <f t="shared" si="191"/>
        <v>48611</v>
      </c>
      <c r="E226" s="94">
        <v>74.100380000000001</v>
      </c>
      <c r="F226" s="46">
        <v>67.273219999999995</v>
      </c>
      <c r="G226" s="94">
        <v>69.105249999999998</v>
      </c>
      <c r="H226" s="46">
        <v>67.676770000000005</v>
      </c>
      <c r="I226" s="94">
        <v>73.740099999999998</v>
      </c>
      <c r="J226" s="46">
        <v>64.363349999999997</v>
      </c>
      <c r="K226" s="94">
        <v>82.344089999999994</v>
      </c>
      <c r="L226" s="46">
        <v>77.800460000000001</v>
      </c>
      <c r="M226" s="94">
        <v>76.646450000000002</v>
      </c>
      <c r="N226" s="46">
        <v>72.289590000000004</v>
      </c>
      <c r="O226" s="94">
        <f t="shared" si="198"/>
        <v>68.105249999999998</v>
      </c>
      <c r="P226" s="46">
        <f t="shared" si="199"/>
        <v>66.426770000000005</v>
      </c>
      <c r="Q226" s="94">
        <f t="shared" si="200"/>
        <v>69.105249999999998</v>
      </c>
      <c r="R226" s="46">
        <f t="shared" si="201"/>
        <v>67.176770000000005</v>
      </c>
      <c r="S226" s="94">
        <f t="shared" si="202"/>
        <v>71.605249999999998</v>
      </c>
      <c r="T226" s="46">
        <f t="shared" si="203"/>
        <v>69.926770000000005</v>
      </c>
      <c r="U226" s="94">
        <f t="shared" si="204"/>
        <v>70.364409999999992</v>
      </c>
      <c r="V226" s="95">
        <f t="shared" si="205"/>
        <v>62.748319999999993</v>
      </c>
      <c r="W226" s="96">
        <v>8.1472603519134861</v>
      </c>
      <c r="X226" s="96">
        <v>8.3990718959992421</v>
      </c>
      <c r="Y226" s="96">
        <v>7.9500960544427146</v>
      </c>
      <c r="Z226" s="96">
        <v>7.9538672801839443</v>
      </c>
      <c r="AA226" s="96">
        <v>7.8013679075204649</v>
      </c>
      <c r="AB226" s="96">
        <v>7.9249263501887155</v>
      </c>
      <c r="AC226" s="96">
        <v>7.9465361461869239</v>
      </c>
      <c r="AD226" s="96">
        <v>7.8671919423614591</v>
      </c>
      <c r="AE226" s="96">
        <v>7.3945019729527717</v>
      </c>
      <c r="AF226" s="96">
        <f t="shared" si="193"/>
        <v>8.2972658675455104</v>
      </c>
      <c r="AG226" s="96">
        <f t="shared" si="194"/>
        <v>8.1045666602520505</v>
      </c>
      <c r="AH226" s="96">
        <f t="shared" si="195"/>
        <v>8.0539668684043662</v>
      </c>
      <c r="AI226" s="96">
        <f t="shared" si="196"/>
        <v>8.2120915891125854</v>
      </c>
      <c r="AJ226" s="96">
        <f t="shared" si="197"/>
        <v>7.9615362144173139</v>
      </c>
      <c r="AK226" s="125"/>
      <c r="AL226" s="7"/>
      <c r="AM226" s="13"/>
      <c r="AN226" s="13"/>
      <c r="AO226" s="13"/>
      <c r="AP226" s="13"/>
      <c r="AQ226" s="13"/>
      <c r="AR226" s="8">
        <f t="shared" si="206"/>
        <v>8.1083689055665449</v>
      </c>
      <c r="AS226" s="8">
        <f t="shared" si="207"/>
        <v>8.0277263567044006</v>
      </c>
      <c r="AT226" s="8">
        <f t="shared" si="208"/>
        <v>8.4156944139176648</v>
      </c>
      <c r="AU226" s="8">
        <f t="shared" si="209"/>
        <v>8.3319955263241638</v>
      </c>
      <c r="AV226" s="8">
        <f t="shared" si="192"/>
        <v>8.220946300628194</v>
      </c>
      <c r="AW226" s="8"/>
      <c r="AX226" s="8">
        <f t="shared" si="210"/>
        <v>8.0975380506552135</v>
      </c>
      <c r="AY226" s="8">
        <f t="shared" si="211"/>
        <v>8.0948562619857167</v>
      </c>
      <c r="AZ226" s="8">
        <f t="shared" si="212"/>
        <v>7.9292716500745142</v>
      </c>
      <c r="BA226" s="8">
        <v>8.0998530229159051</v>
      </c>
      <c r="BB226" s="8">
        <f t="shared" si="213"/>
        <v>8.0158238831032538</v>
      </c>
      <c r="BC226" s="8">
        <v>7.9650777784195039</v>
      </c>
      <c r="BD226" s="8">
        <f t="shared" si="214"/>
        <v>8.0502214768296785</v>
      </c>
      <c r="BE226" s="5"/>
      <c r="BF226" s="61">
        <f t="shared" si="215"/>
        <v>71.164701199999996</v>
      </c>
      <c r="BG226" s="63">
        <f t="shared" si="216"/>
        <v>68.491003599999999</v>
      </c>
      <c r="BH226" s="63">
        <f t="shared" si="217"/>
        <v>69.708097499999994</v>
      </c>
      <c r="BI226" s="63">
        <f t="shared" si="218"/>
        <v>74.773000199999998</v>
      </c>
      <c r="BJ226" s="63">
        <f t="shared" si="219"/>
        <v>68.276003599999996</v>
      </c>
      <c r="BK226" s="63">
        <f t="shared" si="220"/>
        <v>80.390329100000002</v>
      </c>
      <c r="BL226" s="63">
        <f t="shared" si="221"/>
        <v>67.089491299999992</v>
      </c>
      <c r="BM226" s="63">
        <f t="shared" si="222"/>
        <v>67.383503599999997</v>
      </c>
      <c r="BN226" s="64">
        <f t="shared" si="223"/>
        <v>70.883503599999997</v>
      </c>
      <c r="BO226" s="51"/>
      <c r="BP226" s="97"/>
      <c r="BX226" s="54">
        <f t="shared" si="187"/>
        <v>2033</v>
      </c>
      <c r="BY226" s="98">
        <f t="shared" si="224"/>
        <v>48611</v>
      </c>
      <c r="BZ226" s="57">
        <f t="shared" si="188"/>
        <v>8.2131527260445676</v>
      </c>
      <c r="CA226" s="57">
        <f t="shared" si="189"/>
        <v>8.0158238831032538</v>
      </c>
      <c r="CB226" s="57">
        <v>8.0965366963852929</v>
      </c>
      <c r="CC226" s="57">
        <v>7.9618305008707386</v>
      </c>
      <c r="CD226" s="57">
        <v>8.0965366963852929</v>
      </c>
      <c r="CE226" s="57">
        <f t="shared" si="190"/>
        <v>8.0520199543518736</v>
      </c>
      <c r="CF226" s="1"/>
      <c r="CG226" s="99">
        <v>-1</v>
      </c>
      <c r="CH226" s="7">
        <v>-1.25</v>
      </c>
      <c r="CI226" s="7">
        <v>0</v>
      </c>
      <c r="CJ226" s="7">
        <v>-0.5</v>
      </c>
      <c r="CK226" s="7">
        <v>2.5</v>
      </c>
      <c r="CL226" s="7">
        <v>2.25</v>
      </c>
      <c r="CM226" s="7">
        <v>-3.7359700000000089</v>
      </c>
      <c r="CN226" s="100">
        <v>-4.5249000000000024</v>
      </c>
      <c r="CO226" s="13"/>
      <c r="CP226" s="101">
        <v>1.0431737889588755</v>
      </c>
      <c r="CQ226" s="102">
        <v>1.0189466802449112</v>
      </c>
      <c r="CR226" s="102">
        <v>1.0125850211845762</v>
      </c>
      <c r="CS226" s="102">
        <v>0.98082701567784358</v>
      </c>
      <c r="CT226" s="102">
        <v>1.0438402481187714</v>
      </c>
      <c r="CU226" s="103">
        <v>1.001887623482036</v>
      </c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</row>
    <row r="227" spans="1:143" ht="12.75" x14ac:dyDescent="0.2">
      <c r="A227" s="3">
        <f t="shared" si="186"/>
        <v>2033</v>
      </c>
      <c r="B227" s="43">
        <v>48639</v>
      </c>
      <c r="C227" s="43">
        <v>48669</v>
      </c>
      <c r="D227" s="44">
        <f t="shared" si="191"/>
        <v>48639</v>
      </c>
      <c r="E227" s="94">
        <v>64.552930000000003</v>
      </c>
      <c r="F227" s="46">
        <v>61.296590000000002</v>
      </c>
      <c r="G227" s="94">
        <v>65.13176</v>
      </c>
      <c r="H227" s="46">
        <v>63.002609999999997</v>
      </c>
      <c r="I227" s="94">
        <v>60.360610000000001</v>
      </c>
      <c r="J227" s="46">
        <v>57.109400000000001</v>
      </c>
      <c r="K227" s="94">
        <v>75.025440000000003</v>
      </c>
      <c r="L227" s="46">
        <v>72.188010000000006</v>
      </c>
      <c r="M227" s="94">
        <v>69.270700000000005</v>
      </c>
      <c r="N227" s="46">
        <v>66.516220000000004</v>
      </c>
      <c r="O227" s="94">
        <f t="shared" si="198"/>
        <v>64.13176</v>
      </c>
      <c r="P227" s="46">
        <f t="shared" si="199"/>
        <v>61.502609999999997</v>
      </c>
      <c r="Q227" s="94">
        <f t="shared" si="200"/>
        <v>65.13176</v>
      </c>
      <c r="R227" s="46">
        <f t="shared" si="201"/>
        <v>62.502609999999997</v>
      </c>
      <c r="S227" s="94">
        <f t="shared" si="202"/>
        <v>67.38176</v>
      </c>
      <c r="T227" s="46">
        <f t="shared" si="203"/>
        <v>65.002610000000004</v>
      </c>
      <c r="U227" s="94">
        <f t="shared" si="204"/>
        <v>61.159650000000006</v>
      </c>
      <c r="V227" s="95">
        <f t="shared" si="205"/>
        <v>58.66048</v>
      </c>
      <c r="W227" s="96">
        <v>7.5557302839233049</v>
      </c>
      <c r="X227" s="96">
        <v>7.7023485976934589</v>
      </c>
      <c r="Y227" s="96">
        <v>7.4021232680160063</v>
      </c>
      <c r="Z227" s="96">
        <v>7.4592674087802786</v>
      </c>
      <c r="AA227" s="96">
        <v>7.3017680969302532</v>
      </c>
      <c r="AB227" s="96">
        <v>7.8021481110844926</v>
      </c>
      <c r="AC227" s="96">
        <v>7.8201607828106479</v>
      </c>
      <c r="AD227" s="96">
        <v>7.7420773765513546</v>
      </c>
      <c r="AE227" s="96">
        <v>7.2107007064038244</v>
      </c>
      <c r="AF227" s="96">
        <f t="shared" si="193"/>
        <v>7.8003659184440481</v>
      </c>
      <c r="AG227" s="96">
        <f t="shared" si="194"/>
        <v>7.6087667555839529</v>
      </c>
      <c r="AH227" s="96">
        <f t="shared" si="195"/>
        <v>7.5589669731704214</v>
      </c>
      <c r="AI227" s="96">
        <f t="shared" si="196"/>
        <v>8.0827763809805209</v>
      </c>
      <c r="AJ227" s="96">
        <f t="shared" si="197"/>
        <v>7.835160707587784</v>
      </c>
      <c r="AK227" s="125"/>
      <c r="AL227" s="7"/>
      <c r="AM227" s="13"/>
      <c r="AN227" s="13"/>
      <c r="AO227" s="13"/>
      <c r="AP227" s="13"/>
      <c r="AQ227" s="13"/>
      <c r="AR227" s="8">
        <f t="shared" si="206"/>
        <v>7.9799256050519842</v>
      </c>
      <c r="AS227" s="8">
        <f t="shared" si="207"/>
        <v>7.9005644847559244</v>
      </c>
      <c r="AT227" s="8">
        <f t="shared" si="208"/>
        <v>8.2823831344058512</v>
      </c>
      <c r="AU227" s="8">
        <f t="shared" si="209"/>
        <v>8.2000142413006838</v>
      </c>
      <c r="AV227" s="8">
        <f t="shared" si="192"/>
        <v>8.0907218663786118</v>
      </c>
      <c r="AW227" s="8"/>
      <c r="AX227" s="8">
        <f t="shared" si="210"/>
        <v>7.5942821782461118</v>
      </c>
      <c r="AY227" s="8">
        <f t="shared" si="211"/>
        <v>7.9666214944806164</v>
      </c>
      <c r="AZ227" s="8">
        <f t="shared" si="212"/>
        <v>7.80645106734619</v>
      </c>
      <c r="BA227" s="8">
        <v>7.5951592818004112</v>
      </c>
      <c r="BB227" s="8">
        <f t="shared" si="213"/>
        <v>7.5038863786558601</v>
      </c>
      <c r="BC227" s="8">
        <v>7.4686818614449031</v>
      </c>
      <c r="BD227" s="8">
        <f t="shared" si="214"/>
        <v>7.5533858450831524</v>
      </c>
      <c r="BE227" s="5"/>
      <c r="BF227" s="61">
        <f t="shared" si="215"/>
        <v>63.152703799999998</v>
      </c>
      <c r="BG227" s="63">
        <f t="shared" si="216"/>
        <v>64.216225499999993</v>
      </c>
      <c r="BH227" s="63">
        <f t="shared" si="217"/>
        <v>58.962589699999995</v>
      </c>
      <c r="BI227" s="63">
        <f t="shared" si="218"/>
        <v>68.086273599999998</v>
      </c>
      <c r="BJ227" s="63">
        <f t="shared" si="219"/>
        <v>64.001225500000004</v>
      </c>
      <c r="BK227" s="63">
        <f t="shared" si="220"/>
        <v>73.805345100000011</v>
      </c>
      <c r="BL227" s="63">
        <f t="shared" si="221"/>
        <v>60.085006900000003</v>
      </c>
      <c r="BM227" s="63">
        <f t="shared" si="222"/>
        <v>63.001225499999997</v>
      </c>
      <c r="BN227" s="64">
        <f t="shared" si="223"/>
        <v>66.358725499999991</v>
      </c>
      <c r="BO227" s="51"/>
      <c r="BP227" s="97"/>
      <c r="BX227" s="54">
        <f t="shared" si="187"/>
        <v>2033</v>
      </c>
      <c r="BY227" s="98">
        <f t="shared" si="224"/>
        <v>48639</v>
      </c>
      <c r="BZ227" s="57">
        <f t="shared" si="188"/>
        <v>7.649336709554488</v>
      </c>
      <c r="CA227" s="57">
        <f t="shared" si="189"/>
        <v>7.5038863786558601</v>
      </c>
      <c r="CB227" s="57">
        <v>7.5918429552697981</v>
      </c>
      <c r="CC227" s="57">
        <v>7.4654336780790489</v>
      </c>
      <c r="CD227" s="57">
        <v>7.5918429552697981</v>
      </c>
      <c r="CE227" s="57">
        <f t="shared" si="190"/>
        <v>7.5392943687707845</v>
      </c>
      <c r="CF227" s="1"/>
      <c r="CG227" s="99">
        <v>-1</v>
      </c>
      <c r="CH227" s="7">
        <v>-1.5</v>
      </c>
      <c r="CI227" s="7">
        <v>0</v>
      </c>
      <c r="CJ227" s="7">
        <v>-0.5</v>
      </c>
      <c r="CK227" s="7">
        <v>2.25</v>
      </c>
      <c r="CL227" s="7">
        <v>2</v>
      </c>
      <c r="CM227" s="7">
        <v>-3.3932799999999972</v>
      </c>
      <c r="CN227" s="100">
        <v>-2.6361100000000022</v>
      </c>
      <c r="CO227" s="13"/>
      <c r="CP227" s="101">
        <v>1.0457281514351213</v>
      </c>
      <c r="CQ227" s="102">
        <v>1.0200420951027576</v>
      </c>
      <c r="CR227" s="102">
        <v>1.0133658654297319</v>
      </c>
      <c r="CS227" s="102">
        <v>0.97888541820278041</v>
      </c>
      <c r="CT227" s="102">
        <v>1.0440061482026841</v>
      </c>
      <c r="CU227" s="103">
        <v>1.0019181095112657</v>
      </c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</row>
    <row r="228" spans="1:143" ht="12.75" x14ac:dyDescent="0.2">
      <c r="A228" s="3">
        <f t="shared" si="186"/>
        <v>2033</v>
      </c>
      <c r="B228" s="43">
        <v>48670</v>
      </c>
      <c r="C228" s="43">
        <v>48699</v>
      </c>
      <c r="D228" s="44">
        <f t="shared" si="191"/>
        <v>48670</v>
      </c>
      <c r="E228" s="94">
        <v>63.201749999999997</v>
      </c>
      <c r="F228" s="46">
        <v>60.706229999999998</v>
      </c>
      <c r="G228" s="94">
        <v>64.952269999999999</v>
      </c>
      <c r="H228" s="46">
        <v>62.672550000000001</v>
      </c>
      <c r="I228" s="94">
        <v>58.478369999999998</v>
      </c>
      <c r="J228" s="46">
        <v>56.087330000000001</v>
      </c>
      <c r="K228" s="94">
        <v>74.531360000000006</v>
      </c>
      <c r="L228" s="46">
        <v>71.638499999999993</v>
      </c>
      <c r="M228" s="94">
        <v>69.177859999999995</v>
      </c>
      <c r="N228" s="46">
        <v>66.370570000000001</v>
      </c>
      <c r="O228" s="94">
        <f t="shared" si="198"/>
        <v>63.702269999999999</v>
      </c>
      <c r="P228" s="46">
        <f t="shared" si="199"/>
        <v>61.672550000000001</v>
      </c>
      <c r="Q228" s="94">
        <f t="shared" si="200"/>
        <v>61.952269999999999</v>
      </c>
      <c r="R228" s="46">
        <f t="shared" si="201"/>
        <v>61.922550000000001</v>
      </c>
      <c r="S228" s="94">
        <f t="shared" si="202"/>
        <v>67.202269999999999</v>
      </c>
      <c r="T228" s="46">
        <f t="shared" si="203"/>
        <v>60.672550000000001</v>
      </c>
      <c r="U228" s="94">
        <f t="shared" si="204"/>
        <v>62.56429</v>
      </c>
      <c r="V228" s="95">
        <f t="shared" si="205"/>
        <v>64.594669999999994</v>
      </c>
      <c r="W228" s="96">
        <v>7.4851991489250533</v>
      </c>
      <c r="X228" s="96">
        <v>7.6854819990469867</v>
      </c>
      <c r="Y228" s="96">
        <v>7.2878410174019352</v>
      </c>
      <c r="Z228" s="96">
        <v>7.3056371219487</v>
      </c>
      <c r="AA228" s="96">
        <v>6.9506353180870333</v>
      </c>
      <c r="AB228" s="96">
        <v>7.704338211041545</v>
      </c>
      <c r="AC228" s="96">
        <v>7.6171849845753012</v>
      </c>
      <c r="AD228" s="96">
        <v>7.2601969492855742</v>
      </c>
      <c r="AE228" s="96">
        <v>6.9845810265241326</v>
      </c>
      <c r="AF228" s="96">
        <f t="shared" si="193"/>
        <v>7.6349387952209451</v>
      </c>
      <c r="AG228" s="96">
        <f t="shared" si="194"/>
        <v>7.4492378516234474</v>
      </c>
      <c r="AH228" s="96">
        <f t="shared" si="195"/>
        <v>7.4033376183917561</v>
      </c>
      <c r="AI228" s="96">
        <f t="shared" si="196"/>
        <v>7.5579968241509006</v>
      </c>
      <c r="AJ228" s="96">
        <f t="shared" si="197"/>
        <v>7.6321849550065135</v>
      </c>
      <c r="AK228" s="125"/>
      <c r="AL228" s="7"/>
      <c r="AM228" s="13"/>
      <c r="AN228" s="13"/>
      <c r="AO228" s="13"/>
      <c r="AP228" s="13"/>
      <c r="AQ228" s="13"/>
      <c r="AR228" s="8">
        <f t="shared" si="206"/>
        <v>7.7736284221722745</v>
      </c>
      <c r="AS228" s="8">
        <f t="shared" si="207"/>
        <v>7.4107988304559136</v>
      </c>
      <c r="AT228" s="8">
        <f t="shared" si="208"/>
        <v>8.068267323778116</v>
      </c>
      <c r="AU228" s="8">
        <f t="shared" si="209"/>
        <v>7.6916865529423948</v>
      </c>
      <c r="AV228" s="8">
        <f t="shared" si="192"/>
        <v>7.7360952823371747</v>
      </c>
      <c r="AW228" s="8"/>
      <c r="AX228" s="8">
        <f t="shared" si="210"/>
        <v>7.4379632050760076</v>
      </c>
      <c r="AY228" s="8">
        <f t="shared" si="211"/>
        <v>7.7606592436076109</v>
      </c>
      <c r="AZ228" s="8">
        <f t="shared" si="212"/>
        <v>7.7086074347324622</v>
      </c>
      <c r="BA228" s="8">
        <v>7.4383934901251942</v>
      </c>
      <c r="BB228" s="8">
        <f t="shared" si="213"/>
        <v>7.1440823220484004</v>
      </c>
      <c r="BC228" s="8">
        <v>7.3144935040920407</v>
      </c>
      <c r="BD228" s="8">
        <f t="shared" si="214"/>
        <v>7.3990610968846813</v>
      </c>
      <c r="BE228" s="5"/>
      <c r="BF228" s="61">
        <f t="shared" si="215"/>
        <v>62.128676399999996</v>
      </c>
      <c r="BG228" s="63">
        <f t="shared" si="216"/>
        <v>63.971990399999996</v>
      </c>
      <c r="BH228" s="63">
        <f t="shared" si="217"/>
        <v>57.450222799999992</v>
      </c>
      <c r="BI228" s="63">
        <f t="shared" si="218"/>
        <v>67.970725299999998</v>
      </c>
      <c r="BJ228" s="63">
        <f t="shared" si="219"/>
        <v>61.939490399999997</v>
      </c>
      <c r="BK228" s="63">
        <f t="shared" si="220"/>
        <v>73.287430200000003</v>
      </c>
      <c r="BL228" s="63">
        <f t="shared" si="221"/>
        <v>63.437353399999992</v>
      </c>
      <c r="BM228" s="63">
        <f t="shared" si="222"/>
        <v>62.829490399999997</v>
      </c>
      <c r="BN228" s="64">
        <f t="shared" si="223"/>
        <v>64.394490399999995</v>
      </c>
      <c r="BO228" s="51"/>
      <c r="BP228" s="97"/>
      <c r="BX228" s="54">
        <f t="shared" si="187"/>
        <v>2033</v>
      </c>
      <c r="BY228" s="98">
        <f t="shared" si="224"/>
        <v>48670</v>
      </c>
      <c r="BZ228" s="57">
        <f t="shared" si="188"/>
        <v>7.5317502802777403</v>
      </c>
      <c r="CA228" s="57">
        <f t="shared" si="189"/>
        <v>7.1440823220484004</v>
      </c>
      <c r="CB228" s="57">
        <v>7.4350771635945812</v>
      </c>
      <c r="CC228" s="57">
        <v>7.3112450393651924</v>
      </c>
      <c r="CD228" s="57">
        <v>7.4350771635945812</v>
      </c>
      <c r="CE228" s="57">
        <f t="shared" si="190"/>
        <v>7.1789364266082023</v>
      </c>
      <c r="CF228" s="1"/>
      <c r="CG228" s="99">
        <v>-1.25</v>
      </c>
      <c r="CH228" s="7">
        <v>-1</v>
      </c>
      <c r="CI228" s="7">
        <v>-3</v>
      </c>
      <c r="CJ228" s="7">
        <v>-0.75</v>
      </c>
      <c r="CK228" s="7">
        <v>2.25</v>
      </c>
      <c r="CL228" s="7">
        <v>-2</v>
      </c>
      <c r="CM228" s="7">
        <v>-0.63745999999999725</v>
      </c>
      <c r="CN228" s="100">
        <v>3.8884399999999957</v>
      </c>
      <c r="CO228" s="13"/>
      <c r="CP228" s="101">
        <v>1.0450750109505038</v>
      </c>
      <c r="CQ228" s="102">
        <v>1.0196561541830924</v>
      </c>
      <c r="CR228" s="102">
        <v>1.0133733026719229</v>
      </c>
      <c r="CS228" s="102">
        <v>0.9514071397284275</v>
      </c>
      <c r="CT228" s="102">
        <v>1.0410181537698686</v>
      </c>
      <c r="CU228" s="103">
        <v>1.0019692275376779</v>
      </c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</row>
    <row r="229" spans="1:143" ht="12.75" x14ac:dyDescent="0.2">
      <c r="A229" s="3">
        <f t="shared" si="186"/>
        <v>2033</v>
      </c>
      <c r="B229" s="43">
        <v>48700</v>
      </c>
      <c r="C229" s="43">
        <v>48730</v>
      </c>
      <c r="D229" s="44">
        <f t="shared" si="191"/>
        <v>48700</v>
      </c>
      <c r="E229" s="94">
        <v>60.49297</v>
      </c>
      <c r="F229" s="46">
        <v>57.318600000000004</v>
      </c>
      <c r="G229" s="94">
        <v>65.616190000000003</v>
      </c>
      <c r="H229" s="46">
        <v>63.503979999999999</v>
      </c>
      <c r="I229" s="94">
        <v>55.881030000000003</v>
      </c>
      <c r="J229" s="46">
        <v>52.846339999999998</v>
      </c>
      <c r="K229" s="94">
        <v>73.018339999999995</v>
      </c>
      <c r="L229" s="46">
        <v>68.994069999999994</v>
      </c>
      <c r="M229" s="94">
        <v>69.507980000000003</v>
      </c>
      <c r="N229" s="46">
        <v>66.24239</v>
      </c>
      <c r="O229" s="94">
        <f t="shared" si="198"/>
        <v>64.616189999999989</v>
      </c>
      <c r="P229" s="46">
        <f t="shared" si="199"/>
        <v>62.003979999999999</v>
      </c>
      <c r="Q229" s="94">
        <f t="shared" si="200"/>
        <v>64.616189999999989</v>
      </c>
      <c r="R229" s="46">
        <f t="shared" si="201"/>
        <v>62.503979999999999</v>
      </c>
      <c r="S229" s="94">
        <f t="shared" si="202"/>
        <v>68.366190000000003</v>
      </c>
      <c r="T229" s="46">
        <f t="shared" si="203"/>
        <v>61.503979999999999</v>
      </c>
      <c r="U229" s="94">
        <f t="shared" si="204"/>
        <v>59.713509999999999</v>
      </c>
      <c r="V229" s="95">
        <f t="shared" si="205"/>
        <v>58.750730000000004</v>
      </c>
      <c r="W229" s="96">
        <v>7.5501190923473249</v>
      </c>
      <c r="X229" s="96">
        <v>7.9156602450325213</v>
      </c>
      <c r="Y229" s="96">
        <v>7.3497661693119758</v>
      </c>
      <c r="Z229" s="96">
        <v>7.3346219636983436</v>
      </c>
      <c r="AA229" s="96">
        <v>6.9796209006392926</v>
      </c>
      <c r="AB229" s="96">
        <v>7.6762728340512725</v>
      </c>
      <c r="AC229" s="96">
        <v>7.3815215952927433</v>
      </c>
      <c r="AD229" s="96">
        <v>7.2945749642056352</v>
      </c>
      <c r="AE229" s="96">
        <v>7.034100215004309</v>
      </c>
      <c r="AF229" s="96">
        <f t="shared" ref="AF229:AF260" si="225">+$Z229*$CP229</f>
        <v>7.6647229521935341</v>
      </c>
      <c r="AG229" s="96">
        <f t="shared" ref="AG229:AG260" si="226">+$Z229*$CQ229</f>
        <v>7.4786223949110289</v>
      </c>
      <c r="AH229" s="96">
        <f t="shared" ref="AH229:AH260" si="227">+$Z229*$CR229</f>
        <v>7.4324222565636271</v>
      </c>
      <c r="AI229" s="96">
        <f t="shared" ref="AI229:AI260" si="228">+$AD229*$CT229</f>
        <v>7.5937739373214095</v>
      </c>
      <c r="AJ229" s="96">
        <f t="shared" ref="AJ229:AJ260" si="229">+AC229*CU229</f>
        <v>7.3965216391766946</v>
      </c>
      <c r="AK229" s="125"/>
      <c r="AL229" s="7"/>
      <c r="AM229" s="13"/>
      <c r="AN229" s="13"/>
      <c r="AO229" s="13"/>
      <c r="AP229" s="13"/>
      <c r="AQ229" s="13"/>
      <c r="AR229" s="8">
        <f t="shared" si="206"/>
        <v>7.5341087664323032</v>
      </c>
      <c r="AS229" s="8">
        <f t="shared" si="207"/>
        <v>7.4457393883582021</v>
      </c>
      <c r="AT229" s="8">
        <f t="shared" si="208"/>
        <v>7.8196699142829802</v>
      </c>
      <c r="AU229" s="8">
        <f t="shared" si="209"/>
        <v>7.7279513519794039</v>
      </c>
      <c r="AV229" s="8">
        <f t="shared" si="192"/>
        <v>7.6318673552632221</v>
      </c>
      <c r="AW229" s="8"/>
      <c r="AX229" s="8">
        <f t="shared" si="210"/>
        <v>7.4674553110483766</v>
      </c>
      <c r="AY229" s="8">
        <f t="shared" si="211"/>
        <v>7.5215284579327681</v>
      </c>
      <c r="AZ229" s="8">
        <f t="shared" si="212"/>
        <v>7.6805323785858333</v>
      </c>
      <c r="BA229" s="8">
        <v>7.4679699018445849</v>
      </c>
      <c r="BB229" s="8">
        <f t="shared" si="213"/>
        <v>7.1737837080021452</v>
      </c>
      <c r="BC229" s="8">
        <v>7.343583640981425</v>
      </c>
      <c r="BD229" s="8">
        <f t="shared" si="214"/>
        <v>7.4281769600184262</v>
      </c>
      <c r="BE229" s="5"/>
      <c r="BF229" s="61">
        <f t="shared" si="215"/>
        <v>59.1279909</v>
      </c>
      <c r="BG229" s="63">
        <f t="shared" si="216"/>
        <v>64.707939699999997</v>
      </c>
      <c r="BH229" s="63">
        <f t="shared" si="217"/>
        <v>54.576113299999996</v>
      </c>
      <c r="BI229" s="63">
        <f t="shared" si="218"/>
        <v>68.103776299999993</v>
      </c>
      <c r="BJ229" s="63">
        <f t="shared" si="219"/>
        <v>63.70793969999999</v>
      </c>
      <c r="BK229" s="63">
        <f t="shared" si="220"/>
        <v>71.287903899999989</v>
      </c>
      <c r="BL229" s="63">
        <f t="shared" si="221"/>
        <v>59.299514599999995</v>
      </c>
      <c r="BM229" s="63">
        <f t="shared" si="222"/>
        <v>63.492939699999994</v>
      </c>
      <c r="BN229" s="64">
        <f t="shared" si="223"/>
        <v>65.415439699999993</v>
      </c>
      <c r="BO229" s="51"/>
      <c r="BP229" s="97"/>
      <c r="BX229" s="54">
        <f t="shared" si="187"/>
        <v>2033</v>
      </c>
      <c r="BY229" s="98">
        <f t="shared" si="224"/>
        <v>48700</v>
      </c>
      <c r="BZ229" s="57">
        <f t="shared" si="188"/>
        <v>7.5954658393990906</v>
      </c>
      <c r="CA229" s="57">
        <f t="shared" si="189"/>
        <v>7.1737837080021452</v>
      </c>
      <c r="CB229" s="57">
        <v>7.4646535753139718</v>
      </c>
      <c r="CC229" s="57">
        <v>7.3403352293378958</v>
      </c>
      <c r="CD229" s="57">
        <v>7.4646535753139718</v>
      </c>
      <c r="CE229" s="57">
        <f t="shared" si="190"/>
        <v>7.2086835351388467</v>
      </c>
      <c r="CF229" s="1"/>
      <c r="CG229" s="99">
        <v>-1.0000000000000071</v>
      </c>
      <c r="CH229" s="7">
        <v>-1.5</v>
      </c>
      <c r="CI229" s="7">
        <v>-1.0000000000000071</v>
      </c>
      <c r="CJ229" s="7">
        <v>-1</v>
      </c>
      <c r="CK229" s="7">
        <v>2.75</v>
      </c>
      <c r="CL229" s="7">
        <v>-2</v>
      </c>
      <c r="CM229" s="7">
        <v>-0.77946000000000026</v>
      </c>
      <c r="CN229" s="100">
        <v>1.4321300000000008</v>
      </c>
      <c r="CO229" s="13"/>
      <c r="CP229" s="101">
        <v>1.0450058626237286</v>
      </c>
      <c r="CQ229" s="102">
        <v>1.0196329724865705</v>
      </c>
      <c r="CR229" s="102">
        <v>1.0133340604804626</v>
      </c>
      <c r="CS229" s="102">
        <v>0.95159926921713511</v>
      </c>
      <c r="CT229" s="102">
        <v>1.0410166424478382</v>
      </c>
      <c r="CU229" s="103">
        <v>1.0020321072952652</v>
      </c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</row>
    <row r="230" spans="1:143" ht="12.75" x14ac:dyDescent="0.2">
      <c r="A230" s="3">
        <f t="shared" si="186"/>
        <v>2033</v>
      </c>
      <c r="B230" s="43">
        <v>48731</v>
      </c>
      <c r="C230" s="43">
        <v>48760</v>
      </c>
      <c r="D230" s="44">
        <f t="shared" si="191"/>
        <v>48731</v>
      </c>
      <c r="E230" s="94">
        <v>66.39273</v>
      </c>
      <c r="F230" s="46">
        <v>58.38006</v>
      </c>
      <c r="G230" s="94">
        <v>69.84966</v>
      </c>
      <c r="H230" s="46">
        <v>64.198970000000003</v>
      </c>
      <c r="I230" s="94">
        <v>61.521210000000004</v>
      </c>
      <c r="J230" s="46">
        <v>53.8611</v>
      </c>
      <c r="K230" s="94">
        <v>77.957629999999995</v>
      </c>
      <c r="L230" s="46">
        <v>70.799570000000003</v>
      </c>
      <c r="M230" s="94">
        <v>73.799570000000003</v>
      </c>
      <c r="N230" s="46">
        <v>66.475849999999994</v>
      </c>
      <c r="O230" s="94">
        <f t="shared" si="198"/>
        <v>69.59966</v>
      </c>
      <c r="P230" s="46">
        <f t="shared" si="199"/>
        <v>63.448970000000003</v>
      </c>
      <c r="Q230" s="94">
        <f t="shared" si="200"/>
        <v>69.84966</v>
      </c>
      <c r="R230" s="46">
        <f t="shared" si="201"/>
        <v>63.448970000000003</v>
      </c>
      <c r="S230" s="94">
        <f t="shared" si="202"/>
        <v>72.84966</v>
      </c>
      <c r="T230" s="46">
        <f t="shared" si="203"/>
        <v>62.198970000000003</v>
      </c>
      <c r="U230" s="94">
        <f t="shared" si="204"/>
        <v>68.337810000000005</v>
      </c>
      <c r="V230" s="95">
        <f t="shared" si="205"/>
        <v>62.887680000000003</v>
      </c>
      <c r="W230" s="96">
        <v>7.7109202206146978</v>
      </c>
      <c r="X230" s="96">
        <v>7.9483348552163067</v>
      </c>
      <c r="Y230" s="96">
        <v>7.4035951658478316</v>
      </c>
      <c r="Z230" s="96">
        <v>7.3743531436423737</v>
      </c>
      <c r="AA230" s="96">
        <v>7.0193553992844553</v>
      </c>
      <c r="AB230" s="96">
        <v>7.733378595184468</v>
      </c>
      <c r="AC230" s="96">
        <v>7.4331286111658539</v>
      </c>
      <c r="AD230" s="96">
        <v>7.2731267108557187</v>
      </c>
      <c r="AE230" s="96">
        <v>7.0854989561627013</v>
      </c>
      <c r="AF230" s="96">
        <f t="shared" si="225"/>
        <v>7.7054510398590148</v>
      </c>
      <c r="AG230" s="96">
        <f t="shared" si="226"/>
        <v>7.5187522261361295</v>
      </c>
      <c r="AH230" s="96">
        <f t="shared" si="227"/>
        <v>7.4722525215934734</v>
      </c>
      <c r="AI230" s="96">
        <f t="shared" si="228"/>
        <v>7.5742278166618613</v>
      </c>
      <c r="AJ230" s="96">
        <f t="shared" si="229"/>
        <v>7.4481286689032036</v>
      </c>
      <c r="AK230" s="125"/>
      <c r="AL230" s="7"/>
      <c r="AM230" s="13"/>
      <c r="AN230" s="13"/>
      <c r="AO230" s="13"/>
      <c r="AP230" s="13"/>
      <c r="AQ230" s="13"/>
      <c r="AR230" s="8">
        <f t="shared" si="206"/>
        <v>7.5865602512103401</v>
      </c>
      <c r="AS230" s="8">
        <f t="shared" si="207"/>
        <v>7.4239401675533268</v>
      </c>
      <c r="AT230" s="8">
        <f t="shared" si="208"/>
        <v>7.8741093013124495</v>
      </c>
      <c r="AU230" s="8">
        <f t="shared" si="209"/>
        <v>7.70532594445549</v>
      </c>
      <c r="AV230" s="8">
        <f t="shared" si="192"/>
        <v>7.6474839161329005</v>
      </c>
      <c r="AW230" s="8"/>
      <c r="AX230" s="8">
        <f t="shared" si="210"/>
        <v>7.5078818270679424</v>
      </c>
      <c r="AY230" s="8">
        <f t="shared" si="211"/>
        <v>7.5738947855564209</v>
      </c>
      <c r="AZ230" s="8">
        <f t="shared" si="212"/>
        <v>7.7376578342911371</v>
      </c>
      <c r="BA230" s="8">
        <v>7.5085121129804087</v>
      </c>
      <c r="BB230" s="8">
        <f t="shared" si="213"/>
        <v>7.2144994561783538</v>
      </c>
      <c r="BC230" s="8">
        <v>7.3834592852255252</v>
      </c>
      <c r="BD230" s="8">
        <f t="shared" si="214"/>
        <v>7.468087738465468</v>
      </c>
      <c r="BE230" s="5"/>
      <c r="BF230" s="61">
        <f t="shared" si="215"/>
        <v>62.947281899999993</v>
      </c>
      <c r="BG230" s="63">
        <f t="shared" si="216"/>
        <v>67.419863300000003</v>
      </c>
      <c r="BH230" s="63">
        <f t="shared" si="217"/>
        <v>58.2273627</v>
      </c>
      <c r="BI230" s="63">
        <f t="shared" si="218"/>
        <v>70.650370399999986</v>
      </c>
      <c r="BJ230" s="63">
        <f t="shared" si="219"/>
        <v>67.097363299999998</v>
      </c>
      <c r="BK230" s="63">
        <f t="shared" si="220"/>
        <v>74.879664199999993</v>
      </c>
      <c r="BL230" s="63">
        <f t="shared" si="221"/>
        <v>65.994254100000006</v>
      </c>
      <c r="BM230" s="63">
        <f t="shared" si="222"/>
        <v>66.9548633</v>
      </c>
      <c r="BN230" s="64">
        <f t="shared" si="223"/>
        <v>68.269863299999997</v>
      </c>
      <c r="BO230" s="51"/>
      <c r="BP230" s="97"/>
      <c r="BX230" s="54">
        <f t="shared" si="187"/>
        <v>2033</v>
      </c>
      <c r="BY230" s="98">
        <f t="shared" si="224"/>
        <v>48731</v>
      </c>
      <c r="BZ230" s="57">
        <f t="shared" si="188"/>
        <v>7.6508511635434013</v>
      </c>
      <c r="CA230" s="57">
        <f t="shared" si="189"/>
        <v>7.2144994561783538</v>
      </c>
      <c r="CB230" s="57">
        <v>7.5051957864497965</v>
      </c>
      <c r="CC230" s="57">
        <v>7.3802109463465753</v>
      </c>
      <c r="CD230" s="57">
        <v>7.5051957864497965</v>
      </c>
      <c r="CE230" s="57">
        <f t="shared" si="190"/>
        <v>7.2494619614988247</v>
      </c>
      <c r="CF230" s="1"/>
      <c r="CG230" s="99">
        <v>-0.25</v>
      </c>
      <c r="CH230" s="7">
        <v>-0.75</v>
      </c>
      <c r="CI230" s="7">
        <v>0</v>
      </c>
      <c r="CJ230" s="7">
        <v>-0.75</v>
      </c>
      <c r="CK230" s="7">
        <v>3</v>
      </c>
      <c r="CL230" s="7">
        <v>-2</v>
      </c>
      <c r="CM230" s="7">
        <v>1.9450800000000044</v>
      </c>
      <c r="CN230" s="100">
        <v>4.5076200000000028</v>
      </c>
      <c r="CO230" s="13"/>
      <c r="CP230" s="101">
        <v>1.0448985680190932</v>
      </c>
      <c r="CQ230" s="102">
        <v>1.0195812540681275</v>
      </c>
      <c r="CR230" s="102">
        <v>1.0132756563245824</v>
      </c>
      <c r="CS230" s="102">
        <v>0.95186049034497733</v>
      </c>
      <c r="CT230" s="102">
        <v>1.0413991282946748</v>
      </c>
      <c r="CU230" s="103">
        <v>1.0020180005650403</v>
      </c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</row>
    <row r="231" spans="1:143" ht="12.75" x14ac:dyDescent="0.2">
      <c r="A231" s="3">
        <f t="shared" si="186"/>
        <v>2033</v>
      </c>
      <c r="B231" s="43">
        <v>48761</v>
      </c>
      <c r="C231" s="43">
        <v>48791</v>
      </c>
      <c r="D231" s="44">
        <f t="shared" si="191"/>
        <v>48761</v>
      </c>
      <c r="E231" s="94">
        <v>93.179329999999993</v>
      </c>
      <c r="F231" s="46">
        <v>68.139420000000001</v>
      </c>
      <c r="G231" s="94">
        <v>93.635829999999999</v>
      </c>
      <c r="H231" s="46">
        <v>69.53322</v>
      </c>
      <c r="I231" s="94">
        <v>87.397800000000004</v>
      </c>
      <c r="J231" s="46">
        <v>63.226120000000002</v>
      </c>
      <c r="K231" s="94">
        <v>103.39360000000001</v>
      </c>
      <c r="L231" s="46">
        <v>78.360500000000002</v>
      </c>
      <c r="M231" s="94">
        <v>98.887379999999993</v>
      </c>
      <c r="N231" s="46">
        <v>73.328609999999998</v>
      </c>
      <c r="O231" s="94">
        <f t="shared" si="198"/>
        <v>98.135829999999999</v>
      </c>
      <c r="P231" s="46">
        <f t="shared" si="199"/>
        <v>68.53322</v>
      </c>
      <c r="Q231" s="94">
        <f t="shared" si="200"/>
        <v>98.635829999999999</v>
      </c>
      <c r="R231" s="46">
        <f t="shared" si="201"/>
        <v>69.53322</v>
      </c>
      <c r="S231" s="94">
        <f t="shared" si="202"/>
        <v>97.885829999999999</v>
      </c>
      <c r="T231" s="46">
        <f t="shared" si="203"/>
        <v>72.03322</v>
      </c>
      <c r="U231" s="94">
        <f t="shared" si="204"/>
        <v>92.104859999999988</v>
      </c>
      <c r="V231" s="95">
        <f t="shared" si="205"/>
        <v>70.109920000000002</v>
      </c>
      <c r="W231" s="96">
        <v>7.8300778134453424</v>
      </c>
      <c r="X231" s="96">
        <v>8.1862331064982126</v>
      </c>
      <c r="Y231" s="96">
        <v>7.5577678561419841</v>
      </c>
      <c r="Z231" s="96">
        <v>7.4732855016675046</v>
      </c>
      <c r="AA231" s="96">
        <v>7.1182861903737029</v>
      </c>
      <c r="AB231" s="96">
        <v>7.7987151961667882</v>
      </c>
      <c r="AC231" s="96">
        <v>7.4684074458962328</v>
      </c>
      <c r="AD231" s="96">
        <v>7.387853590293636</v>
      </c>
      <c r="AE231" s="96">
        <v>7.1172166923883076</v>
      </c>
      <c r="AF231" s="96">
        <f t="shared" si="225"/>
        <v>7.8056848568056996</v>
      </c>
      <c r="AG231" s="96">
        <f t="shared" si="226"/>
        <v>7.6183852201709721</v>
      </c>
      <c r="AH231" s="96">
        <f t="shared" si="227"/>
        <v>7.5714853111577902</v>
      </c>
      <c r="AI231" s="96">
        <f t="shared" si="228"/>
        <v>7.6911516850074335</v>
      </c>
      <c r="AJ231" s="96">
        <f t="shared" si="229"/>
        <v>7.4834074608510353</v>
      </c>
      <c r="AK231" s="125"/>
      <c r="AL231" s="7"/>
      <c r="AM231" s="13"/>
      <c r="AN231" s="13"/>
      <c r="AO231" s="13"/>
      <c r="AP231" s="13"/>
      <c r="AQ231" s="13"/>
      <c r="AR231" s="8">
        <f t="shared" si="206"/>
        <v>7.6224163694442852</v>
      </c>
      <c r="AS231" s="8">
        <f t="shared" si="207"/>
        <v>7.5405443747267356</v>
      </c>
      <c r="AT231" s="8">
        <f t="shared" si="208"/>
        <v>7.9113243602602088</v>
      </c>
      <c r="AU231" s="8">
        <f t="shared" si="209"/>
        <v>7.8263494310248474</v>
      </c>
      <c r="AV231" s="8">
        <f t="shared" si="192"/>
        <v>7.7251586338640195</v>
      </c>
      <c r="AW231" s="8"/>
      <c r="AX231" s="8">
        <f t="shared" si="210"/>
        <v>7.6085456020222884</v>
      </c>
      <c r="AY231" s="8">
        <f t="shared" si="211"/>
        <v>7.609692689899779</v>
      </c>
      <c r="AZ231" s="8">
        <f t="shared" si="212"/>
        <v>7.8030169684885635</v>
      </c>
      <c r="BA231" s="8">
        <v>7.6094634086406669</v>
      </c>
      <c r="BB231" s="8">
        <f t="shared" si="213"/>
        <v>7.3158733583089495</v>
      </c>
      <c r="BC231" s="8">
        <v>7.4827508097613533</v>
      </c>
      <c r="BD231" s="8">
        <f t="shared" si="214"/>
        <v>7.5674673045379253</v>
      </c>
      <c r="BE231" s="5"/>
      <c r="BF231" s="61">
        <f t="shared" si="215"/>
        <v>82.412168699999995</v>
      </c>
      <c r="BG231" s="63">
        <f t="shared" si="216"/>
        <v>83.271707699999993</v>
      </c>
      <c r="BH231" s="63">
        <f t="shared" si="217"/>
        <v>77.003977599999999</v>
      </c>
      <c r="BI231" s="63">
        <f t="shared" si="218"/>
        <v>87.897108899999992</v>
      </c>
      <c r="BJ231" s="63">
        <f t="shared" si="219"/>
        <v>86.121707699999988</v>
      </c>
      <c r="BK231" s="63">
        <f t="shared" si="220"/>
        <v>92.629367000000002</v>
      </c>
      <c r="BL231" s="63">
        <f t="shared" si="221"/>
        <v>82.647035799999983</v>
      </c>
      <c r="BM231" s="63">
        <f t="shared" si="222"/>
        <v>85.406707699999998</v>
      </c>
      <c r="BN231" s="64">
        <f t="shared" si="223"/>
        <v>86.769207699999995</v>
      </c>
      <c r="BO231" s="51"/>
      <c r="BP231" s="97"/>
      <c r="BX231" s="54">
        <f t="shared" si="187"/>
        <v>2033</v>
      </c>
      <c r="BY231" s="98">
        <f t="shared" si="224"/>
        <v>48761</v>
      </c>
      <c r="BZ231" s="57">
        <f t="shared" si="188"/>
        <v>7.8094813624261592</v>
      </c>
      <c r="CA231" s="57">
        <f t="shared" si="189"/>
        <v>7.3158733583089495</v>
      </c>
      <c r="CB231" s="57">
        <v>7.6061470821100539</v>
      </c>
      <c r="CC231" s="57">
        <v>7.4795026520683408</v>
      </c>
      <c r="CD231" s="57">
        <v>7.6061470821100539</v>
      </c>
      <c r="CE231" s="57">
        <f t="shared" si="190"/>
        <v>7.3509919195132412</v>
      </c>
      <c r="CF231" s="1"/>
      <c r="CG231" s="99">
        <v>4.5</v>
      </c>
      <c r="CH231" s="7">
        <v>-1</v>
      </c>
      <c r="CI231" s="7">
        <v>5</v>
      </c>
      <c r="CJ231" s="7">
        <v>0</v>
      </c>
      <c r="CK231" s="7">
        <v>4.25</v>
      </c>
      <c r="CL231" s="7">
        <v>2.5</v>
      </c>
      <c r="CM231" s="7">
        <v>-1.0744700000000051</v>
      </c>
      <c r="CN231" s="100">
        <v>1.9705000000000013</v>
      </c>
      <c r="CO231" s="13"/>
      <c r="CP231" s="101">
        <v>1.0444783429007265</v>
      </c>
      <c r="CQ231" s="102">
        <v>1.0194157868679166</v>
      </c>
      <c r="CR231" s="102">
        <v>1.0131401121325252</v>
      </c>
      <c r="CS231" s="102">
        <v>0.95249755797305069</v>
      </c>
      <c r="CT231" s="102">
        <v>1.0410536146942975</v>
      </c>
      <c r="CU231" s="103">
        <v>1.0020084623212469</v>
      </c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</row>
    <row r="232" spans="1:143" ht="12.75" x14ac:dyDescent="0.2">
      <c r="A232" s="3">
        <f t="shared" si="186"/>
        <v>2033</v>
      </c>
      <c r="B232" s="43">
        <v>48792</v>
      </c>
      <c r="C232" s="43">
        <v>48822</v>
      </c>
      <c r="D232" s="44">
        <f t="shared" si="191"/>
        <v>48792</v>
      </c>
      <c r="E232" s="94">
        <v>98.067779999999999</v>
      </c>
      <c r="F232" s="46">
        <v>71.111739999999998</v>
      </c>
      <c r="G232" s="94">
        <v>95.320269999999994</v>
      </c>
      <c r="H232" s="46">
        <v>70.932180000000002</v>
      </c>
      <c r="I232" s="94">
        <v>93.651989999999998</v>
      </c>
      <c r="J232" s="46">
        <v>66.585210000000004</v>
      </c>
      <c r="K232" s="94">
        <v>105.7388</v>
      </c>
      <c r="L232" s="46">
        <v>79.871480000000005</v>
      </c>
      <c r="M232" s="94">
        <v>101.1033</v>
      </c>
      <c r="N232" s="46">
        <v>74.907880000000006</v>
      </c>
      <c r="O232" s="94">
        <f t="shared" si="198"/>
        <v>98.820269999999994</v>
      </c>
      <c r="P232" s="46">
        <f t="shared" si="199"/>
        <v>69.932180000000002</v>
      </c>
      <c r="Q232" s="94">
        <f t="shared" si="200"/>
        <v>99.570269999999994</v>
      </c>
      <c r="R232" s="46">
        <f t="shared" si="201"/>
        <v>70.932180000000002</v>
      </c>
      <c r="S232" s="94">
        <f t="shared" si="202"/>
        <v>99.070269999999994</v>
      </c>
      <c r="T232" s="46">
        <f t="shared" si="203"/>
        <v>73.432180000000002</v>
      </c>
      <c r="U232" s="94">
        <f t="shared" si="204"/>
        <v>92.767499999999998</v>
      </c>
      <c r="V232" s="95">
        <f t="shared" si="205"/>
        <v>68.972729999999999</v>
      </c>
      <c r="W232" s="96">
        <v>7.8885610687455898</v>
      </c>
      <c r="X232" s="96">
        <v>8.364926617793774</v>
      </c>
      <c r="Y232" s="96">
        <v>7.715817548278741</v>
      </c>
      <c r="Z232" s="96">
        <v>7.6117495237546944</v>
      </c>
      <c r="AA232" s="96">
        <v>7.2567472140298079</v>
      </c>
      <c r="AB232" s="96">
        <v>7.893524446820547</v>
      </c>
      <c r="AC232" s="96">
        <v>7.5516677859691219</v>
      </c>
      <c r="AD232" s="96">
        <v>7.4321429745708025</v>
      </c>
      <c r="AE232" s="96">
        <v>7.155954462940147</v>
      </c>
      <c r="AF232" s="96">
        <f t="shared" si="225"/>
        <v>7.945251693594833</v>
      </c>
      <c r="AG232" s="96">
        <f t="shared" si="226"/>
        <v>7.7574504717178376</v>
      </c>
      <c r="AH232" s="96">
        <f t="shared" si="227"/>
        <v>7.7101501639713952</v>
      </c>
      <c r="AI232" s="96">
        <f t="shared" si="228"/>
        <v>7.7374447399044861</v>
      </c>
      <c r="AJ232" s="96">
        <f t="shared" si="229"/>
        <v>7.5666677219821441</v>
      </c>
      <c r="AK232" s="125"/>
      <c r="AL232" s="7"/>
      <c r="AM232" s="13"/>
      <c r="AN232" s="13"/>
      <c r="AO232" s="13"/>
      <c r="AP232" s="13"/>
      <c r="AQ232" s="13"/>
      <c r="AR232" s="8">
        <f t="shared" si="206"/>
        <v>7.7070391360596826</v>
      </c>
      <c r="AS232" s="8">
        <f t="shared" si="207"/>
        <v>7.5855584861985994</v>
      </c>
      <c r="AT232" s="8">
        <f t="shared" si="208"/>
        <v>7.9991543151752138</v>
      </c>
      <c r="AU232" s="8">
        <f t="shared" si="209"/>
        <v>7.8730695695790676</v>
      </c>
      <c r="AV232" s="8">
        <f t="shared" si="192"/>
        <v>7.7912053767531404</v>
      </c>
      <c r="AW232" s="8"/>
      <c r="AX232" s="8">
        <f t="shared" si="210"/>
        <v>7.7494328853832872</v>
      </c>
      <c r="AY232" s="8">
        <f t="shared" si="211"/>
        <v>7.6941780679544607</v>
      </c>
      <c r="AZ232" s="8">
        <f t="shared" si="212"/>
        <v>7.8978589168524405</v>
      </c>
      <c r="BA232" s="8">
        <v>7.750753054723825</v>
      </c>
      <c r="BB232" s="8">
        <f t="shared" si="213"/>
        <v>7.4577536981553525</v>
      </c>
      <c r="BC232" s="8">
        <v>7.6217174695646817</v>
      </c>
      <c r="BD232" s="8">
        <f t="shared" si="214"/>
        <v>7.7065572312955242</v>
      </c>
      <c r="BE232" s="5"/>
      <c r="BF232" s="61">
        <f t="shared" si="215"/>
        <v>86.476682799999992</v>
      </c>
      <c r="BG232" s="63">
        <f t="shared" si="216"/>
        <v>84.833391299999988</v>
      </c>
      <c r="BH232" s="63">
        <f t="shared" si="217"/>
        <v>82.013274599999988</v>
      </c>
      <c r="BI232" s="63">
        <f t="shared" si="218"/>
        <v>89.839269400000006</v>
      </c>
      <c r="BJ232" s="63">
        <f t="shared" si="219"/>
        <v>87.255891300000002</v>
      </c>
      <c r="BK232" s="63">
        <f t="shared" si="220"/>
        <v>94.615852399999994</v>
      </c>
      <c r="BL232" s="63">
        <f t="shared" si="221"/>
        <v>82.535748899999987</v>
      </c>
      <c r="BM232" s="63">
        <f t="shared" si="222"/>
        <v>86.398391299999986</v>
      </c>
      <c r="BN232" s="64">
        <f t="shared" si="223"/>
        <v>88.045891299999994</v>
      </c>
      <c r="BO232" s="51"/>
      <c r="BP232" s="97"/>
      <c r="BX232" s="54">
        <f t="shared" si="187"/>
        <v>2033</v>
      </c>
      <c r="BY232" s="98">
        <f t="shared" si="224"/>
        <v>48792</v>
      </c>
      <c r="BZ232" s="57">
        <f t="shared" si="188"/>
        <v>7.9721006567329367</v>
      </c>
      <c r="CA232" s="57">
        <f t="shared" si="189"/>
        <v>7.4577536981553525</v>
      </c>
      <c r="CB232" s="57">
        <v>7.7474367281932119</v>
      </c>
      <c r="CC232" s="57">
        <v>7.6184695654563006</v>
      </c>
      <c r="CD232" s="57">
        <v>7.7474367281932119</v>
      </c>
      <c r="CE232" s="57">
        <f t="shared" si="190"/>
        <v>7.4930906712128564</v>
      </c>
      <c r="CF232" s="1"/>
      <c r="CG232" s="99">
        <v>3.5</v>
      </c>
      <c r="CH232" s="7">
        <v>-1</v>
      </c>
      <c r="CI232" s="7">
        <v>4.25</v>
      </c>
      <c r="CJ232" s="7">
        <v>0</v>
      </c>
      <c r="CK232" s="7">
        <v>3.75</v>
      </c>
      <c r="CL232" s="7">
        <v>2.5</v>
      </c>
      <c r="CM232" s="7">
        <v>-5.3002800000000008</v>
      </c>
      <c r="CN232" s="100">
        <v>-2.139009999999999</v>
      </c>
      <c r="CO232" s="13"/>
      <c r="CP232" s="101">
        <v>1.0438141282499309</v>
      </c>
      <c r="CQ232" s="102">
        <v>1.0191415846657119</v>
      </c>
      <c r="CR232" s="102">
        <v>1.0129274669259167</v>
      </c>
      <c r="CS232" s="102">
        <v>0.95336127277743477</v>
      </c>
      <c r="CT232" s="102">
        <v>1.0410785646048897</v>
      </c>
      <c r="CU232" s="103">
        <v>1.0019863077187918</v>
      </c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</row>
    <row r="233" spans="1:143" ht="12.75" x14ac:dyDescent="0.2">
      <c r="A233" s="3">
        <f t="shared" si="186"/>
        <v>2033</v>
      </c>
      <c r="B233" s="43">
        <v>48823</v>
      </c>
      <c r="C233" s="43">
        <v>48852</v>
      </c>
      <c r="D233" s="44">
        <f t="shared" si="191"/>
        <v>48823</v>
      </c>
      <c r="E233" s="94">
        <v>79.669039999999995</v>
      </c>
      <c r="F233" s="46">
        <v>67.405029999999996</v>
      </c>
      <c r="G233" s="94">
        <v>75.491</v>
      </c>
      <c r="H233" s="46">
        <v>67.063299999999998</v>
      </c>
      <c r="I233" s="94">
        <v>79.086399999999998</v>
      </c>
      <c r="J233" s="46">
        <v>65.09151</v>
      </c>
      <c r="K233" s="94">
        <v>88.363389999999995</v>
      </c>
      <c r="L233" s="46">
        <v>77.607439999999997</v>
      </c>
      <c r="M233" s="94">
        <v>82.315899999999999</v>
      </c>
      <c r="N233" s="46">
        <v>71.249470000000002</v>
      </c>
      <c r="O233" s="94">
        <f t="shared" si="198"/>
        <v>77.491</v>
      </c>
      <c r="P233" s="46">
        <f t="shared" si="199"/>
        <v>64.563299999999998</v>
      </c>
      <c r="Q233" s="94">
        <f t="shared" si="200"/>
        <v>76.491</v>
      </c>
      <c r="R233" s="46">
        <f t="shared" si="201"/>
        <v>64.063299999999998</v>
      </c>
      <c r="S233" s="94">
        <f t="shared" si="202"/>
        <v>78.741</v>
      </c>
      <c r="T233" s="46">
        <f t="shared" si="203"/>
        <v>69.313299999999998</v>
      </c>
      <c r="U233" s="94">
        <f t="shared" si="204"/>
        <v>73.662610000000001</v>
      </c>
      <c r="V233" s="95">
        <f t="shared" si="205"/>
        <v>64.885189999999994</v>
      </c>
      <c r="W233" s="96">
        <v>7.8002363522834735</v>
      </c>
      <c r="X233" s="96">
        <v>8.2073307141898013</v>
      </c>
      <c r="Y233" s="96">
        <v>7.667027578189562</v>
      </c>
      <c r="Z233" s="96">
        <v>7.5662086859448721</v>
      </c>
      <c r="AA233" s="96">
        <v>7.2112082784073452</v>
      </c>
      <c r="AB233" s="96">
        <v>8.0187724568947196</v>
      </c>
      <c r="AC233" s="96">
        <v>7.8347394097535235</v>
      </c>
      <c r="AD233" s="96">
        <v>7.4761157957622109</v>
      </c>
      <c r="AE233" s="96">
        <v>7.2024838336853199</v>
      </c>
      <c r="AF233" s="96">
        <f t="shared" si="225"/>
        <v>7.8996090686857494</v>
      </c>
      <c r="AG233" s="96">
        <f t="shared" si="226"/>
        <v>7.711908853207456</v>
      </c>
      <c r="AH233" s="96">
        <f t="shared" si="227"/>
        <v>7.6646087989073859</v>
      </c>
      <c r="AI233" s="96">
        <f t="shared" si="228"/>
        <v>7.7812164403880262</v>
      </c>
      <c r="AJ233" s="96">
        <f t="shared" si="229"/>
        <v>7.8497394852058457</v>
      </c>
      <c r="AK233" s="125"/>
      <c r="AL233" s="7"/>
      <c r="AM233" s="13"/>
      <c r="AN233" s="13"/>
      <c r="AO233" s="13"/>
      <c r="AP233" s="13"/>
      <c r="AQ233" s="13"/>
      <c r="AR233" s="8">
        <f t="shared" si="206"/>
        <v>7.9947427886508011</v>
      </c>
      <c r="AS233" s="8">
        <f t="shared" si="207"/>
        <v>7.6302508545199821</v>
      </c>
      <c r="AT233" s="8">
        <f t="shared" si="208"/>
        <v>8.2977618867145075</v>
      </c>
      <c r="AU233" s="8">
        <f t="shared" si="209"/>
        <v>7.9194557709727436</v>
      </c>
      <c r="AV233" s="8">
        <f t="shared" si="192"/>
        <v>7.9605528252145081</v>
      </c>
      <c r="AW233" s="8"/>
      <c r="AX233" s="8">
        <f t="shared" si="210"/>
        <v>7.7030950365739441</v>
      </c>
      <c r="AY233" s="8">
        <f t="shared" si="211"/>
        <v>7.9814146217691757</v>
      </c>
      <c r="AZ233" s="8">
        <f t="shared" si="212"/>
        <v>8.0231501223226118</v>
      </c>
      <c r="BA233" s="8">
        <v>7.7042829214132764</v>
      </c>
      <c r="BB233" s="8">
        <f t="shared" si="213"/>
        <v>7.4110901715414954</v>
      </c>
      <c r="BC233" s="8">
        <v>7.576011365927183</v>
      </c>
      <c r="BD233" s="8">
        <f t="shared" si="214"/>
        <v>7.6608105333449243</v>
      </c>
      <c r="BE233" s="5"/>
      <c r="BF233" s="61">
        <f t="shared" si="215"/>
        <v>74.39551569999999</v>
      </c>
      <c r="BG233" s="63">
        <f t="shared" si="216"/>
        <v>71.867088999999993</v>
      </c>
      <c r="BH233" s="63">
        <f t="shared" si="217"/>
        <v>73.068597299999993</v>
      </c>
      <c r="BI233" s="63">
        <f t="shared" si="218"/>
        <v>77.557335100000003</v>
      </c>
      <c r="BJ233" s="63">
        <f t="shared" si="219"/>
        <v>71.147088999999994</v>
      </c>
      <c r="BK233" s="63">
        <f t="shared" si="220"/>
        <v>83.738331499999987</v>
      </c>
      <c r="BL233" s="63">
        <f t="shared" si="221"/>
        <v>69.8883194</v>
      </c>
      <c r="BM233" s="63">
        <f t="shared" si="222"/>
        <v>71.932088999999991</v>
      </c>
      <c r="BN233" s="64">
        <f t="shared" si="223"/>
        <v>74.687088999999986</v>
      </c>
      <c r="BO233" s="51"/>
      <c r="BP233" s="97"/>
      <c r="BX233" s="54">
        <f t="shared" si="187"/>
        <v>2033</v>
      </c>
      <c r="BY233" s="98">
        <f t="shared" si="224"/>
        <v>48823</v>
      </c>
      <c r="BZ233" s="57">
        <f t="shared" si="188"/>
        <v>7.92190004958284</v>
      </c>
      <c r="CA233" s="57">
        <f t="shared" si="189"/>
        <v>7.4110901715414954</v>
      </c>
      <c r="CB233" s="57">
        <v>7.7009665948826633</v>
      </c>
      <c r="CC233" s="57">
        <v>7.572763378414872</v>
      </c>
      <c r="CD233" s="57">
        <v>7.7009665948826633</v>
      </c>
      <c r="CE233" s="57">
        <f t="shared" si="190"/>
        <v>7.4463553103523648</v>
      </c>
      <c r="CF233" s="1"/>
      <c r="CG233" s="99">
        <v>2</v>
      </c>
      <c r="CH233" s="7">
        <v>-2.5</v>
      </c>
      <c r="CI233" s="7">
        <v>1</v>
      </c>
      <c r="CJ233" s="7">
        <v>-3</v>
      </c>
      <c r="CK233" s="7">
        <v>3.25</v>
      </c>
      <c r="CL233" s="7">
        <v>2.25</v>
      </c>
      <c r="CM233" s="7">
        <v>-6.0064299999999946</v>
      </c>
      <c r="CN233" s="100">
        <v>-2.5198400000000021</v>
      </c>
      <c r="CO233" s="13"/>
      <c r="CP233" s="101">
        <v>1.0440643916364887</v>
      </c>
      <c r="CQ233" s="102">
        <v>1.0192566942454599</v>
      </c>
      <c r="CR233" s="102">
        <v>1.0130052073696174</v>
      </c>
      <c r="CS233" s="102">
        <v>0.95308080674579043</v>
      </c>
      <c r="CT233" s="102">
        <v>1.0408100480196896</v>
      </c>
      <c r="CU233" s="103">
        <v>1.0019145595874763</v>
      </c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</row>
    <row r="234" spans="1:143" ht="12.75" x14ac:dyDescent="0.2">
      <c r="A234" s="3">
        <f t="shared" si="186"/>
        <v>2033</v>
      </c>
      <c r="B234" s="43">
        <v>48853</v>
      </c>
      <c r="C234" s="43">
        <v>48883</v>
      </c>
      <c r="D234" s="44">
        <f t="shared" si="191"/>
        <v>48853</v>
      </c>
      <c r="E234" s="94">
        <v>79.117949999999993</v>
      </c>
      <c r="F234" s="46">
        <v>68.554659999999998</v>
      </c>
      <c r="G234" s="94">
        <v>71.156000000000006</v>
      </c>
      <c r="H234" s="46">
        <v>66.990480000000005</v>
      </c>
      <c r="I234" s="94">
        <v>80.978260000000006</v>
      </c>
      <c r="J234" s="46">
        <v>66.03783</v>
      </c>
      <c r="K234" s="94">
        <v>85.364689999999996</v>
      </c>
      <c r="L234" s="46">
        <v>78.606539999999995</v>
      </c>
      <c r="M234" s="94">
        <v>79.022499999999994</v>
      </c>
      <c r="N234" s="46">
        <v>71.446110000000004</v>
      </c>
      <c r="O234" s="94">
        <f t="shared" si="198"/>
        <v>71.406000000000006</v>
      </c>
      <c r="P234" s="46">
        <f t="shared" si="199"/>
        <v>65.990480000000005</v>
      </c>
      <c r="Q234" s="94">
        <f t="shared" si="200"/>
        <v>70.656000000000006</v>
      </c>
      <c r="R234" s="46">
        <f t="shared" si="201"/>
        <v>65.990480000000005</v>
      </c>
      <c r="S234" s="94">
        <f t="shared" si="202"/>
        <v>74.156000000000006</v>
      </c>
      <c r="T234" s="46">
        <f t="shared" si="203"/>
        <v>67.990480000000005</v>
      </c>
      <c r="U234" s="94">
        <f t="shared" si="204"/>
        <v>74.999049999999983</v>
      </c>
      <c r="V234" s="95">
        <f t="shared" si="205"/>
        <v>66.678129999999996</v>
      </c>
      <c r="W234" s="96">
        <v>7.8503724650896416</v>
      </c>
      <c r="X234" s="96">
        <v>8.3469500054088659</v>
      </c>
      <c r="Y234" s="96">
        <v>7.7436659700247583</v>
      </c>
      <c r="Z234" s="96">
        <v>7.7348011350668671</v>
      </c>
      <c r="AA234" s="96">
        <v>7.3798010829713077</v>
      </c>
      <c r="AB234" s="96">
        <v>8.2500389633517806</v>
      </c>
      <c r="AC234" s="96">
        <v>8.0660813332436589</v>
      </c>
      <c r="AD234" s="96">
        <v>7.7132664547812944</v>
      </c>
      <c r="AE234" s="96">
        <v>7.4278706778743127</v>
      </c>
      <c r="AF234" s="96">
        <f t="shared" si="225"/>
        <v>8.0694011841687665</v>
      </c>
      <c r="AG234" s="96">
        <f t="shared" si="226"/>
        <v>7.8811011565361078</v>
      </c>
      <c r="AH234" s="96">
        <f t="shared" si="227"/>
        <v>7.8334011495362263</v>
      </c>
      <c r="AI234" s="96">
        <f t="shared" si="228"/>
        <v>8.0204651187654274</v>
      </c>
      <c r="AJ234" s="96">
        <f t="shared" si="229"/>
        <v>8.0810812985303091</v>
      </c>
      <c r="AK234" s="125"/>
      <c r="AL234" s="7"/>
      <c r="AM234" s="13"/>
      <c r="AN234" s="13"/>
      <c r="AO234" s="13"/>
      <c r="AP234" s="13"/>
      <c r="AQ234" s="13"/>
      <c r="AR234" s="8">
        <f t="shared" si="206"/>
        <v>8.2298702645021447</v>
      </c>
      <c r="AS234" s="8">
        <f t="shared" si="207"/>
        <v>7.8712821168627851</v>
      </c>
      <c r="AT234" s="8">
        <f t="shared" si="208"/>
        <v>8.5418006534586919</v>
      </c>
      <c r="AU234" s="8">
        <f t="shared" si="209"/>
        <v>8.1696220767009606</v>
      </c>
      <c r="AV234" s="8">
        <f t="shared" si="192"/>
        <v>8.2031437778811451</v>
      </c>
      <c r="AW234" s="8"/>
      <c r="AX234" s="8">
        <f t="shared" si="210"/>
        <v>7.8746380250985633</v>
      </c>
      <c r="AY234" s="8">
        <f t="shared" si="211"/>
        <v>8.2161603584410532</v>
      </c>
      <c r="AZ234" s="8">
        <f t="shared" si="212"/>
        <v>8.254496387718131</v>
      </c>
      <c r="BA234" s="8">
        <v>7.876316053195823</v>
      </c>
      <c r="BB234" s="8">
        <f t="shared" si="213"/>
        <v>7.5838464012412219</v>
      </c>
      <c r="BC234" s="8">
        <v>7.7452160483796799</v>
      </c>
      <c r="BD234" s="8">
        <f t="shared" si="214"/>
        <v>7.8301650779174956</v>
      </c>
      <c r="BE234" s="5"/>
      <c r="BF234" s="61">
        <f t="shared" si="215"/>
        <v>74.575735299999991</v>
      </c>
      <c r="BG234" s="63">
        <f t="shared" si="216"/>
        <v>69.364826399999998</v>
      </c>
      <c r="BH234" s="63">
        <f t="shared" si="217"/>
        <v>74.553875099999999</v>
      </c>
      <c r="BI234" s="63">
        <f t="shared" si="218"/>
        <v>75.764652299999995</v>
      </c>
      <c r="BJ234" s="63">
        <f t="shared" si="219"/>
        <v>68.649826399999995</v>
      </c>
      <c r="BK234" s="63">
        <f t="shared" si="220"/>
        <v>82.458685499999987</v>
      </c>
      <c r="BL234" s="63">
        <f t="shared" si="221"/>
        <v>71.421054399999989</v>
      </c>
      <c r="BM234" s="63">
        <f t="shared" si="222"/>
        <v>69.077326400000004</v>
      </c>
      <c r="BN234" s="64">
        <f t="shared" si="223"/>
        <v>71.504826399999999</v>
      </c>
      <c r="BO234" s="51"/>
      <c r="BP234" s="97"/>
      <c r="BX234" s="54">
        <f t="shared" si="187"/>
        <v>2033</v>
      </c>
      <c r="BY234" s="98">
        <f t="shared" si="224"/>
        <v>48853</v>
      </c>
      <c r="BZ234" s="57">
        <f t="shared" si="188"/>
        <v>8.0007542442892881</v>
      </c>
      <c r="CA234" s="57">
        <f t="shared" si="189"/>
        <v>7.5838464012412219</v>
      </c>
      <c r="CB234" s="57">
        <v>7.8729997266652108</v>
      </c>
      <c r="CC234" s="57">
        <v>7.7419683696299666</v>
      </c>
      <c r="CD234" s="57">
        <v>7.8729997266652108</v>
      </c>
      <c r="CE234" s="57">
        <f t="shared" si="190"/>
        <v>7.6193774825239196</v>
      </c>
      <c r="CF234" s="1"/>
      <c r="CG234" s="99">
        <v>0.25</v>
      </c>
      <c r="CH234" s="7">
        <v>-1</v>
      </c>
      <c r="CI234" s="7">
        <v>-0.5</v>
      </c>
      <c r="CJ234" s="7">
        <v>-1</v>
      </c>
      <c r="CK234" s="7">
        <v>3</v>
      </c>
      <c r="CL234" s="7">
        <v>1</v>
      </c>
      <c r="CM234" s="7">
        <v>-4.1189000000000107</v>
      </c>
      <c r="CN234" s="100">
        <v>-1.8765300000000025</v>
      </c>
      <c r="CO234" s="13"/>
      <c r="CP234" s="101">
        <v>1.0432590370791746</v>
      </c>
      <c r="CQ234" s="102">
        <v>1.0189145162124424</v>
      </c>
      <c r="CR234" s="102">
        <v>1.0127475823550707</v>
      </c>
      <c r="CS234" s="102">
        <v>0.95410353208874188</v>
      </c>
      <c r="CT234" s="102">
        <v>1.0398273112675509</v>
      </c>
      <c r="CU234" s="103">
        <v>1.0018596347677315</v>
      </c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</row>
    <row r="235" spans="1:143" ht="12.75" x14ac:dyDescent="0.2">
      <c r="A235" s="3">
        <f t="shared" si="186"/>
        <v>2033</v>
      </c>
      <c r="B235" s="43">
        <v>48884</v>
      </c>
      <c r="C235" s="43">
        <v>48913</v>
      </c>
      <c r="D235" s="44">
        <f t="shared" si="191"/>
        <v>48884</v>
      </c>
      <c r="E235" s="94">
        <v>87.490070000000003</v>
      </c>
      <c r="F235" s="46">
        <v>77.814059999999998</v>
      </c>
      <c r="G235" s="94">
        <v>71.533240000000006</v>
      </c>
      <c r="H235" s="46">
        <v>69.66413</v>
      </c>
      <c r="I235" s="94">
        <v>93.102159999999998</v>
      </c>
      <c r="J235" s="46">
        <v>79.404300000000006</v>
      </c>
      <c r="K235" s="94">
        <v>89.277760000000001</v>
      </c>
      <c r="L235" s="46">
        <v>82.073589999999996</v>
      </c>
      <c r="M235" s="94">
        <v>83.341629999999995</v>
      </c>
      <c r="N235" s="46">
        <v>75.89931</v>
      </c>
      <c r="O235" s="94">
        <f t="shared" si="198"/>
        <v>70.783240000000006</v>
      </c>
      <c r="P235" s="46">
        <f t="shared" si="199"/>
        <v>68.66413</v>
      </c>
      <c r="Q235" s="94">
        <f t="shared" si="200"/>
        <v>71.033240000000006</v>
      </c>
      <c r="R235" s="46">
        <f t="shared" si="201"/>
        <v>69.16413</v>
      </c>
      <c r="S235" s="94">
        <f t="shared" si="202"/>
        <v>74.283240000000006</v>
      </c>
      <c r="T235" s="46">
        <f t="shared" si="203"/>
        <v>70.16413</v>
      </c>
      <c r="U235" s="94">
        <f t="shared" si="204"/>
        <v>84.057430000000011</v>
      </c>
      <c r="V235" s="95">
        <f t="shared" si="205"/>
        <v>76.415480000000002</v>
      </c>
      <c r="W235" s="96">
        <v>8.2369868420803343</v>
      </c>
      <c r="X235" s="96">
        <v>8.6840622463768451</v>
      </c>
      <c r="Y235" s="96">
        <v>8.1984623156832317</v>
      </c>
      <c r="Z235" s="96">
        <v>8.2361409740235221</v>
      </c>
      <c r="AA235" s="96">
        <v>8.076140178034672</v>
      </c>
      <c r="AB235" s="96">
        <v>8.5420391472902715</v>
      </c>
      <c r="AC235" s="96">
        <v>8.4119554839879651</v>
      </c>
      <c r="AD235" s="96">
        <v>8.3279686547055434</v>
      </c>
      <c r="AE235" s="96">
        <v>7.7599067583937957</v>
      </c>
      <c r="AF235" s="96">
        <f t="shared" si="225"/>
        <v>8.5700426351527526</v>
      </c>
      <c r="AG235" s="96">
        <f t="shared" si="226"/>
        <v>8.3820416998658533</v>
      </c>
      <c r="AH235" s="96">
        <f t="shared" si="227"/>
        <v>8.3346414640541582</v>
      </c>
      <c r="AI235" s="96">
        <f t="shared" si="228"/>
        <v>8.6559674201646484</v>
      </c>
      <c r="AJ235" s="96">
        <f t="shared" si="229"/>
        <v>8.4269554046084849</v>
      </c>
      <c r="AK235" s="125"/>
      <c r="AL235" s="7"/>
      <c r="AM235" s="13"/>
      <c r="AN235" s="13"/>
      <c r="AO235" s="13"/>
      <c r="AP235" s="13"/>
      <c r="AQ235" s="13"/>
      <c r="AR235" s="8">
        <f t="shared" si="206"/>
        <v>8.5814041101615661</v>
      </c>
      <c r="AS235" s="8">
        <f t="shared" si="207"/>
        <v>8.4960429664656409</v>
      </c>
      <c r="AT235" s="8">
        <f t="shared" si="208"/>
        <v>8.906657571404784</v>
      </c>
      <c r="AU235" s="8">
        <f t="shared" si="209"/>
        <v>8.8180612550448991</v>
      </c>
      <c r="AV235" s="8">
        <f t="shared" si="192"/>
        <v>8.7005414757692243</v>
      </c>
      <c r="AW235" s="8"/>
      <c r="AX235" s="8">
        <f t="shared" si="210"/>
        <v>8.3847518213507541</v>
      </c>
      <c r="AY235" s="8">
        <f t="shared" si="211"/>
        <v>8.5671234743662747</v>
      </c>
      <c r="AZ235" s="8">
        <f t="shared" si="212"/>
        <v>8.5465972763589892</v>
      </c>
      <c r="BA235" s="8">
        <v>8.3878872189029767</v>
      </c>
      <c r="BB235" s="8">
        <f t="shared" si="213"/>
        <v>8.297381696930703</v>
      </c>
      <c r="BC235" s="8">
        <v>8.2483763161050039</v>
      </c>
      <c r="BD235" s="8">
        <f t="shared" si="214"/>
        <v>8.3337711441722977</v>
      </c>
      <c r="BE235" s="5"/>
      <c r="BF235" s="61">
        <f t="shared" si="215"/>
        <v>83.329385699999989</v>
      </c>
      <c r="BG235" s="63">
        <f t="shared" si="216"/>
        <v>70.72952269999999</v>
      </c>
      <c r="BH235" s="63">
        <f t="shared" si="217"/>
        <v>87.212080200000003</v>
      </c>
      <c r="BI235" s="63">
        <f t="shared" si="218"/>
        <v>80.141432399999985</v>
      </c>
      <c r="BJ235" s="63">
        <f t="shared" si="219"/>
        <v>70.229522700000004</v>
      </c>
      <c r="BK235" s="63">
        <f t="shared" si="220"/>
        <v>86.179966899999982</v>
      </c>
      <c r="BL235" s="63">
        <f t="shared" si="221"/>
        <v>80.771391499999993</v>
      </c>
      <c r="BM235" s="63">
        <f t="shared" si="222"/>
        <v>69.872022700000002</v>
      </c>
      <c r="BN235" s="64">
        <f t="shared" si="223"/>
        <v>72.512022700000003</v>
      </c>
      <c r="BO235" s="51"/>
      <c r="BP235" s="97"/>
      <c r="BX235" s="54">
        <f t="shared" si="187"/>
        <v>2033</v>
      </c>
      <c r="BY235" s="98">
        <f t="shared" si="224"/>
        <v>48884</v>
      </c>
      <c r="BZ235" s="57">
        <f t="shared" si="188"/>
        <v>8.4686998617998075</v>
      </c>
      <c r="CA235" s="57">
        <f t="shared" si="189"/>
        <v>8.297381696930703</v>
      </c>
      <c r="CB235" s="57">
        <v>8.3845708923723645</v>
      </c>
      <c r="CC235" s="57">
        <v>8.2451295555158843</v>
      </c>
      <c r="CD235" s="57">
        <v>8.3845708923723645</v>
      </c>
      <c r="CE235" s="57">
        <f t="shared" si="190"/>
        <v>8.3340112007744995</v>
      </c>
      <c r="CF235" s="1"/>
      <c r="CG235" s="99">
        <v>-0.75</v>
      </c>
      <c r="CH235" s="7">
        <v>-1</v>
      </c>
      <c r="CI235" s="7">
        <v>-0.5</v>
      </c>
      <c r="CJ235" s="7">
        <v>-0.5</v>
      </c>
      <c r="CK235" s="7">
        <v>2.75</v>
      </c>
      <c r="CL235" s="7">
        <v>0.5</v>
      </c>
      <c r="CM235" s="7">
        <v>-3.4326399999999921</v>
      </c>
      <c r="CN235" s="100">
        <v>-1.3985799999999955</v>
      </c>
      <c r="CO235" s="13"/>
      <c r="CP235" s="101">
        <v>1.0405410327703646</v>
      </c>
      <c r="CQ235" s="102">
        <v>1.0177146950619831</v>
      </c>
      <c r="CR235" s="102">
        <v>1.0119595439589126</v>
      </c>
      <c r="CS235" s="102">
        <v>0.98057332960988819</v>
      </c>
      <c r="CT235" s="102">
        <v>1.0393852065321807</v>
      </c>
      <c r="CU235" s="103">
        <v>1.0017831669044222</v>
      </c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</row>
    <row r="236" spans="1:143" ht="12.75" x14ac:dyDescent="0.2">
      <c r="A236" s="3">
        <f t="shared" si="186"/>
        <v>2033</v>
      </c>
      <c r="B236" s="43">
        <v>48914</v>
      </c>
      <c r="C236" s="43">
        <v>48944</v>
      </c>
      <c r="D236" s="44">
        <f t="shared" si="191"/>
        <v>48914</v>
      </c>
      <c r="E236" s="94">
        <v>88.259020000000007</v>
      </c>
      <c r="F236" s="46">
        <v>76.680769999999995</v>
      </c>
      <c r="G236" s="94">
        <v>72.908879999999996</v>
      </c>
      <c r="H236" s="46">
        <v>71.211240000000004</v>
      </c>
      <c r="I236" s="94">
        <v>93.28604</v>
      </c>
      <c r="J236" s="46">
        <v>77.724699999999999</v>
      </c>
      <c r="K236" s="94">
        <v>88.959270000000004</v>
      </c>
      <c r="L236" s="46">
        <v>82.9435</v>
      </c>
      <c r="M236" s="94">
        <v>83.254170000000002</v>
      </c>
      <c r="N236" s="46">
        <v>77.29392</v>
      </c>
      <c r="O236" s="94">
        <f t="shared" si="198"/>
        <v>72.408879999999996</v>
      </c>
      <c r="P236" s="46">
        <f t="shared" si="199"/>
        <v>70.711240000000004</v>
      </c>
      <c r="Q236" s="94">
        <f t="shared" si="200"/>
        <v>72.408879999999996</v>
      </c>
      <c r="R236" s="46">
        <f t="shared" si="201"/>
        <v>70.711240000000004</v>
      </c>
      <c r="S236" s="94">
        <f t="shared" si="202"/>
        <v>75.408879999999996</v>
      </c>
      <c r="T236" s="46">
        <f t="shared" si="203"/>
        <v>71.961240000000004</v>
      </c>
      <c r="U236" s="94">
        <f t="shared" si="204"/>
        <v>83.153230000000008</v>
      </c>
      <c r="V236" s="95">
        <f t="shared" si="205"/>
        <v>73.379109999999997</v>
      </c>
      <c r="W236" s="96">
        <v>8.5149101577161943</v>
      </c>
      <c r="X236" s="96">
        <v>8.846058132236422</v>
      </c>
      <c r="Y236" s="96">
        <v>8.4475724161301891</v>
      </c>
      <c r="Z236" s="96">
        <v>8.4825988915491468</v>
      </c>
      <c r="AA236" s="96">
        <v>8.3250989121302208</v>
      </c>
      <c r="AB236" s="96">
        <v>8.5998952561333404</v>
      </c>
      <c r="AC236" s="96">
        <v>8.4700766708534001</v>
      </c>
      <c r="AD236" s="96">
        <v>8.38550436363861</v>
      </c>
      <c r="AE236" s="96">
        <v>7.8107260657366435</v>
      </c>
      <c r="AF236" s="96">
        <f t="shared" si="225"/>
        <v>8.8229988470678951</v>
      </c>
      <c r="AG236" s="96">
        <f t="shared" si="226"/>
        <v>8.6317988720526628</v>
      </c>
      <c r="AH236" s="96">
        <f t="shared" si="227"/>
        <v>8.5821988785340686</v>
      </c>
      <c r="AI236" s="96">
        <f t="shared" si="228"/>
        <v>8.7251045403593395</v>
      </c>
      <c r="AJ236" s="96">
        <f t="shared" si="229"/>
        <v>8.4850766295389874</v>
      </c>
      <c r="AK236" s="125"/>
      <c r="AL236" s="7"/>
      <c r="AM236" s="13"/>
      <c r="AN236" s="13"/>
      <c r="AO236" s="13"/>
      <c r="AP236" s="13"/>
      <c r="AQ236" s="13"/>
      <c r="AR236" s="8">
        <f t="shared" si="206"/>
        <v>8.6404763602534818</v>
      </c>
      <c r="AS236" s="8">
        <f t="shared" si="207"/>
        <v>8.5545201581853956</v>
      </c>
      <c r="AT236" s="8">
        <f t="shared" si="208"/>
        <v>8.9679686496147557</v>
      </c>
      <c r="AU236" s="8">
        <f t="shared" si="209"/>
        <v>8.8787547222727561</v>
      </c>
      <c r="AV236" s="8">
        <f t="shared" si="192"/>
        <v>8.7604299725815977</v>
      </c>
      <c r="AW236" s="8"/>
      <c r="AX236" s="8">
        <f t="shared" si="210"/>
        <v>8.6355230032042591</v>
      </c>
      <c r="AY236" s="8">
        <f t="shared" si="211"/>
        <v>8.6260998182175541</v>
      </c>
      <c r="AZ236" s="8">
        <f t="shared" si="212"/>
        <v>8.6044733385532606</v>
      </c>
      <c r="BA236" s="8">
        <v>8.6393749940434876</v>
      </c>
      <c r="BB236" s="8">
        <f t="shared" si="213"/>
        <v>8.5524885051032093</v>
      </c>
      <c r="BC236" s="8">
        <v>8.4957293038255486</v>
      </c>
      <c r="BD236" s="8">
        <f t="shared" si="214"/>
        <v>8.5813431356596155</v>
      </c>
      <c r="BE236" s="5"/>
      <c r="BF236" s="61">
        <f t="shared" si="215"/>
        <v>83.280372499999999</v>
      </c>
      <c r="BG236" s="63">
        <f t="shared" si="216"/>
        <v>72.178894799999995</v>
      </c>
      <c r="BH236" s="63">
        <f t="shared" si="217"/>
        <v>86.594663800000006</v>
      </c>
      <c r="BI236" s="63">
        <f t="shared" si="218"/>
        <v>80.691262499999993</v>
      </c>
      <c r="BJ236" s="63">
        <f t="shared" si="219"/>
        <v>71.678894799999995</v>
      </c>
      <c r="BK236" s="63">
        <f t="shared" si="220"/>
        <v>86.372488900000008</v>
      </c>
      <c r="BL236" s="63">
        <f t="shared" si="221"/>
        <v>78.950358399999999</v>
      </c>
      <c r="BM236" s="63">
        <f t="shared" si="222"/>
        <v>71.678894799999995</v>
      </c>
      <c r="BN236" s="64">
        <f t="shared" si="223"/>
        <v>73.926394799999997</v>
      </c>
      <c r="BO236" s="51"/>
      <c r="BP236" s="97"/>
      <c r="BX236" s="54">
        <f t="shared" si="187"/>
        <v>2033</v>
      </c>
      <c r="BY236" s="98">
        <f t="shared" si="224"/>
        <v>48914</v>
      </c>
      <c r="BZ236" s="57">
        <f t="shared" si="188"/>
        <v>8.7250123429675792</v>
      </c>
      <c r="CA236" s="57">
        <f t="shared" si="189"/>
        <v>8.5524885051032093</v>
      </c>
      <c r="CB236" s="57">
        <v>8.6360586675128754</v>
      </c>
      <c r="CC236" s="57">
        <v>8.4924829946030815</v>
      </c>
      <c r="CD236" s="57">
        <v>8.6360586675128754</v>
      </c>
      <c r="CE236" s="57">
        <f t="shared" si="190"/>
        <v>8.5895107226295373</v>
      </c>
      <c r="CF236" s="1"/>
      <c r="CG236" s="99">
        <v>-0.5</v>
      </c>
      <c r="CH236" s="7">
        <v>-0.5</v>
      </c>
      <c r="CI236" s="7">
        <v>-0.5</v>
      </c>
      <c r="CJ236" s="7">
        <v>-0.5</v>
      </c>
      <c r="CK236" s="7">
        <v>2.5</v>
      </c>
      <c r="CL236" s="7">
        <v>0.75</v>
      </c>
      <c r="CM236" s="7">
        <v>-5.1057899999999989</v>
      </c>
      <c r="CN236" s="100">
        <v>-3.3016599999999983</v>
      </c>
      <c r="CO236" s="13"/>
      <c r="CP236" s="101">
        <v>1.0401292056680735</v>
      </c>
      <c r="CQ236" s="102">
        <v>1.0175889467851837</v>
      </c>
      <c r="CR236" s="102">
        <v>1.0117416829745598</v>
      </c>
      <c r="CS236" s="102">
        <v>0.98143257963360309</v>
      </c>
      <c r="CT236" s="102">
        <v>1.0404984795182159</v>
      </c>
      <c r="CU236" s="103">
        <v>1.0017709354080824</v>
      </c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</row>
    <row r="237" spans="1:143" ht="12.75" x14ac:dyDescent="0.2">
      <c r="A237" s="3">
        <f t="shared" si="186"/>
        <v>2034</v>
      </c>
      <c r="B237" s="43">
        <v>48945</v>
      </c>
      <c r="C237" s="43">
        <v>48975</v>
      </c>
      <c r="D237" s="44">
        <f t="shared" si="191"/>
        <v>48945</v>
      </c>
      <c r="E237" s="94">
        <v>83.222520000000003</v>
      </c>
      <c r="F237" s="46">
        <v>72.040760000000006</v>
      </c>
      <c r="G237" s="94">
        <v>72.174980000000005</v>
      </c>
      <c r="H237" s="46">
        <v>70.251400000000004</v>
      </c>
      <c r="I237" s="94">
        <v>86.278149999999997</v>
      </c>
      <c r="J237" s="46">
        <v>71.323859999999996</v>
      </c>
      <c r="K237" s="94">
        <v>85.874210000000005</v>
      </c>
      <c r="L237" s="46">
        <v>80.896609999999995</v>
      </c>
      <c r="M237" s="94">
        <v>80.291210000000007</v>
      </c>
      <c r="N237" s="46">
        <v>75.328000000000003</v>
      </c>
      <c r="O237" s="94">
        <f t="shared" si="198"/>
        <v>71.674980000000005</v>
      </c>
      <c r="P237" s="46">
        <f t="shared" si="199"/>
        <v>69.751400000000004</v>
      </c>
      <c r="Q237" s="94">
        <f t="shared" si="200"/>
        <v>71.674980000000005</v>
      </c>
      <c r="R237" s="46">
        <f t="shared" si="201"/>
        <v>69.751400000000004</v>
      </c>
      <c r="S237" s="94">
        <f t="shared" si="202"/>
        <v>73.924980000000005</v>
      </c>
      <c r="T237" s="46">
        <f t="shared" si="203"/>
        <v>68.751400000000004</v>
      </c>
      <c r="U237" s="94">
        <f t="shared" si="204"/>
        <v>76.221030000000013</v>
      </c>
      <c r="V237" s="95">
        <f t="shared" si="205"/>
        <v>67.49448000000001</v>
      </c>
      <c r="W237" s="96">
        <v>8.3827240062155397</v>
      </c>
      <c r="X237" s="96">
        <v>8.6917161931660907</v>
      </c>
      <c r="Y237" s="96">
        <v>8.3056439417896009</v>
      </c>
      <c r="Z237" s="96">
        <v>8.3224073934572544</v>
      </c>
      <c r="AA237" s="96">
        <v>8.1499072402116308</v>
      </c>
      <c r="AB237" s="96">
        <v>8.2294604342127791</v>
      </c>
      <c r="AC237" s="96">
        <v>8.2501543173801863</v>
      </c>
      <c r="AD237" s="96">
        <v>8.1677775267293207</v>
      </c>
      <c r="AE237" s="96">
        <v>7.5899071671485947</v>
      </c>
      <c r="AF237" s="96">
        <f t="shared" si="225"/>
        <v>8.6667076993266363</v>
      </c>
      <c r="AG237" s="96">
        <f t="shared" si="226"/>
        <v>8.4735075276915364</v>
      </c>
      <c r="AH237" s="96">
        <f t="shared" si="227"/>
        <v>8.4227074825618118</v>
      </c>
      <c r="AI237" s="96">
        <f t="shared" si="228"/>
        <v>8.5140765739031448</v>
      </c>
      <c r="AJ237" s="96">
        <f t="shared" si="229"/>
        <v>8.2651542343228908</v>
      </c>
      <c r="AK237" s="125"/>
      <c r="AL237" s="7"/>
      <c r="AM237" s="13"/>
      <c r="AN237" s="13"/>
      <c r="AO237" s="13"/>
      <c r="AP237" s="13"/>
      <c r="AQ237" s="13"/>
      <c r="AR237" s="8">
        <f t="shared" si="206"/>
        <v>8.416955317999987</v>
      </c>
      <c r="AS237" s="8">
        <f t="shared" si="207"/>
        <v>8.3332305587247895</v>
      </c>
      <c r="AT237" s="8">
        <f t="shared" si="208"/>
        <v>8.7359761983054725</v>
      </c>
      <c r="AU237" s="8">
        <f t="shared" si="209"/>
        <v>8.6490782850544043</v>
      </c>
      <c r="AV237" s="8">
        <f t="shared" si="192"/>
        <v>8.5338100900211629</v>
      </c>
      <c r="AW237" s="8"/>
      <c r="AX237" s="8">
        <f t="shared" si="210"/>
        <v>8.4725279909007476</v>
      </c>
      <c r="AY237" s="8">
        <f t="shared" si="211"/>
        <v>8.402941671618656</v>
      </c>
      <c r="AZ237" s="8">
        <f t="shared" si="212"/>
        <v>8.2339107614786258</v>
      </c>
      <c r="BA237" s="8">
        <v>8.4759142609078033</v>
      </c>
      <c r="BB237" s="8">
        <f t="shared" si="213"/>
        <v>8.3729704480086404</v>
      </c>
      <c r="BC237" s="8">
        <v>8.3349560785921888</v>
      </c>
      <c r="BD237" s="8">
        <f t="shared" si="214"/>
        <v>8.4204275172850362</v>
      </c>
      <c r="BE237" s="5"/>
      <c r="BF237" s="61">
        <f t="shared" si="215"/>
        <v>78.414363199999997</v>
      </c>
      <c r="BG237" s="63">
        <f t="shared" si="216"/>
        <v>71.347840599999998</v>
      </c>
      <c r="BH237" s="63">
        <f t="shared" si="217"/>
        <v>79.84780529999999</v>
      </c>
      <c r="BI237" s="63">
        <f t="shared" si="218"/>
        <v>78.15702970000001</v>
      </c>
      <c r="BJ237" s="63">
        <f t="shared" si="219"/>
        <v>70.847840599999998</v>
      </c>
      <c r="BK237" s="63">
        <f t="shared" si="220"/>
        <v>83.733841999999996</v>
      </c>
      <c r="BL237" s="63">
        <f t="shared" si="221"/>
        <v>72.468613500000004</v>
      </c>
      <c r="BM237" s="63">
        <f t="shared" si="222"/>
        <v>70.847840599999998</v>
      </c>
      <c r="BN237" s="64">
        <f t="shared" si="223"/>
        <v>71.700340600000004</v>
      </c>
      <c r="BO237" s="51"/>
      <c r="BP237" s="97"/>
      <c r="BX237" s="54">
        <f t="shared" si="187"/>
        <v>2034</v>
      </c>
      <c r="BY237" s="98">
        <f t="shared" si="224"/>
        <v>48945</v>
      </c>
      <c r="BZ237" s="57">
        <f t="shared" si="188"/>
        <v>8.5789803701919976</v>
      </c>
      <c r="CA237" s="57">
        <f t="shared" si="189"/>
        <v>8.3729704480086404</v>
      </c>
      <c r="CB237" s="57">
        <v>8.4725979343771911</v>
      </c>
      <c r="CC237" s="57">
        <v>8.3317094759927421</v>
      </c>
      <c r="CD237" s="57">
        <v>8.4725979343771911</v>
      </c>
      <c r="CE237" s="57">
        <f t="shared" si="190"/>
        <v>8.4097163138460918</v>
      </c>
      <c r="CF237" s="1"/>
      <c r="CG237" s="99">
        <v>-0.5</v>
      </c>
      <c r="CH237" s="7">
        <v>-0.5</v>
      </c>
      <c r="CI237" s="7">
        <v>-0.5</v>
      </c>
      <c r="CJ237" s="7">
        <v>-0.5</v>
      </c>
      <c r="CK237" s="7">
        <v>1.75</v>
      </c>
      <c r="CL237" s="7">
        <v>-1.5</v>
      </c>
      <c r="CM237" s="7">
        <v>-7.0014899999999898</v>
      </c>
      <c r="CN237" s="100">
        <v>-4.5462799999999959</v>
      </c>
      <c r="CO237" s="13"/>
      <c r="CP237" s="101">
        <v>1.0413702778044795</v>
      </c>
      <c r="CQ237" s="102">
        <v>1.0181558204364125</v>
      </c>
      <c r="CR237" s="102">
        <v>1.0120518119773143</v>
      </c>
      <c r="CS237" s="102">
        <v>0.97927280592136889</v>
      </c>
      <c r="CT237" s="102">
        <v>1.0423981978011214</v>
      </c>
      <c r="CU237" s="103">
        <v>1.0018181377421154</v>
      </c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</row>
    <row r="238" spans="1:143" ht="12.75" x14ac:dyDescent="0.2">
      <c r="A238" s="3">
        <f t="shared" si="186"/>
        <v>2034</v>
      </c>
      <c r="B238" s="43">
        <v>48976</v>
      </c>
      <c r="C238" s="43">
        <v>49003</v>
      </c>
      <c r="D238" s="44">
        <f t="shared" si="191"/>
        <v>48976</v>
      </c>
      <c r="E238" s="94">
        <v>75.388930000000002</v>
      </c>
      <c r="F238" s="46">
        <v>68.443280000000001</v>
      </c>
      <c r="G238" s="94">
        <v>70.612530000000007</v>
      </c>
      <c r="H238" s="46">
        <v>68.930570000000003</v>
      </c>
      <c r="I238" s="94">
        <v>75.101849999999999</v>
      </c>
      <c r="J238" s="46">
        <v>65.540549999999996</v>
      </c>
      <c r="K238" s="94">
        <v>83.31062</v>
      </c>
      <c r="L238" s="46">
        <v>79.058689999999999</v>
      </c>
      <c r="M238" s="94">
        <v>77.538579999999996</v>
      </c>
      <c r="N238" s="46">
        <v>73.476799999999997</v>
      </c>
      <c r="O238" s="94">
        <f t="shared" si="198"/>
        <v>69.612530000000007</v>
      </c>
      <c r="P238" s="46">
        <f t="shared" si="199"/>
        <v>67.680570000000003</v>
      </c>
      <c r="Q238" s="94">
        <f t="shared" si="200"/>
        <v>70.612530000000007</v>
      </c>
      <c r="R238" s="46">
        <f t="shared" si="201"/>
        <v>68.430570000000003</v>
      </c>
      <c r="S238" s="94">
        <f t="shared" si="202"/>
        <v>73.112530000000007</v>
      </c>
      <c r="T238" s="46">
        <f t="shared" si="203"/>
        <v>71.180570000000003</v>
      </c>
      <c r="U238" s="94">
        <f t="shared" si="204"/>
        <v>71.486720000000005</v>
      </c>
      <c r="V238" s="95">
        <f t="shared" si="205"/>
        <v>63.870480000000001</v>
      </c>
      <c r="W238" s="96">
        <v>8.3020582985998423</v>
      </c>
      <c r="X238" s="96">
        <v>8.5586542620232269</v>
      </c>
      <c r="Y238" s="96">
        <v>8.101147879477125</v>
      </c>
      <c r="Z238" s="96">
        <v>8.104990758507439</v>
      </c>
      <c r="AA238" s="96">
        <v>7.9524909323911661</v>
      </c>
      <c r="AB238" s="96">
        <v>8.0754999508422998</v>
      </c>
      <c r="AC238" s="96">
        <v>8.0975203329644749</v>
      </c>
      <c r="AD238" s="96">
        <v>8.0166685892663256</v>
      </c>
      <c r="AE238" s="96">
        <v>7.534997510438874</v>
      </c>
      <c r="AF238" s="96">
        <f t="shared" si="225"/>
        <v>8.448490366841467</v>
      </c>
      <c r="AG238" s="96">
        <f t="shared" si="226"/>
        <v>8.2556905866761081</v>
      </c>
      <c r="AH238" s="96">
        <f t="shared" si="227"/>
        <v>8.2051906442572768</v>
      </c>
      <c r="AI238" s="96">
        <f t="shared" si="228"/>
        <v>8.3615672378920625</v>
      </c>
      <c r="AJ238" s="96">
        <f t="shared" si="229"/>
        <v>8.1125203706297384</v>
      </c>
      <c r="AK238" s="125"/>
      <c r="AL238" s="7"/>
      <c r="AM238" s="13"/>
      <c r="AN238" s="13"/>
      <c r="AO238" s="13"/>
      <c r="AP238" s="13"/>
      <c r="AQ238" s="13"/>
      <c r="AR238" s="8">
        <f t="shared" si="206"/>
        <v>8.2618237147723104</v>
      </c>
      <c r="AS238" s="8">
        <f t="shared" si="207"/>
        <v>8.179648957481783</v>
      </c>
      <c r="AT238" s="8">
        <f t="shared" si="208"/>
        <v>8.5749651339981021</v>
      </c>
      <c r="AU238" s="8">
        <f t="shared" si="209"/>
        <v>8.4896759675403235</v>
      </c>
      <c r="AV238" s="8">
        <f t="shared" si="192"/>
        <v>8.3765284434481302</v>
      </c>
      <c r="AW238" s="8"/>
      <c r="AX238" s="8">
        <f t="shared" si="210"/>
        <v>8.2513063436176619</v>
      </c>
      <c r="AY238" s="8">
        <f t="shared" si="211"/>
        <v>8.2480619309634449</v>
      </c>
      <c r="AZ238" s="8">
        <f t="shared" si="212"/>
        <v>8.0798971803859292</v>
      </c>
      <c r="BA238" s="8">
        <v>8.254060593175371</v>
      </c>
      <c r="BB238" s="8">
        <f t="shared" si="213"/>
        <v>8.1706789142239646</v>
      </c>
      <c r="BC238" s="8">
        <v>8.1167499748572549</v>
      </c>
      <c r="BD238" s="8">
        <f t="shared" si="214"/>
        <v>8.2020280848894416</v>
      </c>
      <c r="BE238" s="5"/>
      <c r="BF238" s="61">
        <f t="shared" si="215"/>
        <v>72.402300499999996</v>
      </c>
      <c r="BG238" s="63">
        <f t="shared" si="216"/>
        <v>69.889287199999998</v>
      </c>
      <c r="BH238" s="63">
        <f t="shared" si="217"/>
        <v>70.990490999999992</v>
      </c>
      <c r="BI238" s="63">
        <f t="shared" si="218"/>
        <v>75.792014599999987</v>
      </c>
      <c r="BJ238" s="63">
        <f t="shared" si="219"/>
        <v>69.674287200000009</v>
      </c>
      <c r="BK238" s="63">
        <f t="shared" si="220"/>
        <v>81.4822901</v>
      </c>
      <c r="BL238" s="63">
        <f t="shared" si="221"/>
        <v>68.211736799999997</v>
      </c>
      <c r="BM238" s="63">
        <f t="shared" si="222"/>
        <v>68.781787199999997</v>
      </c>
      <c r="BN238" s="64">
        <f t="shared" si="223"/>
        <v>72.281787199999997</v>
      </c>
      <c r="BO238" s="51"/>
      <c r="BP238" s="97"/>
      <c r="BX238" s="54">
        <f t="shared" si="187"/>
        <v>2034</v>
      </c>
      <c r="BY238" s="98">
        <f t="shared" si="224"/>
        <v>48976</v>
      </c>
      <c r="BZ238" s="57">
        <f t="shared" si="188"/>
        <v>8.3685718278394141</v>
      </c>
      <c r="CA238" s="57">
        <f t="shared" si="189"/>
        <v>8.1706789142239646</v>
      </c>
      <c r="CB238" s="57">
        <v>8.2507442666447588</v>
      </c>
      <c r="CC238" s="57">
        <v>8.1135029740780258</v>
      </c>
      <c r="CD238" s="57">
        <v>8.2507442666447588</v>
      </c>
      <c r="CE238" s="57">
        <f t="shared" si="190"/>
        <v>8.2071133706805899</v>
      </c>
      <c r="CF238" s="1"/>
      <c r="CG238" s="99">
        <v>-1</v>
      </c>
      <c r="CH238" s="7">
        <v>-1.25</v>
      </c>
      <c r="CI238" s="7">
        <v>0</v>
      </c>
      <c r="CJ238" s="7">
        <v>-0.5</v>
      </c>
      <c r="CK238" s="7">
        <v>2.5</v>
      </c>
      <c r="CL238" s="7">
        <v>2.25</v>
      </c>
      <c r="CM238" s="7">
        <v>-3.9022099999999966</v>
      </c>
      <c r="CN238" s="100">
        <v>-4.5728000000000009</v>
      </c>
      <c r="CO238" s="13"/>
      <c r="CP238" s="101">
        <v>1.0423812461443551</v>
      </c>
      <c r="CQ238" s="102">
        <v>1.01859346082665</v>
      </c>
      <c r="CR238" s="102">
        <v>1.012362739049969</v>
      </c>
      <c r="CS238" s="102">
        <v>0.98118445404071553</v>
      </c>
      <c r="CT238" s="102">
        <v>1.0430226901343445</v>
      </c>
      <c r="CU238" s="103">
        <v>1.001852423587527</v>
      </c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</row>
    <row r="239" spans="1:143" ht="12.75" x14ac:dyDescent="0.2">
      <c r="A239" s="3">
        <f t="shared" si="186"/>
        <v>2034</v>
      </c>
      <c r="B239" s="43">
        <v>49004</v>
      </c>
      <c r="C239" s="43">
        <v>49034</v>
      </c>
      <c r="D239" s="44">
        <f t="shared" si="191"/>
        <v>49004</v>
      </c>
      <c r="E239" s="94">
        <v>65.475840000000005</v>
      </c>
      <c r="F239" s="46">
        <v>62.073189999999997</v>
      </c>
      <c r="G239" s="94">
        <v>66.102450000000005</v>
      </c>
      <c r="H239" s="46">
        <v>63.874070000000003</v>
      </c>
      <c r="I239" s="94">
        <v>61.253830000000001</v>
      </c>
      <c r="J239" s="46">
        <v>58.09402</v>
      </c>
      <c r="K239" s="94">
        <v>76.042850000000001</v>
      </c>
      <c r="L239" s="46">
        <v>73.129400000000004</v>
      </c>
      <c r="M239" s="94">
        <v>70.241579999999999</v>
      </c>
      <c r="N239" s="46">
        <v>67.432249999999996</v>
      </c>
      <c r="O239" s="94">
        <f t="shared" si="198"/>
        <v>65.102450000000005</v>
      </c>
      <c r="P239" s="46">
        <f t="shared" si="199"/>
        <v>62.374070000000003</v>
      </c>
      <c r="Q239" s="94">
        <f t="shared" si="200"/>
        <v>66.102450000000005</v>
      </c>
      <c r="R239" s="46">
        <f t="shared" si="201"/>
        <v>63.374070000000003</v>
      </c>
      <c r="S239" s="94">
        <f t="shared" si="202"/>
        <v>68.352450000000005</v>
      </c>
      <c r="T239" s="46">
        <f t="shared" si="203"/>
        <v>65.874070000000003</v>
      </c>
      <c r="U239" s="94">
        <f t="shared" si="204"/>
        <v>61.973820000000003</v>
      </c>
      <c r="V239" s="95">
        <f t="shared" si="205"/>
        <v>59.336539999999999</v>
      </c>
      <c r="W239" s="96">
        <v>7.6992891593178472</v>
      </c>
      <c r="X239" s="96">
        <v>7.8486932210496336</v>
      </c>
      <c r="Y239" s="96">
        <v>7.5427636101083095</v>
      </c>
      <c r="Z239" s="96">
        <v>7.6009934895471032</v>
      </c>
      <c r="AA239" s="96">
        <v>7.443493624449923</v>
      </c>
      <c r="AB239" s="96">
        <v>7.9503889251950968</v>
      </c>
      <c r="AC239" s="96">
        <v>7.9687438376840491</v>
      </c>
      <c r="AD239" s="96">
        <v>7.8891768467058299</v>
      </c>
      <c r="AE239" s="96">
        <v>7.3477040198254961</v>
      </c>
      <c r="AF239" s="96">
        <f t="shared" si="225"/>
        <v>7.9420931973861402</v>
      </c>
      <c r="AG239" s="96">
        <f t="shared" si="226"/>
        <v>7.750493361496491</v>
      </c>
      <c r="AH239" s="96">
        <f t="shared" si="227"/>
        <v>7.700693404151477</v>
      </c>
      <c r="AI239" s="96">
        <f t="shared" si="228"/>
        <v>8.2298758468164461</v>
      </c>
      <c r="AJ239" s="96">
        <f t="shared" si="229"/>
        <v>7.98374392020256</v>
      </c>
      <c r="AK239" s="125"/>
      <c r="AL239" s="7"/>
      <c r="AM239" s="13"/>
      <c r="AN239" s="13"/>
      <c r="AO239" s="13"/>
      <c r="AP239" s="13"/>
      <c r="AQ239" s="13"/>
      <c r="AR239" s="8">
        <f t="shared" si="206"/>
        <v>8.1309399915479723</v>
      </c>
      <c r="AS239" s="8">
        <f t="shared" si="207"/>
        <v>8.0500710099662882</v>
      </c>
      <c r="AT239" s="8">
        <f t="shared" si="208"/>
        <v>8.4391209401755614</v>
      </c>
      <c r="AU239" s="8">
        <f t="shared" si="209"/>
        <v>8.3551870381013966</v>
      </c>
      <c r="AV239" s="8">
        <f t="shared" si="192"/>
        <v>8.2438297449478046</v>
      </c>
      <c r="AW239" s="8"/>
      <c r="AX239" s="8">
        <f t="shared" si="210"/>
        <v>7.7384886096327881</v>
      </c>
      <c r="AY239" s="8">
        <f t="shared" si="211"/>
        <v>8.1173907028757473</v>
      </c>
      <c r="AZ239" s="8">
        <f t="shared" si="212"/>
        <v>7.9547430065857663</v>
      </c>
      <c r="BA239" s="8">
        <v>7.7397776598751227</v>
      </c>
      <c r="BB239" s="8">
        <f t="shared" si="213"/>
        <v>7.6491118397888345</v>
      </c>
      <c r="BC239" s="8">
        <v>7.6109225245391334</v>
      </c>
      <c r="BD239" s="8">
        <f t="shared" si="214"/>
        <v>7.6957525761397321</v>
      </c>
      <c r="BE239" s="5"/>
      <c r="BF239" s="61">
        <f t="shared" si="215"/>
        <v>64.012700499999994</v>
      </c>
      <c r="BG239" s="63">
        <f t="shared" si="216"/>
        <v>65.144246600000002</v>
      </c>
      <c r="BH239" s="63">
        <f t="shared" si="217"/>
        <v>59.895111700000001</v>
      </c>
      <c r="BI239" s="63">
        <f t="shared" si="218"/>
        <v>69.033568099999997</v>
      </c>
      <c r="BJ239" s="63">
        <f t="shared" si="219"/>
        <v>64.929246599999999</v>
      </c>
      <c r="BK239" s="63">
        <f t="shared" si="220"/>
        <v>74.790066499999995</v>
      </c>
      <c r="BL239" s="63">
        <f t="shared" si="221"/>
        <v>60.839789599999996</v>
      </c>
      <c r="BM239" s="63">
        <f t="shared" si="222"/>
        <v>63.929246599999999</v>
      </c>
      <c r="BN239" s="64">
        <f t="shared" si="223"/>
        <v>67.286746600000001</v>
      </c>
      <c r="BO239" s="51"/>
      <c r="BP239" s="97"/>
      <c r="BX239" s="54">
        <f t="shared" si="187"/>
        <v>2034</v>
      </c>
      <c r="BY239" s="98">
        <f t="shared" si="224"/>
        <v>49004</v>
      </c>
      <c r="BZ239" s="57">
        <f t="shared" si="188"/>
        <v>7.7940433070360218</v>
      </c>
      <c r="CA239" s="57">
        <f t="shared" si="189"/>
        <v>7.6491118397888345</v>
      </c>
      <c r="CB239" s="57">
        <v>7.7364613333445096</v>
      </c>
      <c r="CC239" s="57">
        <v>7.6076746007322704</v>
      </c>
      <c r="CD239" s="57">
        <v>7.7364613333445096</v>
      </c>
      <c r="CE239" s="57">
        <f t="shared" si="190"/>
        <v>7.6847433912663403</v>
      </c>
      <c r="CF239" s="1"/>
      <c r="CG239" s="99">
        <v>-1</v>
      </c>
      <c r="CH239" s="7">
        <v>-1.5</v>
      </c>
      <c r="CI239" s="7">
        <v>0</v>
      </c>
      <c r="CJ239" s="7">
        <v>-0.5</v>
      </c>
      <c r="CK239" s="7">
        <v>2.25</v>
      </c>
      <c r="CL239" s="7">
        <v>2</v>
      </c>
      <c r="CM239" s="7">
        <v>-3.5020200000000017</v>
      </c>
      <c r="CN239" s="100">
        <v>-2.7366499999999974</v>
      </c>
      <c r="CO239" s="13"/>
      <c r="CP239" s="101">
        <v>1.0448756742533878</v>
      </c>
      <c r="CQ239" s="102">
        <v>1.0196684646757006</v>
      </c>
      <c r="CR239" s="102">
        <v>1.0131166951716879</v>
      </c>
      <c r="CS239" s="102">
        <v>0.97927904223128537</v>
      </c>
      <c r="CT239" s="102">
        <v>1.0431856208487553</v>
      </c>
      <c r="CU239" s="103">
        <v>1.0018823647520925</v>
      </c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</row>
    <row r="240" spans="1:143" ht="12.75" x14ac:dyDescent="0.2">
      <c r="A240" s="3">
        <f t="shared" si="186"/>
        <v>2034</v>
      </c>
      <c r="B240" s="43">
        <v>49035</v>
      </c>
      <c r="C240" s="43">
        <v>49064</v>
      </c>
      <c r="D240" s="44">
        <f t="shared" si="191"/>
        <v>49035</v>
      </c>
      <c r="E240" s="94">
        <v>64.024730000000005</v>
      </c>
      <c r="F240" s="46">
        <v>61.462060000000001</v>
      </c>
      <c r="G240" s="94">
        <v>65.663030000000006</v>
      </c>
      <c r="H240" s="46">
        <v>63.602420000000002</v>
      </c>
      <c r="I240" s="94">
        <v>59.229410000000001</v>
      </c>
      <c r="J240" s="46">
        <v>56.784680000000002</v>
      </c>
      <c r="K240" s="94">
        <v>75.538510000000002</v>
      </c>
      <c r="L240" s="46">
        <v>72.579250000000002</v>
      </c>
      <c r="M240" s="94">
        <v>70.063770000000005</v>
      </c>
      <c r="N240" s="46">
        <v>67.373369999999994</v>
      </c>
      <c r="O240" s="94">
        <f t="shared" si="198"/>
        <v>64.413030000000006</v>
      </c>
      <c r="P240" s="46">
        <f t="shared" si="199"/>
        <v>62.602420000000002</v>
      </c>
      <c r="Q240" s="94">
        <f t="shared" si="200"/>
        <v>62.663030000000006</v>
      </c>
      <c r="R240" s="46">
        <f t="shared" si="201"/>
        <v>62.852420000000002</v>
      </c>
      <c r="S240" s="94">
        <f t="shared" si="202"/>
        <v>67.913030000000006</v>
      </c>
      <c r="T240" s="46">
        <f t="shared" si="203"/>
        <v>61.602420000000002</v>
      </c>
      <c r="U240" s="94">
        <f t="shared" si="204"/>
        <v>63.312069999999999</v>
      </c>
      <c r="V240" s="95">
        <f t="shared" si="205"/>
        <v>65.247510000000005</v>
      </c>
      <c r="W240" s="96">
        <v>7.6274179327546285</v>
      </c>
      <c r="X240" s="96">
        <v>7.8315061570288789</v>
      </c>
      <c r="Y240" s="96">
        <v>7.426309996732571</v>
      </c>
      <c r="Z240" s="96">
        <v>7.4444442272657243</v>
      </c>
      <c r="AA240" s="96">
        <v>7.089442118206656</v>
      </c>
      <c r="AB240" s="96">
        <v>7.8507206370513334</v>
      </c>
      <c r="AC240" s="96">
        <v>7.7619114992822311</v>
      </c>
      <c r="AD240" s="96">
        <v>7.3981406913219994</v>
      </c>
      <c r="AE240" s="96">
        <v>7.1172880660280908</v>
      </c>
      <c r="AF240" s="96">
        <f t="shared" si="225"/>
        <v>7.7737461836407986</v>
      </c>
      <c r="AG240" s="96">
        <f t="shared" si="226"/>
        <v>7.5880450803949708</v>
      </c>
      <c r="AH240" s="96">
        <f t="shared" si="227"/>
        <v>7.5421448077025444</v>
      </c>
      <c r="AI240" s="96">
        <f t="shared" si="228"/>
        <v>7.6959423292933282</v>
      </c>
      <c r="AJ240" s="96">
        <f t="shared" si="229"/>
        <v>7.7769115215047853</v>
      </c>
      <c r="AK240" s="125"/>
      <c r="AL240" s="7"/>
      <c r="AM240" s="13"/>
      <c r="AN240" s="13"/>
      <c r="AO240" s="13"/>
      <c r="AP240" s="13"/>
      <c r="AQ240" s="13"/>
      <c r="AR240" s="8">
        <f t="shared" si="206"/>
        <v>7.9207231621935463</v>
      </c>
      <c r="AS240" s="8">
        <f t="shared" si="207"/>
        <v>7.5509998082345753</v>
      </c>
      <c r="AT240" s="8">
        <f t="shared" si="208"/>
        <v>8.2209369291458998</v>
      </c>
      <c r="AU240" s="8">
        <f t="shared" si="209"/>
        <v>7.8372011236642996</v>
      </c>
      <c r="AV240" s="8">
        <f t="shared" si="192"/>
        <v>7.8824652558095805</v>
      </c>
      <c r="AW240" s="8"/>
      <c r="AX240" s="8">
        <f t="shared" si="210"/>
        <v>7.5791995759724511</v>
      </c>
      <c r="AY240" s="8">
        <f t="shared" si="211"/>
        <v>7.9075151692361549</v>
      </c>
      <c r="AZ240" s="8">
        <f t="shared" si="212"/>
        <v>7.8550403449523785</v>
      </c>
      <c r="BA240" s="8">
        <v>7.5800333759647911</v>
      </c>
      <c r="BB240" s="8">
        <f t="shared" si="213"/>
        <v>7.2863169773610581</v>
      </c>
      <c r="BC240" s="8">
        <v>7.4538046452528643</v>
      </c>
      <c r="BD240" s="8">
        <f t="shared" si="214"/>
        <v>7.5384956577254885</v>
      </c>
      <c r="BE240" s="5"/>
      <c r="BF240" s="61">
        <f t="shared" si="215"/>
        <v>62.922781900000004</v>
      </c>
      <c r="BG240" s="63">
        <f t="shared" si="216"/>
        <v>64.7769677</v>
      </c>
      <c r="BH240" s="63">
        <f t="shared" si="217"/>
        <v>58.178176100000002</v>
      </c>
      <c r="BI240" s="63">
        <f t="shared" si="218"/>
        <v>68.906897999999998</v>
      </c>
      <c r="BJ240" s="63">
        <f t="shared" si="219"/>
        <v>62.744467700000001</v>
      </c>
      <c r="BK240" s="63">
        <f t="shared" si="220"/>
        <v>74.266028199999994</v>
      </c>
      <c r="BL240" s="63">
        <f t="shared" si="221"/>
        <v>64.144309199999995</v>
      </c>
      <c r="BM240" s="63">
        <f t="shared" si="222"/>
        <v>63.634467700000002</v>
      </c>
      <c r="BN240" s="64">
        <f t="shared" si="223"/>
        <v>65.1994677</v>
      </c>
      <c r="BO240" s="51"/>
      <c r="BP240" s="97"/>
      <c r="BX240" s="54">
        <f t="shared" si="187"/>
        <v>2034</v>
      </c>
      <c r="BY240" s="98">
        <f t="shared" si="224"/>
        <v>49035</v>
      </c>
      <c r="BZ240" s="57">
        <f t="shared" si="188"/>
        <v>7.6742227356030162</v>
      </c>
      <c r="CA240" s="57">
        <f t="shared" si="189"/>
        <v>7.2863169773610581</v>
      </c>
      <c r="CB240" s="57">
        <v>7.576717049434178</v>
      </c>
      <c r="CC240" s="57">
        <v>7.4505564347392514</v>
      </c>
      <c r="CD240" s="57">
        <v>7.576717049434178</v>
      </c>
      <c r="CE240" s="57">
        <f t="shared" si="190"/>
        <v>7.321390039210443</v>
      </c>
      <c r="CF240" s="1"/>
      <c r="CG240" s="99">
        <v>-1.25</v>
      </c>
      <c r="CH240" s="7">
        <v>-1</v>
      </c>
      <c r="CI240" s="7">
        <v>-3</v>
      </c>
      <c r="CJ240" s="7">
        <v>-0.75</v>
      </c>
      <c r="CK240" s="7">
        <v>2.25</v>
      </c>
      <c r="CL240" s="7">
        <v>-2</v>
      </c>
      <c r="CM240" s="7">
        <v>-0.71266000000000673</v>
      </c>
      <c r="CN240" s="100">
        <v>3.7854500000000044</v>
      </c>
      <c r="CO240" s="13"/>
      <c r="CP240" s="101">
        <v>1.044234592445328</v>
      </c>
      <c r="CQ240" s="102">
        <v>1.0192896674009995</v>
      </c>
      <c r="CR240" s="102">
        <v>1.0131239589490086</v>
      </c>
      <c r="CS240" s="102">
        <v>0.9523131481381979</v>
      </c>
      <c r="CT240" s="102">
        <v>1.0402535786215379</v>
      </c>
      <c r="CU240" s="103">
        <v>1.0019325165230164</v>
      </c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</row>
    <row r="241" spans="1:143" ht="12.75" x14ac:dyDescent="0.2">
      <c r="A241" s="3">
        <f t="shared" si="186"/>
        <v>2034</v>
      </c>
      <c r="B241" s="43">
        <v>49065</v>
      </c>
      <c r="C241" s="43">
        <v>49095</v>
      </c>
      <c r="D241" s="44">
        <f t="shared" si="191"/>
        <v>49065</v>
      </c>
      <c r="E241" s="94">
        <v>61.661380000000001</v>
      </c>
      <c r="F241" s="46">
        <v>58.052410000000002</v>
      </c>
      <c r="G241" s="94">
        <v>66.869439999999997</v>
      </c>
      <c r="H241" s="46">
        <v>64.686880000000002</v>
      </c>
      <c r="I241" s="94">
        <v>56.960990000000002</v>
      </c>
      <c r="J241" s="46">
        <v>53.510809999999999</v>
      </c>
      <c r="K241" s="94">
        <v>74.300290000000004</v>
      </c>
      <c r="L241" s="46">
        <v>69.283600000000007</v>
      </c>
      <c r="M241" s="94">
        <v>70.750649999999993</v>
      </c>
      <c r="N241" s="46">
        <v>67.293189999999996</v>
      </c>
      <c r="O241" s="94">
        <f t="shared" si="198"/>
        <v>65.869439999999997</v>
      </c>
      <c r="P241" s="46">
        <f t="shared" si="199"/>
        <v>63.186880000000002</v>
      </c>
      <c r="Q241" s="94">
        <f t="shared" si="200"/>
        <v>65.869439999999997</v>
      </c>
      <c r="R241" s="46">
        <f t="shared" si="201"/>
        <v>63.686880000000002</v>
      </c>
      <c r="S241" s="94">
        <f t="shared" si="202"/>
        <v>69.619439999999997</v>
      </c>
      <c r="T241" s="46">
        <f t="shared" si="203"/>
        <v>62.686880000000002</v>
      </c>
      <c r="U241" s="94">
        <f t="shared" si="204"/>
        <v>60.776730000000001</v>
      </c>
      <c r="V241" s="95">
        <f t="shared" si="205"/>
        <v>59.401309999999995</v>
      </c>
      <c r="W241" s="96">
        <v>7.6935713551019234</v>
      </c>
      <c r="X241" s="96">
        <v>8.0660577896881378</v>
      </c>
      <c r="Y241" s="96">
        <v>7.4894117265289024</v>
      </c>
      <c r="Z241" s="96">
        <v>7.4739797810086115</v>
      </c>
      <c r="AA241" s="96">
        <v>7.1189807413701232</v>
      </c>
      <c r="AB241" s="96">
        <v>7.8221220178982458</v>
      </c>
      <c r="AC241" s="96">
        <v>7.5217705056033051</v>
      </c>
      <c r="AD241" s="96">
        <v>7.4331718885255418</v>
      </c>
      <c r="AE241" s="96">
        <v>7.1677481190893904</v>
      </c>
      <c r="AF241" s="96">
        <f t="shared" si="225"/>
        <v>7.8039788882781922</v>
      </c>
      <c r="AG241" s="96">
        <f t="shared" si="226"/>
        <v>7.6178793917240437</v>
      </c>
      <c r="AH241" s="96">
        <f t="shared" si="227"/>
        <v>7.5716795167063013</v>
      </c>
      <c r="AI241" s="96">
        <f t="shared" si="228"/>
        <v>7.7323707569868825</v>
      </c>
      <c r="AJ241" s="96">
        <f t="shared" si="229"/>
        <v>7.5367704467854759</v>
      </c>
      <c r="AK241" s="125"/>
      <c r="AL241" s="7"/>
      <c r="AM241" s="13"/>
      <c r="AN241" s="13"/>
      <c r="AO241" s="13"/>
      <c r="AP241" s="13"/>
      <c r="AQ241" s="13"/>
      <c r="AR241" s="8">
        <f t="shared" si="206"/>
        <v>7.6766526329945162</v>
      </c>
      <c r="AS241" s="8">
        <f t="shared" si="207"/>
        <v>7.5866042367370072</v>
      </c>
      <c r="AT241" s="8">
        <f t="shared" si="208"/>
        <v>7.9676161688703564</v>
      </c>
      <c r="AU241" s="8">
        <f t="shared" si="209"/>
        <v>7.8741549538830116</v>
      </c>
      <c r="AV241" s="8">
        <f t="shared" si="192"/>
        <v>7.7762569981212231</v>
      </c>
      <c r="AW241" s="8"/>
      <c r="AX241" s="8">
        <f t="shared" si="210"/>
        <v>7.6092520319582944</v>
      </c>
      <c r="AY241" s="8">
        <f t="shared" si="211"/>
        <v>7.6638408986334898</v>
      </c>
      <c r="AZ241" s="8">
        <f t="shared" si="212"/>
        <v>7.8264318627389633</v>
      </c>
      <c r="BA241" s="8">
        <v>7.6101718725647798</v>
      </c>
      <c r="BB241" s="8">
        <f t="shared" si="213"/>
        <v>7.3165850613486256</v>
      </c>
      <c r="BC241" s="8">
        <v>7.4834476256134304</v>
      </c>
      <c r="BD241" s="8">
        <f t="shared" si="214"/>
        <v>7.5681647222587758</v>
      </c>
      <c r="BE241" s="5"/>
      <c r="BF241" s="61">
        <f t="shared" si="215"/>
        <v>60.109522900000002</v>
      </c>
      <c r="BG241" s="63">
        <f t="shared" si="216"/>
        <v>65.930939199999997</v>
      </c>
      <c r="BH241" s="63">
        <f t="shared" si="217"/>
        <v>55.477412599999994</v>
      </c>
      <c r="BI241" s="63">
        <f t="shared" si="218"/>
        <v>69.263942200000002</v>
      </c>
      <c r="BJ241" s="63">
        <f t="shared" si="219"/>
        <v>64.930939199999997</v>
      </c>
      <c r="BK241" s="63">
        <f t="shared" si="220"/>
        <v>72.143113299999996</v>
      </c>
      <c r="BL241" s="63">
        <f t="shared" si="221"/>
        <v>60.185299399999998</v>
      </c>
      <c r="BM241" s="63">
        <f t="shared" si="222"/>
        <v>64.715939199999994</v>
      </c>
      <c r="BN241" s="64">
        <f t="shared" si="223"/>
        <v>66.638439199999993</v>
      </c>
      <c r="BO241" s="51"/>
      <c r="BP241" s="97"/>
      <c r="BX241" s="54">
        <f t="shared" si="187"/>
        <v>2034</v>
      </c>
      <c r="BY241" s="98">
        <f t="shared" si="224"/>
        <v>49065</v>
      </c>
      <c r="BZ241" s="57">
        <f t="shared" si="188"/>
        <v>7.7391488903476722</v>
      </c>
      <c r="CA241" s="57">
        <f t="shared" si="189"/>
        <v>7.3165850613486256</v>
      </c>
      <c r="CB241" s="57">
        <v>7.6068555460341676</v>
      </c>
      <c r="CC241" s="57">
        <v>7.4801994691919589</v>
      </c>
      <c r="CD241" s="57">
        <v>7.6068555460341676</v>
      </c>
      <c r="CE241" s="57">
        <f t="shared" si="190"/>
        <v>7.3517047181548874</v>
      </c>
      <c r="CF241" s="1"/>
      <c r="CG241" s="99">
        <v>-1</v>
      </c>
      <c r="CH241" s="7">
        <v>-1.5</v>
      </c>
      <c r="CI241" s="7">
        <v>-1</v>
      </c>
      <c r="CJ241" s="7">
        <v>-1</v>
      </c>
      <c r="CK241" s="7">
        <v>2.75</v>
      </c>
      <c r="CL241" s="7">
        <v>-2</v>
      </c>
      <c r="CM241" s="7">
        <v>-0.8846500000000006</v>
      </c>
      <c r="CN241" s="100">
        <v>1.3488999999999933</v>
      </c>
      <c r="CO241" s="13"/>
      <c r="CP241" s="101">
        <v>1.0441530639550443</v>
      </c>
      <c r="CQ241" s="102">
        <v>1.0192534118276693</v>
      </c>
      <c r="CR241" s="102">
        <v>1.0130719828739629</v>
      </c>
      <c r="CS241" s="102">
        <v>0.95250200695745246</v>
      </c>
      <c r="CT241" s="102">
        <v>1.0402518430823871</v>
      </c>
      <c r="CU241" s="103">
        <v>1.0019942035151161</v>
      </c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</row>
    <row r="242" spans="1:143" ht="12.75" x14ac:dyDescent="0.2">
      <c r="A242" s="3">
        <f t="shared" si="186"/>
        <v>2034</v>
      </c>
      <c r="B242" s="43">
        <v>49096</v>
      </c>
      <c r="C242" s="43">
        <v>49125</v>
      </c>
      <c r="D242" s="44">
        <f t="shared" si="191"/>
        <v>49096</v>
      </c>
      <c r="E242" s="94">
        <v>67.286270000000002</v>
      </c>
      <c r="F242" s="46">
        <v>59.29871</v>
      </c>
      <c r="G242" s="94">
        <v>71.245059999999995</v>
      </c>
      <c r="H242" s="46">
        <v>65.394689999999997</v>
      </c>
      <c r="I242" s="94">
        <v>62.338380000000001</v>
      </c>
      <c r="J242" s="46">
        <v>54.702269999999999</v>
      </c>
      <c r="K242" s="94">
        <v>78.98321</v>
      </c>
      <c r="L242" s="46">
        <v>71.022919999999999</v>
      </c>
      <c r="M242" s="94">
        <v>75.068889999999996</v>
      </c>
      <c r="N242" s="46">
        <v>67.551929999999999</v>
      </c>
      <c r="O242" s="94">
        <f t="shared" si="198"/>
        <v>70.995059999999995</v>
      </c>
      <c r="P242" s="46">
        <f t="shared" si="199"/>
        <v>64.644689999999997</v>
      </c>
      <c r="Q242" s="94">
        <f t="shared" si="200"/>
        <v>71.245059999999995</v>
      </c>
      <c r="R242" s="46">
        <f t="shared" si="201"/>
        <v>64.644689999999997</v>
      </c>
      <c r="S242" s="94">
        <f t="shared" si="202"/>
        <v>74.245059999999995</v>
      </c>
      <c r="T242" s="46">
        <f t="shared" si="203"/>
        <v>63.394689999999997</v>
      </c>
      <c r="U242" s="94">
        <f t="shared" si="204"/>
        <v>69.12003</v>
      </c>
      <c r="V242" s="95">
        <f t="shared" si="205"/>
        <v>63.711869999999998</v>
      </c>
      <c r="W242" s="96">
        <v>7.8574277048063763</v>
      </c>
      <c r="X242" s="96">
        <v>8.0993532174654153</v>
      </c>
      <c r="Y242" s="96">
        <v>7.5442634739989396</v>
      </c>
      <c r="Z242" s="96">
        <v>7.5144658533715782</v>
      </c>
      <c r="AA242" s="96">
        <v>7.1594674665265572</v>
      </c>
      <c r="AB242" s="96">
        <v>7.8803127884929722</v>
      </c>
      <c r="AC242" s="96">
        <v>7.5743580547780045</v>
      </c>
      <c r="AD242" s="96">
        <v>7.4113161183619765</v>
      </c>
      <c r="AE242" s="96">
        <v>7.2201234363297919</v>
      </c>
      <c r="AF242" s="96">
        <f t="shared" si="225"/>
        <v>7.8455643488205542</v>
      </c>
      <c r="AG242" s="96">
        <f t="shared" si="226"/>
        <v>7.6589651967493406</v>
      </c>
      <c r="AH242" s="96">
        <f t="shared" si="227"/>
        <v>7.6123654085043322</v>
      </c>
      <c r="AI242" s="96">
        <f t="shared" si="228"/>
        <v>7.7124167732050939</v>
      </c>
      <c r="AJ242" s="96">
        <f t="shared" si="229"/>
        <v>7.5893579717115802</v>
      </c>
      <c r="AK242" s="125"/>
      <c r="AL242" s="7"/>
      <c r="AM242" s="13"/>
      <c r="AN242" s="13"/>
      <c r="AO242" s="13"/>
      <c r="AP242" s="13"/>
      <c r="AQ242" s="13"/>
      <c r="AR242" s="8">
        <f t="shared" si="206"/>
        <v>7.730100695983336</v>
      </c>
      <c r="AS242" s="8">
        <f t="shared" si="207"/>
        <v>7.5643908307368388</v>
      </c>
      <c r="AT242" s="8">
        <f t="shared" si="208"/>
        <v>8.0230899042533856</v>
      </c>
      <c r="AU242" s="8">
        <f t="shared" si="209"/>
        <v>7.851099663616143</v>
      </c>
      <c r="AV242" s="8">
        <f t="shared" si="192"/>
        <v>7.7921702736474261</v>
      </c>
      <c r="AW242" s="8"/>
      <c r="AX242" s="8">
        <f t="shared" si="210"/>
        <v>7.6504466517822332</v>
      </c>
      <c r="AY242" s="8">
        <f t="shared" si="211"/>
        <v>7.7172021864819929</v>
      </c>
      <c r="AZ242" s="8">
        <f t="shared" si="212"/>
        <v>7.8846427021026688</v>
      </c>
      <c r="BA242" s="8">
        <v>7.651484228830153</v>
      </c>
      <c r="BB242" s="8">
        <f t="shared" si="213"/>
        <v>7.3580716123850367</v>
      </c>
      <c r="BC242" s="8">
        <v>7.5240807527954816</v>
      </c>
      <c r="BD242" s="8">
        <f t="shared" si="214"/>
        <v>7.6088338054963112</v>
      </c>
      <c r="BE242" s="5"/>
      <c r="BF242" s="61">
        <f t="shared" si="215"/>
        <v>63.851619199999995</v>
      </c>
      <c r="BG242" s="63">
        <f t="shared" si="216"/>
        <v>68.729400900000002</v>
      </c>
      <c r="BH242" s="63">
        <f t="shared" si="217"/>
        <v>59.054852699999998</v>
      </c>
      <c r="BI242" s="63">
        <f t="shared" si="218"/>
        <v>71.836597199999986</v>
      </c>
      <c r="BJ242" s="63">
        <f t="shared" si="219"/>
        <v>68.406900899999997</v>
      </c>
      <c r="BK242" s="63">
        <f t="shared" si="220"/>
        <v>75.56028529999999</v>
      </c>
      <c r="BL242" s="63">
        <f t="shared" si="221"/>
        <v>66.794521199999991</v>
      </c>
      <c r="BM242" s="63">
        <f t="shared" si="222"/>
        <v>68.264400899999998</v>
      </c>
      <c r="BN242" s="64">
        <f t="shared" si="223"/>
        <v>69.579400899999996</v>
      </c>
      <c r="BO242" s="51"/>
      <c r="BP242" s="97"/>
      <c r="BX242" s="54">
        <f t="shared" si="187"/>
        <v>2034</v>
      </c>
      <c r="BY242" s="98">
        <f t="shared" si="224"/>
        <v>49096</v>
      </c>
      <c r="BZ242" s="57">
        <f t="shared" si="188"/>
        <v>7.7955865356507248</v>
      </c>
      <c r="CA242" s="57">
        <f t="shared" si="189"/>
        <v>7.3580716123850367</v>
      </c>
      <c r="CB242" s="57">
        <v>7.6481679022995399</v>
      </c>
      <c r="CC242" s="57">
        <v>7.5208326705208348</v>
      </c>
      <c r="CD242" s="57">
        <v>7.6481679022995399</v>
      </c>
      <c r="CE242" s="57">
        <f t="shared" si="190"/>
        <v>7.3932551339558259</v>
      </c>
      <c r="CF242" s="1"/>
      <c r="CG242" s="99">
        <v>-0.25</v>
      </c>
      <c r="CH242" s="7">
        <v>-0.75</v>
      </c>
      <c r="CI242" s="7">
        <v>0</v>
      </c>
      <c r="CJ242" s="7">
        <v>-0.75</v>
      </c>
      <c r="CK242" s="7">
        <v>3</v>
      </c>
      <c r="CL242" s="7">
        <v>-2</v>
      </c>
      <c r="CM242" s="7">
        <v>1.8337599999999981</v>
      </c>
      <c r="CN242" s="100">
        <v>4.4131599999999978</v>
      </c>
      <c r="CO242" s="13"/>
      <c r="CP242" s="101">
        <v>1.0440614811364695</v>
      </c>
      <c r="CQ242" s="102">
        <v>1.0192294896533369</v>
      </c>
      <c r="CR242" s="102">
        <v>1.0130281455852019</v>
      </c>
      <c r="CS242" s="102">
        <v>0.9527580011976845</v>
      </c>
      <c r="CT242" s="102">
        <v>1.0406271504324478</v>
      </c>
      <c r="CU242" s="103">
        <v>1.0019803548795945</v>
      </c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</row>
    <row r="243" spans="1:143" ht="12.75" x14ac:dyDescent="0.2">
      <c r="A243" s="3">
        <f t="shared" si="186"/>
        <v>2034</v>
      </c>
      <c r="B243" s="43">
        <v>49126</v>
      </c>
      <c r="C243" s="43">
        <v>49156</v>
      </c>
      <c r="D243" s="44">
        <f t="shared" si="191"/>
        <v>49126</v>
      </c>
      <c r="E243" s="94">
        <v>94.251530000000002</v>
      </c>
      <c r="F243" s="46">
        <v>69.385649999999998</v>
      </c>
      <c r="G243" s="94">
        <v>95.026790000000005</v>
      </c>
      <c r="H243" s="46">
        <v>70.591329999999999</v>
      </c>
      <c r="I243" s="94">
        <v>88.440560000000005</v>
      </c>
      <c r="J243" s="46">
        <v>64.390460000000004</v>
      </c>
      <c r="K243" s="94">
        <v>104.1046</v>
      </c>
      <c r="L243" s="46">
        <v>79.382220000000004</v>
      </c>
      <c r="M243" s="94">
        <v>99.64367</v>
      </c>
      <c r="N243" s="46">
        <v>74.265100000000004</v>
      </c>
      <c r="O243" s="94">
        <f t="shared" si="198"/>
        <v>99.526790000000005</v>
      </c>
      <c r="P243" s="46">
        <f t="shared" si="199"/>
        <v>69.591329999999999</v>
      </c>
      <c r="Q243" s="94">
        <f t="shared" si="200"/>
        <v>100.02679000000001</v>
      </c>
      <c r="R243" s="46">
        <f t="shared" si="201"/>
        <v>70.591329999999999</v>
      </c>
      <c r="S243" s="94">
        <f t="shared" si="202"/>
        <v>99.276790000000005</v>
      </c>
      <c r="T243" s="46">
        <f t="shared" si="203"/>
        <v>73.091329999999999</v>
      </c>
      <c r="U243" s="94">
        <f t="shared" si="204"/>
        <v>92.999350000000007</v>
      </c>
      <c r="V243" s="95">
        <f t="shared" si="205"/>
        <v>71.253540000000001</v>
      </c>
      <c r="W243" s="96">
        <v>7.9788492919008034</v>
      </c>
      <c r="X243" s="96">
        <v>8.3417715355216782</v>
      </c>
      <c r="Y243" s="96">
        <v>7.7013654454086815</v>
      </c>
      <c r="Z243" s="96">
        <v>7.6152779261991865</v>
      </c>
      <c r="AA243" s="96">
        <v>7.2602789552064859</v>
      </c>
      <c r="AB243" s="96">
        <v>7.9468907848939567</v>
      </c>
      <c r="AC243" s="96">
        <v>7.6103071873682602</v>
      </c>
      <c r="AD243" s="96">
        <v>7.5282228085092147</v>
      </c>
      <c r="AE243" s="96">
        <v>7.2524438095436849</v>
      </c>
      <c r="AF243" s="96">
        <f t="shared" si="225"/>
        <v>7.9476769627005206</v>
      </c>
      <c r="AG243" s="96">
        <f t="shared" si="226"/>
        <v>7.7603775056105686</v>
      </c>
      <c r="AH243" s="96">
        <f t="shared" si="227"/>
        <v>7.7134776415554773</v>
      </c>
      <c r="AI243" s="96">
        <f t="shared" si="228"/>
        <v>7.8316237277331586</v>
      </c>
      <c r="AJ243" s="96">
        <f t="shared" si="229"/>
        <v>7.6253072015346568</v>
      </c>
      <c r="AK243" s="125"/>
      <c r="AL243" s="7"/>
      <c r="AM243" s="13"/>
      <c r="AN243" s="13"/>
      <c r="AO243" s="13"/>
      <c r="AP243" s="13"/>
      <c r="AQ243" s="13"/>
      <c r="AR243" s="8">
        <f t="shared" si="206"/>
        <v>7.7666380804637258</v>
      </c>
      <c r="AS243" s="8">
        <f t="shared" si="207"/>
        <v>7.6832105178465433</v>
      </c>
      <c r="AT243" s="8">
        <f t="shared" si="208"/>
        <v>8.0610120493211515</v>
      </c>
      <c r="AU243" s="8">
        <f t="shared" si="209"/>
        <v>7.974422596430319</v>
      </c>
      <c r="AV243" s="8">
        <f t="shared" si="192"/>
        <v>7.8713208110154342</v>
      </c>
      <c r="AW243" s="8"/>
      <c r="AX243" s="8">
        <f t="shared" si="210"/>
        <v>7.7530230384607108</v>
      </c>
      <c r="AY243" s="8">
        <f t="shared" si="211"/>
        <v>7.7536802510078733</v>
      </c>
      <c r="AZ243" s="8">
        <f t="shared" si="212"/>
        <v>7.9512436598498457</v>
      </c>
      <c r="BA243" s="8">
        <v>7.7543536573177834</v>
      </c>
      <c r="BB243" s="8">
        <f t="shared" si="213"/>
        <v>7.4613726562214229</v>
      </c>
      <c r="BC243" s="8">
        <v>7.6252588735502727</v>
      </c>
      <c r="BD243" s="8">
        <f t="shared" si="214"/>
        <v>7.7101015833241453</v>
      </c>
      <c r="BE243" s="5"/>
      <c r="BF243" s="61">
        <f t="shared" si="215"/>
        <v>83.559201599999994</v>
      </c>
      <c r="BG243" s="63">
        <f t="shared" si="216"/>
        <v>84.519542199999989</v>
      </c>
      <c r="BH243" s="63">
        <f t="shared" si="217"/>
        <v>78.099017000000003</v>
      </c>
      <c r="BI243" s="63">
        <f t="shared" si="218"/>
        <v>88.730884900000007</v>
      </c>
      <c r="BJ243" s="63">
        <f t="shared" si="219"/>
        <v>87.369542199999998</v>
      </c>
      <c r="BK243" s="63">
        <f t="shared" si="220"/>
        <v>93.4739766</v>
      </c>
      <c r="BL243" s="63">
        <f t="shared" si="221"/>
        <v>83.648651700000002</v>
      </c>
      <c r="BM243" s="63">
        <f t="shared" si="222"/>
        <v>86.654542200000009</v>
      </c>
      <c r="BN243" s="64">
        <f t="shared" si="223"/>
        <v>88.017042199999992</v>
      </c>
      <c r="BO243" s="51"/>
      <c r="BP243" s="97"/>
      <c r="BX243" s="54">
        <f t="shared" si="187"/>
        <v>2034</v>
      </c>
      <c r="BY243" s="98">
        <f t="shared" si="224"/>
        <v>49126</v>
      </c>
      <c r="BZ243" s="57">
        <f t="shared" si="188"/>
        <v>7.957230708312256</v>
      </c>
      <c r="CA243" s="57">
        <f t="shared" si="189"/>
        <v>7.4613726562214229</v>
      </c>
      <c r="CB243" s="57">
        <v>7.7510373307871712</v>
      </c>
      <c r="CC243" s="57">
        <v>7.6220109759042014</v>
      </c>
      <c r="CD243" s="57">
        <v>7.7510373307871712</v>
      </c>
      <c r="CE243" s="57">
        <f t="shared" si="190"/>
        <v>7.4967152003350632</v>
      </c>
      <c r="CF243" s="1"/>
      <c r="CG243" s="99">
        <v>4.5</v>
      </c>
      <c r="CH243" s="7">
        <v>-1</v>
      </c>
      <c r="CI243" s="7">
        <v>5</v>
      </c>
      <c r="CJ243" s="7">
        <v>0</v>
      </c>
      <c r="CK243" s="7">
        <v>4.25</v>
      </c>
      <c r="CL243" s="7">
        <v>2.5</v>
      </c>
      <c r="CM243" s="7">
        <v>-1.2521799999999956</v>
      </c>
      <c r="CN243" s="100">
        <v>1.8678900000000027</v>
      </c>
      <c r="CO243" s="13"/>
      <c r="CP243" s="101">
        <v>1.0436489698370386</v>
      </c>
      <c r="CQ243" s="102">
        <v>1.0190537470618359</v>
      </c>
      <c r="CR243" s="102">
        <v>1.0128950927737581</v>
      </c>
      <c r="CS243" s="102">
        <v>0.95338332042073193</v>
      </c>
      <c r="CT243" s="102">
        <v>1.0403017985707075</v>
      </c>
      <c r="CU243" s="103">
        <v>1.0019710129692654</v>
      </c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</row>
    <row r="244" spans="1:143" ht="12.75" x14ac:dyDescent="0.2">
      <c r="A244" s="3">
        <f t="shared" si="186"/>
        <v>2034</v>
      </c>
      <c r="B244" s="43">
        <v>49157</v>
      </c>
      <c r="C244" s="43">
        <v>49187</v>
      </c>
      <c r="D244" s="44">
        <f t="shared" si="191"/>
        <v>49157</v>
      </c>
      <c r="E244" s="94">
        <v>98.846260000000001</v>
      </c>
      <c r="F244" s="46">
        <v>72.511470000000003</v>
      </c>
      <c r="G244" s="94">
        <v>96.079970000000003</v>
      </c>
      <c r="H244" s="46">
        <v>71.903589999999994</v>
      </c>
      <c r="I244" s="94">
        <v>94.639560000000003</v>
      </c>
      <c r="J244" s="46">
        <v>67.996200000000002</v>
      </c>
      <c r="K244" s="94">
        <v>105.547</v>
      </c>
      <c r="L244" s="46">
        <v>80.800510000000003</v>
      </c>
      <c r="M244" s="94">
        <v>101.3618</v>
      </c>
      <c r="N244" s="46">
        <v>75.923479999999998</v>
      </c>
      <c r="O244" s="94">
        <f t="shared" si="198"/>
        <v>99.579970000000003</v>
      </c>
      <c r="P244" s="46">
        <f t="shared" si="199"/>
        <v>70.903589999999994</v>
      </c>
      <c r="Q244" s="94">
        <f t="shared" si="200"/>
        <v>100.32997</v>
      </c>
      <c r="R244" s="46">
        <f t="shared" si="201"/>
        <v>71.903589999999994</v>
      </c>
      <c r="S244" s="94">
        <f t="shared" si="202"/>
        <v>99.829970000000003</v>
      </c>
      <c r="T244" s="46">
        <f t="shared" si="203"/>
        <v>74.403589999999994</v>
      </c>
      <c r="U244" s="94">
        <f t="shared" si="204"/>
        <v>93.426019999999994</v>
      </c>
      <c r="V244" s="95">
        <f t="shared" si="205"/>
        <v>70.299140000000008</v>
      </c>
      <c r="W244" s="96">
        <v>8.038443729051755</v>
      </c>
      <c r="X244" s="96">
        <v>8.5238602235318552</v>
      </c>
      <c r="Y244" s="96">
        <v>7.8624180816960365</v>
      </c>
      <c r="Z244" s="96">
        <v>7.7563727647060325</v>
      </c>
      <c r="AA244" s="96">
        <v>7.4013740112288211</v>
      </c>
      <c r="AB244" s="96">
        <v>8.0435014113101371</v>
      </c>
      <c r="AC244" s="96">
        <v>7.6951494739025348</v>
      </c>
      <c r="AD244" s="96">
        <v>7.5733536910876467</v>
      </c>
      <c r="AE244" s="96">
        <v>7.2919175977360089</v>
      </c>
      <c r="AF244" s="96">
        <f t="shared" si="225"/>
        <v>8.089871593676877</v>
      </c>
      <c r="AG244" s="96">
        <f t="shared" si="226"/>
        <v>7.9020722531049881</v>
      </c>
      <c r="AH244" s="96">
        <f t="shared" si="227"/>
        <v>7.8547724191909829</v>
      </c>
      <c r="AI244" s="96">
        <f t="shared" si="228"/>
        <v>7.8785518248875182</v>
      </c>
      <c r="AJ244" s="96">
        <f t="shared" si="229"/>
        <v>7.7101495703416374</v>
      </c>
      <c r="AK244" s="125"/>
      <c r="AL244" s="7"/>
      <c r="AM244" s="13"/>
      <c r="AN244" s="13"/>
      <c r="AO244" s="13"/>
      <c r="AP244" s="13"/>
      <c r="AQ244" s="13"/>
      <c r="AR244" s="8">
        <f t="shared" si="206"/>
        <v>7.8528686796448159</v>
      </c>
      <c r="AS244" s="8">
        <f t="shared" si="207"/>
        <v>7.7290798974363719</v>
      </c>
      <c r="AT244" s="8">
        <f t="shared" si="208"/>
        <v>8.1505107733795423</v>
      </c>
      <c r="AU244" s="8">
        <f t="shared" si="209"/>
        <v>8.0220304176170689</v>
      </c>
      <c r="AV244" s="8">
        <f t="shared" si="192"/>
        <v>7.9386224420194491</v>
      </c>
      <c r="AW244" s="8"/>
      <c r="AX244" s="8">
        <f t="shared" si="210"/>
        <v>7.8965871802055689</v>
      </c>
      <c r="AY244" s="8">
        <f t="shared" si="211"/>
        <v>7.8397708512455955</v>
      </c>
      <c r="AZ244" s="8">
        <f t="shared" si="212"/>
        <v>8.0478876052326367</v>
      </c>
      <c r="BA244" s="8">
        <v>7.8983279948292529</v>
      </c>
      <c r="BB244" s="8">
        <f t="shared" si="213"/>
        <v>7.6059520762668527</v>
      </c>
      <c r="BC244" s="8">
        <v>7.76686608494912</v>
      </c>
      <c r="BD244" s="8">
        <f t="shared" si="214"/>
        <v>7.8518342186901382</v>
      </c>
      <c r="BE244" s="5"/>
      <c r="BF244" s="61">
        <f t="shared" si="215"/>
        <v>87.522300299999998</v>
      </c>
      <c r="BG244" s="63">
        <f t="shared" si="216"/>
        <v>85.684126599999999</v>
      </c>
      <c r="BH244" s="63">
        <f t="shared" si="217"/>
        <v>83.182915199999997</v>
      </c>
      <c r="BI244" s="63">
        <f t="shared" si="218"/>
        <v>90.423322399999989</v>
      </c>
      <c r="BJ244" s="63">
        <f t="shared" si="219"/>
        <v>88.106626599999998</v>
      </c>
      <c r="BK244" s="63">
        <f t="shared" si="220"/>
        <v>94.906009299999994</v>
      </c>
      <c r="BL244" s="63">
        <f t="shared" si="221"/>
        <v>83.481461599999989</v>
      </c>
      <c r="BM244" s="63">
        <f t="shared" si="222"/>
        <v>87.249126599999997</v>
      </c>
      <c r="BN244" s="64">
        <f t="shared" si="223"/>
        <v>88.896626599999991</v>
      </c>
      <c r="BO244" s="51"/>
      <c r="BP244" s="97"/>
      <c r="BX244" s="54">
        <f t="shared" si="187"/>
        <v>2034</v>
      </c>
      <c r="BY244" s="98">
        <f t="shared" si="224"/>
        <v>49157</v>
      </c>
      <c r="BZ244" s="57">
        <f t="shared" si="188"/>
        <v>8.1229397692108627</v>
      </c>
      <c r="CA244" s="57">
        <f t="shared" si="189"/>
        <v>7.6059520762668527</v>
      </c>
      <c r="CB244" s="57">
        <v>7.8950116682986407</v>
      </c>
      <c r="CC244" s="57">
        <v>7.7636184457061237</v>
      </c>
      <c r="CD244" s="57">
        <v>7.8950116682986407</v>
      </c>
      <c r="CE244" s="57">
        <f t="shared" si="190"/>
        <v>7.6415171872216963</v>
      </c>
      <c r="CF244" s="1"/>
      <c r="CG244" s="99">
        <v>3.5</v>
      </c>
      <c r="CH244" s="7">
        <v>-1</v>
      </c>
      <c r="CI244" s="7">
        <v>4.25</v>
      </c>
      <c r="CJ244" s="7">
        <v>0</v>
      </c>
      <c r="CK244" s="7">
        <v>3.75</v>
      </c>
      <c r="CL244" s="7">
        <v>2.5</v>
      </c>
      <c r="CM244" s="7">
        <v>-5.4202400000000068</v>
      </c>
      <c r="CN244" s="100">
        <v>-2.2123299999999944</v>
      </c>
      <c r="CO244" s="13"/>
      <c r="CP244" s="101">
        <v>1.0429967510700839</v>
      </c>
      <c r="CQ244" s="102">
        <v>1.0187844876489092</v>
      </c>
      <c r="CR244" s="102">
        <v>1.0126862977670053</v>
      </c>
      <c r="CS244" s="102">
        <v>0.95423134443814139</v>
      </c>
      <c r="CT244" s="102">
        <v>1.0402989410304486</v>
      </c>
      <c r="CU244" s="103">
        <v>1.0019492924068563</v>
      </c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</row>
    <row r="245" spans="1:143" ht="12.75" x14ac:dyDescent="0.2">
      <c r="A245" s="3">
        <f t="shared" si="186"/>
        <v>2034</v>
      </c>
      <c r="B245" s="43">
        <v>49188</v>
      </c>
      <c r="C245" s="43">
        <v>49217</v>
      </c>
      <c r="D245" s="44">
        <f t="shared" si="191"/>
        <v>49188</v>
      </c>
      <c r="E245" s="94">
        <v>79.82526</v>
      </c>
      <c r="F245" s="46">
        <v>68.201980000000006</v>
      </c>
      <c r="G245" s="94">
        <v>76.151049999999998</v>
      </c>
      <c r="H245" s="46">
        <v>68.191419999999994</v>
      </c>
      <c r="I245" s="94">
        <v>79.375410000000002</v>
      </c>
      <c r="J245" s="46">
        <v>66.039919999999995</v>
      </c>
      <c r="K245" s="94">
        <v>88.052509999999998</v>
      </c>
      <c r="L245" s="46">
        <v>78.448970000000003</v>
      </c>
      <c r="M245" s="94">
        <v>81.970230000000001</v>
      </c>
      <c r="N245" s="46">
        <v>72.270820000000001</v>
      </c>
      <c r="O245" s="94">
        <f t="shared" si="198"/>
        <v>78.151049999999998</v>
      </c>
      <c r="P245" s="46">
        <f t="shared" si="199"/>
        <v>65.691419999999994</v>
      </c>
      <c r="Q245" s="94">
        <f t="shared" si="200"/>
        <v>77.151049999999998</v>
      </c>
      <c r="R245" s="46">
        <f t="shared" si="201"/>
        <v>65.191419999999994</v>
      </c>
      <c r="S245" s="94">
        <f t="shared" si="202"/>
        <v>79.401049999999998</v>
      </c>
      <c r="T245" s="46">
        <f t="shared" si="203"/>
        <v>70.441419999999994</v>
      </c>
      <c r="U245" s="94">
        <f t="shared" si="204"/>
        <v>73.872810000000001</v>
      </c>
      <c r="V245" s="95">
        <f t="shared" si="205"/>
        <v>65.670400000000001</v>
      </c>
      <c r="W245" s="96">
        <v>7.9484408429768587</v>
      </c>
      <c r="X245" s="96">
        <v>8.3632699977594065</v>
      </c>
      <c r="Y245" s="96">
        <v>7.8127011021751631</v>
      </c>
      <c r="Z245" s="96">
        <v>7.7099666509778242</v>
      </c>
      <c r="AA245" s="96">
        <v>7.3549681865034886</v>
      </c>
      <c r="AB245" s="96">
        <v>8.1711291335757181</v>
      </c>
      <c r="AC245" s="96">
        <v>7.9835994585388397</v>
      </c>
      <c r="AD245" s="96">
        <v>7.6181619958816924</v>
      </c>
      <c r="AE245" s="96">
        <v>7.3393310265253406</v>
      </c>
      <c r="AF245" s="96">
        <f t="shared" si="225"/>
        <v>8.0433652088813279</v>
      </c>
      <c r="AG245" s="96">
        <f t="shared" si="226"/>
        <v>7.8555660211960303</v>
      </c>
      <c r="AH245" s="96">
        <f t="shared" si="227"/>
        <v>7.8082662257886053</v>
      </c>
      <c r="AI245" s="96">
        <f t="shared" si="228"/>
        <v>7.9231604743600625</v>
      </c>
      <c r="AJ245" s="96">
        <f t="shared" si="229"/>
        <v>7.9985994575215145</v>
      </c>
      <c r="AK245" s="125"/>
      <c r="AL245" s="7"/>
      <c r="AM245" s="13"/>
      <c r="AN245" s="13"/>
      <c r="AO245" s="13"/>
      <c r="AP245" s="13"/>
      <c r="AQ245" s="13"/>
      <c r="AR245" s="8">
        <f t="shared" si="206"/>
        <v>8.1460387016351667</v>
      </c>
      <c r="AS245" s="8">
        <f t="shared" si="207"/>
        <v>7.774621420755861</v>
      </c>
      <c r="AT245" s="8">
        <f t="shared" si="208"/>
        <v>8.4547918887780824</v>
      </c>
      <c r="AU245" s="8">
        <f t="shared" si="209"/>
        <v>8.0692979568372252</v>
      </c>
      <c r="AV245" s="8">
        <f t="shared" si="192"/>
        <v>8.1111874920015836</v>
      </c>
      <c r="AW245" s="8"/>
      <c r="AX245" s="8">
        <f t="shared" si="210"/>
        <v>7.849368912268849</v>
      </c>
      <c r="AY245" s="8">
        <f t="shared" si="211"/>
        <v>8.1324648995827893</v>
      </c>
      <c r="AZ245" s="8">
        <f t="shared" si="212"/>
        <v>8.1755593436067393</v>
      </c>
      <c r="BA245" s="8">
        <v>7.8509748341697057</v>
      </c>
      <c r="BB245" s="8">
        <f t="shared" si="213"/>
        <v>7.5584002525909302</v>
      </c>
      <c r="BC245" s="8">
        <v>7.7202914720853109</v>
      </c>
      <c r="BD245" s="8">
        <f t="shared" si="214"/>
        <v>7.8052183334784768</v>
      </c>
      <c r="BE245" s="5"/>
      <c r="BF245" s="61">
        <f t="shared" si="215"/>
        <v>74.827249600000002</v>
      </c>
      <c r="BG245" s="63">
        <f t="shared" si="216"/>
        <v>72.728409099999993</v>
      </c>
      <c r="BH245" s="63">
        <f t="shared" si="217"/>
        <v>73.641149299999995</v>
      </c>
      <c r="BI245" s="63">
        <f t="shared" si="218"/>
        <v>77.799483699999996</v>
      </c>
      <c r="BJ245" s="63">
        <f t="shared" si="219"/>
        <v>72.008409099999994</v>
      </c>
      <c r="BK245" s="63">
        <f t="shared" si="220"/>
        <v>83.922987800000001</v>
      </c>
      <c r="BL245" s="63">
        <f t="shared" si="221"/>
        <v>70.345773699999995</v>
      </c>
      <c r="BM245" s="63">
        <f t="shared" si="222"/>
        <v>72.793409099999991</v>
      </c>
      <c r="BN245" s="64">
        <f t="shared" si="223"/>
        <v>75.548409099999986</v>
      </c>
      <c r="BO245" s="51"/>
      <c r="BP245" s="97"/>
      <c r="BX245" s="54">
        <f t="shared" si="187"/>
        <v>2034</v>
      </c>
      <c r="BY245" s="98">
        <f t="shared" si="224"/>
        <v>49188</v>
      </c>
      <c r="BZ245" s="57">
        <f t="shared" si="188"/>
        <v>8.0717853505249142</v>
      </c>
      <c r="CA245" s="57">
        <f t="shared" si="189"/>
        <v>7.5584002525909302</v>
      </c>
      <c r="CB245" s="57">
        <v>7.8476585076390935</v>
      </c>
      <c r="CC245" s="57">
        <v>7.7170437478535412</v>
      </c>
      <c r="CD245" s="57">
        <v>7.8476585076390935</v>
      </c>
      <c r="CE245" s="57">
        <f t="shared" si="190"/>
        <v>7.5938921618467647</v>
      </c>
      <c r="CF245" s="1"/>
      <c r="CG245" s="99">
        <v>2</v>
      </c>
      <c r="CH245" s="7">
        <v>-2.5000000000000071</v>
      </c>
      <c r="CI245" s="7">
        <v>1</v>
      </c>
      <c r="CJ245" s="7">
        <v>-3.0000000000000071</v>
      </c>
      <c r="CK245" s="7">
        <v>3.25</v>
      </c>
      <c r="CL245" s="7">
        <v>2.25</v>
      </c>
      <c r="CM245" s="7">
        <v>-5.9524499999999989</v>
      </c>
      <c r="CN245" s="100">
        <v>-2.5315800000000053</v>
      </c>
      <c r="CO245" s="13"/>
      <c r="CP245" s="101">
        <v>1.043242542153048</v>
      </c>
      <c r="CQ245" s="102">
        <v>1.0188845654993515</v>
      </c>
      <c r="CR245" s="102">
        <v>1.0127496757457848</v>
      </c>
      <c r="CS245" s="102">
        <v>0.9539559014267186</v>
      </c>
      <c r="CT245" s="102">
        <v>1.0400357039720669</v>
      </c>
      <c r="CU245" s="103">
        <v>1.0018788516458741</v>
      </c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</row>
    <row r="246" spans="1:143" ht="12.75" x14ac:dyDescent="0.2">
      <c r="A246" s="3">
        <f t="shared" si="186"/>
        <v>2034</v>
      </c>
      <c r="B246" s="43">
        <v>49218</v>
      </c>
      <c r="C246" s="43">
        <v>49248</v>
      </c>
      <c r="D246" s="44">
        <f t="shared" si="191"/>
        <v>49218</v>
      </c>
      <c r="E246" s="94">
        <v>80.417919999999995</v>
      </c>
      <c r="F246" s="46">
        <v>69.377330000000001</v>
      </c>
      <c r="G246" s="94">
        <v>71.177379999999999</v>
      </c>
      <c r="H246" s="46">
        <v>68.126720000000006</v>
      </c>
      <c r="I246" s="94">
        <v>82.29674</v>
      </c>
      <c r="J246" s="46">
        <v>66.829689999999999</v>
      </c>
      <c r="K246" s="94">
        <v>85.909210000000002</v>
      </c>
      <c r="L246" s="46">
        <v>79.631979999999999</v>
      </c>
      <c r="M246" s="94">
        <v>79.567220000000006</v>
      </c>
      <c r="N246" s="46">
        <v>72.60575</v>
      </c>
      <c r="O246" s="94">
        <f t="shared" si="198"/>
        <v>71.427379999999999</v>
      </c>
      <c r="P246" s="46">
        <f t="shared" si="199"/>
        <v>67.126720000000006</v>
      </c>
      <c r="Q246" s="94">
        <f t="shared" si="200"/>
        <v>70.677379999999999</v>
      </c>
      <c r="R246" s="46">
        <f t="shared" si="201"/>
        <v>67.126720000000006</v>
      </c>
      <c r="S246" s="94">
        <f t="shared" si="202"/>
        <v>74.177379999999999</v>
      </c>
      <c r="T246" s="46">
        <f t="shared" si="203"/>
        <v>69.126720000000006</v>
      </c>
      <c r="U246" s="94">
        <f t="shared" si="204"/>
        <v>76.142389999999992</v>
      </c>
      <c r="V246" s="95">
        <f t="shared" si="205"/>
        <v>67.309489999999997</v>
      </c>
      <c r="W246" s="96">
        <v>7.9995295419263437</v>
      </c>
      <c r="X246" s="96">
        <v>8.5055420555116328</v>
      </c>
      <c r="Y246" s="96">
        <v>7.8907956234552277</v>
      </c>
      <c r="Z246" s="96">
        <v>7.8817623566331365</v>
      </c>
      <c r="AA246" s="96">
        <v>7.5267640521081844</v>
      </c>
      <c r="AB246" s="96">
        <v>8.4067897036554644</v>
      </c>
      <c r="AC246" s="96">
        <v>8.2193368785752874</v>
      </c>
      <c r="AD246" s="96">
        <v>7.8598185174221387</v>
      </c>
      <c r="AE246" s="96">
        <v>7.5690002207539235</v>
      </c>
      <c r="AF246" s="96">
        <f t="shared" si="225"/>
        <v>8.2163607585882037</v>
      </c>
      <c r="AG246" s="96">
        <f t="shared" si="226"/>
        <v>8.0279616583839761</v>
      </c>
      <c r="AH246" s="96">
        <f t="shared" si="227"/>
        <v>7.9803618857209129</v>
      </c>
      <c r="AI246" s="96">
        <f t="shared" si="228"/>
        <v>8.1671192414105125</v>
      </c>
      <c r="AJ246" s="96">
        <f t="shared" si="229"/>
        <v>8.2343369458776881</v>
      </c>
      <c r="AK246" s="125"/>
      <c r="AL246" s="7"/>
      <c r="AM246" s="13"/>
      <c r="AN246" s="13"/>
      <c r="AO246" s="13"/>
      <c r="AP246" s="13"/>
      <c r="AQ246" s="13"/>
      <c r="AR246" s="8">
        <f t="shared" si="206"/>
        <v>8.3856335995276829</v>
      </c>
      <c r="AS246" s="8">
        <f t="shared" si="207"/>
        <v>8.0202322770831778</v>
      </c>
      <c r="AT246" s="8">
        <f t="shared" si="208"/>
        <v>8.7034673920904044</v>
      </c>
      <c r="AU246" s="8">
        <f t="shared" si="209"/>
        <v>8.3242174223742786</v>
      </c>
      <c r="AV246" s="8">
        <f t="shared" si="192"/>
        <v>8.3583876727688846</v>
      </c>
      <c r="AW246" s="8"/>
      <c r="AX246" s="8">
        <f t="shared" si="210"/>
        <v>8.0241712175754341</v>
      </c>
      <c r="AY246" s="8">
        <f t="shared" si="211"/>
        <v>8.3716708052514317</v>
      </c>
      <c r="AZ246" s="8">
        <f t="shared" si="212"/>
        <v>8.4113011880447743</v>
      </c>
      <c r="BA246" s="8">
        <v>8.0262765838294463</v>
      </c>
      <c r="BB246" s="8">
        <f t="shared" si="213"/>
        <v>7.7344386434144736</v>
      </c>
      <c r="BC246" s="8">
        <v>7.8927110320688874</v>
      </c>
      <c r="BD246" s="8">
        <f t="shared" si="214"/>
        <v>7.9777906143979269</v>
      </c>
      <c r="BE246" s="5"/>
      <c r="BF246" s="61">
        <f t="shared" si="215"/>
        <v>75.670466299999987</v>
      </c>
      <c r="BG246" s="63">
        <f t="shared" si="216"/>
        <v>69.865596199999999</v>
      </c>
      <c r="BH246" s="63">
        <f t="shared" si="217"/>
        <v>75.64590849999999</v>
      </c>
      <c r="BI246" s="63">
        <f t="shared" si="218"/>
        <v>76.573787899999999</v>
      </c>
      <c r="BJ246" s="63">
        <f t="shared" si="219"/>
        <v>69.150596199999995</v>
      </c>
      <c r="BK246" s="63">
        <f t="shared" si="220"/>
        <v>83.210001099999999</v>
      </c>
      <c r="BL246" s="63">
        <f t="shared" si="221"/>
        <v>72.344242999999992</v>
      </c>
      <c r="BM246" s="63">
        <f t="shared" si="222"/>
        <v>69.578096200000005</v>
      </c>
      <c r="BN246" s="64">
        <f t="shared" si="223"/>
        <v>72.005596199999999</v>
      </c>
      <c r="BO246" s="51"/>
      <c r="BP246" s="97"/>
      <c r="BX246" s="54">
        <f t="shared" si="187"/>
        <v>2034</v>
      </c>
      <c r="BY246" s="98">
        <f t="shared" si="224"/>
        <v>49218</v>
      </c>
      <c r="BZ246" s="57">
        <f t="shared" si="188"/>
        <v>8.1521377749307842</v>
      </c>
      <c r="CA246" s="57">
        <f t="shared" si="189"/>
        <v>7.7344386434144736</v>
      </c>
      <c r="CB246" s="57">
        <v>8.0229602572988341</v>
      </c>
      <c r="CC246" s="57">
        <v>7.8894636224661845</v>
      </c>
      <c r="CD246" s="57">
        <v>8.0229602572988341</v>
      </c>
      <c r="CE246" s="57">
        <f t="shared" si="190"/>
        <v>7.7702015477300739</v>
      </c>
      <c r="CF246" s="1"/>
      <c r="CG246" s="99">
        <v>0.25</v>
      </c>
      <c r="CH246" s="7">
        <v>-1</v>
      </c>
      <c r="CI246" s="7">
        <v>-0.5</v>
      </c>
      <c r="CJ246" s="7">
        <v>-1</v>
      </c>
      <c r="CK246" s="7">
        <v>3</v>
      </c>
      <c r="CL246" s="7">
        <v>1</v>
      </c>
      <c r="CM246" s="7">
        <v>-4.2755300000000034</v>
      </c>
      <c r="CN246" s="100">
        <v>-2.0678400000000039</v>
      </c>
      <c r="CO246" s="13"/>
      <c r="CP246" s="101">
        <v>1.0424522317237179</v>
      </c>
      <c r="CQ246" s="102">
        <v>1.0185490623969145</v>
      </c>
      <c r="CR246" s="102">
        <v>1.0125098327793145</v>
      </c>
      <c r="CS246" s="102">
        <v>0.95495952701159625</v>
      </c>
      <c r="CT246" s="102">
        <v>1.0390976869640449</v>
      </c>
      <c r="CU246" s="103">
        <v>1.0018249729295681</v>
      </c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</row>
    <row r="247" spans="1:143" ht="12.75" x14ac:dyDescent="0.2">
      <c r="A247" s="3">
        <f t="shared" si="186"/>
        <v>2034</v>
      </c>
      <c r="B247" s="43">
        <v>49249</v>
      </c>
      <c r="C247" s="43">
        <v>49278</v>
      </c>
      <c r="D247" s="44">
        <f t="shared" si="191"/>
        <v>49249</v>
      </c>
      <c r="E247" s="94">
        <v>87.846969999999999</v>
      </c>
      <c r="F247" s="46">
        <v>78.707999999999998</v>
      </c>
      <c r="G247" s="94">
        <v>72.425709999999995</v>
      </c>
      <c r="H247" s="46">
        <v>70.813509999999994</v>
      </c>
      <c r="I247" s="94">
        <v>93.084680000000006</v>
      </c>
      <c r="J247" s="46">
        <v>79.278930000000003</v>
      </c>
      <c r="K247" s="94">
        <v>89.742810000000006</v>
      </c>
      <c r="L247" s="46">
        <v>83.296980000000005</v>
      </c>
      <c r="M247" s="94">
        <v>83.68629</v>
      </c>
      <c r="N247" s="46">
        <v>77.023539999999997</v>
      </c>
      <c r="O247" s="94">
        <f t="shared" si="198"/>
        <v>71.675709999999995</v>
      </c>
      <c r="P247" s="46">
        <f t="shared" si="199"/>
        <v>69.813509999999994</v>
      </c>
      <c r="Q247" s="94">
        <f t="shared" si="200"/>
        <v>71.925709999999995</v>
      </c>
      <c r="R247" s="46">
        <f t="shared" si="201"/>
        <v>70.313509999999994</v>
      </c>
      <c r="S247" s="94">
        <f t="shared" si="202"/>
        <v>75.175709999999995</v>
      </c>
      <c r="T247" s="46">
        <f t="shared" si="203"/>
        <v>71.313509999999994</v>
      </c>
      <c r="U247" s="94">
        <f t="shared" si="204"/>
        <v>84.114999999999995</v>
      </c>
      <c r="V247" s="95">
        <f t="shared" si="205"/>
        <v>75.890979999999999</v>
      </c>
      <c r="W247" s="96">
        <v>8.3934895920798596</v>
      </c>
      <c r="X247" s="96">
        <v>8.8490594290580038</v>
      </c>
      <c r="Y247" s="96">
        <v>8.3542330996812115</v>
      </c>
      <c r="Z247" s="96">
        <v>8.3926276525299688</v>
      </c>
      <c r="AA247" s="96">
        <v>8.2326271253506924</v>
      </c>
      <c r="AB247" s="96">
        <v>8.7043378910887856</v>
      </c>
      <c r="AC247" s="96">
        <v>8.5717826381837359</v>
      </c>
      <c r="AD247" s="96">
        <v>8.4862000591449487</v>
      </c>
      <c r="AE247" s="96">
        <v>7.9073449868032775</v>
      </c>
      <c r="AF247" s="96">
        <f t="shared" si="225"/>
        <v>8.7265287526872211</v>
      </c>
      <c r="AG247" s="96">
        <f t="shared" si="226"/>
        <v>8.5385281332515728</v>
      </c>
      <c r="AH247" s="96">
        <f t="shared" si="227"/>
        <v>8.4911279770747115</v>
      </c>
      <c r="AI247" s="96">
        <f t="shared" si="228"/>
        <v>8.8142000614309577</v>
      </c>
      <c r="AJ247" s="96">
        <f t="shared" si="229"/>
        <v>8.5867826078018759</v>
      </c>
      <c r="AK247" s="125"/>
      <c r="AL247" s="7"/>
      <c r="AM247" s="13"/>
      <c r="AN247" s="13"/>
      <c r="AO247" s="13"/>
      <c r="AP247" s="13"/>
      <c r="AQ247" s="13"/>
      <c r="AR247" s="8">
        <f t="shared" si="206"/>
        <v>8.7438465882546357</v>
      </c>
      <c r="AS247" s="8">
        <f t="shared" si="207"/>
        <v>8.6568635828284872</v>
      </c>
      <c r="AT247" s="8">
        <f t="shared" si="208"/>
        <v>9.0752565914774745</v>
      </c>
      <c r="AU247" s="8">
        <f t="shared" si="209"/>
        <v>8.9849769451067516</v>
      </c>
      <c r="AV247" s="8">
        <f t="shared" si="192"/>
        <v>8.8652359269168368</v>
      </c>
      <c r="AW247" s="8"/>
      <c r="AX247" s="8">
        <f t="shared" si="210"/>
        <v>8.5439771759564191</v>
      </c>
      <c r="AY247" s="8">
        <f t="shared" si="211"/>
        <v>8.7293022203792336</v>
      </c>
      <c r="AZ247" s="8">
        <f t="shared" si="212"/>
        <v>8.7089519935698085</v>
      </c>
      <c r="BA247" s="8">
        <v>8.5475675373801625</v>
      </c>
      <c r="BB247" s="8">
        <f t="shared" si="213"/>
        <v>8.4577331133832292</v>
      </c>
      <c r="BC247" s="8">
        <v>8.4054312816333763</v>
      </c>
      <c r="BD247" s="8">
        <f t="shared" si="214"/>
        <v>8.4909651959115706</v>
      </c>
      <c r="BE247" s="5"/>
      <c r="BF247" s="61">
        <f t="shared" si="215"/>
        <v>83.917212899999996</v>
      </c>
      <c r="BG247" s="63">
        <f t="shared" si="216"/>
        <v>71.732463999999993</v>
      </c>
      <c r="BH247" s="63">
        <f t="shared" si="217"/>
        <v>87.148207499999998</v>
      </c>
      <c r="BI247" s="63">
        <f t="shared" si="218"/>
        <v>80.821307499999989</v>
      </c>
      <c r="BJ247" s="63">
        <f t="shared" si="219"/>
        <v>71.232463999999993</v>
      </c>
      <c r="BK247" s="63">
        <f t="shared" si="220"/>
        <v>86.971103099999993</v>
      </c>
      <c r="BL247" s="63">
        <f t="shared" si="221"/>
        <v>80.57867139999999</v>
      </c>
      <c r="BM247" s="63">
        <f t="shared" si="222"/>
        <v>70.874963999999991</v>
      </c>
      <c r="BN247" s="64">
        <f t="shared" si="223"/>
        <v>73.514963999999992</v>
      </c>
      <c r="BO247" s="51"/>
      <c r="BP247" s="97"/>
      <c r="BX247" s="54">
        <f t="shared" si="187"/>
        <v>2034</v>
      </c>
      <c r="BY247" s="98">
        <f t="shared" si="224"/>
        <v>49249</v>
      </c>
      <c r="BZ247" s="57">
        <f t="shared" si="188"/>
        <v>8.628974359174002</v>
      </c>
      <c r="CA247" s="57">
        <f t="shared" si="189"/>
        <v>8.4577331133832292</v>
      </c>
      <c r="CB247" s="57">
        <v>8.5442512108495503</v>
      </c>
      <c r="CC247" s="57">
        <v>8.4021848076362033</v>
      </c>
      <c r="CD247" s="57">
        <v>8.5442512108495503</v>
      </c>
      <c r="CE247" s="57">
        <f t="shared" si="190"/>
        <v>8.4946094636193479</v>
      </c>
      <c r="CF247" s="1"/>
      <c r="CG247" s="99">
        <v>-0.75</v>
      </c>
      <c r="CH247" s="7">
        <v>-1</v>
      </c>
      <c r="CI247" s="7">
        <v>-0.5</v>
      </c>
      <c r="CJ247" s="7">
        <v>-0.5</v>
      </c>
      <c r="CK247" s="7">
        <v>2.75</v>
      </c>
      <c r="CL247" s="7">
        <v>0.5</v>
      </c>
      <c r="CM247" s="7">
        <v>-3.731970000000004</v>
      </c>
      <c r="CN247" s="100">
        <v>-2.8170199999999994</v>
      </c>
      <c r="CO247" s="13"/>
      <c r="CP247" s="101">
        <v>1.0397850487334079</v>
      </c>
      <c r="CQ247" s="102">
        <v>1.0173843624145082</v>
      </c>
      <c r="CR247" s="102">
        <v>1.011736529800062</v>
      </c>
      <c r="CS247" s="102">
        <v>0.9809355861115745</v>
      </c>
      <c r="CT247" s="102">
        <v>1.0386509863071809</v>
      </c>
      <c r="CU247" s="103">
        <v>1.0017499241699528</v>
      </c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</row>
    <row r="248" spans="1:143" ht="12.75" x14ac:dyDescent="0.2">
      <c r="A248" s="3">
        <f t="shared" si="186"/>
        <v>2034</v>
      </c>
      <c r="B248" s="43">
        <v>49279</v>
      </c>
      <c r="C248" s="43">
        <v>49309</v>
      </c>
      <c r="D248" s="44">
        <f t="shared" si="191"/>
        <v>49279</v>
      </c>
      <c r="E248" s="94">
        <v>89.669870000000003</v>
      </c>
      <c r="F248" s="46">
        <v>78.949510000000004</v>
      </c>
      <c r="G248" s="94">
        <v>74.157349999999994</v>
      </c>
      <c r="H248" s="46">
        <v>72.694689999999994</v>
      </c>
      <c r="I248" s="94">
        <v>94.872230000000002</v>
      </c>
      <c r="J248" s="46">
        <v>80.393789999999996</v>
      </c>
      <c r="K248" s="94">
        <v>90.024850000000001</v>
      </c>
      <c r="L248" s="46">
        <v>84.312160000000006</v>
      </c>
      <c r="M248" s="94">
        <v>84.21069</v>
      </c>
      <c r="N248" s="46">
        <v>78.576589999999996</v>
      </c>
      <c r="O248" s="94">
        <f t="shared" si="198"/>
        <v>73.657349999999994</v>
      </c>
      <c r="P248" s="46">
        <f t="shared" si="199"/>
        <v>72.194689999999994</v>
      </c>
      <c r="Q248" s="94">
        <f t="shared" si="200"/>
        <v>73.657349999999994</v>
      </c>
      <c r="R248" s="46">
        <f t="shared" si="201"/>
        <v>72.194689999999994</v>
      </c>
      <c r="S248" s="94">
        <f t="shared" si="202"/>
        <v>76.657349999999994</v>
      </c>
      <c r="T248" s="46">
        <f t="shared" si="203"/>
        <v>73.444689999999994</v>
      </c>
      <c r="U248" s="94">
        <f t="shared" si="204"/>
        <v>84.827060000000003</v>
      </c>
      <c r="V248" s="95">
        <f t="shared" si="205"/>
        <v>76.137830000000008</v>
      </c>
      <c r="W248" s="96">
        <v>8.6766934507128006</v>
      </c>
      <c r="X248" s="96">
        <v>9.0141332367489131</v>
      </c>
      <c r="Y248" s="96">
        <v>8.608076292036662</v>
      </c>
      <c r="Z248" s="96">
        <v>8.6437682704885805</v>
      </c>
      <c r="AA248" s="96">
        <v>8.486268848636854</v>
      </c>
      <c r="AB248" s="96">
        <v>8.7632932659998737</v>
      </c>
      <c r="AC248" s="96">
        <v>8.631008127599614</v>
      </c>
      <c r="AD248" s="96">
        <v>8.5448289465477423</v>
      </c>
      <c r="AE248" s="96">
        <v>7.9591298609856391</v>
      </c>
      <c r="AF248" s="96">
        <f t="shared" si="225"/>
        <v>8.9841670209541515</v>
      </c>
      <c r="AG248" s="96">
        <f t="shared" si="226"/>
        <v>8.7929677228078003</v>
      </c>
      <c r="AH248" s="96">
        <f t="shared" si="227"/>
        <v>8.7433679048786228</v>
      </c>
      <c r="AI248" s="96">
        <f t="shared" si="228"/>
        <v>8.8844300969839853</v>
      </c>
      <c r="AJ248" s="96">
        <f t="shared" si="229"/>
        <v>8.6460081417247441</v>
      </c>
      <c r="AK248" s="125"/>
      <c r="AL248" s="7"/>
      <c r="AM248" s="13"/>
      <c r="AN248" s="13"/>
      <c r="AO248" s="13"/>
      <c r="AP248" s="13"/>
      <c r="AQ248" s="13"/>
      <c r="AR248" s="8">
        <f t="shared" si="206"/>
        <v>8.8040412110982977</v>
      </c>
      <c r="AS248" s="8">
        <f t="shared" si="207"/>
        <v>8.7164518411909171</v>
      </c>
      <c r="AT248" s="8">
        <f t="shared" si="208"/>
        <v>9.1377325801734361</v>
      </c>
      <c r="AU248" s="8">
        <f t="shared" si="209"/>
        <v>9.0468235882119377</v>
      </c>
      <c r="AV248" s="8">
        <f t="shared" si="192"/>
        <v>8.9262623051686472</v>
      </c>
      <c r="AW248" s="8"/>
      <c r="AX248" s="8">
        <f t="shared" si="210"/>
        <v>8.7995130102651409</v>
      </c>
      <c r="AY248" s="8">
        <f t="shared" si="211"/>
        <v>8.7893991147636861</v>
      </c>
      <c r="AZ248" s="8">
        <f t="shared" si="212"/>
        <v>8.7679277009457728</v>
      </c>
      <c r="BA248" s="8">
        <v>8.8038336162288093</v>
      </c>
      <c r="BB248" s="8">
        <f t="shared" si="213"/>
        <v>8.7176385578818074</v>
      </c>
      <c r="BC248" s="8">
        <v>8.6574840115095117</v>
      </c>
      <c r="BD248" s="8">
        <f t="shared" si="214"/>
        <v>8.7432410552371476</v>
      </c>
      <c r="BE248" s="5"/>
      <c r="BF248" s="61">
        <f t="shared" si="215"/>
        <v>85.060115199999998</v>
      </c>
      <c r="BG248" s="63">
        <f t="shared" si="216"/>
        <v>73.528406199999992</v>
      </c>
      <c r="BH248" s="63">
        <f t="shared" si="217"/>
        <v>88.646500799999984</v>
      </c>
      <c r="BI248" s="63">
        <f t="shared" si="218"/>
        <v>81.788027</v>
      </c>
      <c r="BJ248" s="63">
        <f t="shared" si="219"/>
        <v>73.028406199999992</v>
      </c>
      <c r="BK248" s="63">
        <f t="shared" si="220"/>
        <v>87.568393299999997</v>
      </c>
      <c r="BL248" s="63">
        <f t="shared" si="221"/>
        <v>81.090691100000001</v>
      </c>
      <c r="BM248" s="63">
        <f t="shared" si="222"/>
        <v>73.028406199999992</v>
      </c>
      <c r="BN248" s="64">
        <f t="shared" si="223"/>
        <v>75.275906199999994</v>
      </c>
      <c r="BO248" s="51"/>
      <c r="BP248" s="97"/>
      <c r="BX248" s="54">
        <f t="shared" si="187"/>
        <v>2034</v>
      </c>
      <c r="BY248" s="98">
        <f t="shared" si="224"/>
        <v>49279</v>
      </c>
      <c r="BZ248" s="57">
        <f t="shared" si="188"/>
        <v>8.8901567774839627</v>
      </c>
      <c r="CA248" s="57">
        <f t="shared" si="189"/>
        <v>8.7176385578818074</v>
      </c>
      <c r="CB248" s="57">
        <v>8.8005172896981989</v>
      </c>
      <c r="CC248" s="57">
        <v>8.6542379974550219</v>
      </c>
      <c r="CD248" s="57">
        <v>8.8005172896981989</v>
      </c>
      <c r="CE248" s="57">
        <f t="shared" si="190"/>
        <v>8.7549150088637671</v>
      </c>
      <c r="CF248" s="1"/>
      <c r="CG248" s="99">
        <v>-0.5</v>
      </c>
      <c r="CH248" s="7">
        <v>-0.5</v>
      </c>
      <c r="CI248" s="7">
        <v>-0.5</v>
      </c>
      <c r="CJ248" s="7">
        <v>-0.5</v>
      </c>
      <c r="CK248" s="7">
        <v>2.5</v>
      </c>
      <c r="CL248" s="7">
        <v>0.75</v>
      </c>
      <c r="CM248" s="7">
        <v>-4.8428100000000001</v>
      </c>
      <c r="CN248" s="100">
        <v>-2.8116799999999955</v>
      </c>
      <c r="CO248" s="13"/>
      <c r="CP248" s="101">
        <v>1.0393808278766281</v>
      </c>
      <c r="CQ248" s="102">
        <v>1.0172609269071471</v>
      </c>
      <c r="CR248" s="102">
        <v>1.0115227099192483</v>
      </c>
      <c r="CS248" s="102">
        <v>0.98177884726624853</v>
      </c>
      <c r="CT248" s="102">
        <v>1.0397434697125736</v>
      </c>
      <c r="CU248" s="103">
        <v>1.0017379214459508</v>
      </c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</row>
    <row r="249" spans="1:143" ht="12.75" x14ac:dyDescent="0.2">
      <c r="A249" s="3">
        <f t="shared" si="186"/>
        <v>2035</v>
      </c>
      <c r="B249" s="43">
        <v>49310</v>
      </c>
      <c r="C249" s="43">
        <v>49340</v>
      </c>
      <c r="D249" s="44">
        <f t="shared" si="191"/>
        <v>49310</v>
      </c>
      <c r="E249" s="94">
        <v>83.839659999999995</v>
      </c>
      <c r="F249" s="46">
        <v>72.961290000000005</v>
      </c>
      <c r="G249" s="94">
        <v>73.833820000000003</v>
      </c>
      <c r="H249" s="46">
        <v>71.773030000000006</v>
      </c>
      <c r="I249" s="94">
        <v>87.361609999999999</v>
      </c>
      <c r="J249" s="46">
        <v>72.415589999999995</v>
      </c>
      <c r="K249" s="94">
        <v>87.574910000000003</v>
      </c>
      <c r="L249" s="46">
        <v>82.404210000000006</v>
      </c>
      <c r="M249" s="94">
        <v>81.778739999999999</v>
      </c>
      <c r="N249" s="46">
        <v>76.721050000000005</v>
      </c>
      <c r="O249" s="94">
        <f t="shared" si="198"/>
        <v>73.333820000000003</v>
      </c>
      <c r="P249" s="46">
        <f t="shared" si="199"/>
        <v>71.273030000000006</v>
      </c>
      <c r="Q249" s="94">
        <f t="shared" si="200"/>
        <v>73.333820000000003</v>
      </c>
      <c r="R249" s="46">
        <f t="shared" si="201"/>
        <v>71.273030000000006</v>
      </c>
      <c r="S249" s="94">
        <f t="shared" si="202"/>
        <v>75.583820000000003</v>
      </c>
      <c r="T249" s="46">
        <f t="shared" si="203"/>
        <v>70.273030000000006</v>
      </c>
      <c r="U249" s="94">
        <f t="shared" si="204"/>
        <v>77.191010000000006</v>
      </c>
      <c r="V249" s="95">
        <f t="shared" si="205"/>
        <v>68.327400000000011</v>
      </c>
      <c r="W249" s="96">
        <v>8.5503784863398504</v>
      </c>
      <c r="X249" s="96">
        <v>8.865550517029412</v>
      </c>
      <c r="Y249" s="96">
        <v>8.4717568206253926</v>
      </c>
      <c r="Z249" s="96">
        <v>8.4888555413263997</v>
      </c>
      <c r="AA249" s="96">
        <v>8.3163564447557246</v>
      </c>
      <c r="AB249" s="96">
        <v>8.3940496428970341</v>
      </c>
      <c r="AC249" s="96">
        <v>8.4151574037277896</v>
      </c>
      <c r="AD249" s="96">
        <v>8.3311330772639067</v>
      </c>
      <c r="AE249" s="96">
        <v>7.7417053104915663</v>
      </c>
      <c r="AF249" s="96">
        <f t="shared" si="225"/>
        <v>8.8331537381338414</v>
      </c>
      <c r="AG249" s="96">
        <f t="shared" si="226"/>
        <v>8.6399547499746845</v>
      </c>
      <c r="AH249" s="96">
        <f t="shared" si="227"/>
        <v>8.589155016028073</v>
      </c>
      <c r="AI249" s="96">
        <f t="shared" si="228"/>
        <v>8.6775344525882012</v>
      </c>
      <c r="AJ249" s="96">
        <f t="shared" si="229"/>
        <v>8.4301573278004085</v>
      </c>
      <c r="AK249" s="125"/>
      <c r="AL249" s="7"/>
      <c r="AM249" s="13"/>
      <c r="AN249" s="13"/>
      <c r="AO249" s="13"/>
      <c r="AP249" s="13"/>
      <c r="AQ249" s="13"/>
      <c r="AR249" s="8">
        <f t="shared" si="206"/>
        <v>8.5846584243599864</v>
      </c>
      <c r="AS249" s="8">
        <f t="shared" si="207"/>
        <v>8.4992591698992861</v>
      </c>
      <c r="AT249" s="8">
        <f t="shared" si="208"/>
        <v>8.9100352235515814</v>
      </c>
      <c r="AU249" s="8">
        <f t="shared" si="209"/>
        <v>8.8213993520354919</v>
      </c>
      <c r="AV249" s="8">
        <f t="shared" si="192"/>
        <v>8.7038380424615873</v>
      </c>
      <c r="AW249" s="8"/>
      <c r="AX249" s="8">
        <f t="shared" si="210"/>
        <v>8.6418891507187627</v>
      </c>
      <c r="AY249" s="8">
        <f t="shared" si="211"/>
        <v>8.5703725050510293</v>
      </c>
      <c r="AZ249" s="8">
        <f t="shared" si="212"/>
        <v>8.3985567335081992</v>
      </c>
      <c r="BA249" s="8">
        <v>8.6457594347671751</v>
      </c>
      <c r="BB249" s="8">
        <f t="shared" si="213"/>
        <v>8.5435301411576248</v>
      </c>
      <c r="BC249" s="8">
        <v>8.5020087760068357</v>
      </c>
      <c r="BD249" s="8">
        <f t="shared" si="214"/>
        <v>8.5876280676307388</v>
      </c>
      <c r="BE249" s="5"/>
      <c r="BF249" s="61">
        <f t="shared" si="215"/>
        <v>79.161960899999997</v>
      </c>
      <c r="BG249" s="63">
        <f t="shared" si="216"/>
        <v>72.947680300000002</v>
      </c>
      <c r="BH249" s="63">
        <f t="shared" si="217"/>
        <v>80.93482139999999</v>
      </c>
      <c r="BI249" s="63">
        <f t="shared" si="218"/>
        <v>79.603933299999994</v>
      </c>
      <c r="BJ249" s="63">
        <f t="shared" si="219"/>
        <v>72.447680300000002</v>
      </c>
      <c r="BK249" s="63">
        <f t="shared" si="220"/>
        <v>85.351508999999993</v>
      </c>
      <c r="BL249" s="63">
        <f t="shared" si="221"/>
        <v>73.379657699999996</v>
      </c>
      <c r="BM249" s="63">
        <f t="shared" si="222"/>
        <v>72.447680300000002</v>
      </c>
      <c r="BN249" s="64">
        <f t="shared" si="223"/>
        <v>73.300180299999994</v>
      </c>
      <c r="BO249" s="51"/>
      <c r="BP249" s="97"/>
      <c r="BX249" s="54">
        <f t="shared" si="187"/>
        <v>2035</v>
      </c>
      <c r="BY249" s="98">
        <f t="shared" si="224"/>
        <v>49310</v>
      </c>
      <c r="BZ249" s="57">
        <f t="shared" si="188"/>
        <v>8.7498959775958376</v>
      </c>
      <c r="CA249" s="57">
        <f t="shared" si="189"/>
        <v>8.5435301411576248</v>
      </c>
      <c r="CB249" s="57">
        <v>8.6424431082365629</v>
      </c>
      <c r="CC249" s="57">
        <v>8.4987624782430711</v>
      </c>
      <c r="CD249" s="57">
        <v>8.6424431082365629</v>
      </c>
      <c r="CE249" s="57">
        <f t="shared" si="190"/>
        <v>8.58053856809906</v>
      </c>
      <c r="CF249" s="1"/>
      <c r="CG249" s="99">
        <v>-0.5</v>
      </c>
      <c r="CH249" s="7">
        <v>-0.5</v>
      </c>
      <c r="CI249" s="7">
        <v>-0.5</v>
      </c>
      <c r="CJ249" s="7">
        <v>-0.5</v>
      </c>
      <c r="CK249" s="7">
        <v>1.75</v>
      </c>
      <c r="CL249" s="7">
        <v>-1.5</v>
      </c>
      <c r="CM249" s="7">
        <v>-6.6486499999999893</v>
      </c>
      <c r="CN249" s="100">
        <v>-4.6338899999999938</v>
      </c>
      <c r="CO249" s="13"/>
      <c r="CP249" s="101">
        <v>1.0405588474360636</v>
      </c>
      <c r="CQ249" s="102">
        <v>1.0177997149218392</v>
      </c>
      <c r="CR249" s="102">
        <v>1.011815429560956</v>
      </c>
      <c r="CS249" s="102">
        <v>0.97967934596944251</v>
      </c>
      <c r="CT249" s="102">
        <v>1.0415791432103805</v>
      </c>
      <c r="CU249" s="103">
        <v>1.0017824888297364</v>
      </c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</row>
    <row r="250" spans="1:143" ht="12.75" x14ac:dyDescent="0.2">
      <c r="A250" s="3">
        <f t="shared" si="186"/>
        <v>2035</v>
      </c>
      <c r="B250" s="43">
        <v>49341</v>
      </c>
      <c r="C250" s="43">
        <v>49368</v>
      </c>
      <c r="D250" s="44">
        <f t="shared" si="191"/>
        <v>49341</v>
      </c>
      <c r="E250" s="94">
        <v>76.991699999999994</v>
      </c>
      <c r="F250" s="46">
        <v>69.888949999999994</v>
      </c>
      <c r="G250" s="94">
        <v>72.464669999999998</v>
      </c>
      <c r="H250" s="46">
        <v>70.459810000000004</v>
      </c>
      <c r="I250" s="94">
        <v>77.032179999999997</v>
      </c>
      <c r="J250" s="46">
        <v>67.072100000000006</v>
      </c>
      <c r="K250" s="94">
        <v>85.237560000000002</v>
      </c>
      <c r="L250" s="46">
        <v>80.672129999999996</v>
      </c>
      <c r="M250" s="94">
        <v>79.241699999999994</v>
      </c>
      <c r="N250" s="46">
        <v>74.94323</v>
      </c>
      <c r="O250" s="94">
        <f t="shared" si="198"/>
        <v>71.464669999999998</v>
      </c>
      <c r="P250" s="46">
        <f t="shared" si="199"/>
        <v>69.209810000000004</v>
      </c>
      <c r="Q250" s="94">
        <f t="shared" si="200"/>
        <v>72.464669999999998</v>
      </c>
      <c r="R250" s="46">
        <f t="shared" si="201"/>
        <v>69.959810000000004</v>
      </c>
      <c r="S250" s="94">
        <f t="shared" si="202"/>
        <v>74.964669999999998</v>
      </c>
      <c r="T250" s="46">
        <f t="shared" si="203"/>
        <v>72.709810000000004</v>
      </c>
      <c r="U250" s="94">
        <f t="shared" si="204"/>
        <v>72.865709999999993</v>
      </c>
      <c r="V250" s="95">
        <f t="shared" si="205"/>
        <v>65.147419999999997</v>
      </c>
      <c r="W250" s="96">
        <v>8.4680994645718393</v>
      </c>
      <c r="X250" s="96">
        <v>8.7298273472636918</v>
      </c>
      <c r="Y250" s="96">
        <v>8.2631708370666672</v>
      </c>
      <c r="Z250" s="96">
        <v>8.2670905736775886</v>
      </c>
      <c r="AA250" s="96">
        <v>8.1145907475613175</v>
      </c>
      <c r="AB250" s="96">
        <v>8.2370099498591465</v>
      </c>
      <c r="AC250" s="96">
        <v>8.2594707396237652</v>
      </c>
      <c r="AD250" s="96">
        <v>8.1770019610516531</v>
      </c>
      <c r="AE250" s="96">
        <v>7.6856974606476518</v>
      </c>
      <c r="AF250" s="96">
        <f t="shared" si="225"/>
        <v>8.6105901820116184</v>
      </c>
      <c r="AG250" s="96">
        <f t="shared" si="226"/>
        <v>8.4177904018462595</v>
      </c>
      <c r="AH250" s="96">
        <f t="shared" si="227"/>
        <v>8.3672904594274282</v>
      </c>
      <c r="AI250" s="96">
        <f t="shared" si="228"/>
        <v>8.5219020437674082</v>
      </c>
      <c r="AJ250" s="96">
        <f t="shared" si="229"/>
        <v>8.274470686484273</v>
      </c>
      <c r="AK250" s="125"/>
      <c r="AL250" s="7"/>
      <c r="AM250" s="13"/>
      <c r="AN250" s="13"/>
      <c r="AO250" s="13"/>
      <c r="AP250" s="13"/>
      <c r="AQ250" s="13"/>
      <c r="AR250" s="8">
        <f t="shared" si="206"/>
        <v>8.426424189067756</v>
      </c>
      <c r="AS250" s="8">
        <f t="shared" si="207"/>
        <v>8.3426059366314185</v>
      </c>
      <c r="AT250" s="8">
        <f t="shared" si="208"/>
        <v>8.7458039379580637</v>
      </c>
      <c r="AU250" s="8">
        <f t="shared" si="209"/>
        <v>8.6588089881711294</v>
      </c>
      <c r="AV250" s="8">
        <f t="shared" si="192"/>
        <v>8.5434107629570928</v>
      </c>
      <c r="AW250" s="8"/>
      <c r="AX250" s="8">
        <f t="shared" si="210"/>
        <v>8.4162430704900171</v>
      </c>
      <c r="AY250" s="8">
        <f t="shared" si="211"/>
        <v>8.4123951695827142</v>
      </c>
      <c r="AZ250" s="8">
        <f t="shared" si="212"/>
        <v>8.2414628807936499</v>
      </c>
      <c r="BA250" s="8">
        <v>8.4194685678387895</v>
      </c>
      <c r="BB250" s="8">
        <f t="shared" si="213"/>
        <v>8.336781809162126</v>
      </c>
      <c r="BC250" s="8">
        <v>8.2794384264248944</v>
      </c>
      <c r="BD250" s="8">
        <f t="shared" si="214"/>
        <v>8.3648606465872302</v>
      </c>
      <c r="BE250" s="5"/>
      <c r="BF250" s="61">
        <f t="shared" si="215"/>
        <v>73.937517499999984</v>
      </c>
      <c r="BG250" s="63">
        <f t="shared" si="216"/>
        <v>71.602580200000006</v>
      </c>
      <c r="BH250" s="63">
        <f t="shared" si="217"/>
        <v>72.749345599999998</v>
      </c>
      <c r="BI250" s="63">
        <f t="shared" si="218"/>
        <v>77.393357899999984</v>
      </c>
      <c r="BJ250" s="63">
        <f t="shared" si="219"/>
        <v>71.387580200000002</v>
      </c>
      <c r="BK250" s="63">
        <f t="shared" si="220"/>
        <v>83.274425100000002</v>
      </c>
      <c r="BL250" s="63">
        <f t="shared" si="221"/>
        <v>69.546845299999987</v>
      </c>
      <c r="BM250" s="63">
        <f t="shared" si="222"/>
        <v>70.495080200000004</v>
      </c>
      <c r="BN250" s="64">
        <f t="shared" si="223"/>
        <v>73.99508019999999</v>
      </c>
      <c r="BO250" s="51"/>
      <c r="BP250" s="97"/>
      <c r="BX250" s="54">
        <f t="shared" si="187"/>
        <v>2035</v>
      </c>
      <c r="BY250" s="98">
        <f t="shared" si="224"/>
        <v>49341</v>
      </c>
      <c r="BZ250" s="57">
        <f t="shared" si="188"/>
        <v>8.5352792643962019</v>
      </c>
      <c r="CA250" s="57">
        <f t="shared" si="189"/>
        <v>8.336781809162126</v>
      </c>
      <c r="CB250" s="57">
        <v>8.4161522413081773</v>
      </c>
      <c r="CC250" s="57">
        <v>8.2761917225175257</v>
      </c>
      <c r="CD250" s="57">
        <v>8.4161522413081773</v>
      </c>
      <c r="CE250" s="57">
        <f t="shared" si="190"/>
        <v>8.3734719658880525</v>
      </c>
      <c r="CF250" s="1"/>
      <c r="CG250" s="99">
        <v>-1</v>
      </c>
      <c r="CH250" s="7">
        <v>-1.25</v>
      </c>
      <c r="CI250" s="7">
        <v>0</v>
      </c>
      <c r="CJ250" s="7">
        <v>-0.5</v>
      </c>
      <c r="CK250" s="7">
        <v>2.5</v>
      </c>
      <c r="CL250" s="7">
        <v>2.25</v>
      </c>
      <c r="CM250" s="7">
        <v>-4.1259900000000016</v>
      </c>
      <c r="CN250" s="100">
        <v>-4.7415299999999974</v>
      </c>
      <c r="CO250" s="13"/>
      <c r="CP250" s="101">
        <v>1.0415502413179956</v>
      </c>
      <c r="CQ250" s="102">
        <v>1.0182288831633826</v>
      </c>
      <c r="CR250" s="102">
        <v>1.0121203324019306</v>
      </c>
      <c r="CS250" s="102">
        <v>0.98155338631442712</v>
      </c>
      <c r="CT250" s="102">
        <v>1.0421792833557542</v>
      </c>
      <c r="CU250" s="103">
        <v>1.0018160905623827</v>
      </c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</row>
    <row r="251" spans="1:143" ht="12.75" x14ac:dyDescent="0.2">
      <c r="A251" s="3">
        <f t="shared" si="186"/>
        <v>2035</v>
      </c>
      <c r="B251" s="43">
        <v>49369</v>
      </c>
      <c r="C251" s="43">
        <v>49399</v>
      </c>
      <c r="D251" s="44">
        <f t="shared" si="191"/>
        <v>49369</v>
      </c>
      <c r="E251" s="94">
        <v>67.136179999999996</v>
      </c>
      <c r="F251" s="46">
        <v>63.482439999999997</v>
      </c>
      <c r="G251" s="94">
        <v>67.573549999999997</v>
      </c>
      <c r="H251" s="46">
        <v>65.402010000000004</v>
      </c>
      <c r="I251" s="94">
        <v>62.956150000000001</v>
      </c>
      <c r="J251" s="46">
        <v>59.647939999999998</v>
      </c>
      <c r="K251" s="94">
        <v>77.78349</v>
      </c>
      <c r="L251" s="46">
        <v>74.748480000000001</v>
      </c>
      <c r="M251" s="94">
        <v>71.720849999999999</v>
      </c>
      <c r="N251" s="46">
        <v>68.8245</v>
      </c>
      <c r="O251" s="94">
        <f t="shared" si="198"/>
        <v>66.573549999999997</v>
      </c>
      <c r="P251" s="46">
        <f t="shared" si="199"/>
        <v>63.902010000000004</v>
      </c>
      <c r="Q251" s="94">
        <f t="shared" si="200"/>
        <v>67.573549999999997</v>
      </c>
      <c r="R251" s="46">
        <f t="shared" si="201"/>
        <v>64.902010000000004</v>
      </c>
      <c r="S251" s="94">
        <f t="shared" si="202"/>
        <v>69.823549999999997</v>
      </c>
      <c r="T251" s="46">
        <f t="shared" si="203"/>
        <v>67.402010000000018</v>
      </c>
      <c r="U251" s="94">
        <f t="shared" si="204"/>
        <v>63.475379999999987</v>
      </c>
      <c r="V251" s="95">
        <f t="shared" si="205"/>
        <v>60.621420000000001</v>
      </c>
      <c r="W251" s="96">
        <v>7.8532749425042043</v>
      </c>
      <c r="X251" s="96">
        <v>8.0056670854706269</v>
      </c>
      <c r="Y251" s="96">
        <v>7.6936188823104761</v>
      </c>
      <c r="Z251" s="96">
        <v>7.7530133593380457</v>
      </c>
      <c r="AA251" s="96">
        <v>7.5955130879468751</v>
      </c>
      <c r="AB251" s="96">
        <v>8.109396703698998</v>
      </c>
      <c r="AC251" s="96">
        <v>8.1281187144377309</v>
      </c>
      <c r="AD251" s="96">
        <v>8.0469603836399468</v>
      </c>
      <c r="AE251" s="96">
        <v>7.4946581002220061</v>
      </c>
      <c r="AF251" s="96">
        <f t="shared" si="225"/>
        <v>8.0941139470937777</v>
      </c>
      <c r="AG251" s="96">
        <f t="shared" si="226"/>
        <v>7.9025136169442671</v>
      </c>
      <c r="AH251" s="96">
        <f t="shared" si="227"/>
        <v>7.8528135313052756</v>
      </c>
      <c r="AI251" s="96">
        <f t="shared" si="228"/>
        <v>8.3876587063323935</v>
      </c>
      <c r="AJ251" s="96">
        <f t="shared" si="229"/>
        <v>8.1431187489742847</v>
      </c>
      <c r="AK251" s="125"/>
      <c r="AL251" s="7"/>
      <c r="AM251" s="13"/>
      <c r="AN251" s="13"/>
      <c r="AO251" s="13"/>
      <c r="AP251" s="13"/>
      <c r="AQ251" s="13"/>
      <c r="AR251" s="8">
        <f t="shared" si="206"/>
        <v>8.292922791378933</v>
      </c>
      <c r="AS251" s="8">
        <f t="shared" si="207"/>
        <v>8.210436430165613</v>
      </c>
      <c r="AT251" s="8">
        <f t="shared" si="208"/>
        <v>8.6072428602590758</v>
      </c>
      <c r="AU251" s="8">
        <f t="shared" si="209"/>
        <v>8.5216302801434249</v>
      </c>
      <c r="AV251" s="8">
        <f t="shared" si="192"/>
        <v>8.4080580904867617</v>
      </c>
      <c r="AW251" s="8"/>
      <c r="AX251" s="8">
        <f t="shared" si="210"/>
        <v>7.8931689818254442</v>
      </c>
      <c r="AY251" s="8">
        <f t="shared" si="211"/>
        <v>8.2791105169332617</v>
      </c>
      <c r="AZ251" s="8">
        <f t="shared" si="212"/>
        <v>8.1138056235174822</v>
      </c>
      <c r="BA251" s="8">
        <v>7.8948999233425248</v>
      </c>
      <c r="BB251" s="8">
        <f t="shared" si="213"/>
        <v>7.804885447224998</v>
      </c>
      <c r="BC251" s="8">
        <v>7.7634943754340622</v>
      </c>
      <c r="BD251" s="8">
        <f t="shared" si="214"/>
        <v>7.8484596276625274</v>
      </c>
      <c r="BE251" s="5"/>
      <c r="BF251" s="61">
        <f t="shared" si="215"/>
        <v>65.565071799999998</v>
      </c>
      <c r="BG251" s="63">
        <f t="shared" si="216"/>
        <v>66.639787799999993</v>
      </c>
      <c r="BH251" s="63">
        <f t="shared" si="217"/>
        <v>61.533619699999996</v>
      </c>
      <c r="BI251" s="63">
        <f t="shared" si="218"/>
        <v>70.475419499999987</v>
      </c>
      <c r="BJ251" s="63">
        <f t="shared" si="219"/>
        <v>66.42478779999999</v>
      </c>
      <c r="BK251" s="63">
        <f t="shared" si="220"/>
        <v>76.478435700000006</v>
      </c>
      <c r="BL251" s="63">
        <f t="shared" si="221"/>
        <v>62.248177199999986</v>
      </c>
      <c r="BM251" s="63">
        <f t="shared" si="222"/>
        <v>65.42478779999999</v>
      </c>
      <c r="BN251" s="64">
        <f t="shared" si="223"/>
        <v>68.782287800000006</v>
      </c>
      <c r="BO251" s="51"/>
      <c r="BP251" s="97"/>
      <c r="BX251" s="54">
        <f t="shared" si="187"/>
        <v>2035</v>
      </c>
      <c r="BY251" s="98">
        <f t="shared" si="224"/>
        <v>49369</v>
      </c>
      <c r="BZ251" s="57">
        <f t="shared" si="188"/>
        <v>7.9492601731767429</v>
      </c>
      <c r="CA251" s="57">
        <f t="shared" si="189"/>
        <v>7.804885447224998</v>
      </c>
      <c r="CB251" s="57">
        <v>7.8915835968119117</v>
      </c>
      <c r="CC251" s="57">
        <v>7.7602467300384133</v>
      </c>
      <c r="CD251" s="57">
        <v>7.8915835968119117</v>
      </c>
      <c r="CE251" s="57">
        <f t="shared" si="190"/>
        <v>7.8407567979750352</v>
      </c>
      <c r="CF251" s="1"/>
      <c r="CG251" s="99">
        <v>-1</v>
      </c>
      <c r="CH251" s="7">
        <v>-1.5</v>
      </c>
      <c r="CI251" s="7">
        <v>0</v>
      </c>
      <c r="CJ251" s="7">
        <v>-0.5</v>
      </c>
      <c r="CK251" s="7">
        <v>2.25</v>
      </c>
      <c r="CL251" s="7">
        <v>2.0000000000000071</v>
      </c>
      <c r="CM251" s="7">
        <v>-3.6608000000000089</v>
      </c>
      <c r="CN251" s="100">
        <v>-2.8610199999999963</v>
      </c>
      <c r="CO251" s="13"/>
      <c r="CP251" s="101">
        <v>1.0439958725654583</v>
      </c>
      <c r="CQ251" s="102">
        <v>1.0192828582484199</v>
      </c>
      <c r="CR251" s="102">
        <v>1.0128724364762027</v>
      </c>
      <c r="CS251" s="102">
        <v>0.97968528311621306</v>
      </c>
      <c r="CT251" s="102">
        <v>1.0423387597862557</v>
      </c>
      <c r="CU251" s="103">
        <v>1.0018454497361007</v>
      </c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</row>
    <row r="252" spans="1:143" ht="12.75" x14ac:dyDescent="0.2">
      <c r="A252" s="3">
        <f t="shared" si="186"/>
        <v>2035</v>
      </c>
      <c r="B252" s="43">
        <v>49400</v>
      </c>
      <c r="C252" s="43">
        <v>49429</v>
      </c>
      <c r="D252" s="44">
        <f t="shared" si="191"/>
        <v>49400</v>
      </c>
      <c r="E252" s="94">
        <v>65.634119999999996</v>
      </c>
      <c r="F252" s="46">
        <v>62.962859999999999</v>
      </c>
      <c r="G252" s="94">
        <v>67.998170000000002</v>
      </c>
      <c r="H252" s="46">
        <v>65.427090000000007</v>
      </c>
      <c r="I252" s="94">
        <v>60.773240000000001</v>
      </c>
      <c r="J252" s="46">
        <v>58.197479999999999</v>
      </c>
      <c r="K252" s="94">
        <v>77.38982</v>
      </c>
      <c r="L252" s="46">
        <v>74.295599999999993</v>
      </c>
      <c r="M252" s="94">
        <v>71.978660000000005</v>
      </c>
      <c r="N252" s="46">
        <v>68.846729999999994</v>
      </c>
      <c r="O252" s="94">
        <f t="shared" si="198"/>
        <v>66.748170000000002</v>
      </c>
      <c r="P252" s="46">
        <f t="shared" si="199"/>
        <v>64.427090000000007</v>
      </c>
      <c r="Q252" s="94">
        <f t="shared" si="200"/>
        <v>64.998170000000002</v>
      </c>
      <c r="R252" s="46">
        <f t="shared" si="201"/>
        <v>64.677090000000007</v>
      </c>
      <c r="S252" s="94">
        <f t="shared" si="202"/>
        <v>70.248170000000002</v>
      </c>
      <c r="T252" s="46">
        <f t="shared" si="203"/>
        <v>63.427090000000007</v>
      </c>
      <c r="U252" s="94">
        <f t="shared" si="204"/>
        <v>64.782139999999998</v>
      </c>
      <c r="V252" s="95">
        <f t="shared" si="205"/>
        <v>66.70796</v>
      </c>
      <c r="W252" s="96">
        <v>7.7799662914097212</v>
      </c>
      <c r="X252" s="96">
        <v>7.9881362801694564</v>
      </c>
      <c r="Y252" s="96">
        <v>7.5748361966672224</v>
      </c>
      <c r="Z252" s="96">
        <v>7.593333111811039</v>
      </c>
      <c r="AA252" s="96">
        <v>7.2383315637762031</v>
      </c>
      <c r="AB252" s="96">
        <v>8.0077350497923607</v>
      </c>
      <c r="AC252" s="96">
        <v>7.9171497292678756</v>
      </c>
      <c r="AD252" s="96">
        <v>7.5461035051484391</v>
      </c>
      <c r="AE252" s="96">
        <v>7.2596338273486527</v>
      </c>
      <c r="AF252" s="96">
        <f t="shared" si="225"/>
        <v>7.922634547776874</v>
      </c>
      <c r="AG252" s="96">
        <f t="shared" si="226"/>
        <v>7.7369337380020324</v>
      </c>
      <c r="AH252" s="96">
        <f t="shared" si="227"/>
        <v>7.6910335378476686</v>
      </c>
      <c r="AI252" s="96">
        <f t="shared" si="228"/>
        <v>7.8439036434759464</v>
      </c>
      <c r="AJ252" s="96">
        <f t="shared" si="229"/>
        <v>7.9321498234865944</v>
      </c>
      <c r="AK252" s="125"/>
      <c r="AL252" s="7"/>
      <c r="AM252" s="13"/>
      <c r="AN252" s="13"/>
      <c r="AO252" s="13"/>
      <c r="AP252" s="13"/>
      <c r="AQ252" s="13"/>
      <c r="AR252" s="8">
        <f t="shared" si="206"/>
        <v>8.0785016254374185</v>
      </c>
      <c r="AS252" s="8">
        <f t="shared" si="207"/>
        <v>7.7013838043992671</v>
      </c>
      <c r="AT252" s="8">
        <f t="shared" si="208"/>
        <v>8.3846951690088183</v>
      </c>
      <c r="AU252" s="8">
        <f t="shared" si="209"/>
        <v>7.9932846474175854</v>
      </c>
      <c r="AV252" s="8">
        <f t="shared" si="192"/>
        <v>8.0394663115657714</v>
      </c>
      <c r="AW252" s="8"/>
      <c r="AX252" s="8">
        <f t="shared" si="210"/>
        <v>7.7306941674919001</v>
      </c>
      <c r="AY252" s="8">
        <f t="shared" si="211"/>
        <v>8.0650374726208778</v>
      </c>
      <c r="AZ252" s="8">
        <f t="shared" si="212"/>
        <v>8.0121089086514274</v>
      </c>
      <c r="BA252" s="8">
        <v>7.7319608414263348</v>
      </c>
      <c r="BB252" s="8">
        <f t="shared" si="213"/>
        <v>7.4388832705976062</v>
      </c>
      <c r="BC252" s="8">
        <v>7.603234224792967</v>
      </c>
      <c r="BD252" s="8">
        <f t="shared" si="214"/>
        <v>7.688057570879999</v>
      </c>
      <c r="BE252" s="5"/>
      <c r="BF252" s="61">
        <f t="shared" si="215"/>
        <v>64.485478199999989</v>
      </c>
      <c r="BG252" s="63">
        <f t="shared" si="216"/>
        <v>66.892605599999996</v>
      </c>
      <c r="BH252" s="63">
        <f t="shared" si="217"/>
        <v>59.665663199999997</v>
      </c>
      <c r="BI252" s="63">
        <f t="shared" si="218"/>
        <v>70.631930099999991</v>
      </c>
      <c r="BJ252" s="63">
        <f t="shared" si="219"/>
        <v>64.860105599999997</v>
      </c>
      <c r="BK252" s="63">
        <f t="shared" si="220"/>
        <v>76.0593054</v>
      </c>
      <c r="BL252" s="63">
        <f t="shared" si="221"/>
        <v>65.610242599999992</v>
      </c>
      <c r="BM252" s="63">
        <f t="shared" si="222"/>
        <v>65.750105599999998</v>
      </c>
      <c r="BN252" s="64">
        <f t="shared" si="223"/>
        <v>67.31510560000001</v>
      </c>
      <c r="BO252" s="51"/>
      <c r="BP252" s="97"/>
      <c r="BX252" s="54">
        <f t="shared" si="187"/>
        <v>2035</v>
      </c>
      <c r="BY252" s="98">
        <f t="shared" si="224"/>
        <v>49400</v>
      </c>
      <c r="BZ252" s="57">
        <f t="shared" si="188"/>
        <v>7.8270431903150763</v>
      </c>
      <c r="CA252" s="57">
        <f t="shared" si="189"/>
        <v>7.4388832705976062</v>
      </c>
      <c r="CB252" s="57">
        <v>7.7286445148957217</v>
      </c>
      <c r="CC252" s="57">
        <v>7.5999862869565904</v>
      </c>
      <c r="CD252" s="57">
        <v>7.7286445148957217</v>
      </c>
      <c r="CE252" s="57">
        <f t="shared" si="190"/>
        <v>7.4741911943516035</v>
      </c>
      <c r="CF252" s="1"/>
      <c r="CG252" s="99">
        <v>-1.25</v>
      </c>
      <c r="CH252" s="7">
        <v>-1</v>
      </c>
      <c r="CI252" s="7">
        <v>-3</v>
      </c>
      <c r="CJ252" s="7">
        <v>-0.75</v>
      </c>
      <c r="CK252" s="7">
        <v>2.25</v>
      </c>
      <c r="CL252" s="7">
        <v>-2</v>
      </c>
      <c r="CM252" s="7">
        <v>-0.85197999999999752</v>
      </c>
      <c r="CN252" s="100">
        <v>3.7451000000000008</v>
      </c>
      <c r="CO252" s="13"/>
      <c r="CP252" s="101">
        <v>1.0433671789603993</v>
      </c>
      <c r="CQ252" s="102">
        <v>1.0189114087419173</v>
      </c>
      <c r="CR252" s="102">
        <v>1.0128666060869451</v>
      </c>
      <c r="CS252" s="102">
        <v>0.95324825833300408</v>
      </c>
      <c r="CT252" s="102">
        <v>1.0394640940353295</v>
      </c>
      <c r="CU252" s="103">
        <v>1.0018946331358705</v>
      </c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</row>
    <row r="253" spans="1:143" ht="12.75" x14ac:dyDescent="0.2">
      <c r="A253" s="3">
        <f t="shared" si="186"/>
        <v>2035</v>
      </c>
      <c r="B253" s="43">
        <v>49430</v>
      </c>
      <c r="C253" s="43">
        <v>49460</v>
      </c>
      <c r="D253" s="44">
        <f t="shared" si="191"/>
        <v>49430</v>
      </c>
      <c r="E253" s="94">
        <v>62.936300000000003</v>
      </c>
      <c r="F253" s="46">
        <v>59.864199999999997</v>
      </c>
      <c r="G253" s="94">
        <v>67.907330000000002</v>
      </c>
      <c r="H253" s="46">
        <v>65.976920000000007</v>
      </c>
      <c r="I253" s="94">
        <v>58.140059999999998</v>
      </c>
      <c r="J253" s="46">
        <v>55.203130000000002</v>
      </c>
      <c r="K253" s="94">
        <v>75.753200000000007</v>
      </c>
      <c r="L253" s="46">
        <v>71.292360000000002</v>
      </c>
      <c r="M253" s="94">
        <v>71.877859999999998</v>
      </c>
      <c r="N253" s="46">
        <v>68.627229999999997</v>
      </c>
      <c r="O253" s="94">
        <f t="shared" si="198"/>
        <v>66.907330000000002</v>
      </c>
      <c r="P253" s="46">
        <f t="shared" si="199"/>
        <v>64.476920000000007</v>
      </c>
      <c r="Q253" s="94">
        <f t="shared" si="200"/>
        <v>66.907330000000002</v>
      </c>
      <c r="R253" s="46">
        <f t="shared" si="201"/>
        <v>64.976920000000007</v>
      </c>
      <c r="S253" s="94">
        <f t="shared" si="202"/>
        <v>70.657330000000002</v>
      </c>
      <c r="T253" s="46">
        <f t="shared" si="203"/>
        <v>63.976920000000014</v>
      </c>
      <c r="U253" s="94">
        <f t="shared" si="204"/>
        <v>61.931699999999999</v>
      </c>
      <c r="V253" s="95">
        <f t="shared" si="205"/>
        <v>61.078609999999998</v>
      </c>
      <c r="W253" s="96">
        <v>7.8474427822039621</v>
      </c>
      <c r="X253" s="96">
        <v>8.2273789454819006</v>
      </c>
      <c r="Y253" s="96">
        <v>7.6391999610594805</v>
      </c>
      <c r="Z253" s="96">
        <v>7.6234593766287837</v>
      </c>
      <c r="AA253" s="96">
        <v>7.2684612683185303</v>
      </c>
      <c r="AB253" s="96">
        <v>7.9785644582562112</v>
      </c>
      <c r="AC253" s="96">
        <v>7.672205915715371</v>
      </c>
      <c r="AD253" s="96">
        <v>7.5818353262960532</v>
      </c>
      <c r="AE253" s="96">
        <v>7.3111030814711784</v>
      </c>
      <c r="AF253" s="96">
        <f t="shared" si="225"/>
        <v>7.9534576181566257</v>
      </c>
      <c r="AG253" s="96">
        <f t="shared" si="226"/>
        <v>7.7673586098283494</v>
      </c>
      <c r="AH253" s="96">
        <f t="shared" si="227"/>
        <v>7.7211588560144504</v>
      </c>
      <c r="AI253" s="96">
        <f t="shared" si="228"/>
        <v>7.8810367203750022</v>
      </c>
      <c r="AJ253" s="96">
        <f t="shared" si="229"/>
        <v>7.6872059272812487</v>
      </c>
      <c r="AK253" s="125"/>
      <c r="AL253" s="7"/>
      <c r="AM253" s="13"/>
      <c r="AN253" s="13"/>
      <c r="AO253" s="13"/>
      <c r="AP253" s="13"/>
      <c r="AQ253" s="13"/>
      <c r="AR253" s="8">
        <f t="shared" si="206"/>
        <v>7.8295496856544062</v>
      </c>
      <c r="AS253" s="8">
        <f t="shared" si="207"/>
        <v>7.7377003214717481</v>
      </c>
      <c r="AT253" s="8">
        <f t="shared" si="208"/>
        <v>8.1263079935277638</v>
      </c>
      <c r="AU253" s="8">
        <f t="shared" si="209"/>
        <v>8.0309775542406729</v>
      </c>
      <c r="AV253" s="8">
        <f t="shared" si="192"/>
        <v>7.9311338887236484</v>
      </c>
      <c r="AW253" s="8"/>
      <c r="AX253" s="8">
        <f t="shared" si="210"/>
        <v>7.7613476725974602</v>
      </c>
      <c r="AY253" s="8">
        <f t="shared" si="211"/>
        <v>7.81648971660616</v>
      </c>
      <c r="AZ253" s="8">
        <f t="shared" si="212"/>
        <v>7.982928256793743</v>
      </c>
      <c r="BA253" s="8">
        <v>7.7627021257171984</v>
      </c>
      <c r="BB253" s="8">
        <f t="shared" si="213"/>
        <v>7.4697570328092331</v>
      </c>
      <c r="BC253" s="8">
        <v>7.6334700822276407</v>
      </c>
      <c r="BD253" s="8">
        <f t="shared" si="214"/>
        <v>7.7183200167039514</v>
      </c>
      <c r="BE253" s="5"/>
      <c r="BF253" s="61">
        <f t="shared" si="215"/>
        <v>61.615296999999998</v>
      </c>
      <c r="BG253" s="63">
        <f t="shared" si="216"/>
        <v>67.0772537</v>
      </c>
      <c r="BH253" s="63">
        <f t="shared" si="217"/>
        <v>56.877180099999997</v>
      </c>
      <c r="BI253" s="63">
        <f t="shared" si="218"/>
        <v>70.480089099999987</v>
      </c>
      <c r="BJ253" s="63">
        <f t="shared" si="219"/>
        <v>66.0772537</v>
      </c>
      <c r="BK253" s="63">
        <f t="shared" si="220"/>
        <v>73.835038800000007</v>
      </c>
      <c r="BL253" s="63">
        <f t="shared" si="221"/>
        <v>61.564871299999993</v>
      </c>
      <c r="BM253" s="63">
        <f t="shared" si="222"/>
        <v>65.862253699999997</v>
      </c>
      <c r="BN253" s="64">
        <f t="shared" si="223"/>
        <v>67.784753699999996</v>
      </c>
      <c r="BO253" s="51"/>
      <c r="BP253" s="97"/>
      <c r="BX253" s="54">
        <f t="shared" si="187"/>
        <v>2035</v>
      </c>
      <c r="BY253" s="98">
        <f t="shared" si="224"/>
        <v>49430</v>
      </c>
      <c r="BZ253" s="57">
        <f t="shared" si="188"/>
        <v>7.8932678681546253</v>
      </c>
      <c r="CA253" s="57">
        <f t="shared" si="189"/>
        <v>7.4697570328092331</v>
      </c>
      <c r="CB253" s="57">
        <v>7.7593857991865853</v>
      </c>
      <c r="CC253" s="57">
        <v>7.6302221995652806</v>
      </c>
      <c r="CD253" s="57">
        <v>7.7593857991865853</v>
      </c>
      <c r="CE253" s="57">
        <f t="shared" si="190"/>
        <v>7.5051124839065366</v>
      </c>
      <c r="CF253" s="1"/>
      <c r="CG253" s="99">
        <v>-1</v>
      </c>
      <c r="CH253" s="7">
        <v>-1.4999999999999929</v>
      </c>
      <c r="CI253" s="7">
        <v>-1</v>
      </c>
      <c r="CJ253" s="7">
        <v>-0.99999999999999289</v>
      </c>
      <c r="CK253" s="7">
        <v>2.75</v>
      </c>
      <c r="CL253" s="7">
        <v>-1.9999999999999929</v>
      </c>
      <c r="CM253" s="7">
        <v>-1.0046000000000035</v>
      </c>
      <c r="CN253" s="100">
        <v>1.2144100000000009</v>
      </c>
      <c r="CO253" s="13"/>
      <c r="CP253" s="101">
        <v>1.0432872040401391</v>
      </c>
      <c r="CQ253" s="102">
        <v>1.0188758444284123</v>
      </c>
      <c r="CR253" s="102">
        <v>1.0128156358627927</v>
      </c>
      <c r="CS253" s="102">
        <v>0.95343346232045656</v>
      </c>
      <c r="CT253" s="102">
        <v>1.0394629243715212</v>
      </c>
      <c r="CU253" s="103">
        <v>1.0019551106592632</v>
      </c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</row>
    <row r="254" spans="1:143" ht="12.75" x14ac:dyDescent="0.2">
      <c r="A254" s="3">
        <f t="shared" ref="A254:A260" si="230">YEAR(D254)</f>
        <v>2035</v>
      </c>
      <c r="B254" s="43">
        <v>49461</v>
      </c>
      <c r="C254" s="43">
        <v>49490</v>
      </c>
      <c r="D254" s="44">
        <f t="shared" si="191"/>
        <v>49461</v>
      </c>
      <c r="E254" s="94">
        <v>65.951070000000001</v>
      </c>
      <c r="F254" s="46">
        <v>59.945219999999999</v>
      </c>
      <c r="G254" s="94">
        <v>70.497609999999995</v>
      </c>
      <c r="H254" s="46">
        <v>66.430520000000001</v>
      </c>
      <c r="I254" s="94">
        <v>61.022190000000002</v>
      </c>
      <c r="J254" s="46">
        <v>55.280589999999997</v>
      </c>
      <c r="K254" s="94">
        <v>78.026780000000002</v>
      </c>
      <c r="L254" s="46">
        <v>71.834569999999999</v>
      </c>
      <c r="M254" s="94">
        <v>74.127200000000002</v>
      </c>
      <c r="N254" s="46">
        <v>68.215779999999995</v>
      </c>
      <c r="O254" s="94">
        <f t="shared" si="198"/>
        <v>70.247609999999995</v>
      </c>
      <c r="P254" s="46">
        <f t="shared" si="199"/>
        <v>65.680520000000001</v>
      </c>
      <c r="Q254" s="94">
        <f t="shared" si="200"/>
        <v>70.497609999999995</v>
      </c>
      <c r="R254" s="46">
        <f t="shared" si="201"/>
        <v>65.680520000000001</v>
      </c>
      <c r="S254" s="94">
        <f t="shared" si="202"/>
        <v>73.497609999999995</v>
      </c>
      <c r="T254" s="46">
        <f t="shared" si="203"/>
        <v>64.430520000000001</v>
      </c>
      <c r="U254" s="94">
        <f t="shared" si="204"/>
        <v>67.795100000000005</v>
      </c>
      <c r="V254" s="95">
        <f t="shared" si="205"/>
        <v>64.296199999999999</v>
      </c>
      <c r="W254" s="96">
        <v>8.0145762589025047</v>
      </c>
      <c r="X254" s="96">
        <v>8.2613402818147232</v>
      </c>
      <c r="Y254" s="96">
        <v>7.6951487434789181</v>
      </c>
      <c r="Z254" s="96">
        <v>7.66475517043901</v>
      </c>
      <c r="AA254" s="96">
        <v>7.3097572467481315</v>
      </c>
      <c r="AB254" s="96">
        <v>8.0379190442628321</v>
      </c>
      <c r="AC254" s="96">
        <v>7.7258452158735649</v>
      </c>
      <c r="AD254" s="96">
        <v>7.5595424407292162</v>
      </c>
      <c r="AE254" s="96">
        <v>7.3645259050563876</v>
      </c>
      <c r="AF254" s="96">
        <f t="shared" si="225"/>
        <v>7.9958532339152084</v>
      </c>
      <c r="AG254" s="96">
        <f t="shared" si="226"/>
        <v>7.8091543258783416</v>
      </c>
      <c r="AH254" s="96">
        <f t="shared" si="227"/>
        <v>7.762654597845593</v>
      </c>
      <c r="AI254" s="96">
        <f t="shared" si="228"/>
        <v>7.8606441311721778</v>
      </c>
      <c r="AJ254" s="96">
        <f t="shared" si="229"/>
        <v>7.7408453036622866</v>
      </c>
      <c r="AK254" s="125"/>
      <c r="AL254" s="7"/>
      <c r="AM254" s="13"/>
      <c r="AN254" s="13"/>
      <c r="AO254" s="13"/>
      <c r="AP254" s="13"/>
      <c r="AQ254" s="13"/>
      <c r="AR254" s="8">
        <f t="shared" si="206"/>
        <v>7.8840667099030028</v>
      </c>
      <c r="AS254" s="8">
        <f t="shared" si="207"/>
        <v>7.7150426473515763</v>
      </c>
      <c r="AT254" s="8">
        <f t="shared" si="208"/>
        <v>8.1828912036184533</v>
      </c>
      <c r="AU254" s="8">
        <f t="shared" si="209"/>
        <v>8.007461158168466</v>
      </c>
      <c r="AV254" s="8">
        <f t="shared" si="192"/>
        <v>7.9473654297603744</v>
      </c>
      <c r="AW254" s="8"/>
      <c r="AX254" s="8">
        <f t="shared" si="210"/>
        <v>7.8033661848178779</v>
      </c>
      <c r="AY254" s="8">
        <f t="shared" si="211"/>
        <v>7.8709182302116325</v>
      </c>
      <c r="AZ254" s="8">
        <f t="shared" si="212"/>
        <v>8.042303312944723</v>
      </c>
      <c r="BA254" s="8">
        <v>7.8048407014430321</v>
      </c>
      <c r="BB254" s="8">
        <f t="shared" si="213"/>
        <v>7.5120728217523638</v>
      </c>
      <c r="BC254" s="8">
        <v>7.6749158447433334</v>
      </c>
      <c r="BD254" s="8">
        <f t="shared" si="214"/>
        <v>7.7598024816062381</v>
      </c>
      <c r="BE254" s="5"/>
      <c r="BF254" s="61">
        <f t="shared" si="215"/>
        <v>63.368554499999995</v>
      </c>
      <c r="BG254" s="63">
        <f t="shared" si="216"/>
        <v>68.748761299999984</v>
      </c>
      <c r="BH254" s="63">
        <f t="shared" si="217"/>
        <v>58.553301999999995</v>
      </c>
      <c r="BI254" s="63">
        <f t="shared" si="218"/>
        <v>71.585289399999994</v>
      </c>
      <c r="BJ254" s="63">
        <f t="shared" si="219"/>
        <v>68.426261299999993</v>
      </c>
      <c r="BK254" s="63">
        <f t="shared" si="220"/>
        <v>75.364129699999992</v>
      </c>
      <c r="BL254" s="63">
        <f t="shared" si="221"/>
        <v>66.290572999999995</v>
      </c>
      <c r="BM254" s="63">
        <f t="shared" si="222"/>
        <v>68.283761299999995</v>
      </c>
      <c r="BN254" s="64">
        <f t="shared" si="223"/>
        <v>69.598761299999993</v>
      </c>
      <c r="BO254" s="51"/>
      <c r="BP254" s="97"/>
      <c r="BX254" s="54">
        <f t="shared" ref="BX254:BX260" si="231">YEAR($BY254)</f>
        <v>2035</v>
      </c>
      <c r="BY254" s="98">
        <f t="shared" si="224"/>
        <v>49461</v>
      </c>
      <c r="BZ254" s="57">
        <f t="shared" ref="BZ254:BZ260" si="232">(($Y254+BZ$4)*(1/(1-BZ$2))+BZ$3)</f>
        <v>7.9508342663637395</v>
      </c>
      <c r="CA254" s="57">
        <f t="shared" ref="CA254:CA260" si="233">(($AA254+CA$4)*(1/(1-CA$2))+CA$3)</f>
        <v>7.5120728217523638</v>
      </c>
      <c r="CB254" s="57">
        <v>7.801524374912419</v>
      </c>
      <c r="CC254" s="57">
        <v>7.6716680377106838</v>
      </c>
      <c r="CD254" s="57">
        <v>7.801524374912419</v>
      </c>
      <c r="CE254" s="57">
        <f t="shared" ref="CE254:CE260" si="234">(($AA254+CE$4)*(1/(1-CE$2))+CE$3)</f>
        <v>7.5474934141503809</v>
      </c>
      <c r="CF254" s="1"/>
      <c r="CG254" s="99">
        <v>-0.25</v>
      </c>
      <c r="CH254" s="7">
        <v>-0.75</v>
      </c>
      <c r="CI254" s="7">
        <v>0</v>
      </c>
      <c r="CJ254" s="7">
        <v>-0.75</v>
      </c>
      <c r="CK254" s="7">
        <v>3</v>
      </c>
      <c r="CL254" s="7">
        <v>-2</v>
      </c>
      <c r="CM254" s="7">
        <v>1.8440300000000036</v>
      </c>
      <c r="CN254" s="100">
        <v>4.3509799999999998</v>
      </c>
      <c r="CO254" s="13"/>
      <c r="CP254" s="101">
        <v>1.0431974741676235</v>
      </c>
      <c r="CQ254" s="102">
        <v>1.0188393695856381</v>
      </c>
      <c r="CR254" s="102">
        <v>1.0127726750861079</v>
      </c>
      <c r="CS254" s="102">
        <v>0.95368437532616646</v>
      </c>
      <c r="CT254" s="102">
        <v>1.0398306766320524</v>
      </c>
      <c r="CU254" s="103">
        <v>1.0019415465065107</v>
      </c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</row>
    <row r="255" spans="1:143" ht="12.75" x14ac:dyDescent="0.2">
      <c r="A255" s="3">
        <f t="shared" si="230"/>
        <v>2035</v>
      </c>
      <c r="B255" s="43">
        <v>49491</v>
      </c>
      <c r="C255" s="43">
        <v>49521</v>
      </c>
      <c r="D255" s="44">
        <f t="shared" ref="D255:D260" si="235">+B255</f>
        <v>49491</v>
      </c>
      <c r="E255" s="94">
        <v>94.987009999999998</v>
      </c>
      <c r="F255" s="46">
        <v>70.34066</v>
      </c>
      <c r="G255" s="94">
        <v>96.551839999999999</v>
      </c>
      <c r="H255" s="46">
        <v>71.908460000000005</v>
      </c>
      <c r="I255" s="94">
        <v>89.174700000000001</v>
      </c>
      <c r="J255" s="46">
        <v>65.258290000000002</v>
      </c>
      <c r="K255" s="94">
        <v>105.1812</v>
      </c>
      <c r="L255" s="46">
        <v>80.718670000000003</v>
      </c>
      <c r="M255" s="94">
        <v>100.69450000000001</v>
      </c>
      <c r="N255" s="46">
        <v>75.483879999999999</v>
      </c>
      <c r="O255" s="94">
        <f t="shared" si="198"/>
        <v>101.05181</v>
      </c>
      <c r="P255" s="46">
        <f t="shared" si="199"/>
        <v>70.908460000000005</v>
      </c>
      <c r="Q255" s="94">
        <f t="shared" si="200"/>
        <v>101.55181</v>
      </c>
      <c r="R255" s="46">
        <f t="shared" si="201"/>
        <v>71.908460000000005</v>
      </c>
      <c r="S255" s="94">
        <f t="shared" si="202"/>
        <v>100.80181</v>
      </c>
      <c r="T255" s="46">
        <f t="shared" si="203"/>
        <v>74.408460000000005</v>
      </c>
      <c r="U255" s="94">
        <f t="shared" si="204"/>
        <v>93.572039999999987</v>
      </c>
      <c r="V255" s="95">
        <f t="shared" si="205"/>
        <v>72.105249999999998</v>
      </c>
      <c r="W255" s="96">
        <v>8.1384262777388194</v>
      </c>
      <c r="X255" s="96">
        <v>8.5086069662321115</v>
      </c>
      <c r="Y255" s="96">
        <v>7.8553927543168554</v>
      </c>
      <c r="Z255" s="96">
        <v>7.7675834847231702</v>
      </c>
      <c r="AA255" s="96">
        <v>7.412584239515291</v>
      </c>
      <c r="AB255" s="96">
        <v>8.1058286005918365</v>
      </c>
      <c r="AC255" s="96">
        <v>7.7625133311156258</v>
      </c>
      <c r="AD255" s="96">
        <v>7.6787872646793991</v>
      </c>
      <c r="AE255" s="96">
        <v>7.3974926857345586</v>
      </c>
      <c r="AF255" s="96">
        <f t="shared" si="225"/>
        <v>8.0999827779826052</v>
      </c>
      <c r="AG255" s="96">
        <f t="shared" si="226"/>
        <v>7.9126831762151797</v>
      </c>
      <c r="AH255" s="96">
        <f t="shared" si="227"/>
        <v>7.8657832759327873</v>
      </c>
      <c r="AI255" s="96">
        <f t="shared" si="228"/>
        <v>7.9821867614892819</v>
      </c>
      <c r="AJ255" s="96">
        <f t="shared" si="229"/>
        <v>7.7775133568762351</v>
      </c>
      <c r="AK255" s="125"/>
      <c r="AL255" s="7"/>
      <c r="AM255" s="13"/>
      <c r="AN255" s="13"/>
      <c r="AO255" s="13"/>
      <c r="AP255" s="13"/>
      <c r="AQ255" s="13"/>
      <c r="AR255" s="8">
        <f t="shared" si="206"/>
        <v>7.9213348420730005</v>
      </c>
      <c r="AS255" s="8">
        <f t="shared" si="207"/>
        <v>7.8362387282034742</v>
      </c>
      <c r="AT255" s="8">
        <f t="shared" si="208"/>
        <v>8.221571791587575</v>
      </c>
      <c r="AU255" s="8">
        <f t="shared" si="209"/>
        <v>8.1332505496389249</v>
      </c>
      <c r="AV255" s="8">
        <f t="shared" si="192"/>
        <v>8.028098977875743</v>
      </c>
      <c r="AW255" s="8"/>
      <c r="AX255" s="8">
        <f t="shared" si="210"/>
        <v>7.9079940992299251</v>
      </c>
      <c r="AY255" s="8">
        <f t="shared" si="211"/>
        <v>7.9081258560280316</v>
      </c>
      <c r="AZ255" s="8">
        <f t="shared" si="212"/>
        <v>8.1102362898468439</v>
      </c>
      <c r="BA255" s="8">
        <v>7.9097674767823172</v>
      </c>
      <c r="BB255" s="8">
        <f t="shared" si="213"/>
        <v>7.6174391428581734</v>
      </c>
      <c r="BC255" s="8">
        <v>7.7781174868810217</v>
      </c>
      <c r="BD255" s="8">
        <f t="shared" si="214"/>
        <v>7.8630956149906277</v>
      </c>
      <c r="BE255" s="5"/>
      <c r="BF255" s="61">
        <f t="shared" si="215"/>
        <v>84.389079499999994</v>
      </c>
      <c r="BG255" s="63">
        <f t="shared" si="216"/>
        <v>85.95518659999999</v>
      </c>
      <c r="BH255" s="63">
        <f t="shared" si="217"/>
        <v>78.890643699999998</v>
      </c>
      <c r="BI255" s="63">
        <f t="shared" si="218"/>
        <v>89.853933400000003</v>
      </c>
      <c r="BJ255" s="63">
        <f t="shared" si="219"/>
        <v>88.805169500000005</v>
      </c>
      <c r="BK255" s="63">
        <f t="shared" si="220"/>
        <v>94.662312099999994</v>
      </c>
      <c r="BL255" s="63">
        <f t="shared" si="221"/>
        <v>84.341320299999978</v>
      </c>
      <c r="BM255" s="63">
        <f t="shared" si="222"/>
        <v>88.090169500000002</v>
      </c>
      <c r="BN255" s="64">
        <f t="shared" si="223"/>
        <v>89.452669499999999</v>
      </c>
      <c r="BO255" s="51"/>
      <c r="BP255" s="97"/>
      <c r="BX255" s="54">
        <f t="shared" si="231"/>
        <v>2035</v>
      </c>
      <c r="BY255" s="98">
        <f t="shared" si="224"/>
        <v>49491</v>
      </c>
      <c r="BZ255" s="57">
        <f t="shared" si="232"/>
        <v>8.1157113224785018</v>
      </c>
      <c r="CA255" s="57">
        <f t="shared" si="233"/>
        <v>7.6174391428581734</v>
      </c>
      <c r="CB255" s="57">
        <v>7.9064511502517041</v>
      </c>
      <c r="CC255" s="57">
        <v>7.7748698681694437</v>
      </c>
      <c r="CD255" s="57">
        <v>7.9064511502517041</v>
      </c>
      <c r="CE255" s="57">
        <f t="shared" si="234"/>
        <v>7.6530219371051826</v>
      </c>
      <c r="CF255" s="1"/>
      <c r="CG255" s="99">
        <v>4.4999700000000047</v>
      </c>
      <c r="CH255" s="7">
        <v>-1</v>
      </c>
      <c r="CI255" s="7">
        <v>4.9999700000000047</v>
      </c>
      <c r="CJ255" s="7">
        <v>0</v>
      </c>
      <c r="CK255" s="7">
        <v>4.2499700000000047</v>
      </c>
      <c r="CL255" s="7">
        <v>2.5</v>
      </c>
      <c r="CM255" s="7">
        <v>-1.4149700000000109</v>
      </c>
      <c r="CN255" s="100">
        <v>1.7645899999999983</v>
      </c>
      <c r="CO255" s="13"/>
      <c r="CP255" s="101">
        <v>1.0427931407384521</v>
      </c>
      <c r="CQ255" s="102">
        <v>1.0186801586075493</v>
      </c>
      <c r="CR255" s="102">
        <v>1.0126422575827798</v>
      </c>
      <c r="CS255" s="102">
        <v>0.95429733765899383</v>
      </c>
      <c r="CT255" s="102">
        <v>1.0395113819867687</v>
      </c>
      <c r="CU255" s="103">
        <v>1.0019323671497584</v>
      </c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</row>
    <row r="256" spans="1:143" ht="12.75" x14ac:dyDescent="0.2">
      <c r="A256" s="3">
        <f t="shared" si="230"/>
        <v>2035</v>
      </c>
      <c r="B256" s="43">
        <v>49522</v>
      </c>
      <c r="C256" s="43">
        <v>49552</v>
      </c>
      <c r="D256" s="44">
        <f t="shared" si="235"/>
        <v>49522</v>
      </c>
      <c r="E256" s="94">
        <v>103.5365</v>
      </c>
      <c r="F256" s="46">
        <v>74.542559999999995</v>
      </c>
      <c r="G256" s="94">
        <v>101.6378</v>
      </c>
      <c r="H256" s="46">
        <v>73.570509999999999</v>
      </c>
      <c r="I256" s="94">
        <v>99.052949999999996</v>
      </c>
      <c r="J256" s="46">
        <v>70.043890000000005</v>
      </c>
      <c r="K256" s="94">
        <v>111.00709999999999</v>
      </c>
      <c r="L256" s="46">
        <v>82.762919999999994</v>
      </c>
      <c r="M256" s="94">
        <v>106.529</v>
      </c>
      <c r="N256" s="46">
        <v>77.606039999999993</v>
      </c>
      <c r="O256" s="94">
        <f t="shared" si="198"/>
        <v>105.1378</v>
      </c>
      <c r="P256" s="46">
        <f t="shared" si="199"/>
        <v>72.570509999999999</v>
      </c>
      <c r="Q256" s="94">
        <f t="shared" si="200"/>
        <v>105.8878</v>
      </c>
      <c r="R256" s="46">
        <f t="shared" si="201"/>
        <v>73.570509999999999</v>
      </c>
      <c r="S256" s="94">
        <f t="shared" si="202"/>
        <v>105.3878</v>
      </c>
      <c r="T256" s="46">
        <f t="shared" si="203"/>
        <v>76.070509999999999</v>
      </c>
      <c r="U256" s="94">
        <f t="shared" si="204"/>
        <v>97.795200000000008</v>
      </c>
      <c r="V256" s="95">
        <f t="shared" si="205"/>
        <v>72.220789999999994</v>
      </c>
      <c r="W256" s="96">
        <v>8.199212603632791</v>
      </c>
      <c r="X256" s="96">
        <v>8.694337428002493</v>
      </c>
      <c r="Y256" s="96">
        <v>8.0196664433299567</v>
      </c>
      <c r="Z256" s="96">
        <v>7.9115002200001534</v>
      </c>
      <c r="AA256" s="96">
        <v>7.5565002101284406</v>
      </c>
      <c r="AB256" s="96">
        <v>8.2043714395363398</v>
      </c>
      <c r="AC256" s="96">
        <v>7.8490524633805858</v>
      </c>
      <c r="AD256" s="96">
        <v>7.7248207649094001</v>
      </c>
      <c r="AE256" s="96">
        <v>7.4377559496907288</v>
      </c>
      <c r="AF256" s="96">
        <f t="shared" si="225"/>
        <v>8.2450002292739999</v>
      </c>
      <c r="AG256" s="96">
        <f t="shared" si="226"/>
        <v>8.0572002240517264</v>
      </c>
      <c r="AH256" s="96">
        <f t="shared" si="227"/>
        <v>8.0099002227364249</v>
      </c>
      <c r="AI256" s="96">
        <f t="shared" si="228"/>
        <v>8.0301215855813695</v>
      </c>
      <c r="AJ256" s="96">
        <f t="shared" si="229"/>
        <v>7.8640523725358653</v>
      </c>
      <c r="AK256" s="125"/>
      <c r="AL256" s="7"/>
      <c r="AM256" s="13"/>
      <c r="AN256" s="13"/>
      <c r="AO256" s="13"/>
      <c r="AP256" s="13"/>
      <c r="AQ256" s="13"/>
      <c r="AR256" s="8">
        <f t="shared" si="206"/>
        <v>8.0092900532377129</v>
      </c>
      <c r="AS256" s="8">
        <f t="shared" si="207"/>
        <v>7.8830254953851</v>
      </c>
      <c r="AT256" s="8">
        <f t="shared" si="208"/>
        <v>8.3128604901271324</v>
      </c>
      <c r="AU256" s="8">
        <f t="shared" si="209"/>
        <v>8.1818105272494108</v>
      </c>
      <c r="AV256" s="8">
        <f t="shared" si="192"/>
        <v>8.0967466414998395</v>
      </c>
      <c r="AW256" s="8"/>
      <c r="AX256" s="8">
        <f t="shared" si="210"/>
        <v>8.054429523809679</v>
      </c>
      <c r="AY256" s="8">
        <f t="shared" si="211"/>
        <v>7.9959382682705078</v>
      </c>
      <c r="AZ256" s="8">
        <f t="shared" si="212"/>
        <v>8.2088131141372909</v>
      </c>
      <c r="BA256" s="8">
        <v>8.0566212443306142</v>
      </c>
      <c r="BB256" s="8">
        <f t="shared" si="213"/>
        <v>7.7649091404123798</v>
      </c>
      <c r="BC256" s="8">
        <v>7.9225567867268847</v>
      </c>
      <c r="BD256" s="8">
        <f t="shared" si="214"/>
        <v>8.0076629030639417</v>
      </c>
      <c r="BE256" s="5"/>
      <c r="BF256" s="61">
        <f t="shared" si="215"/>
        <v>91.069105799999988</v>
      </c>
      <c r="BG256" s="63">
        <f t="shared" si="216"/>
        <v>89.568865299999999</v>
      </c>
      <c r="BH256" s="63">
        <f t="shared" si="217"/>
        <v>86.579054199999987</v>
      </c>
      <c r="BI256" s="63">
        <f t="shared" si="218"/>
        <v>94.092127199999993</v>
      </c>
      <c r="BJ256" s="63">
        <f t="shared" si="219"/>
        <v>91.991365299999984</v>
      </c>
      <c r="BK256" s="63">
        <f t="shared" si="220"/>
        <v>98.862102599999986</v>
      </c>
      <c r="BL256" s="63">
        <f t="shared" si="221"/>
        <v>86.798203700000002</v>
      </c>
      <c r="BM256" s="63">
        <f t="shared" si="222"/>
        <v>91.133865299999997</v>
      </c>
      <c r="BN256" s="64">
        <f t="shared" si="223"/>
        <v>92.781365300000004</v>
      </c>
      <c r="BO256" s="51"/>
      <c r="BP256" s="97"/>
      <c r="BX256" s="54">
        <f t="shared" si="231"/>
        <v>2035</v>
      </c>
      <c r="BY256" s="98">
        <f t="shared" si="224"/>
        <v>49522</v>
      </c>
      <c r="BZ256" s="57">
        <f t="shared" si="232"/>
        <v>8.2847345645950803</v>
      </c>
      <c r="CA256" s="57">
        <f t="shared" si="233"/>
        <v>7.7649091404123798</v>
      </c>
      <c r="CB256" s="57">
        <v>8.0533049178000002</v>
      </c>
      <c r="CC256" s="57">
        <v>7.9193094315863428</v>
      </c>
      <c r="CD256" s="57">
        <v>8.0533049178000002</v>
      </c>
      <c r="CE256" s="57">
        <f t="shared" si="234"/>
        <v>7.8007189512812394</v>
      </c>
      <c r="CF256" s="1"/>
      <c r="CG256" s="99">
        <v>3.5</v>
      </c>
      <c r="CH256" s="7">
        <v>-1</v>
      </c>
      <c r="CI256" s="7">
        <v>4.25</v>
      </c>
      <c r="CJ256" s="7">
        <v>0</v>
      </c>
      <c r="CK256" s="7">
        <v>3.75</v>
      </c>
      <c r="CL256" s="7">
        <v>2.5</v>
      </c>
      <c r="CM256" s="7">
        <v>-5.7412999999999954</v>
      </c>
      <c r="CN256" s="100">
        <v>-2.3217700000000008</v>
      </c>
      <c r="CO256" s="13"/>
      <c r="CP256" s="101">
        <v>1.0421538267079566</v>
      </c>
      <c r="CQ256" s="102">
        <v>1.0184162295392782</v>
      </c>
      <c r="CR256" s="102">
        <v>1.0124375908487644</v>
      </c>
      <c r="CS256" s="102">
        <v>0.95512861025090057</v>
      </c>
      <c r="CT256" s="102">
        <v>1.0395220588235292</v>
      </c>
      <c r="CU256" s="103">
        <v>1.0019110471264221</v>
      </c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</row>
    <row r="257" spans="1:143" ht="12.75" x14ac:dyDescent="0.2">
      <c r="A257" s="3">
        <f t="shared" si="230"/>
        <v>2035</v>
      </c>
      <c r="B257" s="43">
        <v>49553</v>
      </c>
      <c r="C257" s="43">
        <v>49582</v>
      </c>
      <c r="D257" s="44">
        <f t="shared" si="235"/>
        <v>49553</v>
      </c>
      <c r="E257" s="94">
        <v>84.054239999999993</v>
      </c>
      <c r="F257" s="46">
        <v>70.276309999999995</v>
      </c>
      <c r="G257" s="94">
        <v>81.471279999999993</v>
      </c>
      <c r="H257" s="46">
        <v>70.543139999999994</v>
      </c>
      <c r="I257" s="94">
        <v>82.511380000000003</v>
      </c>
      <c r="J257" s="46">
        <v>67.732669999999999</v>
      </c>
      <c r="K257" s="94">
        <v>93.933319999999995</v>
      </c>
      <c r="L257" s="46">
        <v>81.143659999999997</v>
      </c>
      <c r="M257" s="94">
        <v>87.785259999999994</v>
      </c>
      <c r="N257" s="46">
        <v>74.853610000000003</v>
      </c>
      <c r="O257" s="94">
        <f t="shared" si="198"/>
        <v>83.471279999999993</v>
      </c>
      <c r="P257" s="46">
        <f t="shared" si="199"/>
        <v>68.043139999999994</v>
      </c>
      <c r="Q257" s="94">
        <f t="shared" si="200"/>
        <v>82.471279999999993</v>
      </c>
      <c r="R257" s="46">
        <f t="shared" si="201"/>
        <v>67.543139999999994</v>
      </c>
      <c r="S257" s="94">
        <f t="shared" si="202"/>
        <v>84.721279999999993</v>
      </c>
      <c r="T257" s="46">
        <f t="shared" si="203"/>
        <v>72.793139999999994</v>
      </c>
      <c r="U257" s="94">
        <f t="shared" si="204"/>
        <v>77.759169999999997</v>
      </c>
      <c r="V257" s="95">
        <f t="shared" si="205"/>
        <v>67.360389999999995</v>
      </c>
      <c r="W257" s="96">
        <v>8.1074096598363958</v>
      </c>
      <c r="X257" s="96">
        <v>8.5305353977145941</v>
      </c>
      <c r="Y257" s="96">
        <v>7.9689551242186667</v>
      </c>
      <c r="Z257" s="96">
        <v>7.8641659839973812</v>
      </c>
      <c r="AA257" s="96">
        <v>7.5091675195230447</v>
      </c>
      <c r="AB257" s="96">
        <v>8.3345517162472333</v>
      </c>
      <c r="AC257" s="96">
        <v>8.1432714477096173</v>
      </c>
      <c r="AD257" s="96">
        <v>7.770525235799326</v>
      </c>
      <c r="AE257" s="96">
        <v>7.4861176470558473</v>
      </c>
      <c r="AF257" s="96">
        <f t="shared" si="225"/>
        <v>8.1975645419008831</v>
      </c>
      <c r="AG257" s="96">
        <f t="shared" si="226"/>
        <v>8.0097653542155864</v>
      </c>
      <c r="AH257" s="96">
        <f t="shared" si="227"/>
        <v>7.9624655588081614</v>
      </c>
      <c r="AI257" s="96">
        <f t="shared" si="228"/>
        <v>8.0756262266547889</v>
      </c>
      <c r="AJ257" s="96">
        <f t="shared" si="229"/>
        <v>8.1582713951161541</v>
      </c>
      <c r="AK257" s="125"/>
      <c r="AL257" s="7"/>
      <c r="AM257" s="13"/>
      <c r="AN257" s="13"/>
      <c r="AO257" s="13"/>
      <c r="AP257" s="13"/>
      <c r="AQ257" s="13"/>
      <c r="AR257" s="8">
        <f t="shared" si="206"/>
        <v>8.308323475667871</v>
      </c>
      <c r="AS257" s="8">
        <f t="shared" si="207"/>
        <v>7.9294778491709783</v>
      </c>
      <c r="AT257" s="8">
        <f t="shared" si="208"/>
        <v>8.623227227833647</v>
      </c>
      <c r="AU257" s="8">
        <f t="shared" si="209"/>
        <v>8.2300234172539692</v>
      </c>
      <c r="AV257" s="8">
        <f t="shared" ref="AV257:AV260" si="236">(AR257+AS257+AT257+AU257)/4</f>
        <v>8.2727629924816153</v>
      </c>
      <c r="AW257" s="8"/>
      <c r="AX257" s="8">
        <f t="shared" ref="AX257:AX260" si="237">(Z257*(1/(1-$AX$2))+0.00447)</f>
        <v>8.006266890514226</v>
      </c>
      <c r="AY257" s="8">
        <f t="shared" si="211"/>
        <v>8.2944861975744466</v>
      </c>
      <c r="AZ257" s="8">
        <f t="shared" si="212"/>
        <v>8.3390382872788766</v>
      </c>
      <c r="BA257" s="8">
        <v>8.0083210923529276</v>
      </c>
      <c r="BB257" s="8">
        <f t="shared" si="213"/>
        <v>7.7164075617614971</v>
      </c>
      <c r="BC257" s="8">
        <v>7.8750507523188027</v>
      </c>
      <c r="BD257" s="8">
        <f t="shared" si="214"/>
        <v>7.960114700148047</v>
      </c>
      <c r="BE257" s="5"/>
      <c r="BF257" s="61">
        <f t="shared" si="215"/>
        <v>78.129730099999989</v>
      </c>
      <c r="BG257" s="63">
        <f t="shared" si="216"/>
        <v>76.772179799999989</v>
      </c>
      <c r="BH257" s="63">
        <f t="shared" si="217"/>
        <v>76.156534700000009</v>
      </c>
      <c r="BI257" s="63">
        <f t="shared" si="218"/>
        <v>82.224650499999996</v>
      </c>
      <c r="BJ257" s="63">
        <f t="shared" si="219"/>
        <v>76.05217979999999</v>
      </c>
      <c r="BK257" s="63">
        <f t="shared" si="220"/>
        <v>88.43376619999998</v>
      </c>
      <c r="BL257" s="63">
        <f t="shared" si="221"/>
        <v>73.287694599999995</v>
      </c>
      <c r="BM257" s="63">
        <f t="shared" si="222"/>
        <v>76.837179799999987</v>
      </c>
      <c r="BN257" s="64">
        <f t="shared" si="223"/>
        <v>79.592179799999982</v>
      </c>
      <c r="BO257" s="51"/>
      <c r="BP257" s="97"/>
      <c r="BX257" s="54">
        <f t="shared" si="231"/>
        <v>2035</v>
      </c>
      <c r="BY257" s="98">
        <f t="shared" si="224"/>
        <v>49553</v>
      </c>
      <c r="BZ257" s="57">
        <f t="shared" si="232"/>
        <v>8.2325570575354128</v>
      </c>
      <c r="CA257" s="57">
        <f t="shared" si="233"/>
        <v>7.7164075617614971</v>
      </c>
      <c r="CB257" s="57">
        <v>8.0050047658223153</v>
      </c>
      <c r="CC257" s="57">
        <v>7.8718033104898408</v>
      </c>
      <c r="CD257" s="57">
        <v>8.0050047658223153</v>
      </c>
      <c r="CE257" s="57">
        <f t="shared" si="234"/>
        <v>7.7521427088701191</v>
      </c>
      <c r="CF257" s="1"/>
      <c r="CG257" s="99">
        <v>2</v>
      </c>
      <c r="CH257" s="7">
        <v>-2.5</v>
      </c>
      <c r="CI257" s="7">
        <v>1</v>
      </c>
      <c r="CJ257" s="7">
        <v>-3</v>
      </c>
      <c r="CK257" s="7">
        <v>3.25</v>
      </c>
      <c r="CL257" s="7">
        <v>2.25</v>
      </c>
      <c r="CM257" s="7">
        <v>-6.2950699999999955</v>
      </c>
      <c r="CN257" s="100">
        <v>-2.9159199999999998</v>
      </c>
      <c r="CO257" s="13"/>
      <c r="CP257" s="101">
        <v>1.0423946491696547</v>
      </c>
      <c r="CQ257" s="102">
        <v>1.0185142799013249</v>
      </c>
      <c r="CR257" s="102">
        <v>1.0124996821037104</v>
      </c>
      <c r="CS257" s="102">
        <v>0.95485872688893969</v>
      </c>
      <c r="CT257" s="102">
        <v>1.0392638826330352</v>
      </c>
      <c r="CU257" s="103">
        <v>1.0018420050839341</v>
      </c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</row>
    <row r="258" spans="1:143" ht="12.75" x14ac:dyDescent="0.2">
      <c r="A258" s="3">
        <f t="shared" si="230"/>
        <v>2035</v>
      </c>
      <c r="B258" s="43">
        <v>49583</v>
      </c>
      <c r="C258" s="43">
        <v>49613</v>
      </c>
      <c r="D258" s="44">
        <f t="shared" si="235"/>
        <v>49583</v>
      </c>
      <c r="E258" s="94">
        <v>80.095410000000001</v>
      </c>
      <c r="F258" s="46">
        <v>70.048479999999998</v>
      </c>
      <c r="G258" s="94">
        <v>72.692149999999998</v>
      </c>
      <c r="H258" s="46">
        <v>69.235330000000005</v>
      </c>
      <c r="I258" s="94">
        <v>80.990960000000001</v>
      </c>
      <c r="J258" s="46">
        <v>66.974429999999998</v>
      </c>
      <c r="K258" s="94">
        <v>88.494190000000003</v>
      </c>
      <c r="L258" s="46">
        <v>81.165469999999999</v>
      </c>
      <c r="M258" s="94">
        <v>81.699870000000004</v>
      </c>
      <c r="N258" s="46">
        <v>73.901179999999997</v>
      </c>
      <c r="O258" s="94">
        <f t="shared" si="198"/>
        <v>72.942149999999998</v>
      </c>
      <c r="P258" s="46">
        <f t="shared" si="199"/>
        <v>68.235330000000005</v>
      </c>
      <c r="Q258" s="94">
        <f t="shared" si="200"/>
        <v>72.192149999999998</v>
      </c>
      <c r="R258" s="46">
        <f t="shared" si="201"/>
        <v>68.235330000000005</v>
      </c>
      <c r="S258" s="94">
        <f t="shared" si="202"/>
        <v>75.692149999999998</v>
      </c>
      <c r="T258" s="46">
        <f t="shared" si="203"/>
        <v>70.235330000000005</v>
      </c>
      <c r="U258" s="94">
        <f t="shared" si="204"/>
        <v>75.519440000000003</v>
      </c>
      <c r="V258" s="95">
        <f t="shared" si="205"/>
        <v>68.026340000000005</v>
      </c>
      <c r="W258" s="96">
        <v>8.1595201327648699</v>
      </c>
      <c r="X258" s="96">
        <v>8.675652896621866</v>
      </c>
      <c r="Y258" s="96">
        <v>8.0486115359243318</v>
      </c>
      <c r="Z258" s="96">
        <v>8.0393976037657993</v>
      </c>
      <c r="AA258" s="96">
        <v>7.684397709577568</v>
      </c>
      <c r="AB258" s="96">
        <v>8.5749254977285734</v>
      </c>
      <c r="AC258" s="96">
        <v>8.3837236161467938</v>
      </c>
      <c r="AD258" s="96">
        <v>8.017014887770582</v>
      </c>
      <c r="AE258" s="96">
        <v>7.7203802251690021</v>
      </c>
      <c r="AF258" s="96">
        <f t="shared" si="225"/>
        <v>8.373997504034481</v>
      </c>
      <c r="AG258" s="96">
        <f t="shared" si="226"/>
        <v>8.1856975601594275</v>
      </c>
      <c r="AH258" s="96">
        <f t="shared" si="227"/>
        <v>8.1379975743769535</v>
      </c>
      <c r="AI258" s="96">
        <f t="shared" si="228"/>
        <v>8.324315458434409</v>
      </c>
      <c r="AJ258" s="96">
        <f t="shared" si="229"/>
        <v>8.3987236584004776</v>
      </c>
      <c r="AK258" s="125"/>
      <c r="AL258" s="7"/>
      <c r="AM258" s="13"/>
      <c r="AN258" s="13"/>
      <c r="AO258" s="13"/>
      <c r="AP258" s="13"/>
      <c r="AQ258" s="13"/>
      <c r="AR258" s="8">
        <f t="shared" si="206"/>
        <v>8.5527102715182384</v>
      </c>
      <c r="AS258" s="8">
        <f t="shared" si="207"/>
        <v>8.180000922624842</v>
      </c>
      <c r="AT258" s="8">
        <f t="shared" si="208"/>
        <v>8.876876241212214</v>
      </c>
      <c r="AU258" s="8">
        <f t="shared" si="209"/>
        <v>8.4900412721017666</v>
      </c>
      <c r="AV258" s="8">
        <f t="shared" si="236"/>
        <v>8.5249071768642644</v>
      </c>
      <c r="AW258" s="8"/>
      <c r="AX258" s="8">
        <f t="shared" si="237"/>
        <v>8.1845652419269417</v>
      </c>
      <c r="AY258" s="8">
        <f t="shared" si="211"/>
        <v>8.5384762213564613</v>
      </c>
      <c r="AZ258" s="8">
        <f t="shared" si="212"/>
        <v>8.5794949686056707</v>
      </c>
      <c r="BA258" s="8">
        <v>8.1871287854357391</v>
      </c>
      <c r="BB258" s="8">
        <f t="shared" si="213"/>
        <v>7.8959650882032673</v>
      </c>
      <c r="BC258" s="8">
        <v>8.0509186134374602</v>
      </c>
      <c r="BD258" s="8">
        <f t="shared" si="214"/>
        <v>8.1361384266858856</v>
      </c>
      <c r="BE258" s="5"/>
      <c r="BF258" s="61">
        <f t="shared" si="215"/>
        <v>75.775230099999987</v>
      </c>
      <c r="BG258" s="63">
        <f t="shared" si="216"/>
        <v>71.205717399999997</v>
      </c>
      <c r="BH258" s="63">
        <f t="shared" si="217"/>
        <v>74.963852099999997</v>
      </c>
      <c r="BI258" s="63">
        <f t="shared" si="218"/>
        <v>78.346433300000001</v>
      </c>
      <c r="BJ258" s="63">
        <f t="shared" si="219"/>
        <v>70.490717399999994</v>
      </c>
      <c r="BK258" s="63">
        <f t="shared" si="220"/>
        <v>85.3428404</v>
      </c>
      <c r="BL258" s="63">
        <f t="shared" si="221"/>
        <v>72.297406999999993</v>
      </c>
      <c r="BM258" s="63">
        <f t="shared" si="222"/>
        <v>70.918217400000003</v>
      </c>
      <c r="BN258" s="64">
        <f t="shared" si="223"/>
        <v>73.345717399999998</v>
      </c>
      <c r="BO258" s="51"/>
      <c r="BP258" s="97"/>
      <c r="BX258" s="54">
        <f t="shared" si="231"/>
        <v>2035</v>
      </c>
      <c r="BY258" s="98">
        <f t="shared" si="224"/>
        <v>49583</v>
      </c>
      <c r="BZ258" s="57">
        <f t="shared" si="232"/>
        <v>8.3145165304293993</v>
      </c>
      <c r="CA258" s="57">
        <f t="shared" si="233"/>
        <v>7.8959650882032673</v>
      </c>
      <c r="CB258" s="57">
        <v>8.1838124589051269</v>
      </c>
      <c r="CC258" s="57">
        <v>8.0476714925299824</v>
      </c>
      <c r="CD258" s="57">
        <v>8.1838124589051269</v>
      </c>
      <c r="CE258" s="57">
        <f t="shared" si="234"/>
        <v>7.9319766477602291</v>
      </c>
      <c r="CF258" s="1"/>
      <c r="CG258" s="99">
        <v>0.25</v>
      </c>
      <c r="CH258" s="7">
        <v>-1</v>
      </c>
      <c r="CI258" s="7">
        <v>-0.5</v>
      </c>
      <c r="CJ258" s="7">
        <v>-1</v>
      </c>
      <c r="CK258" s="7">
        <v>3</v>
      </c>
      <c r="CL258" s="7">
        <v>1</v>
      </c>
      <c r="CM258" s="7">
        <v>-4.5759699999999981</v>
      </c>
      <c r="CN258" s="100">
        <v>-2.0221399999999932</v>
      </c>
      <c r="CO258" s="13"/>
      <c r="CP258" s="101">
        <v>1.0416200213946314</v>
      </c>
      <c r="CQ258" s="102">
        <v>1.0181978754633429</v>
      </c>
      <c r="CR258" s="102">
        <v>1.0122645968604622</v>
      </c>
      <c r="CS258" s="102">
        <v>0.95584247580665216</v>
      </c>
      <c r="CT258" s="102">
        <v>1.038331046526132</v>
      </c>
      <c r="CU258" s="103">
        <v>1.0017891861588559</v>
      </c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</row>
    <row r="259" spans="1:143" ht="12.75" x14ac:dyDescent="0.2">
      <c r="A259" s="3">
        <f t="shared" si="230"/>
        <v>2035</v>
      </c>
      <c r="B259" s="43">
        <v>49614</v>
      </c>
      <c r="C259" s="43">
        <v>49643</v>
      </c>
      <c r="D259" s="44">
        <f t="shared" si="235"/>
        <v>49614</v>
      </c>
      <c r="E259" s="94">
        <v>86.958789999999993</v>
      </c>
      <c r="F259" s="46">
        <v>77.85754</v>
      </c>
      <c r="G259" s="94">
        <v>73.545680000000004</v>
      </c>
      <c r="H259" s="46">
        <v>72.281800000000004</v>
      </c>
      <c r="I259" s="94">
        <v>91.67192</v>
      </c>
      <c r="J259" s="46">
        <v>77.311850000000007</v>
      </c>
      <c r="K259" s="94">
        <v>90.931629999999998</v>
      </c>
      <c r="L259" s="46">
        <v>84.676349999999999</v>
      </c>
      <c r="M259" s="94">
        <v>84.360399999999998</v>
      </c>
      <c r="N259" s="46">
        <v>78.130390000000006</v>
      </c>
      <c r="O259" s="94">
        <f t="shared" si="198"/>
        <v>72.795680000000004</v>
      </c>
      <c r="P259" s="46">
        <f t="shared" si="199"/>
        <v>71.281800000000004</v>
      </c>
      <c r="Q259" s="94">
        <f t="shared" si="200"/>
        <v>73.045680000000004</v>
      </c>
      <c r="R259" s="46">
        <f t="shared" si="201"/>
        <v>71.781800000000004</v>
      </c>
      <c r="S259" s="94">
        <f t="shared" si="202"/>
        <v>76.295680000000004</v>
      </c>
      <c r="T259" s="46">
        <f t="shared" si="203"/>
        <v>72.781800000000004</v>
      </c>
      <c r="U259" s="94">
        <f t="shared" si="204"/>
        <v>82.575869999999995</v>
      </c>
      <c r="V259" s="95">
        <f t="shared" si="205"/>
        <v>74.016230000000007</v>
      </c>
      <c r="W259" s="96">
        <v>8.5613593839214577</v>
      </c>
      <c r="X259" s="96">
        <v>9.0260406176391648</v>
      </c>
      <c r="Y259" s="96">
        <v>8.5213177616748368</v>
      </c>
      <c r="Z259" s="96">
        <v>8.5604802055805678</v>
      </c>
      <c r="AA259" s="96">
        <v>8.4004805755481051</v>
      </c>
      <c r="AB259" s="96">
        <v>8.8784246489105616</v>
      </c>
      <c r="AC259" s="96">
        <v>8.7432182909474108</v>
      </c>
      <c r="AD259" s="96">
        <v>8.6559240603278482</v>
      </c>
      <c r="AE259" s="96">
        <v>8.065491886539343</v>
      </c>
      <c r="AF259" s="96">
        <f t="shared" si="225"/>
        <v>8.8942794337357931</v>
      </c>
      <c r="AG259" s="96">
        <f t="shared" si="226"/>
        <v>8.7063798682164197</v>
      </c>
      <c r="AH259" s="96">
        <f t="shared" si="227"/>
        <v>8.6588799780505319</v>
      </c>
      <c r="AI259" s="96">
        <f t="shared" si="228"/>
        <v>8.9839249720513585</v>
      </c>
      <c r="AJ259" s="96">
        <f t="shared" si="229"/>
        <v>8.7582183223277088</v>
      </c>
      <c r="AK259" s="125"/>
      <c r="AL259" s="7"/>
      <c r="AM259" s="13"/>
      <c r="AN259" s="13"/>
      <c r="AO259" s="13"/>
      <c r="AP259" s="13"/>
      <c r="AQ259" s="13"/>
      <c r="AR259" s="8">
        <f t="shared" si="206"/>
        <v>8.9180875200197285</v>
      </c>
      <c r="AS259" s="8">
        <f t="shared" si="207"/>
        <v>8.8293648544850587</v>
      </c>
      <c r="AT259" s="8">
        <f t="shared" si="208"/>
        <v>9.2561012245870238</v>
      </c>
      <c r="AU259" s="8">
        <f t="shared" si="209"/>
        <v>9.1640159852888878</v>
      </c>
      <c r="AV259" s="8">
        <f t="shared" si="236"/>
        <v>9.0418923960951751</v>
      </c>
      <c r="AW259" s="8"/>
      <c r="AX259" s="8">
        <f t="shared" si="237"/>
        <v>8.7147673194755466</v>
      </c>
      <c r="AY259" s="8">
        <f t="shared" si="211"/>
        <v>8.9032602647868195</v>
      </c>
      <c r="AZ259" s="8">
        <f t="shared" si="212"/>
        <v>8.8830987902412062</v>
      </c>
      <c r="BA259" s="8">
        <v>8.7188457671699098</v>
      </c>
      <c r="BB259" s="8">
        <f t="shared" si="213"/>
        <v>8.6297317302470606</v>
      </c>
      <c r="BC259" s="8">
        <v>8.5738934736675976</v>
      </c>
      <c r="BD259" s="8">
        <f t="shared" si="214"/>
        <v>8.6595764998298019</v>
      </c>
      <c r="BE259" s="5"/>
      <c r="BF259" s="61">
        <f t="shared" si="215"/>
        <v>83.045252499999989</v>
      </c>
      <c r="BG259" s="63">
        <f t="shared" si="216"/>
        <v>73.002211599999995</v>
      </c>
      <c r="BH259" s="63">
        <f t="shared" si="217"/>
        <v>85.497089899999992</v>
      </c>
      <c r="BI259" s="63">
        <f t="shared" si="218"/>
        <v>81.681495699999999</v>
      </c>
      <c r="BJ259" s="63">
        <f t="shared" si="219"/>
        <v>72.50221160000001</v>
      </c>
      <c r="BK259" s="63">
        <f t="shared" si="220"/>
        <v>88.241859599999998</v>
      </c>
      <c r="BL259" s="63">
        <f t="shared" si="221"/>
        <v>78.895224799999994</v>
      </c>
      <c r="BM259" s="63">
        <f t="shared" si="222"/>
        <v>72.144711599999994</v>
      </c>
      <c r="BN259" s="64">
        <f t="shared" si="223"/>
        <v>74.784711600000009</v>
      </c>
      <c r="BO259" s="51"/>
      <c r="BP259" s="97"/>
      <c r="BX259" s="54">
        <f t="shared" si="231"/>
        <v>2035</v>
      </c>
      <c r="BY259" s="98">
        <f t="shared" si="224"/>
        <v>49614</v>
      </c>
      <c r="BZ259" s="57">
        <f t="shared" si="232"/>
        <v>8.8008898463574834</v>
      </c>
      <c r="CA259" s="57">
        <f t="shared" si="233"/>
        <v>8.6297317302470606</v>
      </c>
      <c r="CB259" s="57">
        <v>8.7155294406392976</v>
      </c>
      <c r="CC259" s="57">
        <v>8.5706473070781346</v>
      </c>
      <c r="CD259" s="57">
        <v>8.7155294406392976</v>
      </c>
      <c r="CE259" s="57">
        <f t="shared" si="234"/>
        <v>8.66687285667909</v>
      </c>
      <c r="CF259" s="1"/>
      <c r="CG259" s="99">
        <v>-0.75</v>
      </c>
      <c r="CH259" s="7">
        <v>-1</v>
      </c>
      <c r="CI259" s="7">
        <v>-0.5</v>
      </c>
      <c r="CJ259" s="7">
        <v>-0.5</v>
      </c>
      <c r="CK259" s="7">
        <v>2.75</v>
      </c>
      <c r="CL259" s="7">
        <v>0.5</v>
      </c>
      <c r="CM259" s="7">
        <v>-4.3829199999999986</v>
      </c>
      <c r="CN259" s="100">
        <v>-3.8413099999999929</v>
      </c>
      <c r="CO259" s="13"/>
      <c r="CP259" s="101">
        <v>1.0389930494714095</v>
      </c>
      <c r="CQ259" s="102">
        <v>1.017043396997839</v>
      </c>
      <c r="CR259" s="102">
        <v>1.0114946556859996</v>
      </c>
      <c r="CS259" s="102">
        <v>0.98130950294959407</v>
      </c>
      <c r="CT259" s="102">
        <v>1.0378932288958975</v>
      </c>
      <c r="CU259" s="103">
        <v>1.0017156189953336</v>
      </c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</row>
    <row r="260" spans="1:143" ht="12.75" x14ac:dyDescent="0.2">
      <c r="A260" s="3">
        <f t="shared" si="230"/>
        <v>2035</v>
      </c>
      <c r="B260" s="43">
        <v>49644</v>
      </c>
      <c r="C260" s="43">
        <v>49674</v>
      </c>
      <c r="D260" s="44">
        <f t="shared" si="235"/>
        <v>49644</v>
      </c>
      <c r="E260" s="94">
        <v>90.615160000000003</v>
      </c>
      <c r="F260" s="46">
        <v>80.227130000000002</v>
      </c>
      <c r="G260" s="94">
        <v>75.571430000000007</v>
      </c>
      <c r="H260" s="46">
        <v>74.061250000000001</v>
      </c>
      <c r="I260" s="94">
        <v>96.012979999999999</v>
      </c>
      <c r="J260" s="46">
        <v>82.026809999999998</v>
      </c>
      <c r="K260" s="94">
        <v>91.464420000000004</v>
      </c>
      <c r="L260" s="46">
        <v>85.857420000000005</v>
      </c>
      <c r="M260" s="94">
        <v>85.398700000000005</v>
      </c>
      <c r="N260" s="46">
        <v>79.871080000000006</v>
      </c>
      <c r="O260" s="94">
        <f t="shared" si="198"/>
        <v>75.071430000000007</v>
      </c>
      <c r="P260" s="46">
        <f t="shared" si="199"/>
        <v>73.561250000000001</v>
      </c>
      <c r="Q260" s="94">
        <f t="shared" si="200"/>
        <v>75.071430000000007</v>
      </c>
      <c r="R260" s="46">
        <f t="shared" si="201"/>
        <v>73.561250000000001</v>
      </c>
      <c r="S260" s="94">
        <f t="shared" si="202"/>
        <v>78.071430000000007</v>
      </c>
      <c r="T260" s="46">
        <f t="shared" si="203"/>
        <v>74.811250000000001</v>
      </c>
      <c r="U260" s="94">
        <f t="shared" si="204"/>
        <v>85.830200000000005</v>
      </c>
      <c r="V260" s="95">
        <f t="shared" si="205"/>
        <v>77.995919999999998</v>
      </c>
      <c r="W260" s="96">
        <v>8.8502273197270576</v>
      </c>
      <c r="X260" s="96">
        <v>9.1944159014838913</v>
      </c>
      <c r="Y260" s="96">
        <v>8.7802378178773957</v>
      </c>
      <c r="Z260" s="96">
        <v>8.8166436358983518</v>
      </c>
      <c r="AA260" s="96">
        <v>8.6591428563853903</v>
      </c>
      <c r="AB260" s="96">
        <v>8.938559131319872</v>
      </c>
      <c r="AC260" s="96">
        <v>8.8036282901516056</v>
      </c>
      <c r="AD260" s="96">
        <v>8.7157255254786978</v>
      </c>
      <c r="AE260" s="96">
        <v>8.1183124582053523</v>
      </c>
      <c r="AF260" s="96">
        <f t="shared" si="225"/>
        <v>9.1571453211311393</v>
      </c>
      <c r="AG260" s="96">
        <f t="shared" si="226"/>
        <v>8.9658443743322191</v>
      </c>
      <c r="AH260" s="96">
        <f t="shared" si="227"/>
        <v>8.9163441293424306</v>
      </c>
      <c r="AI260" s="96">
        <f t="shared" si="228"/>
        <v>9.0553265200577417</v>
      </c>
      <c r="AJ260" s="96">
        <f t="shared" si="229"/>
        <v>8.8186283383537365</v>
      </c>
      <c r="AK260" s="125"/>
      <c r="AL260" s="7"/>
      <c r="AM260" s="13"/>
      <c r="AN260" s="13"/>
      <c r="AO260" s="13"/>
      <c r="AP260" s="13"/>
      <c r="AQ260" s="13"/>
      <c r="AR260" s="8">
        <f t="shared" si="206"/>
        <v>8.9794860353202619</v>
      </c>
      <c r="AS260" s="8">
        <f t="shared" si="207"/>
        <v>8.8901448780147359</v>
      </c>
      <c r="AT260" s="8">
        <f t="shared" si="208"/>
        <v>9.3198267330569031</v>
      </c>
      <c r="AU260" s="8">
        <f t="shared" si="209"/>
        <v>9.2270995612561766</v>
      </c>
      <c r="AV260" s="8">
        <f t="shared" si="236"/>
        <v>9.1041393019120189</v>
      </c>
      <c r="AW260" s="8"/>
      <c r="AX260" s="8">
        <f t="shared" si="237"/>
        <v>8.9754138704704438</v>
      </c>
      <c r="AY260" s="8">
        <f t="shared" si="211"/>
        <v>8.9645590970589595</v>
      </c>
      <c r="AZ260" s="8">
        <f t="shared" si="212"/>
        <v>8.9432540117646884</v>
      </c>
      <c r="BA260" s="8">
        <v>8.9802368744005925</v>
      </c>
      <c r="BB260" s="8">
        <f t="shared" si="213"/>
        <v>8.8947817157345952</v>
      </c>
      <c r="BC260" s="8">
        <v>8.8309869697668262</v>
      </c>
      <c r="BD260" s="8">
        <f t="shared" si="214"/>
        <v>8.9168978763418902</v>
      </c>
      <c r="BE260" s="5"/>
      <c r="BF260" s="61">
        <f t="shared" si="215"/>
        <v>86.148307099999997</v>
      </c>
      <c r="BG260" s="63">
        <f t="shared" si="216"/>
        <v>74.922052600000001</v>
      </c>
      <c r="BH260" s="63">
        <f t="shared" si="217"/>
        <v>89.998926899999987</v>
      </c>
      <c r="BI260" s="63">
        <f t="shared" si="218"/>
        <v>83.021823400000002</v>
      </c>
      <c r="BJ260" s="63">
        <f t="shared" si="219"/>
        <v>74.422052600000001</v>
      </c>
      <c r="BK260" s="63">
        <f t="shared" si="220"/>
        <v>89.053409999999985</v>
      </c>
      <c r="BL260" s="63">
        <f t="shared" si="221"/>
        <v>82.461459599999998</v>
      </c>
      <c r="BM260" s="63">
        <f t="shared" si="222"/>
        <v>74.422052600000001</v>
      </c>
      <c r="BN260" s="64">
        <f t="shared" si="223"/>
        <v>76.669552600000003</v>
      </c>
      <c r="BO260" s="51"/>
      <c r="BP260" s="97"/>
      <c r="BX260" s="54">
        <f t="shared" si="231"/>
        <v>2035</v>
      </c>
      <c r="BY260" s="98">
        <f t="shared" si="224"/>
        <v>49644</v>
      </c>
      <c r="BZ260" s="57">
        <f t="shared" si="232"/>
        <v>9.067295913033643</v>
      </c>
      <c r="CA260" s="57">
        <f t="shared" si="233"/>
        <v>8.8947817157345952</v>
      </c>
      <c r="CB260" s="57">
        <v>8.9769205478699803</v>
      </c>
      <c r="CC260" s="57">
        <v>8.8277412723183737</v>
      </c>
      <c r="CD260" s="57">
        <v>8.9769205478699803</v>
      </c>
      <c r="CE260" s="57">
        <f t="shared" si="234"/>
        <v>8.9323308624644806</v>
      </c>
      <c r="CF260" s="1"/>
      <c r="CG260" s="99">
        <v>-0.5</v>
      </c>
      <c r="CH260" s="7">
        <v>-0.5</v>
      </c>
      <c r="CI260" s="7">
        <v>-0.5</v>
      </c>
      <c r="CJ260" s="7">
        <v>-0.5</v>
      </c>
      <c r="CK260" s="7">
        <v>2.5</v>
      </c>
      <c r="CL260" s="7">
        <v>0.75</v>
      </c>
      <c r="CM260" s="7">
        <v>-4.7849599999999981</v>
      </c>
      <c r="CN260" s="100">
        <v>-2.2312100000000044</v>
      </c>
      <c r="CO260" s="13"/>
      <c r="CP260" s="101">
        <v>1.0386203298323617</v>
      </c>
      <c r="CQ260" s="102">
        <v>1.0169226232334461</v>
      </c>
      <c r="CR260" s="102">
        <v>1.0113082140507679</v>
      </c>
      <c r="CS260" s="102">
        <v>0.9821359707823879</v>
      </c>
      <c r="CT260" s="102">
        <v>1.0389641681104216</v>
      </c>
      <c r="CU260" s="103">
        <v>1.0017038484256442</v>
      </c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</row>
  </sheetData>
  <printOptions gridLines="1"/>
  <pageMargins left="0.5" right="0.5" top="1" bottom="1" header="0.5" footer="0.5"/>
  <pageSetup scale="34" fitToHeight="15" orientation="landscape" r:id="rId1"/>
  <headerFooter alignWithMargins="0">
    <oddHeader>FPC.xls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2015-03-17T15:46:47Z</dcterms:created>
  <dcterms:modified xsi:type="dcterms:W3CDTF">2015-04-06T18:47:24Z</dcterms:modified>
</cp:coreProperties>
</file>