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6450" windowWidth="28830" windowHeight="6390"/>
  </bookViews>
  <sheets>
    <sheet name="Fig B.2 Portfolio Comparisons" sheetId="10" r:id="rId1"/>
    <sheet name="R01BF less G01BF" sheetId="12" r:id="rId2"/>
    <sheet name="R03HF less G03HF" sheetId="18" r:id="rId3"/>
    <sheet name="R02LF less G02LF" sheetId="15" r:id="rId4"/>
  </sheets>
  <externalReferences>
    <externalReference r:id="rId5"/>
    <externalReference r:id="rId6"/>
    <externalReference r:id="rId7"/>
  </externalReferences>
  <definedNames>
    <definedName name="_xlnm._FilterDatabase" localSheetId="1" hidden="1">'R01BF less G01BF'!$C$6:$C$384</definedName>
    <definedName name="_xlnm._FilterDatabase" localSheetId="3" hidden="1">'R02LF less G02LF'!$C$6:$C$384</definedName>
    <definedName name="_xlnm._FilterDatabase" localSheetId="2" hidden="1">'R03HF less G03HF'!$C$6:$C$384</definedName>
    <definedName name="DiscountRate">'[1]Control Panel'!$F$31</definedName>
    <definedName name="OutputLocation">'[2]Control Panel'!$B$7</definedName>
    <definedName name="_xlnm.Print_Area" localSheetId="1">'R01BF less G01BF'!$D$3:$AC$350</definedName>
    <definedName name="_xlnm.Print_Area" localSheetId="3">'R02LF less G02LF'!$D$3:$AC$350</definedName>
    <definedName name="_xlnm.Print_Area" localSheetId="2">'R03HF less G03HF'!$D$3:$AC$350</definedName>
    <definedName name="ProjectName">'[2]Control Panel'!$F$3</definedName>
    <definedName name="ResourceTbl">'[3]Proj Attrib List'!$A$1:$E$442</definedName>
    <definedName name="StudyName">'[2]Control Panel'!$B$6</definedName>
    <definedName name="StudySaveName">'[2]Control Panel'!$B$8</definedName>
    <definedName name="Tbl_Coal_EndofLife">[2]CoalPlants!$M$77:$R$103</definedName>
    <definedName name="TBL_DSMFactor">'[2]EPM Tables'!$L$33:$M$39</definedName>
    <definedName name="Tbl_MasterResource">[2]TBL_ResourceMaster!$A:$X</definedName>
  </definedNames>
  <calcPr calcId="152511"/>
</workbook>
</file>

<file path=xl/calcChain.xml><?xml version="1.0" encoding="utf-8"?>
<calcChain xmlns="http://schemas.openxmlformats.org/spreadsheetml/2006/main">
  <c r="B373" i="18" l="1"/>
  <c r="C373" i="18" s="1"/>
  <c r="B371" i="18"/>
  <c r="C371" i="18" s="1"/>
  <c r="B360" i="18"/>
  <c r="C360" i="18" s="1"/>
  <c r="B359" i="18"/>
  <c r="C359" i="18" s="1"/>
  <c r="B353" i="18"/>
  <c r="C353" i="18" s="1"/>
  <c r="B352" i="18"/>
  <c r="C352" i="18" s="1"/>
  <c r="B351" i="18"/>
  <c r="C351" i="18" s="1"/>
  <c r="B350" i="18"/>
  <c r="C350" i="18" s="1"/>
  <c r="B342" i="18"/>
  <c r="C342" i="18" s="1"/>
  <c r="B340" i="18"/>
  <c r="C340" i="18" s="1"/>
  <c r="B339" i="18"/>
  <c r="C339" i="18" s="1"/>
  <c r="B334" i="18"/>
  <c r="C334" i="18" s="1"/>
  <c r="B331" i="18"/>
  <c r="C331" i="18" s="1"/>
  <c r="B326" i="18"/>
  <c r="C326" i="18" s="1"/>
  <c r="B301" i="18"/>
  <c r="C301" i="18" s="1"/>
  <c r="B299" i="18"/>
  <c r="C299" i="18" s="1"/>
  <c r="B298" i="18"/>
  <c r="C298" i="18" s="1"/>
  <c r="B293" i="18"/>
  <c r="C293" i="18" s="1"/>
  <c r="B290" i="18"/>
  <c r="C290" i="18" s="1"/>
  <c r="B285" i="18"/>
  <c r="C285" i="18" s="1"/>
  <c r="B282" i="18"/>
  <c r="C282" i="18" s="1"/>
  <c r="B281" i="18"/>
  <c r="C281" i="18" s="1"/>
  <c r="B280" i="18"/>
  <c r="C280" i="18" s="1"/>
  <c r="B278" i="18"/>
  <c r="C278" i="18" s="1"/>
  <c r="B269" i="18"/>
  <c r="C269" i="18" s="1"/>
  <c r="B267" i="18"/>
  <c r="C267" i="18" s="1"/>
  <c r="B266" i="18"/>
  <c r="C266" i="18" s="1"/>
  <c r="B261" i="18"/>
  <c r="C261" i="18" s="1"/>
  <c r="B258" i="18"/>
  <c r="C258" i="18" s="1"/>
  <c r="B253" i="18"/>
  <c r="C253" i="18" s="1"/>
  <c r="B250" i="18"/>
  <c r="C250" i="18" s="1"/>
  <c r="B249" i="18"/>
  <c r="C249" i="18" s="1"/>
  <c r="B246" i="18"/>
  <c r="C246" i="18" s="1"/>
  <c r="B240" i="18"/>
  <c r="C240" i="18" s="1"/>
  <c r="B237" i="18"/>
  <c r="C237" i="18" s="1"/>
  <c r="B235" i="18"/>
  <c r="C235" i="18" s="1"/>
  <c r="B234" i="18"/>
  <c r="C234" i="18" s="1"/>
  <c r="B229" i="18"/>
  <c r="C229" i="18" s="1"/>
  <c r="B226" i="18"/>
  <c r="C226" i="18" s="1"/>
  <c r="B217" i="18"/>
  <c r="Z380" i="18"/>
  <c r="Y380" i="18"/>
  <c r="V380" i="18"/>
  <c r="U380" i="18"/>
  <c r="R380" i="18"/>
  <c r="Q380" i="18"/>
  <c r="N380" i="18"/>
  <c r="M380" i="18"/>
  <c r="J380" i="18"/>
  <c r="I380" i="18"/>
  <c r="B133" i="18"/>
  <c r="C133" i="18" s="1"/>
  <c r="B127" i="18"/>
  <c r="C127" i="18" s="1"/>
  <c r="B121" i="18"/>
  <c r="C121" i="18" s="1"/>
  <c r="B66" i="18"/>
  <c r="C66" i="18" s="1"/>
  <c r="B54" i="18"/>
  <c r="C54" i="18" s="1"/>
  <c r="B49" i="18"/>
  <c r="C49" i="18" s="1"/>
  <c r="B48" i="18"/>
  <c r="C48" i="18" s="1"/>
  <c r="B46" i="18"/>
  <c r="C46" i="18" s="1"/>
  <c r="B38" i="18"/>
  <c r="C38" i="18" s="1"/>
  <c r="B36" i="18"/>
  <c r="C36" i="18" s="1"/>
  <c r="X383" i="18"/>
  <c r="T383" i="18"/>
  <c r="P383" i="18"/>
  <c r="L383" i="18"/>
  <c r="H383" i="18"/>
  <c r="Z384" i="18"/>
  <c r="V384" i="18"/>
  <c r="R384" i="18"/>
  <c r="N384" i="18"/>
  <c r="J384" i="18"/>
  <c r="Z377" i="18"/>
  <c r="Z387" i="18" s="1"/>
  <c r="Y377" i="18"/>
  <c r="Y387" i="18" s="1"/>
  <c r="X377" i="18"/>
  <c r="X387" i="18" s="1"/>
  <c r="W377" i="18"/>
  <c r="W387" i="18" s="1"/>
  <c r="V377" i="18"/>
  <c r="V387" i="18" s="1"/>
  <c r="U377" i="18"/>
  <c r="U387" i="18" s="1"/>
  <c r="T377" i="18"/>
  <c r="T387" i="18" s="1"/>
  <c r="S377" i="18"/>
  <c r="S387" i="18" s="1"/>
  <c r="R377" i="18"/>
  <c r="R387" i="18" s="1"/>
  <c r="Q377" i="18"/>
  <c r="Q387" i="18" s="1"/>
  <c r="P377" i="18"/>
  <c r="P387" i="18" s="1"/>
  <c r="O377" i="18"/>
  <c r="O387" i="18" s="1"/>
  <c r="N377" i="18"/>
  <c r="N387" i="18" s="1"/>
  <c r="M377" i="18"/>
  <c r="M387" i="18" s="1"/>
  <c r="L377" i="18"/>
  <c r="L387" i="18" s="1"/>
  <c r="K377" i="18"/>
  <c r="K387" i="18" s="1"/>
  <c r="J377" i="18"/>
  <c r="J387" i="18" s="1"/>
  <c r="I377" i="18"/>
  <c r="I387" i="18" s="1"/>
  <c r="H377" i="18"/>
  <c r="H387" i="18" s="1"/>
  <c r="B59" i="18" l="1"/>
  <c r="C59" i="18" s="1"/>
  <c r="B230" i="18"/>
  <c r="C230" i="18" s="1"/>
  <c r="B262" i="18"/>
  <c r="C262" i="18" s="1"/>
  <c r="B265" i="18"/>
  <c r="C265" i="18" s="1"/>
  <c r="B294" i="18"/>
  <c r="C294" i="18" s="1"/>
  <c r="B297" i="18"/>
  <c r="C297" i="18" s="1"/>
  <c r="G384" i="18"/>
  <c r="J394" i="18" s="1"/>
  <c r="K384" i="18"/>
  <c r="K394" i="18" s="1"/>
  <c r="O384" i="18"/>
  <c r="S384" i="18"/>
  <c r="W384" i="18"/>
  <c r="I383" i="18"/>
  <c r="M383" i="18"/>
  <c r="Q383" i="18"/>
  <c r="U383" i="18"/>
  <c r="Y383" i="18"/>
  <c r="B31" i="18"/>
  <c r="C31" i="18" s="1"/>
  <c r="B33" i="18"/>
  <c r="C33" i="18" s="1"/>
  <c r="B52" i="18"/>
  <c r="C52" i="18" s="1"/>
  <c r="B245" i="18"/>
  <c r="C245" i="18" s="1"/>
  <c r="B251" i="18"/>
  <c r="C251" i="18" s="1"/>
  <c r="B256" i="18"/>
  <c r="C256" i="18" s="1"/>
  <c r="B277" i="18"/>
  <c r="C277" i="18" s="1"/>
  <c r="B283" i="18"/>
  <c r="C283" i="18" s="1"/>
  <c r="B335" i="18"/>
  <c r="C335" i="18" s="1"/>
  <c r="B337" i="18"/>
  <c r="C337" i="18" s="1"/>
  <c r="B338" i="18"/>
  <c r="C338" i="18" s="1"/>
  <c r="B363" i="18"/>
  <c r="C363" i="18" s="1"/>
  <c r="B34" i="18"/>
  <c r="C34" i="18" s="1"/>
  <c r="B44" i="18"/>
  <c r="C44" i="18" s="1"/>
  <c r="B56" i="18"/>
  <c r="C56" i="18" s="1"/>
  <c r="B57" i="18"/>
  <c r="C57" i="18" s="1"/>
  <c r="B233" i="18"/>
  <c r="C233" i="18" s="1"/>
  <c r="B296" i="18"/>
  <c r="C296" i="18" s="1"/>
  <c r="J385" i="18"/>
  <c r="N385" i="18"/>
  <c r="R385" i="18"/>
  <c r="V385" i="18"/>
  <c r="Z385" i="18"/>
  <c r="B40" i="18"/>
  <c r="C40" i="18" s="1"/>
  <c r="B41" i="18"/>
  <c r="C41" i="18" s="1"/>
  <c r="B43" i="18"/>
  <c r="C43" i="18" s="1"/>
  <c r="B50" i="18"/>
  <c r="C50" i="18" s="1"/>
  <c r="B60" i="18"/>
  <c r="C60" i="18" s="1"/>
  <c r="B62" i="18"/>
  <c r="C62" i="18" s="1"/>
  <c r="B105" i="18"/>
  <c r="C105" i="18" s="1"/>
  <c r="B106" i="18"/>
  <c r="C106" i="18" s="1"/>
  <c r="B108" i="18"/>
  <c r="C108" i="18" s="1"/>
  <c r="B242" i="18"/>
  <c r="C242" i="18" s="1"/>
  <c r="B274" i="18"/>
  <c r="C274" i="18" s="1"/>
  <c r="B306" i="18"/>
  <c r="C306" i="18" s="1"/>
  <c r="B322" i="18"/>
  <c r="C322" i="18" s="1"/>
  <c r="B323" i="18"/>
  <c r="C323" i="18" s="1"/>
  <c r="B325" i="18"/>
  <c r="C325" i="18" s="1"/>
  <c r="B64" i="18"/>
  <c r="C64" i="18" s="1"/>
  <c r="B65" i="18"/>
  <c r="C65" i="18" s="1"/>
  <c r="B117" i="18"/>
  <c r="C117" i="18" s="1"/>
  <c r="B118" i="18"/>
  <c r="C118" i="18" s="1"/>
  <c r="B227" i="18"/>
  <c r="C227" i="18" s="1"/>
  <c r="B232" i="18"/>
  <c r="C232" i="18" s="1"/>
  <c r="B243" i="18"/>
  <c r="C243" i="18" s="1"/>
  <c r="B248" i="18"/>
  <c r="C248" i="18" s="1"/>
  <c r="B259" i="18"/>
  <c r="C259" i="18" s="1"/>
  <c r="B264" i="18"/>
  <c r="C264" i="18" s="1"/>
  <c r="B275" i="18"/>
  <c r="C275" i="18" s="1"/>
  <c r="B291" i="18"/>
  <c r="C291" i="18" s="1"/>
  <c r="B310" i="18"/>
  <c r="C310" i="18" s="1"/>
  <c r="B312" i="18"/>
  <c r="C312" i="18" s="1"/>
  <c r="B332" i="18"/>
  <c r="C332" i="18" s="1"/>
  <c r="B109" i="18"/>
  <c r="C109" i="18" s="1"/>
  <c r="B111" i="18"/>
  <c r="C111" i="18" s="1"/>
  <c r="B115" i="18"/>
  <c r="C115" i="18" s="1"/>
  <c r="B125" i="18"/>
  <c r="C125" i="18" s="1"/>
  <c r="B129" i="18"/>
  <c r="C129" i="18" s="1"/>
  <c r="B130" i="18"/>
  <c r="C130" i="18" s="1"/>
  <c r="B136" i="18"/>
  <c r="C136" i="18" s="1"/>
  <c r="B138" i="18"/>
  <c r="C138" i="18" s="1"/>
  <c r="B140" i="18"/>
  <c r="C140" i="18" s="1"/>
  <c r="B142" i="18"/>
  <c r="C142" i="18" s="1"/>
  <c r="B144" i="18"/>
  <c r="C144" i="18" s="1"/>
  <c r="B146" i="18"/>
  <c r="C146" i="18" s="1"/>
  <c r="B148" i="18"/>
  <c r="C148" i="18" s="1"/>
  <c r="B150" i="18"/>
  <c r="C150" i="18" s="1"/>
  <c r="B152" i="18"/>
  <c r="C152" i="18" s="1"/>
  <c r="B154" i="18"/>
  <c r="C154" i="18" s="1"/>
  <c r="B156" i="18"/>
  <c r="C156" i="18" s="1"/>
  <c r="B158" i="18"/>
  <c r="C158" i="18" s="1"/>
  <c r="B160" i="18"/>
  <c r="C160" i="18" s="1"/>
  <c r="B162" i="18"/>
  <c r="C162" i="18" s="1"/>
  <c r="B164" i="18"/>
  <c r="C164" i="18" s="1"/>
  <c r="B166" i="18"/>
  <c r="C166" i="18" s="1"/>
  <c r="B168" i="18"/>
  <c r="C168" i="18" s="1"/>
  <c r="B170" i="18"/>
  <c r="C170" i="18" s="1"/>
  <c r="B172" i="18"/>
  <c r="C172" i="18" s="1"/>
  <c r="B174" i="18"/>
  <c r="C174" i="18" s="1"/>
  <c r="B176" i="18"/>
  <c r="C176" i="18" s="1"/>
  <c r="B178" i="18"/>
  <c r="C178" i="18" s="1"/>
  <c r="B180" i="18"/>
  <c r="C180" i="18" s="1"/>
  <c r="B182" i="18"/>
  <c r="C182" i="18" s="1"/>
  <c r="B184" i="18"/>
  <c r="C184" i="18" s="1"/>
  <c r="B186" i="18"/>
  <c r="C186" i="18" s="1"/>
  <c r="B188" i="18"/>
  <c r="C188" i="18" s="1"/>
  <c r="B190" i="18"/>
  <c r="C190" i="18" s="1"/>
  <c r="B192" i="18"/>
  <c r="C192" i="18" s="1"/>
  <c r="B194" i="18"/>
  <c r="C194" i="18" s="1"/>
  <c r="B196" i="18"/>
  <c r="C196" i="18" s="1"/>
  <c r="B198" i="18"/>
  <c r="C198" i="18" s="1"/>
  <c r="H381" i="18"/>
  <c r="H391" i="18" s="1"/>
  <c r="L381" i="18"/>
  <c r="L391" i="18" s="1"/>
  <c r="P381" i="18"/>
  <c r="P391" i="18" s="1"/>
  <c r="T381" i="18"/>
  <c r="T391" i="18" s="1"/>
  <c r="X381" i="18"/>
  <c r="X391" i="18" s="1"/>
  <c r="B202" i="18"/>
  <c r="C202" i="18" s="1"/>
  <c r="B204" i="18"/>
  <c r="C204" i="18" s="1"/>
  <c r="B206" i="18"/>
  <c r="C206" i="18" s="1"/>
  <c r="B208" i="18"/>
  <c r="C208" i="18" s="1"/>
  <c r="B210" i="18"/>
  <c r="C210" i="18" s="1"/>
  <c r="B212" i="18"/>
  <c r="C212" i="18" s="1"/>
  <c r="B214" i="18"/>
  <c r="C214" i="18" s="1"/>
  <c r="B216" i="18"/>
  <c r="C216" i="18" s="1"/>
  <c r="B219" i="18"/>
  <c r="C219" i="18" s="1"/>
  <c r="B221" i="18"/>
  <c r="C221" i="18" s="1"/>
  <c r="B223" i="18"/>
  <c r="C223" i="18" s="1"/>
  <c r="B225" i="18"/>
  <c r="C225" i="18" s="1"/>
  <c r="B238" i="18"/>
  <c r="C238" i="18" s="1"/>
  <c r="B241" i="18"/>
  <c r="C241" i="18" s="1"/>
  <c r="B254" i="18"/>
  <c r="C254" i="18" s="1"/>
  <c r="B257" i="18"/>
  <c r="C257" i="18" s="1"/>
  <c r="B270" i="18"/>
  <c r="C270" i="18" s="1"/>
  <c r="B272" i="18"/>
  <c r="C272" i="18" s="1"/>
  <c r="B273" i="18"/>
  <c r="C273" i="18" s="1"/>
  <c r="B286" i="18"/>
  <c r="C286" i="18" s="1"/>
  <c r="B288" i="18"/>
  <c r="C288" i="18" s="1"/>
  <c r="B289" i="18"/>
  <c r="C289" i="18" s="1"/>
  <c r="B302" i="18"/>
  <c r="C302" i="18" s="1"/>
  <c r="B304" i="18"/>
  <c r="C304" i="18" s="1"/>
  <c r="B305" i="18"/>
  <c r="C305" i="18" s="1"/>
  <c r="B327" i="18"/>
  <c r="C327" i="18" s="1"/>
  <c r="B329" i="18"/>
  <c r="C329" i="18" s="1"/>
  <c r="B330" i="18"/>
  <c r="C330" i="18" s="1"/>
  <c r="B343" i="18"/>
  <c r="C343" i="18" s="1"/>
  <c r="B345" i="18"/>
  <c r="C345" i="18" s="1"/>
  <c r="B346" i="18"/>
  <c r="C346" i="18" s="1"/>
  <c r="B369" i="18"/>
  <c r="C369" i="18" s="1"/>
  <c r="B370" i="18"/>
  <c r="C370" i="18" s="1"/>
  <c r="B10" i="18"/>
  <c r="C10" i="18" s="1"/>
  <c r="B14" i="18"/>
  <c r="C14" i="18" s="1"/>
  <c r="B20" i="18"/>
  <c r="C20" i="18" s="1"/>
  <c r="B22" i="18"/>
  <c r="C22" i="18" s="1"/>
  <c r="B24" i="18"/>
  <c r="C24" i="18" s="1"/>
  <c r="B26" i="18"/>
  <c r="C26" i="18" s="1"/>
  <c r="J378" i="18"/>
  <c r="N378" i="18"/>
  <c r="V378" i="18"/>
  <c r="B112" i="18"/>
  <c r="C112" i="18" s="1"/>
  <c r="J379" i="18"/>
  <c r="R379" i="18"/>
  <c r="B316" i="18"/>
  <c r="C316" i="18" s="1"/>
  <c r="B362" i="18"/>
  <c r="C362" i="18" s="1"/>
  <c r="L384" i="18"/>
  <c r="N394" i="18" s="1"/>
  <c r="T384" i="18"/>
  <c r="N383" i="18"/>
  <c r="V383" i="18"/>
  <c r="B35" i="18"/>
  <c r="C35" i="18" s="1"/>
  <c r="B51" i="18"/>
  <c r="C51" i="18" s="1"/>
  <c r="B67" i="18"/>
  <c r="C67" i="18" s="1"/>
  <c r="B69" i="18"/>
  <c r="C69" i="18" s="1"/>
  <c r="B71" i="18"/>
  <c r="C71" i="18" s="1"/>
  <c r="B73" i="18"/>
  <c r="C73" i="18" s="1"/>
  <c r="B75" i="18"/>
  <c r="C75" i="18" s="1"/>
  <c r="B77" i="18"/>
  <c r="C77" i="18" s="1"/>
  <c r="B79" i="18"/>
  <c r="C79" i="18" s="1"/>
  <c r="B87" i="18"/>
  <c r="C87" i="18" s="1"/>
  <c r="G378" i="18"/>
  <c r="O378" i="18"/>
  <c r="S378" i="18"/>
  <c r="B93" i="18"/>
  <c r="C93" i="18" s="1"/>
  <c r="B95" i="18"/>
  <c r="C95" i="18" s="1"/>
  <c r="B97" i="18"/>
  <c r="C97" i="18" s="1"/>
  <c r="B99" i="18"/>
  <c r="C99" i="18" s="1"/>
  <c r="B101" i="18"/>
  <c r="C101" i="18" s="1"/>
  <c r="B131" i="18"/>
  <c r="C131" i="18" s="1"/>
  <c r="B134" i="18"/>
  <c r="C134" i="18" s="1"/>
  <c r="G379" i="18"/>
  <c r="Q389" i="18" s="1"/>
  <c r="K379" i="18"/>
  <c r="O379" i="18"/>
  <c r="S379" i="18"/>
  <c r="W379" i="18"/>
  <c r="G380" i="18"/>
  <c r="R390" i="18" s="1"/>
  <c r="K380" i="18"/>
  <c r="U390" i="18" s="1"/>
  <c r="O380" i="18"/>
  <c r="S380" i="18"/>
  <c r="W380" i="18"/>
  <c r="I381" i="18"/>
  <c r="I391" i="18" s="1"/>
  <c r="M381" i="18"/>
  <c r="M391" i="18" s="1"/>
  <c r="Q381" i="18"/>
  <c r="Q391" i="18" s="1"/>
  <c r="U381" i="18"/>
  <c r="U391" i="18" s="1"/>
  <c r="Y381" i="18"/>
  <c r="Y391" i="18" s="1"/>
  <c r="B231" i="18"/>
  <c r="C231" i="18" s="1"/>
  <c r="B239" i="18"/>
  <c r="C239" i="18" s="1"/>
  <c r="B247" i="18"/>
  <c r="C247" i="18" s="1"/>
  <c r="B255" i="18"/>
  <c r="C255" i="18" s="1"/>
  <c r="B263" i="18"/>
  <c r="C263" i="18" s="1"/>
  <c r="B268" i="18"/>
  <c r="C268" i="18" s="1"/>
  <c r="B271" i="18"/>
  <c r="C271" i="18" s="1"/>
  <c r="B276" i="18"/>
  <c r="C276" i="18" s="1"/>
  <c r="B279" i="18"/>
  <c r="C279" i="18" s="1"/>
  <c r="B284" i="18"/>
  <c r="C284" i="18" s="1"/>
  <c r="B287" i="18"/>
  <c r="C287" i="18" s="1"/>
  <c r="B292" i="18"/>
  <c r="C292" i="18" s="1"/>
  <c r="B295" i="18"/>
  <c r="C295" i="18" s="1"/>
  <c r="B300" i="18"/>
  <c r="C300" i="18" s="1"/>
  <c r="B303" i="18"/>
  <c r="C303" i="18" s="1"/>
  <c r="B307" i="18"/>
  <c r="C307" i="18" s="1"/>
  <c r="B309" i="18"/>
  <c r="C309" i="18" s="1"/>
  <c r="B328" i="18"/>
  <c r="C328" i="18" s="1"/>
  <c r="B333" i="18"/>
  <c r="C333" i="18" s="1"/>
  <c r="B336" i="18"/>
  <c r="C336" i="18" s="1"/>
  <c r="B341" i="18"/>
  <c r="C341" i="18" s="1"/>
  <c r="B344" i="18"/>
  <c r="C344" i="18" s="1"/>
  <c r="B365" i="18"/>
  <c r="C365" i="18" s="1"/>
  <c r="B367" i="18"/>
  <c r="C367" i="18" s="1"/>
  <c r="B368" i="18"/>
  <c r="C368" i="18" s="1"/>
  <c r="B375" i="18"/>
  <c r="C375" i="18" s="1"/>
  <c r="B12" i="18"/>
  <c r="C12" i="18" s="1"/>
  <c r="B16" i="18"/>
  <c r="C16" i="18" s="1"/>
  <c r="B18" i="18"/>
  <c r="C18" i="18" s="1"/>
  <c r="R378" i="18"/>
  <c r="Z378" i="18"/>
  <c r="B110" i="18"/>
  <c r="C110" i="18" s="1"/>
  <c r="N379" i="18"/>
  <c r="V379" i="18"/>
  <c r="V376" i="18" s="1"/>
  <c r="Z379" i="18"/>
  <c r="H384" i="18"/>
  <c r="P384" i="18"/>
  <c r="X384" i="18"/>
  <c r="J383" i="18"/>
  <c r="R383" i="18"/>
  <c r="Z383" i="18"/>
  <c r="B81" i="18"/>
  <c r="C81" i="18" s="1"/>
  <c r="B83" i="18"/>
  <c r="C83" i="18" s="1"/>
  <c r="B85" i="18"/>
  <c r="C85" i="18" s="1"/>
  <c r="K378" i="18"/>
  <c r="W378" i="18"/>
  <c r="B91" i="18"/>
  <c r="C91" i="18" s="1"/>
  <c r="I384" i="18"/>
  <c r="M384" i="18"/>
  <c r="Q384" i="18"/>
  <c r="U384" i="18"/>
  <c r="Y384" i="18"/>
  <c r="B9" i="18"/>
  <c r="C9" i="18" s="1"/>
  <c r="B11" i="18"/>
  <c r="C11" i="18" s="1"/>
  <c r="G383" i="18"/>
  <c r="K383" i="18"/>
  <c r="O383" i="18"/>
  <c r="S383" i="18"/>
  <c r="W383" i="18"/>
  <c r="B15" i="18"/>
  <c r="C15" i="18" s="1"/>
  <c r="B17" i="18"/>
  <c r="C17" i="18" s="1"/>
  <c r="B19" i="18"/>
  <c r="C19" i="18" s="1"/>
  <c r="B21" i="18"/>
  <c r="C21" i="18" s="1"/>
  <c r="B23" i="18"/>
  <c r="C23" i="18" s="1"/>
  <c r="B25" i="18"/>
  <c r="C25" i="18" s="1"/>
  <c r="B27" i="18"/>
  <c r="C27" i="18" s="1"/>
  <c r="B29" i="18"/>
  <c r="C29" i="18" s="1"/>
  <c r="B42" i="18"/>
  <c r="C42" i="18" s="1"/>
  <c r="B58" i="18"/>
  <c r="C58" i="18" s="1"/>
  <c r="B113" i="18"/>
  <c r="C113" i="18" s="1"/>
  <c r="B114" i="18"/>
  <c r="C114" i="18" s="1"/>
  <c r="B120" i="18"/>
  <c r="C120" i="18" s="1"/>
  <c r="G382" i="18"/>
  <c r="J392" i="18" s="1"/>
  <c r="K382" i="18"/>
  <c r="O382" i="18"/>
  <c r="S382" i="18"/>
  <c r="W382" i="18"/>
  <c r="B228" i="18"/>
  <c r="C228" i="18" s="1"/>
  <c r="B236" i="18"/>
  <c r="C236" i="18" s="1"/>
  <c r="B244" i="18"/>
  <c r="C244" i="18" s="1"/>
  <c r="B252" i="18"/>
  <c r="C252" i="18" s="1"/>
  <c r="B260" i="18"/>
  <c r="C260" i="18" s="1"/>
  <c r="B314" i="18"/>
  <c r="C314" i="18" s="1"/>
  <c r="B318" i="18"/>
  <c r="C318" i="18" s="1"/>
  <c r="B319" i="18"/>
  <c r="C319" i="18" s="1"/>
  <c r="B321" i="18"/>
  <c r="C321" i="18" s="1"/>
  <c r="B348" i="18"/>
  <c r="C348" i="18" s="1"/>
  <c r="H385" i="18"/>
  <c r="L385" i="18"/>
  <c r="P385" i="18"/>
  <c r="T385" i="18"/>
  <c r="X385" i="18"/>
  <c r="B37" i="18"/>
  <c r="C37" i="18" s="1"/>
  <c r="B45" i="18"/>
  <c r="C45" i="18" s="1"/>
  <c r="B53" i="18"/>
  <c r="C53" i="18" s="1"/>
  <c r="B61" i="18"/>
  <c r="C61" i="18" s="1"/>
  <c r="B103" i="18"/>
  <c r="C103" i="18" s="1"/>
  <c r="B119" i="18"/>
  <c r="C119" i="18" s="1"/>
  <c r="B122" i="18"/>
  <c r="C122" i="18" s="1"/>
  <c r="I382" i="18"/>
  <c r="M382" i="18"/>
  <c r="Q382" i="18"/>
  <c r="U382" i="18"/>
  <c r="Y382" i="18"/>
  <c r="B128" i="18"/>
  <c r="C128" i="18" s="1"/>
  <c r="B135" i="18"/>
  <c r="C135" i="18" s="1"/>
  <c r="L379" i="18"/>
  <c r="P379" i="18"/>
  <c r="T379" i="18"/>
  <c r="X379" i="18"/>
  <c r="B139" i="18"/>
  <c r="C139" i="18" s="1"/>
  <c r="B141" i="18"/>
  <c r="C141" i="18" s="1"/>
  <c r="B143" i="18"/>
  <c r="C143" i="18" s="1"/>
  <c r="B145" i="18"/>
  <c r="C145" i="18" s="1"/>
  <c r="B147" i="18"/>
  <c r="C147" i="18" s="1"/>
  <c r="B149" i="18"/>
  <c r="C149" i="18" s="1"/>
  <c r="B151" i="18"/>
  <c r="C151" i="18" s="1"/>
  <c r="B153" i="18"/>
  <c r="C153" i="18" s="1"/>
  <c r="B155" i="18"/>
  <c r="C155" i="18" s="1"/>
  <c r="B157" i="18"/>
  <c r="C157" i="18" s="1"/>
  <c r="B159" i="18"/>
  <c r="C159" i="18" s="1"/>
  <c r="B161" i="18"/>
  <c r="C161" i="18" s="1"/>
  <c r="B163" i="18"/>
  <c r="C163" i="18" s="1"/>
  <c r="B165" i="18"/>
  <c r="C165" i="18" s="1"/>
  <c r="B167" i="18"/>
  <c r="C167" i="18" s="1"/>
  <c r="B169" i="18"/>
  <c r="C169" i="18" s="1"/>
  <c r="B171" i="18"/>
  <c r="C171" i="18" s="1"/>
  <c r="B173" i="18"/>
  <c r="C173" i="18" s="1"/>
  <c r="B175" i="18"/>
  <c r="C175" i="18" s="1"/>
  <c r="B177" i="18"/>
  <c r="C177" i="18" s="1"/>
  <c r="B179" i="18"/>
  <c r="C179" i="18" s="1"/>
  <c r="B181" i="18"/>
  <c r="C181" i="18" s="1"/>
  <c r="B183" i="18"/>
  <c r="C183" i="18" s="1"/>
  <c r="B185" i="18"/>
  <c r="C185" i="18" s="1"/>
  <c r="H380" i="18"/>
  <c r="L380" i="18"/>
  <c r="P380" i="18"/>
  <c r="T380" i="18"/>
  <c r="X380" i="18"/>
  <c r="B189" i="18"/>
  <c r="C189" i="18" s="1"/>
  <c r="B191" i="18"/>
  <c r="C191" i="18" s="1"/>
  <c r="B193" i="18"/>
  <c r="C193" i="18" s="1"/>
  <c r="B195" i="18"/>
  <c r="C195" i="18" s="1"/>
  <c r="B197" i="18"/>
  <c r="C197" i="18" s="1"/>
  <c r="B199" i="18"/>
  <c r="C199" i="18" s="1"/>
  <c r="J381" i="18"/>
  <c r="J391" i="18" s="1"/>
  <c r="N381" i="18"/>
  <c r="N391" i="18" s="1"/>
  <c r="R381" i="18"/>
  <c r="R391" i="18" s="1"/>
  <c r="V381" i="18"/>
  <c r="V391" i="18" s="1"/>
  <c r="Z381" i="18"/>
  <c r="Z391" i="18" s="1"/>
  <c r="B201" i="18"/>
  <c r="C201" i="18" s="1"/>
  <c r="B203" i="18"/>
  <c r="C203" i="18" s="1"/>
  <c r="B205" i="18"/>
  <c r="C205" i="18" s="1"/>
  <c r="B207" i="18"/>
  <c r="C207" i="18" s="1"/>
  <c r="B209" i="18"/>
  <c r="C209" i="18" s="1"/>
  <c r="B211" i="18"/>
  <c r="C211" i="18" s="1"/>
  <c r="B213" i="18"/>
  <c r="C213" i="18" s="1"/>
  <c r="B215" i="18"/>
  <c r="C215" i="18" s="1"/>
  <c r="B218" i="18"/>
  <c r="C218" i="18" s="1"/>
  <c r="B220" i="18"/>
  <c r="C220" i="18" s="1"/>
  <c r="B222" i="18"/>
  <c r="C222" i="18" s="1"/>
  <c r="B224" i="18"/>
  <c r="C224" i="18" s="1"/>
  <c r="B311" i="18"/>
  <c r="C311" i="18" s="1"/>
  <c r="B313" i="18"/>
  <c r="C313" i="18" s="1"/>
  <c r="B320" i="18"/>
  <c r="C320" i="18" s="1"/>
  <c r="B347" i="18"/>
  <c r="C347" i="18" s="1"/>
  <c r="B364" i="18"/>
  <c r="C364" i="18" s="1"/>
  <c r="B372" i="18"/>
  <c r="C372" i="18" s="1"/>
  <c r="B28" i="18"/>
  <c r="C28" i="18" s="1"/>
  <c r="B30" i="18"/>
  <c r="C30" i="18" s="1"/>
  <c r="B39" i="18"/>
  <c r="C39" i="18" s="1"/>
  <c r="B47" i="18"/>
  <c r="C47" i="18" s="1"/>
  <c r="B55" i="18"/>
  <c r="C55" i="18" s="1"/>
  <c r="B63" i="18"/>
  <c r="C63" i="18" s="1"/>
  <c r="B68" i="18"/>
  <c r="C68" i="18" s="1"/>
  <c r="B70" i="18"/>
  <c r="C70" i="18" s="1"/>
  <c r="B72" i="18"/>
  <c r="C72" i="18" s="1"/>
  <c r="B74" i="18"/>
  <c r="C74" i="18" s="1"/>
  <c r="B76" i="18"/>
  <c r="C76" i="18" s="1"/>
  <c r="B78" i="18"/>
  <c r="C78" i="18" s="1"/>
  <c r="B80" i="18"/>
  <c r="C80" i="18" s="1"/>
  <c r="B82" i="18"/>
  <c r="C82" i="18" s="1"/>
  <c r="B84" i="18"/>
  <c r="C84" i="18" s="1"/>
  <c r="B86" i="18"/>
  <c r="C86" i="18" s="1"/>
  <c r="B88" i="18"/>
  <c r="C88" i="18" s="1"/>
  <c r="B90" i="18"/>
  <c r="C90" i="18" s="1"/>
  <c r="B92" i="18"/>
  <c r="C92" i="18" s="1"/>
  <c r="B94" i="18"/>
  <c r="C94" i="18" s="1"/>
  <c r="B96" i="18"/>
  <c r="C96" i="18" s="1"/>
  <c r="B98" i="18"/>
  <c r="C98" i="18" s="1"/>
  <c r="B100" i="18"/>
  <c r="C100" i="18" s="1"/>
  <c r="B102" i="18"/>
  <c r="C102" i="18" s="1"/>
  <c r="B104" i="18"/>
  <c r="C104" i="18" s="1"/>
  <c r="B107" i="18"/>
  <c r="C107" i="18" s="1"/>
  <c r="B116" i="18"/>
  <c r="C116" i="18" s="1"/>
  <c r="B123" i="18"/>
  <c r="C123" i="18" s="1"/>
  <c r="J382" i="18"/>
  <c r="N382" i="18"/>
  <c r="R382" i="18"/>
  <c r="V382" i="18"/>
  <c r="Z382" i="18"/>
  <c r="B126" i="18"/>
  <c r="C126" i="18" s="1"/>
  <c r="B132" i="18"/>
  <c r="C132" i="18" s="1"/>
  <c r="I379" i="18"/>
  <c r="M379" i="18"/>
  <c r="Q379" i="18"/>
  <c r="U379" i="18"/>
  <c r="Y379" i="18"/>
  <c r="G381" i="18"/>
  <c r="G391" i="18" s="1"/>
  <c r="K381" i="18"/>
  <c r="K391" i="18" s="1"/>
  <c r="O381" i="18"/>
  <c r="O391" i="18" s="1"/>
  <c r="S381" i="18"/>
  <c r="S391" i="18" s="1"/>
  <c r="W381" i="18"/>
  <c r="W391" i="18" s="1"/>
  <c r="B308" i="18"/>
  <c r="C308" i="18" s="1"/>
  <c r="B315" i="18"/>
  <c r="C315" i="18" s="1"/>
  <c r="B317" i="18"/>
  <c r="C317" i="18" s="1"/>
  <c r="B324" i="18"/>
  <c r="C324" i="18" s="1"/>
  <c r="B366" i="18"/>
  <c r="C366" i="18" s="1"/>
  <c r="B374" i="18"/>
  <c r="C374" i="18" s="1"/>
  <c r="G377" i="18"/>
  <c r="G387" i="18" s="1"/>
  <c r="G361" i="18"/>
  <c r="B8" i="18"/>
  <c r="C8" i="18" s="1"/>
  <c r="B13" i="18"/>
  <c r="C13" i="18" s="1"/>
  <c r="I385" i="18"/>
  <c r="M385" i="18"/>
  <c r="Q385" i="18"/>
  <c r="U385" i="18"/>
  <c r="Y385" i="18"/>
  <c r="H393" i="18"/>
  <c r="G385" i="18"/>
  <c r="K385" i="18"/>
  <c r="O385" i="18"/>
  <c r="S385" i="18"/>
  <c r="W385" i="18"/>
  <c r="B89" i="18"/>
  <c r="C89" i="18" s="1"/>
  <c r="I378" i="18"/>
  <c r="M378" i="18"/>
  <c r="Q378" i="18"/>
  <c r="U378" i="18"/>
  <c r="U376" i="18" s="1"/>
  <c r="Y378" i="18"/>
  <c r="H382" i="18"/>
  <c r="L382" i="18"/>
  <c r="P382" i="18"/>
  <c r="T382" i="18"/>
  <c r="X382" i="18"/>
  <c r="G388" i="18"/>
  <c r="H379" i="18"/>
  <c r="B137" i="18"/>
  <c r="C137" i="18" s="1"/>
  <c r="H378" i="18"/>
  <c r="L378" i="18"/>
  <c r="P378" i="18"/>
  <c r="T378" i="18"/>
  <c r="X378" i="18"/>
  <c r="B124" i="18"/>
  <c r="C124" i="18" s="1"/>
  <c r="N392" i="18"/>
  <c r="H390" i="18"/>
  <c r="K390" i="18"/>
  <c r="T376" i="18"/>
  <c r="B187" i="18"/>
  <c r="C187" i="18" s="1"/>
  <c r="B200" i="18"/>
  <c r="C200" i="18" s="1"/>
  <c r="B349" i="18"/>
  <c r="C349" i="18" s="1"/>
  <c r="O376" i="18" l="1"/>
  <c r="P376" i="18"/>
  <c r="L394" i="18"/>
  <c r="Q376" i="18"/>
  <c r="X376" i="18"/>
  <c r="W376" i="18"/>
  <c r="R393" i="18"/>
  <c r="L392" i="18"/>
  <c r="O389" i="18"/>
  <c r="X390" i="18"/>
  <c r="U394" i="18"/>
  <c r="I388" i="18"/>
  <c r="G394" i="18"/>
  <c r="M376" i="18"/>
  <c r="I392" i="18"/>
  <c r="Y376" i="18"/>
  <c r="J376" i="18"/>
  <c r="X393" i="18"/>
  <c r="X394" i="18"/>
  <c r="R394" i="18"/>
  <c r="G392" i="18"/>
  <c r="M392" i="18"/>
  <c r="J388" i="18"/>
  <c r="L388" i="18"/>
  <c r="U393" i="18"/>
  <c r="O394" i="18"/>
  <c r="I394" i="18"/>
  <c r="O392" i="18"/>
  <c r="N389" i="18"/>
  <c r="S376" i="18"/>
  <c r="V389" i="18"/>
  <c r="P389" i="18"/>
  <c r="W392" i="18"/>
  <c r="V388" i="18"/>
  <c r="Y392" i="18"/>
  <c r="K393" i="18"/>
  <c r="H394" i="18"/>
  <c r="L376" i="18"/>
  <c r="V392" i="18"/>
  <c r="N393" i="18"/>
  <c r="Z376" i="18"/>
  <c r="N390" i="18"/>
  <c r="K376" i="18"/>
  <c r="V394" i="18"/>
  <c r="R376" i="18"/>
  <c r="N376" i="18"/>
  <c r="L390" i="18"/>
  <c r="I390" i="18"/>
  <c r="Y390" i="18"/>
  <c r="S389" i="18"/>
  <c r="T389" i="18"/>
  <c r="Y389" i="18"/>
  <c r="Z389" i="18"/>
  <c r="Q392" i="18"/>
  <c r="R389" i="18"/>
  <c r="Z392" i="18"/>
  <c r="L393" i="18"/>
  <c r="I393" i="18"/>
  <c r="V393" i="18"/>
  <c r="Y394" i="18"/>
  <c r="G376" i="18"/>
  <c r="I376" i="18"/>
  <c r="H376" i="18"/>
  <c r="S390" i="18"/>
  <c r="P390" i="18"/>
  <c r="M390" i="18"/>
  <c r="J390" i="18"/>
  <c r="Z390" i="18"/>
  <c r="W389" i="18"/>
  <c r="I389" i="18"/>
  <c r="J389" i="18"/>
  <c r="T392" i="18"/>
  <c r="N388" i="18"/>
  <c r="S393" i="18"/>
  <c r="P393" i="18"/>
  <c r="M393" i="18"/>
  <c r="J393" i="18"/>
  <c r="Z393" i="18"/>
  <c r="S394" i="18"/>
  <c r="P394" i="18"/>
  <c r="M394" i="18"/>
  <c r="Z394" i="18"/>
  <c r="O390" i="18"/>
  <c r="V390" i="18"/>
  <c r="O393" i="18"/>
  <c r="Y393" i="18"/>
  <c r="G390" i="18"/>
  <c r="W390" i="18"/>
  <c r="T390" i="18"/>
  <c r="Q390" i="18"/>
  <c r="G389" i="18"/>
  <c r="L389" i="18"/>
  <c r="M389" i="18"/>
  <c r="R388" i="18"/>
  <c r="O388" i="18"/>
  <c r="R392" i="18"/>
  <c r="G393" i="18"/>
  <c r="W393" i="18"/>
  <c r="T393" i="18"/>
  <c r="Q393" i="18"/>
  <c r="W394" i="18"/>
  <c r="T394" i="18"/>
  <c r="Q394" i="18"/>
  <c r="K389" i="18"/>
  <c r="H389" i="18"/>
  <c r="X389" i="18"/>
  <c r="U389" i="18"/>
  <c r="K392" i="18"/>
  <c r="H392" i="18"/>
  <c r="X392" i="18"/>
  <c r="U392" i="18"/>
  <c r="K388" i="18"/>
  <c r="H388" i="18"/>
  <c r="X388" i="18"/>
  <c r="U388" i="18"/>
  <c r="Y388" i="18"/>
  <c r="S392" i="18"/>
  <c r="P392" i="18"/>
  <c r="S388" i="18"/>
  <c r="P388" i="18"/>
  <c r="M388" i="18"/>
  <c r="Z388" i="18"/>
  <c r="Z395" i="18"/>
  <c r="V395" i="18"/>
  <c r="R395" i="18"/>
  <c r="N395" i="18"/>
  <c r="J395" i="18"/>
  <c r="Y395" i="18"/>
  <c r="U395" i="18"/>
  <c r="Q395" i="18"/>
  <c r="M395" i="18"/>
  <c r="I395" i="18"/>
  <c r="X395" i="18"/>
  <c r="T395" i="18"/>
  <c r="P395" i="18"/>
  <c r="L395" i="18"/>
  <c r="H395" i="18"/>
  <c r="W395" i="18"/>
  <c r="S395" i="18"/>
  <c r="O395" i="18"/>
  <c r="K395" i="18"/>
  <c r="G395" i="18"/>
  <c r="H361" i="18"/>
  <c r="I361" i="18" s="1"/>
  <c r="J361" i="18" s="1"/>
  <c r="K361" i="18" s="1"/>
  <c r="L361" i="18" s="1"/>
  <c r="M361" i="18" s="1"/>
  <c r="N361" i="18" s="1"/>
  <c r="O361" i="18" s="1"/>
  <c r="P361" i="18" s="1"/>
  <c r="Q361" i="18" s="1"/>
  <c r="R361" i="18" s="1"/>
  <c r="S361" i="18" s="1"/>
  <c r="T361" i="18" s="1"/>
  <c r="U361" i="18" s="1"/>
  <c r="V361" i="18" s="1"/>
  <c r="W361" i="18" s="1"/>
  <c r="X361" i="18" s="1"/>
  <c r="Y361" i="18" s="1"/>
  <c r="Z361" i="18" s="1"/>
  <c r="W388" i="18"/>
  <c r="T388" i="18"/>
  <c r="Q388" i="18"/>
  <c r="B361" i="18" l="1"/>
  <c r="C361" i="18" s="1"/>
  <c r="B375" i="15" l="1"/>
  <c r="C375" i="15" s="1"/>
  <c r="B369" i="15"/>
  <c r="C369" i="15" s="1"/>
  <c r="B360" i="15"/>
  <c r="C360" i="15" s="1"/>
  <c r="B359" i="15"/>
  <c r="C359" i="15" s="1"/>
  <c r="B353" i="15"/>
  <c r="C353" i="15" s="1"/>
  <c r="B352" i="15"/>
  <c r="C352" i="15" s="1"/>
  <c r="B351" i="15"/>
  <c r="C351" i="15" s="1"/>
  <c r="B350" i="15"/>
  <c r="C350" i="15" s="1"/>
  <c r="B343" i="15"/>
  <c r="C343" i="15" s="1"/>
  <c r="B340" i="15"/>
  <c r="C340" i="15" s="1"/>
  <c r="B339" i="15"/>
  <c r="C339" i="15" s="1"/>
  <c r="B335" i="15"/>
  <c r="C335" i="15" s="1"/>
  <c r="B334" i="15"/>
  <c r="C334" i="15" s="1"/>
  <c r="B333" i="15"/>
  <c r="C333" i="15" s="1"/>
  <c r="B331" i="15"/>
  <c r="C331" i="15" s="1"/>
  <c r="B324" i="15"/>
  <c r="C324" i="15" s="1"/>
  <c r="B318" i="15"/>
  <c r="C318" i="15" s="1"/>
  <c r="B314" i="15"/>
  <c r="C314" i="15" s="1"/>
  <c r="B310" i="15"/>
  <c r="C310" i="15" s="1"/>
  <c r="B304" i="15"/>
  <c r="C304" i="15" s="1"/>
  <c r="B229" i="15"/>
  <c r="C229" i="15" s="1"/>
  <c r="B227" i="15"/>
  <c r="C227" i="15" s="1"/>
  <c r="B226" i="15"/>
  <c r="C226" i="15" s="1"/>
  <c r="B220" i="15"/>
  <c r="C220" i="15" s="1"/>
  <c r="B217" i="15"/>
  <c r="B215" i="15"/>
  <c r="C215" i="15" s="1"/>
  <c r="B214" i="15"/>
  <c r="C214" i="15" s="1"/>
  <c r="B210" i="15"/>
  <c r="C210" i="15" s="1"/>
  <c r="B209" i="15"/>
  <c r="C209" i="15" s="1"/>
  <c r="B206" i="15"/>
  <c r="C206" i="15" s="1"/>
  <c r="X381" i="15"/>
  <c r="X391" i="15" s="1"/>
  <c r="T381" i="15"/>
  <c r="T391" i="15" s="1"/>
  <c r="P381" i="15"/>
  <c r="P391" i="15" s="1"/>
  <c r="L381" i="15"/>
  <c r="L391" i="15" s="1"/>
  <c r="H381" i="15"/>
  <c r="H391" i="15" s="1"/>
  <c r="B198" i="15"/>
  <c r="C198" i="15" s="1"/>
  <c r="B195" i="15"/>
  <c r="C195" i="15" s="1"/>
  <c r="B194" i="15"/>
  <c r="C194" i="15" s="1"/>
  <c r="B190" i="15"/>
  <c r="C190" i="15" s="1"/>
  <c r="B186" i="15"/>
  <c r="C186" i="15" s="1"/>
  <c r="B184" i="15"/>
  <c r="C184" i="15" s="1"/>
  <c r="B182" i="15"/>
  <c r="C182" i="15" s="1"/>
  <c r="B179" i="15"/>
  <c r="C179" i="15" s="1"/>
  <c r="B178" i="15"/>
  <c r="C178" i="15" s="1"/>
  <c r="B173" i="15"/>
  <c r="C173" i="15" s="1"/>
  <c r="B169" i="15"/>
  <c r="C169" i="15" s="1"/>
  <c r="B163" i="15"/>
  <c r="C163" i="15" s="1"/>
  <c r="B161" i="15"/>
  <c r="C161" i="15" s="1"/>
  <c r="B153" i="15"/>
  <c r="C153" i="15" s="1"/>
  <c r="B152" i="15"/>
  <c r="C152" i="15" s="1"/>
  <c r="B151" i="15"/>
  <c r="C151" i="15" s="1"/>
  <c r="B145" i="15"/>
  <c r="C145" i="15" s="1"/>
  <c r="B141" i="15"/>
  <c r="C141" i="15" s="1"/>
  <c r="B137" i="15"/>
  <c r="C137" i="15" s="1"/>
  <c r="B131" i="15"/>
  <c r="C131" i="15" s="1"/>
  <c r="B129" i="15"/>
  <c r="C129" i="15" s="1"/>
  <c r="B121" i="15"/>
  <c r="C121" i="15" s="1"/>
  <c r="B120" i="15"/>
  <c r="C120" i="15" s="1"/>
  <c r="B119" i="15"/>
  <c r="C119" i="15" s="1"/>
  <c r="B113" i="15"/>
  <c r="C113" i="15" s="1"/>
  <c r="B107" i="15"/>
  <c r="C107" i="15" s="1"/>
  <c r="B97" i="15"/>
  <c r="C97" i="15" s="1"/>
  <c r="B96" i="15"/>
  <c r="C96" i="15" s="1"/>
  <c r="B95" i="15"/>
  <c r="C95" i="15" s="1"/>
  <c r="B93" i="15"/>
  <c r="C93" i="15" s="1"/>
  <c r="B89" i="15"/>
  <c r="C89" i="15" s="1"/>
  <c r="B85" i="15"/>
  <c r="C85" i="15" s="1"/>
  <c r="B77" i="15"/>
  <c r="C77" i="15" s="1"/>
  <c r="B73" i="15"/>
  <c r="C73" i="15" s="1"/>
  <c r="B67" i="15"/>
  <c r="C67" i="15" s="1"/>
  <c r="B65" i="15"/>
  <c r="C65" i="15" s="1"/>
  <c r="B57" i="15"/>
  <c r="C57" i="15" s="1"/>
  <c r="B56" i="15"/>
  <c r="C56" i="15" s="1"/>
  <c r="B55" i="15"/>
  <c r="C55" i="15" s="1"/>
  <c r="B49" i="15"/>
  <c r="C49" i="15" s="1"/>
  <c r="B43" i="15"/>
  <c r="C43" i="15" s="1"/>
  <c r="B35" i="15"/>
  <c r="C35" i="15" s="1"/>
  <c r="B34" i="15"/>
  <c r="C34" i="15" s="1"/>
  <c r="Y385" i="15"/>
  <c r="X385" i="15"/>
  <c r="U385" i="15"/>
  <c r="T385" i="15"/>
  <c r="Q385" i="15"/>
  <c r="P385" i="15"/>
  <c r="M385" i="15"/>
  <c r="L385" i="15"/>
  <c r="I385" i="15"/>
  <c r="H385" i="15"/>
  <c r="B28" i="15"/>
  <c r="C28" i="15" s="1"/>
  <c r="B24" i="15"/>
  <c r="C24" i="15" s="1"/>
  <c r="B23" i="15"/>
  <c r="C23" i="15" s="1"/>
  <c r="B19" i="15"/>
  <c r="C19" i="15" s="1"/>
  <c r="B18" i="15"/>
  <c r="C18" i="15" s="1"/>
  <c r="B15" i="15"/>
  <c r="C15" i="15" s="1"/>
  <c r="B11" i="15"/>
  <c r="C11" i="15" s="1"/>
  <c r="Z377" i="15"/>
  <c r="Z387" i="15" s="1"/>
  <c r="Y377" i="15"/>
  <c r="Y387" i="15" s="1"/>
  <c r="X377" i="15"/>
  <c r="X387" i="15" s="1"/>
  <c r="W377" i="15"/>
  <c r="W387" i="15" s="1"/>
  <c r="V377" i="15"/>
  <c r="V387" i="15" s="1"/>
  <c r="U377" i="15"/>
  <c r="U387" i="15" s="1"/>
  <c r="T377" i="15"/>
  <c r="T387" i="15" s="1"/>
  <c r="S377" i="15"/>
  <c r="S387" i="15" s="1"/>
  <c r="R377" i="15"/>
  <c r="R387" i="15" s="1"/>
  <c r="Q377" i="15"/>
  <c r="Q387" i="15" s="1"/>
  <c r="P377" i="15"/>
  <c r="P387" i="15" s="1"/>
  <c r="O377" i="15"/>
  <c r="O387" i="15" s="1"/>
  <c r="N377" i="15"/>
  <c r="N387" i="15" s="1"/>
  <c r="M377" i="15"/>
  <c r="M387" i="15" s="1"/>
  <c r="L377" i="15"/>
  <c r="L387" i="15" s="1"/>
  <c r="K377" i="15"/>
  <c r="K387" i="15" s="1"/>
  <c r="J377" i="15"/>
  <c r="J387" i="15" s="1"/>
  <c r="I377" i="15"/>
  <c r="I387" i="15" s="1"/>
  <c r="H377" i="15"/>
  <c r="H387" i="15" s="1"/>
  <c r="B373" i="15" l="1"/>
  <c r="C373" i="15" s="1"/>
  <c r="B75" i="15"/>
  <c r="C75" i="15" s="1"/>
  <c r="B189" i="15"/>
  <c r="C189" i="15" s="1"/>
  <c r="G384" i="15"/>
  <c r="K384" i="15"/>
  <c r="O384" i="15"/>
  <c r="S384" i="15"/>
  <c r="W384" i="15"/>
  <c r="B12" i="15"/>
  <c r="C12" i="15" s="1"/>
  <c r="B41" i="15"/>
  <c r="C41" i="15" s="1"/>
  <c r="B45" i="15"/>
  <c r="C45" i="15" s="1"/>
  <c r="B53" i="15"/>
  <c r="C53" i="15" s="1"/>
  <c r="B63" i="15"/>
  <c r="C63" i="15" s="1"/>
  <c r="B64" i="15"/>
  <c r="C64" i="15" s="1"/>
  <c r="B105" i="15"/>
  <c r="C105" i="15" s="1"/>
  <c r="B109" i="15"/>
  <c r="C109" i="15" s="1"/>
  <c r="B117" i="15"/>
  <c r="C117" i="15" s="1"/>
  <c r="B127" i="15"/>
  <c r="C127" i="15" s="1"/>
  <c r="B327" i="15"/>
  <c r="C327" i="15" s="1"/>
  <c r="H383" i="15"/>
  <c r="L383" i="15"/>
  <c r="P383" i="15"/>
  <c r="T383" i="15"/>
  <c r="X383" i="15"/>
  <c r="B17" i="15"/>
  <c r="C17" i="15" s="1"/>
  <c r="B22" i="15"/>
  <c r="C22" i="15" s="1"/>
  <c r="B27" i="15"/>
  <c r="C27" i="15" s="1"/>
  <c r="B36" i="15"/>
  <c r="C36" i="15" s="1"/>
  <c r="B81" i="15"/>
  <c r="C81" i="15" s="1"/>
  <c r="B87" i="15"/>
  <c r="C87" i="15" s="1"/>
  <c r="B88" i="15"/>
  <c r="C88" i="15" s="1"/>
  <c r="J378" i="15"/>
  <c r="N378" i="15"/>
  <c r="R378" i="15"/>
  <c r="V378" i="15"/>
  <c r="Z378" i="15"/>
  <c r="B99" i="15"/>
  <c r="C99" i="15" s="1"/>
  <c r="B128" i="15"/>
  <c r="C128" i="15" s="1"/>
  <c r="B139" i="15"/>
  <c r="C139" i="15" s="1"/>
  <c r="B149" i="15"/>
  <c r="C149" i="15" s="1"/>
  <c r="B160" i="15"/>
  <c r="C160" i="15" s="1"/>
  <c r="B183" i="15"/>
  <c r="C183" i="15" s="1"/>
  <c r="B193" i="15"/>
  <c r="C193" i="15" s="1"/>
  <c r="B208" i="15"/>
  <c r="C208" i="15" s="1"/>
  <c r="B219" i="15"/>
  <c r="C219" i="15" s="1"/>
  <c r="B232" i="15"/>
  <c r="C232" i="15" s="1"/>
  <c r="B312" i="15"/>
  <c r="C312" i="15" s="1"/>
  <c r="B322" i="15"/>
  <c r="C322" i="15" s="1"/>
  <c r="B328" i="15"/>
  <c r="C328" i="15" s="1"/>
  <c r="B337" i="15"/>
  <c r="C337" i="15" s="1"/>
  <c r="B338" i="15"/>
  <c r="C338" i="15" s="1"/>
  <c r="B344" i="15"/>
  <c r="C344" i="15" s="1"/>
  <c r="B348" i="15"/>
  <c r="C348" i="15" s="1"/>
  <c r="B363" i="15"/>
  <c r="C363" i="15" s="1"/>
  <c r="B10" i="15"/>
  <c r="C10" i="15" s="1"/>
  <c r="B16" i="15"/>
  <c r="C16" i="15" s="1"/>
  <c r="B21" i="15"/>
  <c r="C21" i="15" s="1"/>
  <c r="B26" i="15"/>
  <c r="C26" i="15" s="1"/>
  <c r="B33" i="15"/>
  <c r="C33" i="15" s="1"/>
  <c r="B37" i="15"/>
  <c r="C37" i="15" s="1"/>
  <c r="B39" i="15"/>
  <c r="C39" i="15" s="1"/>
  <c r="B40" i="15"/>
  <c r="C40" i="15" s="1"/>
  <c r="B51" i="15"/>
  <c r="C51" i="15" s="1"/>
  <c r="B61" i="15"/>
  <c r="C61" i="15" s="1"/>
  <c r="B71" i="15"/>
  <c r="C71" i="15" s="1"/>
  <c r="B72" i="15"/>
  <c r="C72" i="15" s="1"/>
  <c r="B83" i="15"/>
  <c r="C83" i="15" s="1"/>
  <c r="B101" i="15"/>
  <c r="C101" i="15" s="1"/>
  <c r="B103" i="15"/>
  <c r="C103" i="15" s="1"/>
  <c r="B104" i="15"/>
  <c r="C104" i="15" s="1"/>
  <c r="B115" i="15"/>
  <c r="C115" i="15" s="1"/>
  <c r="B125" i="15"/>
  <c r="C125" i="15" s="1"/>
  <c r="B135" i="15"/>
  <c r="C135" i="15" s="1"/>
  <c r="B136" i="15"/>
  <c r="C136" i="15" s="1"/>
  <c r="J379" i="15"/>
  <c r="N379" i="15"/>
  <c r="R379" i="15"/>
  <c r="V379" i="15"/>
  <c r="V376" i="15" s="1"/>
  <c r="Z379" i="15"/>
  <c r="B147" i="15"/>
  <c r="C147" i="15" s="1"/>
  <c r="B157" i="15"/>
  <c r="C157" i="15" s="1"/>
  <c r="B167" i="15"/>
  <c r="C167" i="15" s="1"/>
  <c r="B168" i="15"/>
  <c r="C168" i="15" s="1"/>
  <c r="B176" i="15"/>
  <c r="C176" i="15" s="1"/>
  <c r="B181" i="15"/>
  <c r="C181" i="15" s="1"/>
  <c r="G380" i="15"/>
  <c r="X390" i="15" s="1"/>
  <c r="K380" i="15"/>
  <c r="O380" i="15"/>
  <c r="S380" i="15"/>
  <c r="W380" i="15"/>
  <c r="B192" i="15"/>
  <c r="C192" i="15" s="1"/>
  <c r="B196" i="15"/>
  <c r="C196" i="15" s="1"/>
  <c r="B197" i="15"/>
  <c r="C197" i="15" s="1"/>
  <c r="B202" i="15"/>
  <c r="C202" i="15" s="1"/>
  <c r="B207" i="15"/>
  <c r="C207" i="15" s="1"/>
  <c r="B212" i="15"/>
  <c r="C212" i="15" s="1"/>
  <c r="B218" i="15"/>
  <c r="C218" i="15" s="1"/>
  <c r="B230" i="15"/>
  <c r="C230" i="15" s="1"/>
  <c r="B308" i="15"/>
  <c r="C308" i="15" s="1"/>
  <c r="B309" i="15"/>
  <c r="C309" i="15" s="1"/>
  <c r="B320" i="15"/>
  <c r="C320" i="15" s="1"/>
  <c r="B326" i="15"/>
  <c r="C326" i="15" s="1"/>
  <c r="B332" i="15"/>
  <c r="C332" i="15" s="1"/>
  <c r="B341" i="15"/>
  <c r="C341" i="15" s="1"/>
  <c r="B342" i="15"/>
  <c r="C342" i="15" s="1"/>
  <c r="B371" i="15"/>
  <c r="C371" i="15" s="1"/>
  <c r="B159" i="15"/>
  <c r="C159" i="15" s="1"/>
  <c r="B171" i="15"/>
  <c r="C171" i="15" s="1"/>
  <c r="B177" i="15"/>
  <c r="C177" i="15" s="1"/>
  <c r="B188" i="15"/>
  <c r="C188" i="15" s="1"/>
  <c r="B199" i="15"/>
  <c r="C199" i="15" s="1"/>
  <c r="B213" i="15"/>
  <c r="C213" i="15" s="1"/>
  <c r="B231" i="15"/>
  <c r="C231" i="15" s="1"/>
  <c r="B234" i="15"/>
  <c r="C234" i="15" s="1"/>
  <c r="B9" i="15"/>
  <c r="C9" i="15" s="1"/>
  <c r="B14" i="15"/>
  <c r="C14" i="15" s="1"/>
  <c r="B20" i="15"/>
  <c r="C20" i="15" s="1"/>
  <c r="B25" i="15"/>
  <c r="C25" i="15" s="1"/>
  <c r="B31" i="15"/>
  <c r="C31" i="15" s="1"/>
  <c r="B47" i="15"/>
  <c r="C47" i="15" s="1"/>
  <c r="B48" i="15"/>
  <c r="C48" i="15" s="1"/>
  <c r="B59" i="15"/>
  <c r="C59" i="15" s="1"/>
  <c r="B69" i="15"/>
  <c r="C69" i="15" s="1"/>
  <c r="B79" i="15"/>
  <c r="C79" i="15" s="1"/>
  <c r="B80" i="15"/>
  <c r="C80" i="15" s="1"/>
  <c r="B91" i="15"/>
  <c r="C91" i="15" s="1"/>
  <c r="B111" i="15"/>
  <c r="C111" i="15" s="1"/>
  <c r="B112" i="15"/>
  <c r="C112" i="15" s="1"/>
  <c r="B123" i="15"/>
  <c r="C123" i="15" s="1"/>
  <c r="G382" i="15"/>
  <c r="K382" i="15"/>
  <c r="O382" i="15"/>
  <c r="S382" i="15"/>
  <c r="W382" i="15"/>
  <c r="B133" i="15"/>
  <c r="C133" i="15" s="1"/>
  <c r="G379" i="15"/>
  <c r="I389" i="15" s="1"/>
  <c r="K379" i="15"/>
  <c r="O379" i="15"/>
  <c r="S379" i="15"/>
  <c r="W379" i="15"/>
  <c r="B143" i="15"/>
  <c r="C143" i="15" s="1"/>
  <c r="B144" i="15"/>
  <c r="C144" i="15" s="1"/>
  <c r="B155" i="15"/>
  <c r="C155" i="15" s="1"/>
  <c r="B165" i="15"/>
  <c r="C165" i="15" s="1"/>
  <c r="B175" i="15"/>
  <c r="C175" i="15" s="1"/>
  <c r="B180" i="15"/>
  <c r="C180" i="15" s="1"/>
  <c r="B185" i="15"/>
  <c r="C185" i="15" s="1"/>
  <c r="B191" i="15"/>
  <c r="C191" i="15" s="1"/>
  <c r="B200" i="15"/>
  <c r="C200" i="15" s="1"/>
  <c r="B201" i="15"/>
  <c r="C201" i="15" s="1"/>
  <c r="B211" i="15"/>
  <c r="C211" i="15" s="1"/>
  <c r="B216" i="15"/>
  <c r="C216" i="15" s="1"/>
  <c r="B228" i="15"/>
  <c r="C228" i="15" s="1"/>
  <c r="B306" i="15"/>
  <c r="C306" i="15" s="1"/>
  <c r="B316" i="15"/>
  <c r="C316" i="15" s="1"/>
  <c r="B317" i="15"/>
  <c r="C317" i="15" s="1"/>
  <c r="B325" i="15"/>
  <c r="C325" i="15" s="1"/>
  <c r="B329" i="15"/>
  <c r="C329" i="15" s="1"/>
  <c r="B330" i="15"/>
  <c r="C330" i="15" s="1"/>
  <c r="B336" i="15"/>
  <c r="C336" i="15" s="1"/>
  <c r="B345" i="15"/>
  <c r="C345" i="15" s="1"/>
  <c r="B346" i="15"/>
  <c r="C346" i="15" s="1"/>
  <c r="B365" i="15"/>
  <c r="C365" i="15" s="1"/>
  <c r="B367" i="15"/>
  <c r="C367" i="15" s="1"/>
  <c r="B368" i="15"/>
  <c r="C368" i="15" s="1"/>
  <c r="L384" i="15"/>
  <c r="T384" i="15"/>
  <c r="I383" i="15"/>
  <c r="Q383" i="15"/>
  <c r="Y383" i="15"/>
  <c r="B42" i="15"/>
  <c r="C42" i="15" s="1"/>
  <c r="B50" i="15"/>
  <c r="C50" i="15" s="1"/>
  <c r="B58" i="15"/>
  <c r="C58" i="15" s="1"/>
  <c r="B74" i="15"/>
  <c r="C74" i="15" s="1"/>
  <c r="B82" i="15"/>
  <c r="C82" i="15" s="1"/>
  <c r="K378" i="15"/>
  <c r="K376" i="15" s="1"/>
  <c r="S378" i="15"/>
  <c r="B90" i="15"/>
  <c r="C90" i="15" s="1"/>
  <c r="B122" i="15"/>
  <c r="C122" i="15" s="1"/>
  <c r="L382" i="15"/>
  <c r="T382" i="15"/>
  <c r="B170" i="15"/>
  <c r="C170" i="15" s="1"/>
  <c r="H380" i="15"/>
  <c r="P380" i="15"/>
  <c r="X380" i="15"/>
  <c r="I381" i="15"/>
  <c r="I391" i="15" s="1"/>
  <c r="Q381" i="15"/>
  <c r="Q391" i="15" s="1"/>
  <c r="Y381" i="15"/>
  <c r="Y391" i="15" s="1"/>
  <c r="B222" i="15"/>
  <c r="C222" i="15" s="1"/>
  <c r="B238" i="15"/>
  <c r="C238" i="15" s="1"/>
  <c r="B250" i="15"/>
  <c r="C250" i="15" s="1"/>
  <c r="B252" i="15"/>
  <c r="C252" i="15" s="1"/>
  <c r="B258" i="15"/>
  <c r="C258" i="15" s="1"/>
  <c r="B262" i="15"/>
  <c r="C262" i="15" s="1"/>
  <c r="B274" i="15"/>
  <c r="C274" i="15" s="1"/>
  <c r="B276" i="15"/>
  <c r="C276" i="15" s="1"/>
  <c r="B278" i="15"/>
  <c r="C278" i="15" s="1"/>
  <c r="B280" i="15"/>
  <c r="C280" i="15" s="1"/>
  <c r="B282" i="15"/>
  <c r="C282" i="15" s="1"/>
  <c r="B284" i="15"/>
  <c r="C284" i="15" s="1"/>
  <c r="B286" i="15"/>
  <c r="C286" i="15" s="1"/>
  <c r="B292" i="15"/>
  <c r="C292" i="15" s="1"/>
  <c r="B294" i="15"/>
  <c r="C294" i="15" s="1"/>
  <c r="B296" i="15"/>
  <c r="C296" i="15" s="1"/>
  <c r="B303" i="15"/>
  <c r="C303" i="15" s="1"/>
  <c r="B311" i="15"/>
  <c r="C311" i="15" s="1"/>
  <c r="B319" i="15"/>
  <c r="C319" i="15" s="1"/>
  <c r="I384" i="15"/>
  <c r="M384" i="15"/>
  <c r="Q384" i="15"/>
  <c r="U384" i="15"/>
  <c r="Y384" i="15"/>
  <c r="B13" i="15"/>
  <c r="C13" i="15" s="1"/>
  <c r="J383" i="15"/>
  <c r="N383" i="15"/>
  <c r="R383" i="15"/>
  <c r="V383" i="15"/>
  <c r="Z383" i="15"/>
  <c r="B29" i="15"/>
  <c r="C29" i="15" s="1"/>
  <c r="J385" i="15"/>
  <c r="N385" i="15"/>
  <c r="R385" i="15"/>
  <c r="V385" i="15"/>
  <c r="Z385" i="15"/>
  <c r="B44" i="15"/>
  <c r="C44" i="15" s="1"/>
  <c r="B52" i="15"/>
  <c r="C52" i="15" s="1"/>
  <c r="B60" i="15"/>
  <c r="C60" i="15" s="1"/>
  <c r="B68" i="15"/>
  <c r="C68" i="15" s="1"/>
  <c r="B76" i="15"/>
  <c r="C76" i="15" s="1"/>
  <c r="B84" i="15"/>
  <c r="C84" i="15" s="1"/>
  <c r="H378" i="15"/>
  <c r="L378" i="15"/>
  <c r="L376" i="15" s="1"/>
  <c r="P378" i="15"/>
  <c r="T378" i="15"/>
  <c r="X378" i="15"/>
  <c r="B92" i="15"/>
  <c r="C92" i="15" s="1"/>
  <c r="B100" i="15"/>
  <c r="C100" i="15" s="1"/>
  <c r="B108" i="15"/>
  <c r="C108" i="15" s="1"/>
  <c r="B116" i="15"/>
  <c r="C116" i="15" s="1"/>
  <c r="B132" i="15"/>
  <c r="C132" i="15" s="1"/>
  <c r="H379" i="15"/>
  <c r="L379" i="15"/>
  <c r="P379" i="15"/>
  <c r="T379" i="15"/>
  <c r="X379" i="15"/>
  <c r="B140" i="15"/>
  <c r="C140" i="15" s="1"/>
  <c r="B148" i="15"/>
  <c r="C148" i="15" s="1"/>
  <c r="B156" i="15"/>
  <c r="C156" i="15" s="1"/>
  <c r="B164" i="15"/>
  <c r="C164" i="15" s="1"/>
  <c r="B172" i="15"/>
  <c r="C172" i="15" s="1"/>
  <c r="I380" i="15"/>
  <c r="M380" i="15"/>
  <c r="Q380" i="15"/>
  <c r="U380" i="15"/>
  <c r="Y380" i="15"/>
  <c r="B204" i="15"/>
  <c r="C204" i="15" s="1"/>
  <c r="B233" i="15"/>
  <c r="C233" i="15" s="1"/>
  <c r="B305" i="15"/>
  <c r="C305" i="15" s="1"/>
  <c r="B313" i="15"/>
  <c r="C313" i="15" s="1"/>
  <c r="B321" i="15"/>
  <c r="C321" i="15" s="1"/>
  <c r="B347" i="15"/>
  <c r="C347" i="15" s="1"/>
  <c r="B364" i="15"/>
  <c r="C364" i="15" s="1"/>
  <c r="B372" i="15"/>
  <c r="C372" i="15" s="1"/>
  <c r="H384" i="15"/>
  <c r="P394" i="15" s="1"/>
  <c r="P384" i="15"/>
  <c r="X384" i="15"/>
  <c r="M383" i="15"/>
  <c r="U383" i="15"/>
  <c r="B66" i="15"/>
  <c r="C66" i="15" s="1"/>
  <c r="G378" i="15"/>
  <c r="V388" i="15" s="1"/>
  <c r="O378" i="15"/>
  <c r="W378" i="15"/>
  <c r="W376" i="15" s="1"/>
  <c r="B98" i="15"/>
  <c r="C98" i="15" s="1"/>
  <c r="B106" i="15"/>
  <c r="C106" i="15" s="1"/>
  <c r="B114" i="15"/>
  <c r="C114" i="15" s="1"/>
  <c r="H382" i="15"/>
  <c r="P382" i="15"/>
  <c r="X382" i="15"/>
  <c r="B130" i="15"/>
  <c r="C130" i="15" s="1"/>
  <c r="B138" i="15"/>
  <c r="C138" i="15" s="1"/>
  <c r="B146" i="15"/>
  <c r="C146" i="15" s="1"/>
  <c r="B154" i="15"/>
  <c r="C154" i="15" s="1"/>
  <c r="B162" i="15"/>
  <c r="C162" i="15" s="1"/>
  <c r="L380" i="15"/>
  <c r="T380" i="15"/>
  <c r="M381" i="15"/>
  <c r="M391" i="15" s="1"/>
  <c r="U381" i="15"/>
  <c r="U391" i="15" s="1"/>
  <c r="B205" i="15"/>
  <c r="C205" i="15" s="1"/>
  <c r="B224" i="15"/>
  <c r="C224" i="15" s="1"/>
  <c r="B236" i="15"/>
  <c r="C236" i="15" s="1"/>
  <c r="B240" i="15"/>
  <c r="C240" i="15" s="1"/>
  <c r="B242" i="15"/>
  <c r="C242" i="15" s="1"/>
  <c r="B244" i="15"/>
  <c r="C244" i="15" s="1"/>
  <c r="B246" i="15"/>
  <c r="C246" i="15" s="1"/>
  <c r="B248" i="15"/>
  <c r="C248" i="15" s="1"/>
  <c r="B254" i="15"/>
  <c r="C254" i="15" s="1"/>
  <c r="B256" i="15"/>
  <c r="C256" i="15" s="1"/>
  <c r="B260" i="15"/>
  <c r="C260" i="15" s="1"/>
  <c r="B264" i="15"/>
  <c r="C264" i="15" s="1"/>
  <c r="B266" i="15"/>
  <c r="C266" i="15" s="1"/>
  <c r="B268" i="15"/>
  <c r="C268" i="15" s="1"/>
  <c r="B270" i="15"/>
  <c r="C270" i="15" s="1"/>
  <c r="B272" i="15"/>
  <c r="C272" i="15" s="1"/>
  <c r="B288" i="15"/>
  <c r="C288" i="15" s="1"/>
  <c r="B290" i="15"/>
  <c r="C290" i="15" s="1"/>
  <c r="B298" i="15"/>
  <c r="C298" i="15" s="1"/>
  <c r="B300" i="15"/>
  <c r="C300" i="15" s="1"/>
  <c r="B302" i="15"/>
  <c r="C302" i="15" s="1"/>
  <c r="B362" i="15"/>
  <c r="C362" i="15" s="1"/>
  <c r="B370" i="15"/>
  <c r="C370" i="15" s="1"/>
  <c r="B8" i="15"/>
  <c r="C8" i="15" s="1"/>
  <c r="J384" i="15"/>
  <c r="N384" i="15"/>
  <c r="R384" i="15"/>
  <c r="V384" i="15"/>
  <c r="Z384" i="15"/>
  <c r="G383" i="15"/>
  <c r="K383" i="15"/>
  <c r="O383" i="15"/>
  <c r="S383" i="15"/>
  <c r="W383" i="15"/>
  <c r="G385" i="15"/>
  <c r="K385" i="15"/>
  <c r="O385" i="15"/>
  <c r="S385" i="15"/>
  <c r="W385" i="15"/>
  <c r="B30" i="15"/>
  <c r="C30" i="15" s="1"/>
  <c r="B38" i="15"/>
  <c r="C38" i="15" s="1"/>
  <c r="B46" i="15"/>
  <c r="C46" i="15" s="1"/>
  <c r="B54" i="15"/>
  <c r="C54" i="15" s="1"/>
  <c r="B62" i="15"/>
  <c r="C62" i="15" s="1"/>
  <c r="B70" i="15"/>
  <c r="C70" i="15" s="1"/>
  <c r="B78" i="15"/>
  <c r="C78" i="15" s="1"/>
  <c r="B86" i="15"/>
  <c r="C86" i="15" s="1"/>
  <c r="B94" i="15"/>
  <c r="C94" i="15" s="1"/>
  <c r="B102" i="15"/>
  <c r="C102" i="15" s="1"/>
  <c r="B110" i="15"/>
  <c r="C110" i="15" s="1"/>
  <c r="B118" i="15"/>
  <c r="C118" i="15" s="1"/>
  <c r="J382" i="15"/>
  <c r="N382" i="15"/>
  <c r="R382" i="15"/>
  <c r="V382" i="15"/>
  <c r="Z382" i="15"/>
  <c r="B126" i="15"/>
  <c r="C126" i="15" s="1"/>
  <c r="B134" i="15"/>
  <c r="C134" i="15" s="1"/>
  <c r="B142" i="15"/>
  <c r="C142" i="15" s="1"/>
  <c r="B150" i="15"/>
  <c r="C150" i="15" s="1"/>
  <c r="B158" i="15"/>
  <c r="C158" i="15" s="1"/>
  <c r="B166" i="15"/>
  <c r="C166" i="15" s="1"/>
  <c r="B174" i="15"/>
  <c r="C174" i="15" s="1"/>
  <c r="B187" i="15"/>
  <c r="C187" i="15" s="1"/>
  <c r="J380" i="15"/>
  <c r="J376" i="15" s="1"/>
  <c r="N380" i="15"/>
  <c r="R380" i="15"/>
  <c r="V380" i="15"/>
  <c r="Z380" i="15"/>
  <c r="G381" i="15"/>
  <c r="G391" i="15" s="1"/>
  <c r="K381" i="15"/>
  <c r="K391" i="15" s="1"/>
  <c r="O381" i="15"/>
  <c r="O391" i="15" s="1"/>
  <c r="S381" i="15"/>
  <c r="S391" i="15" s="1"/>
  <c r="W381" i="15"/>
  <c r="W391" i="15" s="1"/>
  <c r="B203" i="15"/>
  <c r="C203" i="15" s="1"/>
  <c r="B221" i="15"/>
  <c r="C221" i="15" s="1"/>
  <c r="B223" i="15"/>
  <c r="C223" i="15" s="1"/>
  <c r="B225" i="15"/>
  <c r="C225" i="15" s="1"/>
  <c r="B235" i="15"/>
  <c r="C235" i="15" s="1"/>
  <c r="B237" i="15"/>
  <c r="C237" i="15" s="1"/>
  <c r="B239" i="15"/>
  <c r="C239" i="15" s="1"/>
  <c r="B241" i="15"/>
  <c r="C241" i="15" s="1"/>
  <c r="B243" i="15"/>
  <c r="C243" i="15" s="1"/>
  <c r="B245" i="15"/>
  <c r="C245" i="15" s="1"/>
  <c r="B247" i="15"/>
  <c r="C247" i="15" s="1"/>
  <c r="B249" i="15"/>
  <c r="C249" i="15" s="1"/>
  <c r="B251" i="15"/>
  <c r="C251" i="15" s="1"/>
  <c r="B253" i="15"/>
  <c r="C253" i="15" s="1"/>
  <c r="B255" i="15"/>
  <c r="C255" i="15" s="1"/>
  <c r="B257" i="15"/>
  <c r="C257" i="15" s="1"/>
  <c r="B259" i="15"/>
  <c r="C259" i="15" s="1"/>
  <c r="B261" i="15"/>
  <c r="C261" i="15" s="1"/>
  <c r="B263" i="15"/>
  <c r="C263" i="15" s="1"/>
  <c r="B265" i="15"/>
  <c r="C265" i="15" s="1"/>
  <c r="B267" i="15"/>
  <c r="C267" i="15" s="1"/>
  <c r="B269" i="15"/>
  <c r="C269" i="15" s="1"/>
  <c r="B271" i="15"/>
  <c r="C271" i="15" s="1"/>
  <c r="B273" i="15"/>
  <c r="C273" i="15" s="1"/>
  <c r="B275" i="15"/>
  <c r="C275" i="15" s="1"/>
  <c r="B277" i="15"/>
  <c r="C277" i="15" s="1"/>
  <c r="B279" i="15"/>
  <c r="C279" i="15" s="1"/>
  <c r="B281" i="15"/>
  <c r="C281" i="15" s="1"/>
  <c r="B283" i="15"/>
  <c r="C283" i="15" s="1"/>
  <c r="B285" i="15"/>
  <c r="C285" i="15" s="1"/>
  <c r="B287" i="15"/>
  <c r="C287" i="15" s="1"/>
  <c r="B289" i="15"/>
  <c r="C289" i="15" s="1"/>
  <c r="B291" i="15"/>
  <c r="C291" i="15" s="1"/>
  <c r="B293" i="15"/>
  <c r="C293" i="15" s="1"/>
  <c r="B295" i="15"/>
  <c r="C295" i="15" s="1"/>
  <c r="B297" i="15"/>
  <c r="C297" i="15" s="1"/>
  <c r="B299" i="15"/>
  <c r="C299" i="15" s="1"/>
  <c r="B301" i="15"/>
  <c r="C301" i="15" s="1"/>
  <c r="B307" i="15"/>
  <c r="C307" i="15" s="1"/>
  <c r="B315" i="15"/>
  <c r="C315" i="15" s="1"/>
  <c r="B323" i="15"/>
  <c r="C323" i="15" s="1"/>
  <c r="B366" i="15"/>
  <c r="C366" i="15" s="1"/>
  <c r="B374" i="15"/>
  <c r="C374" i="15" s="1"/>
  <c r="I378" i="15"/>
  <c r="M378" i="15"/>
  <c r="Q378" i="15"/>
  <c r="U378" i="15"/>
  <c r="Y378" i="15"/>
  <c r="I379" i="15"/>
  <c r="M379" i="15"/>
  <c r="Q379" i="15"/>
  <c r="U379" i="15"/>
  <c r="Y379" i="15"/>
  <c r="Y376" i="15" s="1"/>
  <c r="I382" i="15"/>
  <c r="J392" i="15" s="1"/>
  <c r="M382" i="15"/>
  <c r="Q382" i="15"/>
  <c r="U382" i="15"/>
  <c r="Y382" i="15"/>
  <c r="G377" i="15"/>
  <c r="G387" i="15" s="1"/>
  <c r="G361" i="15"/>
  <c r="B124" i="15"/>
  <c r="C124" i="15" s="1"/>
  <c r="H393" i="15"/>
  <c r="J381" i="15"/>
  <c r="J391" i="15" s="1"/>
  <c r="N381" i="15"/>
  <c r="N391" i="15" s="1"/>
  <c r="R381" i="15"/>
  <c r="R391" i="15" s="1"/>
  <c r="V381" i="15"/>
  <c r="V391" i="15" s="1"/>
  <c r="Z381" i="15"/>
  <c r="Z391" i="15" s="1"/>
  <c r="J395" i="15"/>
  <c r="I395" i="15"/>
  <c r="L395" i="15"/>
  <c r="H395" i="15"/>
  <c r="G395" i="15"/>
  <c r="G392" i="15"/>
  <c r="G390" i="15"/>
  <c r="B349" i="15"/>
  <c r="C349" i="15" s="1"/>
  <c r="G388" i="15" l="1"/>
  <c r="I390" i="15"/>
  <c r="H388" i="15"/>
  <c r="Z376" i="15"/>
  <c r="M392" i="15"/>
  <c r="T376" i="15"/>
  <c r="R393" i="15"/>
  <c r="Z394" i="15"/>
  <c r="L388" i="15"/>
  <c r="O376" i="15"/>
  <c r="Y388" i="15"/>
  <c r="R390" i="15"/>
  <c r="L392" i="15"/>
  <c r="G389" i="15"/>
  <c r="Y389" i="15"/>
  <c r="M376" i="15"/>
  <c r="R395" i="15"/>
  <c r="V389" i="15"/>
  <c r="V392" i="15"/>
  <c r="R388" i="15"/>
  <c r="H390" i="15"/>
  <c r="U390" i="15"/>
  <c r="I376" i="15"/>
  <c r="L389" i="15"/>
  <c r="I388" i="15"/>
  <c r="O395" i="15"/>
  <c r="M395" i="15"/>
  <c r="U393" i="15"/>
  <c r="Q376" i="15"/>
  <c r="G394" i="15"/>
  <c r="J394" i="15"/>
  <c r="R392" i="15"/>
  <c r="V394" i="15"/>
  <c r="K390" i="15"/>
  <c r="O389" i="15"/>
  <c r="I392" i="15"/>
  <c r="V395" i="15"/>
  <c r="X393" i="15"/>
  <c r="U376" i="15"/>
  <c r="M394" i="15"/>
  <c r="L390" i="15"/>
  <c r="O392" i="15"/>
  <c r="Y392" i="15"/>
  <c r="O388" i="15"/>
  <c r="Y395" i="15"/>
  <c r="K393" i="15"/>
  <c r="S394" i="15"/>
  <c r="V390" i="15"/>
  <c r="N393" i="15"/>
  <c r="P392" i="15"/>
  <c r="X376" i="15"/>
  <c r="R389" i="15"/>
  <c r="P376" i="15"/>
  <c r="S395" i="15"/>
  <c r="N394" i="15"/>
  <c r="S376" i="15"/>
  <c r="Y390" i="15"/>
  <c r="R376" i="15"/>
  <c r="S389" i="15"/>
  <c r="J389" i="15"/>
  <c r="S392" i="15"/>
  <c r="Z392" i="15"/>
  <c r="P388" i="15"/>
  <c r="J388" i="15"/>
  <c r="Z388" i="15"/>
  <c r="P395" i="15"/>
  <c r="Z395" i="15"/>
  <c r="O393" i="15"/>
  <c r="I393" i="15"/>
  <c r="V393" i="15"/>
  <c r="T394" i="15"/>
  <c r="G376" i="15"/>
  <c r="S390" i="15"/>
  <c r="P390" i="15"/>
  <c r="M390" i="15"/>
  <c r="J390" i="15"/>
  <c r="Z390" i="15"/>
  <c r="N376" i="15"/>
  <c r="W389" i="15"/>
  <c r="T389" i="15"/>
  <c r="Q389" i="15"/>
  <c r="N389" i="15"/>
  <c r="W392" i="15"/>
  <c r="T392" i="15"/>
  <c r="Q392" i="15"/>
  <c r="N392" i="15"/>
  <c r="W388" i="15"/>
  <c r="T388" i="15"/>
  <c r="Q388" i="15"/>
  <c r="N388" i="15"/>
  <c r="W395" i="15"/>
  <c r="T395" i="15"/>
  <c r="Q395" i="15"/>
  <c r="N395" i="15"/>
  <c r="S393" i="15"/>
  <c r="P393" i="15"/>
  <c r="M393" i="15"/>
  <c r="J393" i="15"/>
  <c r="Z393" i="15"/>
  <c r="K394" i="15"/>
  <c r="H394" i="15"/>
  <c r="X394" i="15"/>
  <c r="U394" i="15"/>
  <c r="R394" i="15"/>
  <c r="O390" i="15"/>
  <c r="H376" i="15"/>
  <c r="P389" i="15"/>
  <c r="M389" i="15"/>
  <c r="Z389" i="15"/>
  <c r="S388" i="15"/>
  <c r="M388" i="15"/>
  <c r="L393" i="15"/>
  <c r="Y393" i="15"/>
  <c r="W394" i="15"/>
  <c r="Q394" i="15"/>
  <c r="W390" i="15"/>
  <c r="T390" i="15"/>
  <c r="Q390" i="15"/>
  <c r="N390" i="15"/>
  <c r="K389" i="15"/>
  <c r="H389" i="15"/>
  <c r="X389" i="15"/>
  <c r="U389" i="15"/>
  <c r="K392" i="15"/>
  <c r="H392" i="15"/>
  <c r="X392" i="15"/>
  <c r="U392" i="15"/>
  <c r="K388" i="15"/>
  <c r="X388" i="15"/>
  <c r="U388" i="15"/>
  <c r="K395" i="15"/>
  <c r="X395" i="15"/>
  <c r="U395" i="15"/>
  <c r="G393" i="15"/>
  <c r="W393" i="15"/>
  <c r="T393" i="15"/>
  <c r="Q393" i="15"/>
  <c r="O394" i="15"/>
  <c r="L394" i="15"/>
  <c r="I394" i="15"/>
  <c r="Y394" i="15"/>
  <c r="H361" i="15"/>
  <c r="I361" i="15" s="1"/>
  <c r="J361" i="15" s="1"/>
  <c r="K361" i="15" s="1"/>
  <c r="L361" i="15" s="1"/>
  <c r="M361" i="15" s="1"/>
  <c r="N361" i="15" s="1"/>
  <c r="O361" i="15" s="1"/>
  <c r="P361" i="15" s="1"/>
  <c r="Q361" i="15" s="1"/>
  <c r="R361" i="15" s="1"/>
  <c r="S361" i="15" s="1"/>
  <c r="T361" i="15" s="1"/>
  <c r="U361" i="15" s="1"/>
  <c r="V361" i="15" s="1"/>
  <c r="W361" i="15" s="1"/>
  <c r="X361" i="15" s="1"/>
  <c r="Y361" i="15" s="1"/>
  <c r="Z361" i="15" s="1"/>
  <c r="B361" i="15" l="1"/>
  <c r="C361" i="15" s="1"/>
  <c r="B360" i="12" l="1"/>
  <c r="C360" i="12" s="1"/>
  <c r="B359" i="12"/>
  <c r="C359" i="12" s="1"/>
  <c r="B353" i="12"/>
  <c r="C353" i="12" s="1"/>
  <c r="B352" i="12"/>
  <c r="C352" i="12" s="1"/>
  <c r="B351" i="12"/>
  <c r="C351" i="12" s="1"/>
  <c r="B350" i="12"/>
  <c r="C350" i="12" s="1"/>
  <c r="B345" i="12"/>
  <c r="C345" i="12" s="1"/>
  <c r="B344" i="12"/>
  <c r="C344" i="12" s="1"/>
  <c r="B340" i="12"/>
  <c r="C340" i="12" s="1"/>
  <c r="B336" i="12"/>
  <c r="C336" i="12" s="1"/>
  <c r="B324" i="12"/>
  <c r="C324" i="12" s="1"/>
  <c r="B323" i="12"/>
  <c r="C323" i="12" s="1"/>
  <c r="B320" i="12"/>
  <c r="C320" i="12" s="1"/>
  <c r="B266" i="12"/>
  <c r="C266" i="12" s="1"/>
  <c r="B234" i="12"/>
  <c r="C234" i="12" s="1"/>
  <c r="B226" i="12"/>
  <c r="C226" i="12" s="1"/>
  <c r="B217" i="12"/>
  <c r="B203" i="12"/>
  <c r="C203" i="12" s="1"/>
  <c r="B202" i="12"/>
  <c r="C202" i="12" s="1"/>
  <c r="B199" i="12"/>
  <c r="C199" i="12" s="1"/>
  <c r="Z380" i="12"/>
  <c r="V380" i="12"/>
  <c r="R380" i="12"/>
  <c r="N380" i="12"/>
  <c r="J380" i="12"/>
  <c r="B187" i="12"/>
  <c r="C187" i="12" s="1"/>
  <c r="X385" i="12"/>
  <c r="T385" i="12"/>
  <c r="P385" i="12"/>
  <c r="L385" i="12"/>
  <c r="H385" i="12"/>
  <c r="Z377" i="12"/>
  <c r="Z387" i="12" s="1"/>
  <c r="Y377" i="12"/>
  <c r="Y387" i="12" s="1"/>
  <c r="X377" i="12"/>
  <c r="X387" i="12" s="1"/>
  <c r="W377" i="12"/>
  <c r="W387" i="12" s="1"/>
  <c r="V377" i="12"/>
  <c r="V387" i="12" s="1"/>
  <c r="U377" i="12"/>
  <c r="U387" i="12" s="1"/>
  <c r="T377" i="12"/>
  <c r="T387" i="12" s="1"/>
  <c r="S377" i="12"/>
  <c r="S387" i="12" s="1"/>
  <c r="R377" i="12"/>
  <c r="R387" i="12" s="1"/>
  <c r="Q377" i="12"/>
  <c r="Q387" i="12" s="1"/>
  <c r="P377" i="12"/>
  <c r="P387" i="12" s="1"/>
  <c r="O377" i="12"/>
  <c r="O387" i="12" s="1"/>
  <c r="N377" i="12"/>
  <c r="N387" i="12" s="1"/>
  <c r="M377" i="12"/>
  <c r="M387" i="12" s="1"/>
  <c r="L377" i="12"/>
  <c r="L387" i="12" s="1"/>
  <c r="K377" i="12"/>
  <c r="K387" i="12" s="1"/>
  <c r="J377" i="12"/>
  <c r="J387" i="12" s="1"/>
  <c r="I377" i="12"/>
  <c r="I387" i="12" s="1"/>
  <c r="H377" i="12"/>
  <c r="H387" i="12" s="1"/>
  <c r="B44" i="12" l="1"/>
  <c r="C44" i="12" s="1"/>
  <c r="B91" i="12"/>
  <c r="C91" i="12" s="1"/>
  <c r="B95" i="12"/>
  <c r="C95" i="12" s="1"/>
  <c r="B96" i="12"/>
  <c r="C96" i="12" s="1"/>
  <c r="B107" i="12"/>
  <c r="C107" i="12" s="1"/>
  <c r="B115" i="12"/>
  <c r="C115" i="12" s="1"/>
  <c r="B117" i="12"/>
  <c r="C117" i="12" s="1"/>
  <c r="B139" i="12"/>
  <c r="C139" i="12" s="1"/>
  <c r="B171" i="12"/>
  <c r="C171" i="12" s="1"/>
  <c r="B179" i="12"/>
  <c r="C179" i="12" s="1"/>
  <c r="B181" i="12"/>
  <c r="C181" i="12" s="1"/>
  <c r="B155" i="12"/>
  <c r="C155" i="12" s="1"/>
  <c r="B374" i="12"/>
  <c r="C374" i="12" s="1"/>
  <c r="B78" i="12"/>
  <c r="C78" i="12" s="1"/>
  <c r="B159" i="12"/>
  <c r="C159" i="12" s="1"/>
  <c r="B160" i="12"/>
  <c r="C160" i="12" s="1"/>
  <c r="B211" i="12"/>
  <c r="C211" i="12" s="1"/>
  <c r="B250" i="12"/>
  <c r="C250" i="12" s="1"/>
  <c r="B258" i="12"/>
  <c r="C258" i="12" s="1"/>
  <c r="B260" i="12"/>
  <c r="C260" i="12" s="1"/>
  <c r="B339" i="12"/>
  <c r="C339" i="12" s="1"/>
  <c r="B46" i="12"/>
  <c r="C46" i="12" s="1"/>
  <c r="B54" i="12"/>
  <c r="C54" i="12" s="1"/>
  <c r="B56" i="12"/>
  <c r="C56" i="12" s="1"/>
  <c r="B123" i="12"/>
  <c r="C123" i="12" s="1"/>
  <c r="B135" i="12"/>
  <c r="C135" i="12" s="1"/>
  <c r="B138" i="12"/>
  <c r="C138" i="12" s="1"/>
  <c r="B238" i="12"/>
  <c r="C238" i="12" s="1"/>
  <c r="B239" i="12"/>
  <c r="C239" i="12" s="1"/>
  <c r="B45" i="12"/>
  <c r="C45" i="12" s="1"/>
  <c r="B87" i="12"/>
  <c r="C87" i="12" s="1"/>
  <c r="B90" i="12"/>
  <c r="C90" i="12" s="1"/>
  <c r="B111" i="12"/>
  <c r="C111" i="12" s="1"/>
  <c r="B112" i="12"/>
  <c r="C112" i="12" s="1"/>
  <c r="B131" i="12"/>
  <c r="C131" i="12" s="1"/>
  <c r="B133" i="12"/>
  <c r="C133" i="12" s="1"/>
  <c r="B151" i="12"/>
  <c r="C151" i="12" s="1"/>
  <c r="B154" i="12"/>
  <c r="C154" i="12" s="1"/>
  <c r="B175" i="12"/>
  <c r="C175" i="12" s="1"/>
  <c r="B176" i="12"/>
  <c r="C176" i="12" s="1"/>
  <c r="B195" i="12"/>
  <c r="C195" i="12" s="1"/>
  <c r="B197" i="12"/>
  <c r="C197" i="12" s="1"/>
  <c r="B230" i="12"/>
  <c r="C230" i="12" s="1"/>
  <c r="B233" i="12"/>
  <c r="C233" i="12" s="1"/>
  <c r="B254" i="12"/>
  <c r="C254" i="12" s="1"/>
  <c r="B255" i="12"/>
  <c r="C255" i="12" s="1"/>
  <c r="B316" i="12"/>
  <c r="C316" i="12" s="1"/>
  <c r="B318" i="12"/>
  <c r="C318" i="12" s="1"/>
  <c r="N384" i="12"/>
  <c r="Z384" i="12"/>
  <c r="L383" i="12"/>
  <c r="X383" i="12"/>
  <c r="B70" i="12"/>
  <c r="C70" i="12" s="1"/>
  <c r="B76" i="12"/>
  <c r="C76" i="12" s="1"/>
  <c r="B77" i="12"/>
  <c r="C77" i="12" s="1"/>
  <c r="B85" i="12"/>
  <c r="C85" i="12" s="1"/>
  <c r="B103" i="12"/>
  <c r="C103" i="12" s="1"/>
  <c r="B106" i="12"/>
  <c r="C106" i="12" s="1"/>
  <c r="B127" i="12"/>
  <c r="C127" i="12" s="1"/>
  <c r="B128" i="12"/>
  <c r="C128" i="12" s="1"/>
  <c r="B147" i="12"/>
  <c r="C147" i="12" s="1"/>
  <c r="B149" i="12"/>
  <c r="C149" i="12" s="1"/>
  <c r="B167" i="12"/>
  <c r="C167" i="12" s="1"/>
  <c r="B170" i="12"/>
  <c r="C170" i="12" s="1"/>
  <c r="B191" i="12"/>
  <c r="C191" i="12" s="1"/>
  <c r="B192" i="12"/>
  <c r="C192" i="12" s="1"/>
  <c r="B213" i="12"/>
  <c r="C213" i="12" s="1"/>
  <c r="B215" i="12"/>
  <c r="C215" i="12" s="1"/>
  <c r="B218" i="12"/>
  <c r="C218" i="12" s="1"/>
  <c r="B220" i="12"/>
  <c r="C220" i="12" s="1"/>
  <c r="B222" i="12"/>
  <c r="C222" i="12" s="1"/>
  <c r="B224" i="12"/>
  <c r="C224" i="12" s="1"/>
  <c r="B246" i="12"/>
  <c r="C246" i="12" s="1"/>
  <c r="B249" i="12"/>
  <c r="C249" i="12" s="1"/>
  <c r="B312" i="12"/>
  <c r="C312" i="12" s="1"/>
  <c r="B313" i="12"/>
  <c r="C313" i="12" s="1"/>
  <c r="B332" i="12"/>
  <c r="C332" i="12" s="1"/>
  <c r="B334" i="12"/>
  <c r="C334" i="12" s="1"/>
  <c r="B8" i="12"/>
  <c r="C8" i="12" s="1"/>
  <c r="J384" i="12"/>
  <c r="R384" i="12"/>
  <c r="V384" i="12"/>
  <c r="H383" i="12"/>
  <c r="P383" i="12"/>
  <c r="T383" i="12"/>
  <c r="B62" i="12"/>
  <c r="C62" i="12" s="1"/>
  <c r="B66" i="12"/>
  <c r="C66" i="12" s="1"/>
  <c r="B99" i="12"/>
  <c r="C99" i="12" s="1"/>
  <c r="B101" i="12"/>
  <c r="C101" i="12" s="1"/>
  <c r="B119" i="12"/>
  <c r="C119" i="12" s="1"/>
  <c r="B122" i="12"/>
  <c r="C122" i="12" s="1"/>
  <c r="B143" i="12"/>
  <c r="C143" i="12" s="1"/>
  <c r="B144" i="12"/>
  <c r="C144" i="12" s="1"/>
  <c r="B163" i="12"/>
  <c r="C163" i="12" s="1"/>
  <c r="B165" i="12"/>
  <c r="C165" i="12" s="1"/>
  <c r="B183" i="12"/>
  <c r="C183" i="12" s="1"/>
  <c r="B186" i="12"/>
  <c r="C186" i="12" s="1"/>
  <c r="B207" i="12"/>
  <c r="C207" i="12" s="1"/>
  <c r="B208" i="12"/>
  <c r="C208" i="12" s="1"/>
  <c r="B242" i="12"/>
  <c r="C242" i="12" s="1"/>
  <c r="B244" i="12"/>
  <c r="C244" i="12" s="1"/>
  <c r="B262" i="12"/>
  <c r="C262" i="12" s="1"/>
  <c r="B265" i="12"/>
  <c r="C265" i="12" s="1"/>
  <c r="B307" i="12"/>
  <c r="C307" i="12" s="1"/>
  <c r="B328" i="12"/>
  <c r="C328" i="12" s="1"/>
  <c r="B329" i="12"/>
  <c r="C329" i="12" s="1"/>
  <c r="B10" i="12"/>
  <c r="C10" i="12" s="1"/>
  <c r="B12" i="12"/>
  <c r="C12" i="12" s="1"/>
  <c r="B16" i="12"/>
  <c r="C16" i="12" s="1"/>
  <c r="B18" i="12"/>
  <c r="C18" i="12" s="1"/>
  <c r="B20" i="12"/>
  <c r="C20" i="12" s="1"/>
  <c r="B22" i="12"/>
  <c r="C22" i="12" s="1"/>
  <c r="B24" i="12"/>
  <c r="C24" i="12" s="1"/>
  <c r="B26" i="12"/>
  <c r="C26" i="12" s="1"/>
  <c r="B28" i="12"/>
  <c r="C28" i="12" s="1"/>
  <c r="B33" i="12"/>
  <c r="C33" i="12" s="1"/>
  <c r="B39" i="12"/>
  <c r="C39" i="12" s="1"/>
  <c r="B41" i="12"/>
  <c r="C41" i="12" s="1"/>
  <c r="B52" i="12"/>
  <c r="C52" i="12" s="1"/>
  <c r="B53" i="12"/>
  <c r="C53" i="12" s="1"/>
  <c r="B64" i="12"/>
  <c r="C64" i="12" s="1"/>
  <c r="B74" i="12"/>
  <c r="C74" i="12" s="1"/>
  <c r="B84" i="12"/>
  <c r="C84" i="12" s="1"/>
  <c r="H378" i="12"/>
  <c r="P378" i="12"/>
  <c r="X378" i="12"/>
  <c r="B100" i="12"/>
  <c r="C100" i="12" s="1"/>
  <c r="B105" i="12"/>
  <c r="C105" i="12" s="1"/>
  <c r="B110" i="12"/>
  <c r="C110" i="12" s="1"/>
  <c r="B116" i="12"/>
  <c r="C116" i="12" s="1"/>
  <c r="B126" i="12"/>
  <c r="C126" i="12" s="1"/>
  <c r="B132" i="12"/>
  <c r="C132" i="12" s="1"/>
  <c r="H379" i="12"/>
  <c r="P379" i="12"/>
  <c r="T379" i="12"/>
  <c r="B158" i="12"/>
  <c r="C158" i="12" s="1"/>
  <c r="B169" i="12"/>
  <c r="C169" i="12" s="1"/>
  <c r="B174" i="12"/>
  <c r="C174" i="12" s="1"/>
  <c r="B180" i="12"/>
  <c r="C180" i="12" s="1"/>
  <c r="K380" i="12"/>
  <c r="S380" i="12"/>
  <c r="B190" i="12"/>
  <c r="C190" i="12" s="1"/>
  <c r="B196" i="12"/>
  <c r="C196" i="12" s="1"/>
  <c r="B206" i="12"/>
  <c r="C206" i="12" s="1"/>
  <c r="B232" i="12"/>
  <c r="C232" i="12" s="1"/>
  <c r="B237" i="12"/>
  <c r="C237" i="12" s="1"/>
  <c r="B243" i="12"/>
  <c r="C243" i="12" s="1"/>
  <c r="B248" i="12"/>
  <c r="C248" i="12" s="1"/>
  <c r="B253" i="12"/>
  <c r="C253" i="12" s="1"/>
  <c r="B259" i="12"/>
  <c r="C259" i="12" s="1"/>
  <c r="B306" i="12"/>
  <c r="C306" i="12" s="1"/>
  <c r="B322" i="12"/>
  <c r="C322" i="12" s="1"/>
  <c r="B338" i="12"/>
  <c r="C338" i="12" s="1"/>
  <c r="B343" i="12"/>
  <c r="C343" i="12" s="1"/>
  <c r="I383" i="12"/>
  <c r="M383" i="12"/>
  <c r="Q383" i="12"/>
  <c r="U383" i="12"/>
  <c r="Y383" i="12"/>
  <c r="B50" i="12"/>
  <c r="C50" i="12" s="1"/>
  <c r="B60" i="12"/>
  <c r="C60" i="12" s="1"/>
  <c r="B61" i="12"/>
  <c r="C61" i="12" s="1"/>
  <c r="B72" i="12"/>
  <c r="C72" i="12" s="1"/>
  <c r="B82" i="12"/>
  <c r="C82" i="12" s="1"/>
  <c r="B88" i="12"/>
  <c r="C88" i="12" s="1"/>
  <c r="B93" i="12"/>
  <c r="C93" i="12" s="1"/>
  <c r="B98" i="12"/>
  <c r="C98" i="12" s="1"/>
  <c r="B104" i="12"/>
  <c r="C104" i="12" s="1"/>
  <c r="B109" i="12"/>
  <c r="C109" i="12" s="1"/>
  <c r="B114" i="12"/>
  <c r="C114" i="12" s="1"/>
  <c r="B120" i="12"/>
  <c r="C120" i="12" s="1"/>
  <c r="B125" i="12"/>
  <c r="C125" i="12" s="1"/>
  <c r="B130" i="12"/>
  <c r="C130" i="12" s="1"/>
  <c r="B136" i="12"/>
  <c r="C136" i="12" s="1"/>
  <c r="B141" i="12"/>
  <c r="C141" i="12" s="1"/>
  <c r="B146" i="12"/>
  <c r="C146" i="12" s="1"/>
  <c r="B152" i="12"/>
  <c r="C152" i="12" s="1"/>
  <c r="B157" i="12"/>
  <c r="C157" i="12" s="1"/>
  <c r="B162" i="12"/>
  <c r="C162" i="12" s="1"/>
  <c r="B168" i="12"/>
  <c r="C168" i="12" s="1"/>
  <c r="B173" i="12"/>
  <c r="C173" i="12" s="1"/>
  <c r="B178" i="12"/>
  <c r="C178" i="12" s="1"/>
  <c r="B184" i="12"/>
  <c r="C184" i="12" s="1"/>
  <c r="B189" i="12"/>
  <c r="C189" i="12" s="1"/>
  <c r="B194" i="12"/>
  <c r="C194" i="12" s="1"/>
  <c r="G381" i="12"/>
  <c r="G391" i="12" s="1"/>
  <c r="K381" i="12"/>
  <c r="K391" i="12" s="1"/>
  <c r="O381" i="12"/>
  <c r="O391" i="12" s="1"/>
  <c r="S381" i="12"/>
  <c r="S391" i="12" s="1"/>
  <c r="W381" i="12"/>
  <c r="W391" i="12" s="1"/>
  <c r="B205" i="12"/>
  <c r="C205" i="12" s="1"/>
  <c r="B210" i="12"/>
  <c r="C210" i="12" s="1"/>
  <c r="B231" i="12"/>
  <c r="C231" i="12" s="1"/>
  <c r="B236" i="12"/>
  <c r="C236" i="12" s="1"/>
  <c r="B241" i="12"/>
  <c r="C241" i="12" s="1"/>
  <c r="B247" i="12"/>
  <c r="C247" i="12" s="1"/>
  <c r="B252" i="12"/>
  <c r="C252" i="12" s="1"/>
  <c r="B257" i="12"/>
  <c r="C257" i="12" s="1"/>
  <c r="B263" i="12"/>
  <c r="C263" i="12" s="1"/>
  <c r="B268" i="12"/>
  <c r="C268" i="12" s="1"/>
  <c r="B269" i="12"/>
  <c r="C269" i="12" s="1"/>
  <c r="B310" i="12"/>
  <c r="C310" i="12" s="1"/>
  <c r="B315" i="12"/>
  <c r="C315" i="12" s="1"/>
  <c r="B321" i="12"/>
  <c r="C321" i="12" s="1"/>
  <c r="B326" i="12"/>
  <c r="C326" i="12" s="1"/>
  <c r="B331" i="12"/>
  <c r="C331" i="12" s="1"/>
  <c r="B337" i="12"/>
  <c r="C337" i="12" s="1"/>
  <c r="B342" i="12"/>
  <c r="C342" i="12" s="1"/>
  <c r="B348" i="12"/>
  <c r="C348" i="12" s="1"/>
  <c r="B14" i="12"/>
  <c r="C14" i="12" s="1"/>
  <c r="B30" i="12"/>
  <c r="C30" i="12" s="1"/>
  <c r="B35" i="12"/>
  <c r="C35" i="12" s="1"/>
  <c r="B37" i="12"/>
  <c r="C37" i="12" s="1"/>
  <c r="L378" i="12"/>
  <c r="T378" i="12"/>
  <c r="B94" i="12"/>
  <c r="C94" i="12" s="1"/>
  <c r="B121" i="12"/>
  <c r="C121" i="12" s="1"/>
  <c r="L379" i="12"/>
  <c r="X379" i="12"/>
  <c r="B142" i="12"/>
  <c r="C142" i="12" s="1"/>
  <c r="B148" i="12"/>
  <c r="C148" i="12" s="1"/>
  <c r="B153" i="12"/>
  <c r="C153" i="12" s="1"/>
  <c r="B164" i="12"/>
  <c r="C164" i="12" s="1"/>
  <c r="B185" i="12"/>
  <c r="C185" i="12" s="1"/>
  <c r="G380" i="12"/>
  <c r="O380" i="12"/>
  <c r="W380" i="12"/>
  <c r="B201" i="12"/>
  <c r="C201" i="12" s="1"/>
  <c r="B212" i="12"/>
  <c r="C212" i="12" s="1"/>
  <c r="B264" i="12"/>
  <c r="C264" i="12" s="1"/>
  <c r="B311" i="12"/>
  <c r="C311" i="12" s="1"/>
  <c r="B317" i="12"/>
  <c r="C317" i="12" s="1"/>
  <c r="B327" i="12"/>
  <c r="C327" i="12" s="1"/>
  <c r="B333" i="12"/>
  <c r="C333" i="12" s="1"/>
  <c r="B48" i="12"/>
  <c r="C48" i="12" s="1"/>
  <c r="B58" i="12"/>
  <c r="C58" i="12" s="1"/>
  <c r="B68" i="12"/>
  <c r="C68" i="12" s="1"/>
  <c r="B69" i="12"/>
  <c r="C69" i="12" s="1"/>
  <c r="B80" i="12"/>
  <c r="C80" i="12" s="1"/>
  <c r="B86" i="12"/>
  <c r="C86" i="12" s="1"/>
  <c r="B92" i="12"/>
  <c r="C92" i="12" s="1"/>
  <c r="B97" i="12"/>
  <c r="C97" i="12" s="1"/>
  <c r="B102" i="12"/>
  <c r="C102" i="12" s="1"/>
  <c r="B108" i="12"/>
  <c r="C108" i="12" s="1"/>
  <c r="B113" i="12"/>
  <c r="C113" i="12" s="1"/>
  <c r="B118" i="12"/>
  <c r="C118" i="12" s="1"/>
  <c r="G382" i="12"/>
  <c r="K382" i="12"/>
  <c r="O382" i="12"/>
  <c r="S382" i="12"/>
  <c r="W382" i="12"/>
  <c r="B129" i="12"/>
  <c r="C129" i="12" s="1"/>
  <c r="B134" i="12"/>
  <c r="C134" i="12" s="1"/>
  <c r="B140" i="12"/>
  <c r="C140" i="12" s="1"/>
  <c r="B145" i="12"/>
  <c r="C145" i="12" s="1"/>
  <c r="B150" i="12"/>
  <c r="C150" i="12" s="1"/>
  <c r="B156" i="12"/>
  <c r="C156" i="12" s="1"/>
  <c r="B161" i="12"/>
  <c r="C161" i="12" s="1"/>
  <c r="B166" i="12"/>
  <c r="C166" i="12" s="1"/>
  <c r="B172" i="12"/>
  <c r="C172" i="12" s="1"/>
  <c r="B177" i="12"/>
  <c r="C177" i="12" s="1"/>
  <c r="B182" i="12"/>
  <c r="C182" i="12" s="1"/>
  <c r="B188" i="12"/>
  <c r="C188" i="12" s="1"/>
  <c r="B193" i="12"/>
  <c r="C193" i="12" s="1"/>
  <c r="B198" i="12"/>
  <c r="C198" i="12" s="1"/>
  <c r="B204" i="12"/>
  <c r="C204" i="12" s="1"/>
  <c r="B209" i="12"/>
  <c r="C209" i="12" s="1"/>
  <c r="B229" i="12"/>
  <c r="C229" i="12" s="1"/>
  <c r="B235" i="12"/>
  <c r="C235" i="12" s="1"/>
  <c r="B240" i="12"/>
  <c r="C240" i="12" s="1"/>
  <c r="B245" i="12"/>
  <c r="C245" i="12" s="1"/>
  <c r="B251" i="12"/>
  <c r="C251" i="12" s="1"/>
  <c r="B256" i="12"/>
  <c r="C256" i="12" s="1"/>
  <c r="B261" i="12"/>
  <c r="C261" i="12" s="1"/>
  <c r="B267" i="12"/>
  <c r="C267" i="12" s="1"/>
  <c r="B308" i="12"/>
  <c r="C308" i="12" s="1"/>
  <c r="B314" i="12"/>
  <c r="C314" i="12" s="1"/>
  <c r="B319" i="12"/>
  <c r="C319" i="12" s="1"/>
  <c r="B325" i="12"/>
  <c r="C325" i="12" s="1"/>
  <c r="B330" i="12"/>
  <c r="C330" i="12" s="1"/>
  <c r="B335" i="12"/>
  <c r="C335" i="12" s="1"/>
  <c r="B341" i="12"/>
  <c r="C341" i="12" s="1"/>
  <c r="B346" i="12"/>
  <c r="C346" i="12" s="1"/>
  <c r="G384" i="12"/>
  <c r="O384" i="12"/>
  <c r="W384" i="12"/>
  <c r="I385" i="12"/>
  <c r="W395" i="12" s="1"/>
  <c r="Q385" i="12"/>
  <c r="Y385" i="12"/>
  <c r="B47" i="12"/>
  <c r="C47" i="12" s="1"/>
  <c r="B55" i="12"/>
  <c r="C55" i="12" s="1"/>
  <c r="B63" i="12"/>
  <c r="C63" i="12" s="1"/>
  <c r="B71" i="12"/>
  <c r="C71" i="12" s="1"/>
  <c r="B79" i="12"/>
  <c r="C79" i="12" s="1"/>
  <c r="I378" i="12"/>
  <c r="Q378" i="12"/>
  <c r="Y378" i="12"/>
  <c r="H382" i="12"/>
  <c r="P382" i="12"/>
  <c r="X382" i="12"/>
  <c r="M379" i="12"/>
  <c r="U379" i="12"/>
  <c r="L381" i="12"/>
  <c r="L391" i="12" s="1"/>
  <c r="X381" i="12"/>
  <c r="X391" i="12" s="1"/>
  <c r="B271" i="12"/>
  <c r="C271" i="12" s="1"/>
  <c r="B277" i="12"/>
  <c r="C277" i="12" s="1"/>
  <c r="B279" i="12"/>
  <c r="C279" i="12" s="1"/>
  <c r="B283" i="12"/>
  <c r="C283" i="12" s="1"/>
  <c r="B285" i="12"/>
  <c r="C285" i="12" s="1"/>
  <c r="B289" i="12"/>
  <c r="C289" i="12" s="1"/>
  <c r="B293" i="12"/>
  <c r="C293" i="12" s="1"/>
  <c r="B299" i="12"/>
  <c r="C299" i="12" s="1"/>
  <c r="B301" i="12"/>
  <c r="C301" i="12" s="1"/>
  <c r="B363" i="12"/>
  <c r="C363" i="12" s="1"/>
  <c r="H384" i="12"/>
  <c r="L384" i="12"/>
  <c r="P384" i="12"/>
  <c r="T384" i="12"/>
  <c r="X384" i="12"/>
  <c r="B9" i="12"/>
  <c r="C9" i="12" s="1"/>
  <c r="B11" i="12"/>
  <c r="C11" i="12" s="1"/>
  <c r="J383" i="12"/>
  <c r="N383" i="12"/>
  <c r="R383" i="12"/>
  <c r="V383" i="12"/>
  <c r="Z383" i="12"/>
  <c r="B15" i="12"/>
  <c r="C15" i="12" s="1"/>
  <c r="B17" i="12"/>
  <c r="C17" i="12" s="1"/>
  <c r="B19" i="12"/>
  <c r="C19" i="12" s="1"/>
  <c r="B21" i="12"/>
  <c r="C21" i="12" s="1"/>
  <c r="B23" i="12"/>
  <c r="C23" i="12" s="1"/>
  <c r="B25" i="12"/>
  <c r="C25" i="12" s="1"/>
  <c r="B27" i="12"/>
  <c r="C27" i="12" s="1"/>
  <c r="J385" i="12"/>
  <c r="N385" i="12"/>
  <c r="R385" i="12"/>
  <c r="V385" i="12"/>
  <c r="Z385" i="12"/>
  <c r="B31" i="12"/>
  <c r="C31" i="12" s="1"/>
  <c r="B34" i="12"/>
  <c r="C34" i="12" s="1"/>
  <c r="B36" i="12"/>
  <c r="C36" i="12" s="1"/>
  <c r="B38" i="12"/>
  <c r="C38" i="12" s="1"/>
  <c r="B40" i="12"/>
  <c r="C40" i="12" s="1"/>
  <c r="B42" i="12"/>
  <c r="C42" i="12" s="1"/>
  <c r="B49" i="12"/>
  <c r="C49" i="12" s="1"/>
  <c r="B57" i="12"/>
  <c r="C57" i="12" s="1"/>
  <c r="B65" i="12"/>
  <c r="C65" i="12" s="1"/>
  <c r="B73" i="12"/>
  <c r="C73" i="12" s="1"/>
  <c r="B81" i="12"/>
  <c r="C81" i="12" s="1"/>
  <c r="B89" i="12"/>
  <c r="C89" i="12" s="1"/>
  <c r="J378" i="12"/>
  <c r="N378" i="12"/>
  <c r="R378" i="12"/>
  <c r="V378" i="12"/>
  <c r="Z378" i="12"/>
  <c r="I382" i="12"/>
  <c r="M382" i="12"/>
  <c r="Q382" i="12"/>
  <c r="U382" i="12"/>
  <c r="Y382" i="12"/>
  <c r="B137" i="12"/>
  <c r="C137" i="12" s="1"/>
  <c r="J379" i="12"/>
  <c r="N379" i="12"/>
  <c r="R379" i="12"/>
  <c r="V379" i="12"/>
  <c r="Z379" i="12"/>
  <c r="H380" i="12"/>
  <c r="L380" i="12"/>
  <c r="P380" i="12"/>
  <c r="T380" i="12"/>
  <c r="X380" i="12"/>
  <c r="I381" i="12"/>
  <c r="I391" i="12" s="1"/>
  <c r="M381" i="12"/>
  <c r="M391" i="12" s="1"/>
  <c r="Q381" i="12"/>
  <c r="Q391" i="12" s="1"/>
  <c r="U381" i="12"/>
  <c r="U391" i="12" s="1"/>
  <c r="Y381" i="12"/>
  <c r="Y391" i="12" s="1"/>
  <c r="B214" i="12"/>
  <c r="C214" i="12" s="1"/>
  <c r="B216" i="12"/>
  <c r="C216" i="12" s="1"/>
  <c r="B219" i="12"/>
  <c r="C219" i="12" s="1"/>
  <c r="B221" i="12"/>
  <c r="C221" i="12" s="1"/>
  <c r="B223" i="12"/>
  <c r="C223" i="12" s="1"/>
  <c r="B225" i="12"/>
  <c r="C225" i="12" s="1"/>
  <c r="B309" i="12"/>
  <c r="C309" i="12" s="1"/>
  <c r="B362" i="12"/>
  <c r="C362" i="12" s="1"/>
  <c r="B364" i="12"/>
  <c r="C364" i="12" s="1"/>
  <c r="B366" i="12"/>
  <c r="C366" i="12" s="1"/>
  <c r="B368" i="12"/>
  <c r="C368" i="12" s="1"/>
  <c r="B369" i="12"/>
  <c r="C369" i="12" s="1"/>
  <c r="B371" i="12"/>
  <c r="C371" i="12" s="1"/>
  <c r="B373" i="12"/>
  <c r="C373" i="12" s="1"/>
  <c r="K384" i="12"/>
  <c r="S384" i="12"/>
  <c r="M385" i="12"/>
  <c r="U385" i="12"/>
  <c r="M378" i="12"/>
  <c r="U378" i="12"/>
  <c r="L382" i="12"/>
  <c r="T382" i="12"/>
  <c r="I379" i="12"/>
  <c r="Q379" i="12"/>
  <c r="Y379" i="12"/>
  <c r="H381" i="12"/>
  <c r="H391" i="12" s="1"/>
  <c r="P381" i="12"/>
  <c r="P391" i="12" s="1"/>
  <c r="T381" i="12"/>
  <c r="T391" i="12" s="1"/>
  <c r="B228" i="12"/>
  <c r="C228" i="12" s="1"/>
  <c r="B273" i="12"/>
  <c r="C273" i="12" s="1"/>
  <c r="B275" i="12"/>
  <c r="C275" i="12" s="1"/>
  <c r="B281" i="12"/>
  <c r="C281" i="12" s="1"/>
  <c r="B287" i="12"/>
  <c r="C287" i="12" s="1"/>
  <c r="B291" i="12"/>
  <c r="C291" i="12" s="1"/>
  <c r="B295" i="12"/>
  <c r="C295" i="12" s="1"/>
  <c r="B297" i="12"/>
  <c r="C297" i="12" s="1"/>
  <c r="B303" i="12"/>
  <c r="C303" i="12" s="1"/>
  <c r="B305" i="12"/>
  <c r="C305" i="12" s="1"/>
  <c r="B365" i="12"/>
  <c r="C365" i="12" s="1"/>
  <c r="B367" i="12"/>
  <c r="C367" i="12" s="1"/>
  <c r="I384" i="12"/>
  <c r="M384" i="12"/>
  <c r="Q384" i="12"/>
  <c r="U384" i="12"/>
  <c r="Y384" i="12"/>
  <c r="G383" i="12"/>
  <c r="G393" i="12" s="1"/>
  <c r="K383" i="12"/>
  <c r="O383" i="12"/>
  <c r="S383" i="12"/>
  <c r="W383" i="12"/>
  <c r="G385" i="12"/>
  <c r="K385" i="12"/>
  <c r="O385" i="12"/>
  <c r="S385" i="12"/>
  <c r="W385" i="12"/>
  <c r="B43" i="12"/>
  <c r="C43" i="12" s="1"/>
  <c r="B51" i="12"/>
  <c r="C51" i="12" s="1"/>
  <c r="B59" i="12"/>
  <c r="C59" i="12" s="1"/>
  <c r="B67" i="12"/>
  <c r="C67" i="12" s="1"/>
  <c r="B75" i="12"/>
  <c r="C75" i="12" s="1"/>
  <c r="B83" i="12"/>
  <c r="C83" i="12" s="1"/>
  <c r="G378" i="12"/>
  <c r="K378" i="12"/>
  <c r="O378" i="12"/>
  <c r="S378" i="12"/>
  <c r="W378" i="12"/>
  <c r="B124" i="12"/>
  <c r="C124" i="12" s="1"/>
  <c r="J382" i="12"/>
  <c r="N382" i="12"/>
  <c r="R382" i="12"/>
  <c r="V382" i="12"/>
  <c r="Z382" i="12"/>
  <c r="G379" i="12"/>
  <c r="K379" i="12"/>
  <c r="O379" i="12"/>
  <c r="S379" i="12"/>
  <c r="W379" i="12"/>
  <c r="I380" i="12"/>
  <c r="M380" i="12"/>
  <c r="Q380" i="12"/>
  <c r="U380" i="12"/>
  <c r="Y380" i="12"/>
  <c r="B200" i="12"/>
  <c r="C200" i="12" s="1"/>
  <c r="J381" i="12"/>
  <c r="J391" i="12" s="1"/>
  <c r="N381" i="12"/>
  <c r="N391" i="12" s="1"/>
  <c r="R381" i="12"/>
  <c r="R391" i="12" s="1"/>
  <c r="V381" i="12"/>
  <c r="V391" i="12" s="1"/>
  <c r="Z381" i="12"/>
  <c r="Z391" i="12" s="1"/>
  <c r="B227" i="12"/>
  <c r="C227" i="12" s="1"/>
  <c r="B270" i="12"/>
  <c r="C270" i="12" s="1"/>
  <c r="B272" i="12"/>
  <c r="C272" i="12" s="1"/>
  <c r="B274" i="12"/>
  <c r="C274" i="12" s="1"/>
  <c r="B276" i="12"/>
  <c r="C276" i="12" s="1"/>
  <c r="B278" i="12"/>
  <c r="C278" i="12" s="1"/>
  <c r="B280" i="12"/>
  <c r="C280" i="12" s="1"/>
  <c r="B282" i="12"/>
  <c r="C282" i="12" s="1"/>
  <c r="B284" i="12"/>
  <c r="C284" i="12" s="1"/>
  <c r="B286" i="12"/>
  <c r="C286" i="12" s="1"/>
  <c r="B288" i="12"/>
  <c r="C288" i="12" s="1"/>
  <c r="B290" i="12"/>
  <c r="C290" i="12" s="1"/>
  <c r="B292" i="12"/>
  <c r="C292" i="12" s="1"/>
  <c r="B294" i="12"/>
  <c r="C294" i="12" s="1"/>
  <c r="B296" i="12"/>
  <c r="C296" i="12" s="1"/>
  <c r="B298" i="12"/>
  <c r="C298" i="12" s="1"/>
  <c r="B300" i="12"/>
  <c r="C300" i="12" s="1"/>
  <c r="B302" i="12"/>
  <c r="C302" i="12" s="1"/>
  <c r="B304" i="12"/>
  <c r="C304" i="12" s="1"/>
  <c r="B347" i="12"/>
  <c r="C347" i="12" s="1"/>
  <c r="B370" i="12"/>
  <c r="C370" i="12" s="1"/>
  <c r="B372" i="12"/>
  <c r="C372" i="12" s="1"/>
  <c r="B375" i="12"/>
  <c r="C375" i="12" s="1"/>
  <c r="B13" i="12"/>
  <c r="C13" i="12" s="1"/>
  <c r="B29" i="12"/>
  <c r="C29" i="12" s="1"/>
  <c r="G377" i="12"/>
  <c r="G387" i="12" s="1"/>
  <c r="G361" i="12"/>
  <c r="G394" i="12"/>
  <c r="G395" i="12"/>
  <c r="G392" i="12"/>
  <c r="Q389" i="12"/>
  <c r="G389" i="12"/>
  <c r="B349" i="12"/>
  <c r="C349" i="12" s="1"/>
  <c r="N392" i="12" l="1"/>
  <c r="Y376" i="12"/>
  <c r="O376" i="12"/>
  <c r="T388" i="12"/>
  <c r="Q393" i="12"/>
  <c r="T394" i="12"/>
  <c r="W390" i="12"/>
  <c r="T389" i="12"/>
  <c r="W392" i="12"/>
  <c r="W394" i="12"/>
  <c r="T390" i="12"/>
  <c r="R376" i="12"/>
  <c r="N390" i="12"/>
  <c r="Q395" i="12"/>
  <c r="W376" i="12"/>
  <c r="S376" i="12"/>
  <c r="Z393" i="12"/>
  <c r="Q394" i="12"/>
  <c r="N389" i="12"/>
  <c r="V376" i="12"/>
  <c r="N395" i="12"/>
  <c r="T392" i="12"/>
  <c r="L376" i="12"/>
  <c r="Z388" i="12"/>
  <c r="T376" i="12"/>
  <c r="W389" i="12"/>
  <c r="Q388" i="12"/>
  <c r="I376" i="12"/>
  <c r="Q390" i="12"/>
  <c r="H389" i="12"/>
  <c r="W388" i="12"/>
  <c r="N388" i="12"/>
  <c r="H393" i="12"/>
  <c r="N394" i="12"/>
  <c r="Z392" i="12"/>
  <c r="H392" i="12"/>
  <c r="G388" i="12"/>
  <c r="T395" i="12"/>
  <c r="W393" i="12"/>
  <c r="N393" i="12"/>
  <c r="G390" i="12"/>
  <c r="K392" i="12"/>
  <c r="Q392" i="12"/>
  <c r="H388" i="12"/>
  <c r="T393" i="12"/>
  <c r="K376" i="12"/>
  <c r="Z395" i="12"/>
  <c r="R393" i="12"/>
  <c r="Z389" i="12"/>
  <c r="M376" i="12"/>
  <c r="X376" i="12"/>
  <c r="Z390" i="12"/>
  <c r="N376" i="12"/>
  <c r="Z376" i="12"/>
  <c r="J376" i="12"/>
  <c r="Z394" i="12"/>
  <c r="U392" i="12"/>
  <c r="R388" i="12"/>
  <c r="U376" i="12"/>
  <c r="H376" i="12"/>
  <c r="H390" i="12"/>
  <c r="U390" i="12"/>
  <c r="K389" i="12"/>
  <c r="X389" i="12"/>
  <c r="X392" i="12"/>
  <c r="R392" i="12"/>
  <c r="U388" i="12"/>
  <c r="K395" i="12"/>
  <c r="X395" i="12"/>
  <c r="R395" i="12"/>
  <c r="U393" i="12"/>
  <c r="K394" i="12"/>
  <c r="X394" i="12"/>
  <c r="R394" i="12"/>
  <c r="Q376" i="12"/>
  <c r="G376" i="12"/>
  <c r="O390" i="12"/>
  <c r="L390" i="12"/>
  <c r="I390" i="12"/>
  <c r="Y390" i="12"/>
  <c r="V390" i="12"/>
  <c r="O389" i="12"/>
  <c r="L389" i="12"/>
  <c r="I389" i="12"/>
  <c r="Y389" i="12"/>
  <c r="V389" i="12"/>
  <c r="O392" i="12"/>
  <c r="L392" i="12"/>
  <c r="I392" i="12"/>
  <c r="Y392" i="12"/>
  <c r="V392" i="12"/>
  <c r="O388" i="12"/>
  <c r="L388" i="12"/>
  <c r="I388" i="12"/>
  <c r="Y388" i="12"/>
  <c r="V388" i="12"/>
  <c r="O395" i="12"/>
  <c r="L395" i="12"/>
  <c r="I395" i="12"/>
  <c r="Y395" i="12"/>
  <c r="V395" i="12"/>
  <c r="O393" i="12"/>
  <c r="L393" i="12"/>
  <c r="I393" i="12"/>
  <c r="Y393" i="12"/>
  <c r="V393" i="12"/>
  <c r="O394" i="12"/>
  <c r="L394" i="12"/>
  <c r="I394" i="12"/>
  <c r="Y394" i="12"/>
  <c r="V394" i="12"/>
  <c r="K390" i="12"/>
  <c r="X390" i="12"/>
  <c r="R390" i="12"/>
  <c r="U389" i="12"/>
  <c r="R389" i="12"/>
  <c r="K388" i="12"/>
  <c r="X388" i="12"/>
  <c r="H395" i="12"/>
  <c r="U395" i="12"/>
  <c r="K393" i="12"/>
  <c r="X393" i="12"/>
  <c r="H394" i="12"/>
  <c r="U394" i="12"/>
  <c r="P376" i="12"/>
  <c r="S390" i="12"/>
  <c r="P390" i="12"/>
  <c r="M390" i="12"/>
  <c r="J390" i="12"/>
  <c r="S389" i="12"/>
  <c r="P389" i="12"/>
  <c r="M389" i="12"/>
  <c r="J389" i="12"/>
  <c r="S392" i="12"/>
  <c r="P392" i="12"/>
  <c r="M392" i="12"/>
  <c r="J392" i="12"/>
  <c r="S388" i="12"/>
  <c r="P388" i="12"/>
  <c r="M388" i="12"/>
  <c r="J388" i="12"/>
  <c r="S395" i="12"/>
  <c r="P395" i="12"/>
  <c r="M395" i="12"/>
  <c r="J395" i="12"/>
  <c r="S393" i="12"/>
  <c r="P393" i="12"/>
  <c r="M393" i="12"/>
  <c r="J393" i="12"/>
  <c r="S394" i="12"/>
  <c r="P394" i="12"/>
  <c r="M394" i="12"/>
  <c r="J394" i="12"/>
  <c r="H361" i="12"/>
  <c r="I361" i="12" s="1"/>
  <c r="J361" i="12" s="1"/>
  <c r="K361" i="12" s="1"/>
  <c r="L361" i="12" s="1"/>
  <c r="M361" i="12" s="1"/>
  <c r="N361" i="12" s="1"/>
  <c r="O361" i="12" s="1"/>
  <c r="P361" i="12" s="1"/>
  <c r="Q361" i="12" s="1"/>
  <c r="R361" i="12" s="1"/>
  <c r="S361" i="12" s="1"/>
  <c r="T361" i="12" s="1"/>
  <c r="U361" i="12" s="1"/>
  <c r="V361" i="12" s="1"/>
  <c r="W361" i="12" s="1"/>
  <c r="X361" i="12" s="1"/>
  <c r="Y361" i="12" s="1"/>
  <c r="Z361" i="12" s="1"/>
  <c r="B361" i="12" l="1"/>
  <c r="C361" i="12" s="1"/>
</calcChain>
</file>

<file path=xl/sharedStrings.xml><?xml version="1.0" encoding="utf-8"?>
<sst xmlns="http://schemas.openxmlformats.org/spreadsheetml/2006/main" count="2138" uniqueCount="299">
  <si>
    <t>PVRR:</t>
  </si>
  <si>
    <t>Capacity (MW)</t>
  </si>
  <si>
    <t>Resource Totals 1/</t>
  </si>
  <si>
    <t>Filter</t>
  </si>
  <si>
    <t>Resource</t>
  </si>
  <si>
    <t>Fixed</t>
  </si>
  <si>
    <t>10-year</t>
  </si>
  <si>
    <t>20-year</t>
  </si>
  <si>
    <t>East</t>
  </si>
  <si>
    <t>Existing Plant Retirements/Conversions</t>
  </si>
  <si>
    <t>Craig 1</t>
  </si>
  <si>
    <t>Craig 2</t>
  </si>
  <si>
    <t>Hayden 1</t>
  </si>
  <si>
    <t>Hayden 2</t>
  </si>
  <si>
    <t>Hunter 1</t>
  </si>
  <si>
    <t>Hunter 2  (Coal Early Retirement/Conversions)</t>
  </si>
  <si>
    <t>Hunter 3</t>
  </si>
  <si>
    <t>Huntington 1</t>
  </si>
  <si>
    <t>Huntington 2  (Coal Early Retirement/Conversions)</t>
  </si>
  <si>
    <t>Carbon 1  (Coal Early Retirement/Conversions)</t>
  </si>
  <si>
    <t>Carbon 2  (Coal Early Retirement/Conversions)</t>
  </si>
  <si>
    <t>Cholla 4  (Coal Early Retirement/Conversions)</t>
  </si>
  <si>
    <t>DaveJohnston 1  (Coal Early Retirement/Conversions)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</si>
  <si>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</si>
  <si>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</si>
  <si>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</si>
  <si>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</si>
  <si>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</si>
  <si>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</si>
  <si>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Wyodak</t>
  </si>
  <si>
    <t>Gadsby 1-6</t>
  </si>
  <si>
    <t>FP</t>
  </si>
  <si>
    <t>Gas</t>
  </si>
  <si>
    <t>Coal Ret_AZ - Gas RePower</t>
  </si>
  <si>
    <t>Coal Ret_UT - Gas RePower</t>
  </si>
  <si>
    <t>Coal Ret_WY - Gas RePower</t>
  </si>
  <si>
    <t>Expansion Resources</t>
  </si>
  <si>
    <t>UTS IGCC CCS</t>
  </si>
  <si>
    <t>CCS</t>
  </si>
  <si>
    <t>WY IGCC CCS</t>
  </si>
  <si>
    <t>Coal</t>
  </si>
  <si>
    <t>Wyodak - PPA</t>
  </si>
  <si>
    <t>Open</t>
  </si>
  <si>
    <t>CCCT - DJohns - F 1x1</t>
  </si>
  <si>
    <t>CCCT - DJohns - F 2x1</t>
  </si>
  <si>
    <t>CCCT - DJohns - G 1x1</t>
  </si>
  <si>
    <t>CCCT - DJohns - G 2x1</t>
  </si>
  <si>
    <t>CCCT - DJohns - J 1x1</t>
  </si>
  <si>
    <t>CCCT - Goshen - F 1x1</t>
  </si>
  <si>
    <t>CCCT - Goshen - G 1x1</t>
  </si>
  <si>
    <t>CCCT - Goshen - J 1x1</t>
  </si>
  <si>
    <t>CCCT - Hunter - F 1x1</t>
  </si>
  <si>
    <t>CCCT - Hunter - F 2x1</t>
  </si>
  <si>
    <t>CCCT - Hunter - G 1x1</t>
  </si>
  <si>
    <t>CCCT - Hunter - G 2x1</t>
  </si>
  <si>
    <t xml:space="preserve"> </t>
  </si>
  <si>
    <t>CCCT - Huntington - F 1x1</t>
  </si>
  <si>
    <t>CCCT - Huntington - F 2x1</t>
  </si>
  <si>
    <t>CCCT - Huntington - G 1x1</t>
  </si>
  <si>
    <t>CCCT - Huntington - G 2x1</t>
  </si>
  <si>
    <t>CCCT - Huntington - J 1x1</t>
  </si>
  <si>
    <t>CCCT - Naughton - J 1x1</t>
  </si>
  <si>
    <t>CCCT - Utah-N - F 1x1</t>
  </si>
  <si>
    <t>CCCT - Utah-N - F 2x1</t>
  </si>
  <si>
    <t>CCCT - Utah-N - G 1x1</t>
  </si>
  <si>
    <t>CCCT - Utah-N - G 2x1</t>
  </si>
  <si>
    <t>CCCT - Utah-N - J 1x1</t>
  </si>
  <si>
    <t>CCCT - Utah-S - F 1x1</t>
  </si>
  <si>
    <t>CCCT - Utah-S - F 2x1</t>
  </si>
  <si>
    <t>CCCT - Utah-S - G 1x1</t>
  </si>
  <si>
    <t>CCCT - Utah-S - G 2x1</t>
  </si>
  <si>
    <t>CCCT - Utah-S - J 1x1</t>
  </si>
  <si>
    <t>CCCT - Wyoming-NE - F 1x1</t>
  </si>
  <si>
    <t>CCCT - Wyoming-NE - F 2x1</t>
  </si>
  <si>
    <t>CCCT - Wyoming-NE - G 1x1</t>
  </si>
  <si>
    <t>CCCT - Wyoming-NE - G 2x1</t>
  </si>
  <si>
    <t>CCCT - Wyoming-NE - J 1x1</t>
  </si>
  <si>
    <t>CCCT - Wyoming-SW - F 1x1</t>
  </si>
  <si>
    <t>CCCT - Wyoming-SW - G 1x1</t>
  </si>
  <si>
    <t>CCCT - Wyoming-SW - G 2x1</t>
  </si>
  <si>
    <t>CCCT - Wyoming-SW - J 1x1</t>
  </si>
  <si>
    <t>Total CCCT</t>
  </si>
  <si>
    <t>IC Aero GO</t>
  </si>
  <si>
    <t>IC Aero HTN</t>
  </si>
  <si>
    <t>IC Aero HTR</t>
  </si>
  <si>
    <t>IC Aero NTN</t>
  </si>
  <si>
    <t>IC Aero UN</t>
  </si>
  <si>
    <t>IC Aero US</t>
  </si>
  <si>
    <t>IC Aero WYAE</t>
  </si>
  <si>
    <t>IC Aero WYD</t>
  </si>
  <si>
    <t>IC Aero WYNE</t>
  </si>
  <si>
    <t>IC Aero WYSW</t>
  </si>
  <si>
    <t>SCCT Aero DJ</t>
  </si>
  <si>
    <t>SCCT Aero GO</t>
  </si>
  <si>
    <t>SCCT Aero HTN</t>
  </si>
  <si>
    <t>SCCT Aero HTR</t>
  </si>
  <si>
    <t>SCCT Aero NTN</t>
  </si>
  <si>
    <t>SCCT Aero UN</t>
  </si>
  <si>
    <t>SCCT Aero US</t>
  </si>
  <si>
    <t>SCCT Aero WYD</t>
  </si>
  <si>
    <t>SCCT Aero WYNE</t>
  </si>
  <si>
    <t>SCCT Aero WYSW</t>
  </si>
  <si>
    <t>SCCT Frame DJ</t>
  </si>
  <si>
    <t>SCCT Frame HTN</t>
  </si>
  <si>
    <t>SCCT Frame HTR</t>
  </si>
  <si>
    <t>Geothermal</t>
  </si>
  <si>
    <t>SCCT Frame ID</t>
  </si>
  <si>
    <t>SCCT Frame NTN</t>
  </si>
  <si>
    <t>Modular-Nuclear</t>
  </si>
  <si>
    <t>SCCT Frame UTN</t>
  </si>
  <si>
    <t>Wind</t>
  </si>
  <si>
    <t>SCCT Frame UTS</t>
  </si>
  <si>
    <t>SCCT Frame WYAE</t>
  </si>
  <si>
    <t>SCCT Frame WYD</t>
  </si>
  <si>
    <t>SCCT Frame WYNE</t>
  </si>
  <si>
    <t>SCCT Frame WYSW</t>
  </si>
  <si>
    <t>Reciprocating Engine - East</t>
  </si>
  <si>
    <t>Modular-Nuclear-East</t>
  </si>
  <si>
    <t>Nuclear - East</t>
  </si>
  <si>
    <t>Fuel Cell - East</t>
  </si>
  <si>
    <t>Wind, Djohnston</t>
  </si>
  <si>
    <t>Wind, GO</t>
  </si>
  <si>
    <t>Wind, UT</t>
  </si>
  <si>
    <t>Wind, WYAE</t>
  </si>
  <si>
    <t>Total Wind</t>
  </si>
  <si>
    <t>Utility Solar - PV - East</t>
  </si>
  <si>
    <t>DSM, Class 1, ID-Curtail</t>
  </si>
  <si>
    <t>DSM, Class 1, ID-DLC-RES</t>
  </si>
  <si>
    <t>DSM, Class 1, ID-Irrigate</t>
  </si>
  <si>
    <t>DSM, Class 1, UT-Curtail</t>
  </si>
  <si>
    <t>DSM, Class 1, UT-DLC-RES</t>
  </si>
  <si>
    <t>DSM, Class 1, UT-Irrigate</t>
  </si>
  <si>
    <t>DSM, Class 1, WY-Curtail</t>
  </si>
  <si>
    <t>DSM, Class 1, WY-DLC-RES</t>
  </si>
  <si>
    <t>Other</t>
  </si>
  <si>
    <t>DSM, Class 1, WY-Irrigate</t>
  </si>
  <si>
    <t>DSM, Class 3, ID-C&amp;I Pricing</t>
  </si>
  <si>
    <t>DSM, Class 3, ID-C&amp;I Demand Buyback</t>
  </si>
  <si>
    <t>CHP</t>
  </si>
  <si>
    <t>DSM, Class 3, ID-Irrigate Price</t>
  </si>
  <si>
    <t>DSM, Class 3, ID-Res Price</t>
  </si>
  <si>
    <t>DSM, Class 3, UT-C&amp;I Pricing</t>
  </si>
  <si>
    <t>DSM, Class 3, UT-C&amp;I Demand Buyback</t>
  </si>
  <si>
    <t>DSG</t>
  </si>
  <si>
    <t>DSM, Class 3, UT-Irrigate Price</t>
  </si>
  <si>
    <t>DSM, Class 1</t>
  </si>
  <si>
    <t>DSM, Class 3, UT-Res Price</t>
  </si>
  <si>
    <t>DSM, Class 3, WY-C&amp;I Pricing</t>
  </si>
  <si>
    <t>DSM, Class 3, WY-C&amp;I Demand Buyback</t>
  </si>
  <si>
    <t>DSM, Class 3, WY-Irrigate Price</t>
  </si>
  <si>
    <t>DSM, Class 3, WY-Res Price</t>
  </si>
  <si>
    <t>DSM, Class 1 Total</t>
  </si>
  <si>
    <t>DSM, Class 2, ID</t>
  </si>
  <si>
    <t>DSM, Class 2, UT</t>
  </si>
  <si>
    <t>DSM, Class 2, WY</t>
  </si>
  <si>
    <t>DSM, Class 2 Total</t>
  </si>
  <si>
    <t>Battery Storage - East</t>
  </si>
  <si>
    <t>CAES - East</t>
  </si>
  <si>
    <t>Fly Wheel - East</t>
  </si>
  <si>
    <t>Pump Storage - East</t>
  </si>
  <si>
    <t>Geothermal, Greenfield - East</t>
  </si>
  <si>
    <t>DSM, Class 2</t>
  </si>
  <si>
    <t>FOT Four Corners Q3</t>
  </si>
  <si>
    <t>FOT Mead Q3</t>
  </si>
  <si>
    <t>FOT Mona Q3</t>
  </si>
  <si>
    <t>Solar</t>
  </si>
  <si>
    <t>FOT Mona - Jan</t>
  </si>
  <si>
    <t>Open FOT</t>
  </si>
  <si>
    <t>Micro Solar</t>
  </si>
  <si>
    <t>FOT</t>
  </si>
  <si>
    <t>West</t>
  </si>
  <si>
    <t>JimBridger 1  (Coal Early Retirement/Conversions)</t>
  </si>
  <si>
    <t>JimBridger 2  (Coal Early Retirement/Conversions)</t>
  </si>
  <si>
    <t>JimBridger 3</t>
  </si>
  <si>
    <t>JimBridger 4</t>
  </si>
  <si>
    <t>Colstrip 3</t>
  </si>
  <si>
    <t>Colstrip 4</t>
  </si>
  <si>
    <t>Hermiston PPA</t>
  </si>
  <si>
    <t>Growth Resource</t>
  </si>
  <si>
    <t>Coal Ret_Bridger -Gas RePower</t>
  </si>
  <si>
    <t>CCCT - Jbridger - G 2x1</t>
  </si>
  <si>
    <t>CCCT - Jbridger - J 1x1</t>
  </si>
  <si>
    <t>CCCT - PortlandNC - F 2x1</t>
  </si>
  <si>
    <t>CCCT - PortlandNC - G 1x1</t>
  </si>
  <si>
    <t>CCCT - PortlandNC - G 2x1</t>
  </si>
  <si>
    <t>CCCT - PortlandNC - J 1x1</t>
  </si>
  <si>
    <t>CCCT - SOregonCal - F 2x1</t>
  </si>
  <si>
    <t>CCCT - SOregonCal - G 1x1</t>
  </si>
  <si>
    <t>CCCT - SOregonCal - G 2x1</t>
  </si>
  <si>
    <t>CCCT - SOregonCal - J 1x1</t>
  </si>
  <si>
    <t>CCCT - Walla Walla - F 2x1</t>
  </si>
  <si>
    <t>CCCT - Walla Walla - G 1x1</t>
  </si>
  <si>
    <t>CCCT - Walla Walla - G 2x1</t>
  </si>
  <si>
    <t>CCCT - Walla Walla - J 1x1</t>
  </si>
  <si>
    <t>CCCT - WillamValcc - F 2x1</t>
  </si>
  <si>
    <t>CCCT - WillamValcc - G 2x1</t>
  </si>
  <si>
    <t>CCCT - WillamValcc - J 1x1</t>
  </si>
  <si>
    <t>GAS</t>
  </si>
  <si>
    <t>CCCT - Yakima - G 1x1</t>
  </si>
  <si>
    <t>IC Aero JB</t>
  </si>
  <si>
    <t>IC Aero PO</t>
  </si>
  <si>
    <t>IC Aero SO</t>
  </si>
  <si>
    <t>IC Aero WV</t>
  </si>
  <si>
    <t>IC Aero WW</t>
  </si>
  <si>
    <t>SCCT Aero JB</t>
  </si>
  <si>
    <t>SCCT Aero PNC</t>
  </si>
  <si>
    <t>SCCT Aero SO</t>
  </si>
  <si>
    <t>SCCT Aero WV</t>
  </si>
  <si>
    <t>SCCT Aero WW</t>
  </si>
  <si>
    <t>SCCT Frame JB</t>
  </si>
  <si>
    <t>SCCT Frame PNC</t>
  </si>
  <si>
    <t>SCCT Frame SO</t>
  </si>
  <si>
    <t>SCCT Frame WV</t>
  </si>
  <si>
    <t>SCCT Frame WW</t>
  </si>
  <si>
    <t>Reciprocating Engine - West</t>
  </si>
  <si>
    <t>Modular-Nuclear-West</t>
  </si>
  <si>
    <t>Fuel Cell - West</t>
  </si>
  <si>
    <t>Wind, HM</t>
  </si>
  <si>
    <t>Wind, WV</t>
  </si>
  <si>
    <t>Wind, WallaW</t>
  </si>
  <si>
    <t>Wind, YK</t>
  </si>
  <si>
    <t>Wind, MidC</t>
  </si>
  <si>
    <t>Wind, SO</t>
  </si>
  <si>
    <t>Utility Solar - PV - West</t>
  </si>
  <si>
    <t>DSM, Class 1, CA-Curtail</t>
  </si>
  <si>
    <t>DSM, Class 1, CA-DLC-RES</t>
  </si>
  <si>
    <t>DSM, Class 1, CA-Irrigate</t>
  </si>
  <si>
    <t>DSM, Class 1, OR-Curtail</t>
  </si>
  <si>
    <t>DSM, Class 1, OR-DLC-RES</t>
  </si>
  <si>
    <t>DSM, Class 1, OR-Irrigate</t>
  </si>
  <si>
    <t>DSM, Class 1, WA-Curtail</t>
  </si>
  <si>
    <t>DSM, Class 1, WA-DLC-RES</t>
  </si>
  <si>
    <t>DSM, Class 1, WA-Irrigate</t>
  </si>
  <si>
    <t>DSM, Class 3, CA-C&amp;I Pricing</t>
  </si>
  <si>
    <t>DSM, Class 3, CA-C&amp;I Demand Buyback</t>
  </si>
  <si>
    <t>DSM, Class 3, CA-Irrigate Price</t>
  </si>
  <si>
    <t>DSM, Class 3, CA-Res Price</t>
  </si>
  <si>
    <t>DSM, Class 3, OR-C&amp;I Pricing</t>
  </si>
  <si>
    <t>DSM, Class 3, OR-C&amp;I Demand Buyback</t>
  </si>
  <si>
    <t>DSM, Class 3, OR-Irrigate Price</t>
  </si>
  <si>
    <t>DSM, Class 3, OR-Res Price</t>
  </si>
  <si>
    <t>DSM, Class 3, WA-C&amp;I Pricing</t>
  </si>
  <si>
    <t>DSM, Class 3, WA-C&amp;I Demand Buyback</t>
  </si>
  <si>
    <t>DSM, Class 3, WA-Irrigate Price</t>
  </si>
  <si>
    <t>DSM, Class 3, WA-Res Price</t>
  </si>
  <si>
    <t>DSM, Class 1  Total</t>
  </si>
  <si>
    <t>DSM, Class 2, CA</t>
  </si>
  <si>
    <t>DSM, Class 2, OR</t>
  </si>
  <si>
    <t>DSM, Class 2, WA</t>
  </si>
  <si>
    <t>DSM, Class 2  Total</t>
  </si>
  <si>
    <t>Battery Storage - West</t>
  </si>
  <si>
    <t>Fly Wheel - West</t>
  </si>
  <si>
    <t>Pump Storage - West</t>
  </si>
  <si>
    <t>Utility Biomass - West</t>
  </si>
  <si>
    <t>Geothermal, Greenfield - West</t>
  </si>
  <si>
    <t>FOT COB Flat</t>
  </si>
  <si>
    <t>FOT COB Q3</t>
  </si>
  <si>
    <t>FOT Mid Columbia Flat</t>
  </si>
  <si>
    <t>FOT MidColumbia Q3</t>
  </si>
  <si>
    <t>FOT MidColumbia Q3 - 2</t>
  </si>
  <si>
    <t>FE</t>
  </si>
  <si>
    <t>FOT NOB Q3</t>
  </si>
  <si>
    <t>FOT COB - Jan</t>
  </si>
  <si>
    <t>FOT MidColumbia - Jan</t>
  </si>
  <si>
    <t>FOT MidColumbia - Jan - 2</t>
  </si>
  <si>
    <t>FOT NOB - Jan</t>
  </si>
  <si>
    <t>Annual Additions, Long Term Resources</t>
  </si>
  <si>
    <t>Annual Additions, Short Term Resources</t>
  </si>
  <si>
    <t>Total Annual Additions</t>
  </si>
  <si>
    <t>1/ Front office transaction amounts reflect one-year transaction periods, are not additive, and are reported as a 10/20-year annual average.</t>
  </si>
  <si>
    <t>Location of Gas Resource Additions</t>
  </si>
  <si>
    <t>Resource # of Units</t>
  </si>
  <si>
    <t>Utah-N</t>
  </si>
  <si>
    <t>Utah-S</t>
  </si>
  <si>
    <t>Goshen</t>
  </si>
  <si>
    <t>Wyoming-AE</t>
  </si>
  <si>
    <t>Wyoming-NE</t>
  </si>
  <si>
    <t>Wyoming-SW</t>
  </si>
  <si>
    <t>PortlandNC</t>
  </si>
  <si>
    <t>SOregonCal</t>
  </si>
  <si>
    <t>WillamValcc</t>
  </si>
  <si>
    <t>Hermiston</t>
  </si>
  <si>
    <t>Chehalis</t>
  </si>
  <si>
    <t>Walla Walla</t>
  </si>
  <si>
    <t>Yakima</t>
  </si>
  <si>
    <t>Total Annual Gas Units</t>
  </si>
  <si>
    <t>Incremental</t>
  </si>
  <si>
    <t>Renewable</t>
  </si>
  <si>
    <t>DSM</t>
  </si>
  <si>
    <t>FOTs</t>
  </si>
  <si>
    <t>Early Retirement</t>
  </si>
  <si>
    <t>End of Life Retirement</t>
  </si>
  <si>
    <t>Gas Conversion</t>
  </si>
  <si>
    <t>Cumulative</t>
  </si>
  <si>
    <t>Portfolio Comparisons, FIP Mass Cap</t>
  </si>
  <si>
    <t>Study Compare:  I15U_N3R01_B_F  (03-03-16 0444 PM) - less - I15U_N3G01_B_F  (03-03-16 0420 PM)</t>
  </si>
  <si>
    <t>Study Compare:  I15U_N3R03_H_F  (03-03-16 0458 PM) - less - I15U_N3G03_H_F  (03-03-16 0437 PM)</t>
  </si>
  <si>
    <t>Study Compare:  I15U_N3R02_L_F  (03-03-16 0451 PM) - less - I15U_N3G02_L_F  (03-03-16 0423 PM)</t>
  </si>
  <si>
    <t>Figure B.2 - Cumulative Increase/(Decrease) in Portfolio Resources Under the Naughton Unit 3 Early Retirement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</si>
</sst>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  <numFmt numFmtId="167" formatCode="[$-409]mmm\-yy;@"/>
    <numFmt numFmtId="168" formatCode="_(* #,##0.000_);_(* \(#,##0.0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4"/>
      <color theme="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rgb="FFC00000"/>
      <name val="Times New Roman"/>
      <family val="1"/>
    </font>
    <font>
      <u/>
      <sz val="11"/>
      <name val="Times New Roman"/>
      <family val="1"/>
    </font>
    <font>
      <sz val="10"/>
      <color theme="1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color rgb="FF7030A0"/>
      <name val="Arial"/>
      <family val="2"/>
    </font>
    <font>
      <sz val="10"/>
      <color indexed="9"/>
      <name val="Times New Roman"/>
      <family val="1"/>
    </font>
    <font>
      <u/>
      <sz val="10"/>
      <color indexed="12"/>
      <name val="Arial"/>
      <family val="2"/>
    </font>
    <font>
      <sz val="12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theme="4" tint="0.5999938962981048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0" fontId="3" fillId="0" borderId="0"/>
    <xf numFmtId="167" fontId="23" fillId="0" borderId="0"/>
    <xf numFmtId="0" fontId="1" fillId="0" borderId="0"/>
    <xf numFmtId="0" fontId="1" fillId="0" borderId="0"/>
    <xf numFmtId="167" fontId="17" fillId="0" borderId="0"/>
    <xf numFmtId="0" fontId="17" fillId="0" borderId="0"/>
    <xf numFmtId="167" fontId="1" fillId="0" borderId="0"/>
    <xf numFmtId="0" fontId="1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5" fillId="2" borderId="0" xfId="0" applyFont="1" applyFill="1" applyBorder="1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" fontId="4" fillId="0" borderId="0" xfId="0" applyNumberFormat="1" applyFont="1"/>
    <xf numFmtId="1" fontId="10" fillId="0" borderId="0" xfId="0" applyNumberFormat="1" applyFont="1"/>
    <xf numFmtId="0" fontId="11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left" vertical="center"/>
    </xf>
    <xf numFmtId="0" fontId="9" fillId="3" borderId="1" xfId="0" applyFont="1" applyFill="1" applyBorder="1" applyAlignment="1">
      <alignment horizontal="centerContinuous" vertical="center"/>
    </xf>
    <xf numFmtId="0" fontId="9" fillId="3" borderId="1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Continuous" wrapText="1"/>
    </xf>
    <xf numFmtId="0" fontId="8" fillId="3" borderId="3" xfId="0" applyFont="1" applyFill="1" applyBorder="1" applyAlignment="1">
      <alignment horizontal="centerContinuous" wrapText="1"/>
    </xf>
    <xf numFmtId="0" fontId="13" fillId="2" borderId="0" xfId="0" applyFont="1" applyFill="1" applyAlignment="1">
      <alignment horizontal="center"/>
    </xf>
    <xf numFmtId="0" fontId="9" fillId="0" borderId="4" xfId="0" applyFont="1" applyBorder="1" applyAlignment="1"/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top"/>
    </xf>
    <xf numFmtId="0" fontId="13" fillId="4" borderId="2" xfId="0" applyFont="1" applyFill="1" applyBorder="1" applyAlignment="1"/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6" xfId="0" applyFont="1" applyFill="1" applyBorder="1" applyAlignment="1"/>
    <xf numFmtId="0" fontId="4" fillId="4" borderId="3" xfId="0" applyFont="1" applyFill="1" applyBorder="1" applyAlignment="1"/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0" borderId="8" xfId="0" applyFont="1" applyBorder="1" applyAlignment="1"/>
    <xf numFmtId="165" fontId="9" fillId="0" borderId="1" xfId="1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Border="1"/>
    <xf numFmtId="165" fontId="9" fillId="0" borderId="9" xfId="1" applyNumberFormat="1" applyFont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9" fillId="0" borderId="9" xfId="1" applyNumberFormat="1" applyFont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165" fontId="9" fillId="0" borderId="10" xfId="1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0" xfId="0" applyFont="1" applyFill="1" applyBorder="1" applyAlignment="1"/>
    <xf numFmtId="0" fontId="4" fillId="4" borderId="12" xfId="0" applyFont="1" applyFill="1" applyBorder="1" applyAlignment="1"/>
    <xf numFmtId="0" fontId="4" fillId="0" borderId="13" xfId="0" applyFont="1" applyBorder="1" applyAlignment="1"/>
    <xf numFmtId="0" fontId="15" fillId="2" borderId="0" xfId="0" applyFont="1" applyFill="1" applyBorder="1" applyAlignment="1">
      <alignment horizontal="center"/>
    </xf>
    <xf numFmtId="0" fontId="13" fillId="0" borderId="14" xfId="0" applyFont="1" applyBorder="1" applyAlignment="1"/>
    <xf numFmtId="0" fontId="5" fillId="0" borderId="15" xfId="0" applyFont="1" applyBorder="1" applyAlignment="1">
      <alignment horizontal="center"/>
    </xf>
    <xf numFmtId="165" fontId="9" fillId="0" borderId="15" xfId="1" applyNumberFormat="1" applyFont="1" applyBorder="1" applyAlignment="1">
      <alignment horizontal="center"/>
    </xf>
    <xf numFmtId="0" fontId="9" fillId="3" borderId="10" xfId="0" applyFont="1" applyFill="1" applyBorder="1" applyAlignment="1">
      <alignment horizontal="center" vertical="top"/>
    </xf>
    <xf numFmtId="0" fontId="5" fillId="2" borderId="0" xfId="0" applyFont="1" applyFill="1"/>
    <xf numFmtId="0" fontId="4" fillId="0" borderId="16" xfId="0" applyFont="1" applyBorder="1" applyAlignment="1"/>
    <xf numFmtId="0" fontId="5" fillId="0" borderId="17" xfId="0" applyFont="1" applyBorder="1" applyAlignment="1">
      <alignment horizontal="center"/>
    </xf>
    <xf numFmtId="165" fontId="9" fillId="0" borderId="17" xfId="1" applyNumberFormat="1" applyFont="1" applyBorder="1" applyAlignment="1">
      <alignment horizontal="center"/>
    </xf>
    <xf numFmtId="166" fontId="9" fillId="0" borderId="10" xfId="1" applyNumberFormat="1" applyFont="1" applyBorder="1" applyAlignment="1">
      <alignment horizontal="center"/>
    </xf>
    <xf numFmtId="0" fontId="16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7" fillId="5" borderId="18" xfId="0" applyFont="1" applyFill="1" applyBorder="1"/>
    <xf numFmtId="166" fontId="9" fillId="0" borderId="15" xfId="1" applyNumberFormat="1" applyFont="1" applyBorder="1" applyAlignment="1">
      <alignment horizontal="center"/>
    </xf>
    <xf numFmtId="0" fontId="4" fillId="0" borderId="2" xfId="0" applyFont="1" applyBorder="1" applyAlignment="1"/>
    <xf numFmtId="166" fontId="9" fillId="0" borderId="0" xfId="1" applyNumberFormat="1" applyFont="1" applyBorder="1" applyAlignment="1">
      <alignment horizontal="center"/>
    </xf>
    <xf numFmtId="166" fontId="9" fillId="0" borderId="7" xfId="1" applyNumberFormat="1" applyFont="1" applyBorder="1" applyAlignment="1">
      <alignment horizontal="center"/>
    </xf>
    <xf numFmtId="0" fontId="4" fillId="0" borderId="5" xfId="0" applyFont="1" applyBorder="1" applyAlignment="1"/>
    <xf numFmtId="0" fontId="4" fillId="0" borderId="10" xfId="0" applyFont="1" applyBorder="1" applyAlignment="1"/>
    <xf numFmtId="0" fontId="4" fillId="0" borderId="1" xfId="0" applyFont="1" applyBorder="1" applyAlignment="1"/>
    <xf numFmtId="0" fontId="4" fillId="0" borderId="11" xfId="0" applyFont="1" applyBorder="1" applyAlignment="1"/>
    <xf numFmtId="167" fontId="4" fillId="2" borderId="0" xfId="0" applyNumberFormat="1" applyFont="1" applyFill="1" applyBorder="1"/>
    <xf numFmtId="167" fontId="17" fillId="5" borderId="18" xfId="0" applyNumberFormat="1" applyFont="1" applyFill="1" applyBorder="1"/>
    <xf numFmtId="0" fontId="9" fillId="3" borderId="19" xfId="0" applyFont="1" applyFill="1" applyBorder="1" applyAlignment="1">
      <alignment horizontal="center" vertical="top"/>
    </xf>
    <xf numFmtId="0" fontId="16" fillId="2" borderId="0" xfId="0" applyFont="1" applyFill="1"/>
    <xf numFmtId="168" fontId="9" fillId="0" borderId="10" xfId="1" applyNumberFormat="1" applyFont="1" applyBorder="1" applyAlignment="1">
      <alignment horizontal="center"/>
    </xf>
    <xf numFmtId="43" fontId="9" fillId="0" borderId="10" xfId="1" applyNumberFormat="1" applyFont="1" applyBorder="1" applyAlignment="1">
      <alignment horizontal="center"/>
    </xf>
    <xf numFmtId="43" fontId="9" fillId="0" borderId="1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9" fillId="0" borderId="7" xfId="1" applyNumberFormat="1" applyFont="1" applyBorder="1" applyAlignment="1">
      <alignment horizontal="center"/>
    </xf>
    <xf numFmtId="0" fontId="4" fillId="3" borderId="20" xfId="0" applyFont="1" applyFill="1" applyBorder="1" applyAlignment="1">
      <alignment horizontal="right"/>
    </xf>
    <xf numFmtId="0" fontId="5" fillId="3" borderId="20" xfId="0" applyFont="1" applyFill="1" applyBorder="1" applyAlignment="1">
      <alignment horizontal="center"/>
    </xf>
    <xf numFmtId="165" fontId="9" fillId="3" borderId="21" xfId="1" applyNumberFormat="1" applyFont="1" applyFill="1" applyBorder="1" applyAlignment="1">
      <alignment horizontal="center"/>
    </xf>
    <xf numFmtId="165" fontId="9" fillId="0" borderId="22" xfId="1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/>
    </xf>
    <xf numFmtId="165" fontId="9" fillId="3" borderId="24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0" fontId="5" fillId="0" borderId="11" xfId="0" applyFont="1" applyBorder="1" applyAlignment="1"/>
    <xf numFmtId="0" fontId="4" fillId="0" borderId="0" xfId="0" applyFont="1" applyAlignment="1"/>
    <xf numFmtId="0" fontId="5" fillId="0" borderId="0" xfId="0" applyFont="1" applyFill="1" applyAlignment="1"/>
    <xf numFmtId="165" fontId="4" fillId="0" borderId="0" xfId="0" applyNumberFormat="1" applyFont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 applyBorder="1" applyAlignment="1"/>
    <xf numFmtId="0" fontId="14" fillId="0" borderId="0" xfId="0" applyFont="1"/>
    <xf numFmtId="0" fontId="8" fillId="3" borderId="25" xfId="0" applyFont="1" applyFill="1" applyBorder="1" applyAlignment="1">
      <alignment horizontal="centerContinuous"/>
    </xf>
    <xf numFmtId="0" fontId="4" fillId="0" borderId="4" xfId="0" applyFont="1" applyBorder="1" applyAlignment="1"/>
    <xf numFmtId="0" fontId="19" fillId="3" borderId="2" xfId="0" applyFont="1" applyFill="1" applyBorder="1" applyAlignment="1"/>
    <xf numFmtId="1" fontId="8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top"/>
    </xf>
    <xf numFmtId="0" fontId="5" fillId="0" borderId="1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8" xfId="0" applyFont="1" applyBorder="1" applyAlignment="1"/>
    <xf numFmtId="0" fontId="4" fillId="0" borderId="26" xfId="0" applyFont="1" applyBorder="1" applyAlignment="1"/>
    <xf numFmtId="0" fontId="19" fillId="3" borderId="23" xfId="0" applyFont="1" applyFill="1" applyBorder="1" applyAlignment="1">
      <alignment horizontal="right"/>
    </xf>
    <xf numFmtId="165" fontId="20" fillId="0" borderId="0" xfId="0" applyNumberFormat="1" applyFont="1"/>
    <xf numFmtId="166" fontId="20" fillId="0" borderId="0" xfId="0" applyNumberFormat="1" applyFont="1"/>
    <xf numFmtId="1" fontId="0" fillId="0" borderId="0" xfId="0" applyNumberFormat="1"/>
    <xf numFmtId="0" fontId="8" fillId="0" borderId="0" xfId="0" applyFont="1" applyFill="1" applyBorder="1" applyAlignment="1">
      <alignment horizontal="centerContinuous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5" fillId="3" borderId="0" xfId="0" applyFont="1" applyFill="1" applyBorder="1" applyAlignment="1">
      <alignment horizontal="right"/>
    </xf>
    <xf numFmtId="165" fontId="0" fillId="0" borderId="0" xfId="0" applyNumberFormat="1"/>
    <xf numFmtId="167" fontId="21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 applyFill="1"/>
    <xf numFmtId="0" fontId="8" fillId="3" borderId="27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4" fillId="4" borderId="28" xfId="0" applyFont="1" applyFill="1" applyBorder="1" applyAlignment="1"/>
    <xf numFmtId="0" fontId="5" fillId="2" borderId="28" xfId="0" applyFont="1" applyFill="1" applyBorder="1"/>
    <xf numFmtId="166" fontId="9" fillId="0" borderId="27" xfId="1" applyNumberFormat="1" applyFont="1" applyBorder="1" applyAlignment="1">
      <alignment horizontal="center"/>
    </xf>
    <xf numFmtId="0" fontId="18" fillId="3" borderId="27" xfId="0" applyFont="1" applyFill="1" applyBorder="1" applyAlignment="1">
      <alignment horizontal="right" vertical="top"/>
    </xf>
    <xf numFmtId="0" fontId="8" fillId="3" borderId="28" xfId="0" applyFont="1" applyFill="1" applyBorder="1" applyAlignment="1">
      <alignment horizontal="center" vertical="top"/>
    </xf>
    <xf numFmtId="0" fontId="9" fillId="3" borderId="28" xfId="0" applyFont="1" applyFill="1" applyBorder="1" applyAlignment="1">
      <alignment horizontal="center" vertical="top"/>
    </xf>
    <xf numFmtId="0" fontId="4" fillId="0" borderId="29" xfId="0" applyFont="1" applyBorder="1" applyAlignment="1"/>
    <xf numFmtId="0" fontId="5" fillId="2" borderId="29" xfId="0" applyFont="1" applyFill="1" applyBorder="1"/>
    <xf numFmtId="0" fontId="8" fillId="3" borderId="30" xfId="0" applyFont="1" applyFill="1" applyBorder="1" applyAlignment="1">
      <alignment horizontal="center" vertical="top"/>
    </xf>
    <xf numFmtId="0" fontId="5" fillId="0" borderId="31" xfId="0" applyFont="1" applyBorder="1" applyAlignment="1"/>
    <xf numFmtId="0" fontId="8" fillId="3" borderId="32" xfId="0" applyFont="1" applyFill="1" applyBorder="1" applyAlignment="1">
      <alignment horizontal="center" vertical="top"/>
    </xf>
    <xf numFmtId="0" fontId="9" fillId="3" borderId="32" xfId="0" applyFont="1" applyFill="1" applyBorder="1" applyAlignment="1">
      <alignment horizontal="center" vertical="top"/>
    </xf>
    <xf numFmtId="0" fontId="4" fillId="4" borderId="33" xfId="0" applyFont="1" applyFill="1" applyBorder="1" applyAlignment="1"/>
    <xf numFmtId="0" fontId="5" fillId="2" borderId="33" xfId="0" applyFont="1" applyFill="1" applyBorder="1"/>
    <xf numFmtId="166" fontId="9" fillId="0" borderId="32" xfId="1" applyNumberFormat="1" applyFont="1" applyBorder="1" applyAlignment="1">
      <alignment horizontal="center"/>
    </xf>
    <xf numFmtId="0" fontId="18" fillId="3" borderId="32" xfId="0" applyFont="1" applyFill="1" applyBorder="1" applyAlignment="1">
      <alignment horizontal="right" vertical="top"/>
    </xf>
    <xf numFmtId="0" fontId="8" fillId="3" borderId="33" xfId="0" applyFont="1" applyFill="1" applyBorder="1" applyAlignment="1">
      <alignment horizontal="center" vertical="top"/>
    </xf>
    <xf numFmtId="0" fontId="9" fillId="3" borderId="33" xfId="0" applyFont="1" applyFill="1" applyBorder="1" applyAlignment="1">
      <alignment horizontal="center" vertical="top"/>
    </xf>
    <xf numFmtId="0" fontId="4" fillId="0" borderId="34" xfId="0" applyFont="1" applyBorder="1" applyAlignment="1"/>
    <xf numFmtId="0" fontId="5" fillId="2" borderId="34" xfId="0" applyFont="1" applyFill="1" applyBorder="1"/>
    <xf numFmtId="0" fontId="8" fillId="3" borderId="35" xfId="0" applyFont="1" applyFill="1" applyBorder="1" applyAlignment="1">
      <alignment horizontal="center" vertical="top"/>
    </xf>
    <xf numFmtId="0" fontId="5" fillId="0" borderId="36" xfId="0" applyFont="1" applyBorder="1" applyAlignment="1"/>
    <xf numFmtId="0" fontId="8" fillId="3" borderId="37" xfId="0" applyFont="1" applyFill="1" applyBorder="1" applyAlignment="1">
      <alignment horizontal="center" vertical="top"/>
    </xf>
    <xf numFmtId="0" fontId="9" fillId="3" borderId="37" xfId="0" applyFont="1" applyFill="1" applyBorder="1" applyAlignment="1">
      <alignment horizontal="center" vertical="top"/>
    </xf>
    <xf numFmtId="0" fontId="4" fillId="4" borderId="38" xfId="0" applyFont="1" applyFill="1" applyBorder="1" applyAlignment="1"/>
    <xf numFmtId="0" fontId="5" fillId="2" borderId="38" xfId="0" applyFont="1" applyFill="1" applyBorder="1"/>
    <xf numFmtId="166" fontId="9" fillId="0" borderId="37" xfId="1" applyNumberFormat="1" applyFont="1" applyBorder="1" applyAlignment="1">
      <alignment horizontal="center"/>
    </xf>
    <xf numFmtId="0" fontId="18" fillId="3" borderId="37" xfId="0" applyFont="1" applyFill="1" applyBorder="1" applyAlignment="1">
      <alignment horizontal="right" vertical="top"/>
    </xf>
    <xf numFmtId="0" fontId="8" fillId="3" borderId="38" xfId="0" applyFont="1" applyFill="1" applyBorder="1" applyAlignment="1">
      <alignment horizontal="center" vertical="top"/>
    </xf>
    <xf numFmtId="0" fontId="9" fillId="3" borderId="38" xfId="0" applyFont="1" applyFill="1" applyBorder="1" applyAlignment="1">
      <alignment horizontal="center" vertical="top"/>
    </xf>
    <xf numFmtId="0" fontId="4" fillId="0" borderId="39" xfId="0" applyFont="1" applyBorder="1" applyAlignment="1"/>
    <xf numFmtId="0" fontId="5" fillId="2" borderId="39" xfId="0" applyFont="1" applyFill="1" applyBorder="1"/>
    <xf numFmtId="0" fontId="8" fillId="3" borderId="40" xfId="0" applyFont="1" applyFill="1" applyBorder="1" applyAlignment="1">
      <alignment horizontal="center" vertical="top"/>
    </xf>
    <xf numFmtId="0" fontId="5" fillId="0" borderId="41" xfId="0" applyFont="1" applyBorder="1" applyAlignment="1"/>
    <xf numFmtId="0" fontId="8" fillId="0" borderId="0" xfId="0" applyFont="1"/>
  </cellXfs>
  <cellStyles count="49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Currency 2" xfId="7"/>
    <cellStyle name="Hyperlink 2" xfId="8"/>
    <cellStyle name="Hyperlink 2 2" xfId="9"/>
    <cellStyle name="Hyperlink 3" xfId="10"/>
    <cellStyle name="Normal" xfId="0" builtinId="0"/>
    <cellStyle name="Normal 10" xfId="11"/>
    <cellStyle name="Normal 10 2" xfId="12"/>
    <cellStyle name="Normal 10 3" xfId="13"/>
    <cellStyle name="Normal 11" xfId="14"/>
    <cellStyle name="Normal 11 15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24"/>
    <cellStyle name="Normal 2 2" xfId="25"/>
    <cellStyle name="Normal 2 2 2" xfId="26"/>
    <cellStyle name="Normal 2 3" xfId="27"/>
    <cellStyle name="Normal 2 3 2" xfId="28"/>
    <cellStyle name="Normal 2 4" xfId="29"/>
    <cellStyle name="Normal 2 5" xfId="30"/>
    <cellStyle name="Normal 2 6" xfId="31"/>
    <cellStyle name="Normal 20" xfId="32"/>
    <cellStyle name="Normal 21" xfId="33"/>
    <cellStyle name="Normal 3" xfId="34"/>
    <cellStyle name="Normal 3 2" xfId="35"/>
    <cellStyle name="Normal 4" xfId="36"/>
    <cellStyle name="Normal 4 2" xfId="37"/>
    <cellStyle name="Normal 5" xfId="38"/>
    <cellStyle name="Normal 5 2" xfId="39"/>
    <cellStyle name="Normal 6" xfId="40"/>
    <cellStyle name="Normal 6 2" xfId="41"/>
    <cellStyle name="Normal 7" xfId="42"/>
    <cellStyle name="Normal 7 2" xfId="43"/>
    <cellStyle name="Normal 8" xfId="44"/>
    <cellStyle name="Normal 8 2" xfId="45"/>
    <cellStyle name="Normal 9" xfId="46"/>
    <cellStyle name="Percent 2" xfId="47"/>
    <cellStyle name="Percent 3" xfId="48"/>
  </cellStyles>
  <dxfs count="123"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theme="6" tint="0.39994506668294322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theme="6" tint="0.39994506668294322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theme="6" tint="0.39994506668294322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60"/>
            </a:pPr>
            <a:r>
              <a:rPr lang="en-US" sz="960"/>
              <a:t>Medium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'R01BF less G01BF'!$E$390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G01BF'!$F$390:$Z$390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8.1699999999999733</c:v>
                </c:pt>
                <c:pt idx="4">
                  <c:v>18.249999999999972</c:v>
                </c:pt>
                <c:pt idx="5">
                  <c:v>31.499999999999972</c:v>
                </c:pt>
                <c:pt idx="6">
                  <c:v>48.089999999999961</c:v>
                </c:pt>
                <c:pt idx="7">
                  <c:v>63.639999999999979</c:v>
                </c:pt>
                <c:pt idx="8">
                  <c:v>83.339999999999975</c:v>
                </c:pt>
                <c:pt idx="9">
                  <c:v>103.56999999999996</c:v>
                </c:pt>
                <c:pt idx="10">
                  <c:v>159.71999999999997</c:v>
                </c:pt>
                <c:pt idx="11">
                  <c:v>198.22</c:v>
                </c:pt>
                <c:pt idx="12">
                  <c:v>263.64</c:v>
                </c:pt>
                <c:pt idx="13">
                  <c:v>266.91999999999996</c:v>
                </c:pt>
                <c:pt idx="14">
                  <c:v>270.89</c:v>
                </c:pt>
                <c:pt idx="15">
                  <c:v>279.95999999999998</c:v>
                </c:pt>
                <c:pt idx="16">
                  <c:v>276.43999999999994</c:v>
                </c:pt>
                <c:pt idx="17">
                  <c:v>259.77999999999992</c:v>
                </c:pt>
                <c:pt idx="18">
                  <c:v>234.69999999999993</c:v>
                </c:pt>
                <c:pt idx="19">
                  <c:v>244.24999999999994</c:v>
                </c:pt>
              </c:numCache>
            </c:numRef>
          </c:val>
        </c:ser>
        <c:ser>
          <c:idx val="3"/>
          <c:order val="1"/>
          <c:tx>
            <c:strRef>
              <c:f>'R01BF less G01BF'!$E$391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G01BF'!$F$391:$Z$391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263.815</c:v>
                </c:pt>
                <c:pt idx="4">
                  <c:v>257.185</c:v>
                </c:pt>
                <c:pt idx="5">
                  <c:v>248.363</c:v>
                </c:pt>
                <c:pt idx="6">
                  <c:v>236.149</c:v>
                </c:pt>
                <c:pt idx="7">
                  <c:v>223.98400000000001</c:v>
                </c:pt>
                <c:pt idx="8">
                  <c:v>208.78</c:v>
                </c:pt>
                <c:pt idx="9">
                  <c:v>193.74799999999999</c:v>
                </c:pt>
                <c:pt idx="10">
                  <c:v>141.83399999999997</c:v>
                </c:pt>
                <c:pt idx="11">
                  <c:v>107.54699999999997</c:v>
                </c:pt>
                <c:pt idx="12">
                  <c:v>46.022999999999996</c:v>
                </c:pt>
                <c:pt idx="13">
                  <c:v>23.573999999999984</c:v>
                </c:pt>
                <c:pt idx="14">
                  <c:v>418.334</c:v>
                </c:pt>
                <c:pt idx="15">
                  <c:v>141.18700000000001</c:v>
                </c:pt>
                <c:pt idx="16">
                  <c:v>-253.47899999999996</c:v>
                </c:pt>
                <c:pt idx="17">
                  <c:v>-237.02199999999999</c:v>
                </c:pt>
                <c:pt idx="18">
                  <c:v>4.8600000000000136</c:v>
                </c:pt>
                <c:pt idx="19">
                  <c:v>-4.9999999999954525E-3</c:v>
                </c:pt>
              </c:numCache>
            </c:numRef>
          </c:val>
        </c:ser>
        <c:ser>
          <c:idx val="0"/>
          <c:order val="2"/>
          <c:tx>
            <c:strRef>
              <c:f>'R01BF less G01BF'!$E$388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G01BF'!$F$388:$Z$388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22.98399999999998</c:v>
                </c:pt>
                <c:pt idx="14">
                  <c:v>-431.42600000000004</c:v>
                </c:pt>
                <c:pt idx="15">
                  <c:v>-431.42600000000004</c:v>
                </c:pt>
                <c:pt idx="16">
                  <c:v>22.98399999999998</c:v>
                </c:pt>
                <c:pt idx="17">
                  <c:v>22.98399999999998</c:v>
                </c:pt>
                <c:pt idx="18">
                  <c:v>-189.01600000000002</c:v>
                </c:pt>
                <c:pt idx="19">
                  <c:v>-189.01600000000002</c:v>
                </c:pt>
              </c:numCache>
            </c:numRef>
          </c:val>
        </c:ser>
        <c:ser>
          <c:idx val="1"/>
          <c:order val="3"/>
          <c:tx>
            <c:strRef>
              <c:f>'R01BF less G01BF'!$E$389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G01BF'!$F$389:$Z$389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-15.757</c:v>
                </c:pt>
              </c:numCache>
            </c:numRef>
          </c:val>
        </c:ser>
        <c:ser>
          <c:idx val="7"/>
          <c:order val="4"/>
          <c:tx>
            <c:strRef>
              <c:f>'R01BF less G01BF'!$E$395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G01BF'!$F$395:$Z$395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-285</c:v>
                </c:pt>
                <c:pt idx="4">
                  <c:v>-285</c:v>
                </c:pt>
                <c:pt idx="5">
                  <c:v>-285</c:v>
                </c:pt>
                <c:pt idx="6">
                  <c:v>-285</c:v>
                </c:pt>
                <c:pt idx="7">
                  <c:v>-285</c:v>
                </c:pt>
                <c:pt idx="8">
                  <c:v>-285</c:v>
                </c:pt>
                <c:pt idx="9">
                  <c:v>-285</c:v>
                </c:pt>
                <c:pt idx="10">
                  <c:v>-285</c:v>
                </c:pt>
                <c:pt idx="11">
                  <c:v>-285</c:v>
                </c:pt>
                <c:pt idx="12">
                  <c:v>-285</c:v>
                </c:pt>
                <c:pt idx="13">
                  <c:v>-285</c:v>
                </c:pt>
                <c:pt idx="14">
                  <c:v>-285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45225128"/>
        <c:axId val="245225520"/>
      </c:barChart>
      <c:catAx>
        <c:axId val="245225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/>
          <a:lstStyle/>
          <a:p>
            <a:pPr>
              <a:defRPr sz="800"/>
            </a:pPr>
            <a:endParaRPr lang="en-US"/>
          </a:p>
        </c:txPr>
        <c:crossAx val="245225520"/>
        <c:crosses val="autoZero"/>
        <c:auto val="1"/>
        <c:lblAlgn val="ctr"/>
        <c:lblOffset val="100"/>
        <c:noMultiLvlLbl val="0"/>
      </c:catAx>
      <c:valAx>
        <c:axId val="245225520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800"/>
                  <a:t>MW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45225128"/>
        <c:crosses val="autoZero"/>
        <c:crossBetween val="between"/>
        <c:majorUnit val="200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60"/>
            </a:pPr>
            <a:r>
              <a:rPr lang="en-US" sz="960"/>
              <a:t>Low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'R02LF less G02LF'!$E$390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G02LF'!$F$390:$Z$390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5.3099999999999952</c:v>
                </c:pt>
                <c:pt idx="4">
                  <c:v>13.709999999999994</c:v>
                </c:pt>
                <c:pt idx="5">
                  <c:v>27.400000000000002</c:v>
                </c:pt>
                <c:pt idx="6">
                  <c:v>43.419999999999987</c:v>
                </c:pt>
                <c:pt idx="7">
                  <c:v>64.749999999999986</c:v>
                </c:pt>
                <c:pt idx="8">
                  <c:v>84.969999999999985</c:v>
                </c:pt>
                <c:pt idx="9">
                  <c:v>105.21999999999997</c:v>
                </c:pt>
                <c:pt idx="10">
                  <c:v>183.50999999999996</c:v>
                </c:pt>
                <c:pt idx="11">
                  <c:v>223.41999999999993</c:v>
                </c:pt>
                <c:pt idx="12">
                  <c:v>294.47999999999996</c:v>
                </c:pt>
                <c:pt idx="13">
                  <c:v>284.75</c:v>
                </c:pt>
                <c:pt idx="14">
                  <c:v>270.33999999999997</c:v>
                </c:pt>
                <c:pt idx="15">
                  <c:v>260.97999999999996</c:v>
                </c:pt>
                <c:pt idx="16">
                  <c:v>208.92999999999995</c:v>
                </c:pt>
                <c:pt idx="17">
                  <c:v>140.53999999999996</c:v>
                </c:pt>
                <c:pt idx="18">
                  <c:v>98.05999999999996</c:v>
                </c:pt>
                <c:pt idx="19">
                  <c:v>117.02999999999994</c:v>
                </c:pt>
              </c:numCache>
            </c:numRef>
          </c:val>
        </c:ser>
        <c:ser>
          <c:idx val="3"/>
          <c:order val="1"/>
          <c:tx>
            <c:strRef>
              <c:f>'R02LF less G02LF'!$E$391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G02LF'!$F$391:$Z$391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265.82799999999997</c:v>
                </c:pt>
                <c:pt idx="4">
                  <c:v>260.27800000000002</c:v>
                </c:pt>
                <c:pt idx="5">
                  <c:v>252.05200000000002</c:v>
                </c:pt>
                <c:pt idx="6">
                  <c:v>243.00700000000001</c:v>
                </c:pt>
                <c:pt idx="7">
                  <c:v>229.82899999999998</c:v>
                </c:pt>
                <c:pt idx="8">
                  <c:v>215.70500000000001</c:v>
                </c:pt>
                <c:pt idx="9">
                  <c:v>201.58600000000001</c:v>
                </c:pt>
                <c:pt idx="10">
                  <c:v>127.12400000000002</c:v>
                </c:pt>
                <c:pt idx="11">
                  <c:v>90.663000000000011</c:v>
                </c:pt>
                <c:pt idx="12">
                  <c:v>24.009999999999991</c:v>
                </c:pt>
                <c:pt idx="13">
                  <c:v>-184.80799999999999</c:v>
                </c:pt>
                <c:pt idx="14">
                  <c:v>-173.93799999999999</c:v>
                </c:pt>
                <c:pt idx="15">
                  <c:v>-155.614</c:v>
                </c:pt>
                <c:pt idx="16">
                  <c:v>-103.93</c:v>
                </c:pt>
                <c:pt idx="17">
                  <c:v>-35.269000000000005</c:v>
                </c:pt>
                <c:pt idx="18">
                  <c:v>0</c:v>
                </c:pt>
                <c:pt idx="19">
                  <c:v>612.06100000000004</c:v>
                </c:pt>
              </c:numCache>
            </c:numRef>
          </c:val>
        </c:ser>
        <c:ser>
          <c:idx val="0"/>
          <c:order val="2"/>
          <c:tx>
            <c:strRef>
              <c:f>'R02LF less G02LF'!$E$388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G02LF'!$F$388:$Z$388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212</c:v>
                </c:pt>
                <c:pt idx="14">
                  <c:v>212</c:v>
                </c:pt>
                <c:pt idx="15">
                  <c:v>-101.39999999999998</c:v>
                </c:pt>
                <c:pt idx="16">
                  <c:v>-101.39999999999998</c:v>
                </c:pt>
                <c:pt idx="17">
                  <c:v>-101.39999999999998</c:v>
                </c:pt>
                <c:pt idx="18">
                  <c:v>-101.39999999999998</c:v>
                </c:pt>
                <c:pt idx="19">
                  <c:v>-812.83699999999999</c:v>
                </c:pt>
              </c:numCache>
            </c:numRef>
          </c:val>
        </c:ser>
        <c:ser>
          <c:idx val="1"/>
          <c:order val="3"/>
          <c:tx>
            <c:strRef>
              <c:f>'R02LF less G02LF'!$E$389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G02LF'!$F$389:$Z$389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2.2410000000000001</c:v>
                </c:pt>
                <c:pt idx="12">
                  <c:v>2.2410000000000001</c:v>
                </c:pt>
                <c:pt idx="13">
                  <c:v>2.2410000000000001</c:v>
                </c:pt>
                <c:pt idx="14">
                  <c:v>2.2410000000000001</c:v>
                </c:pt>
                <c:pt idx="15">
                  <c:v>2.2410000000000001</c:v>
                </c:pt>
                <c:pt idx="16">
                  <c:v>2.2410000000000001</c:v>
                </c:pt>
                <c:pt idx="17">
                  <c:v>2.2410000000000001</c:v>
                </c:pt>
                <c:pt idx="18">
                  <c:v>18.092000000000002</c:v>
                </c:pt>
                <c:pt idx="19">
                  <c:v>91.192999999999998</c:v>
                </c:pt>
              </c:numCache>
            </c:numRef>
          </c:val>
        </c:ser>
        <c:ser>
          <c:idx val="7"/>
          <c:order val="4"/>
          <c:tx>
            <c:strRef>
              <c:f>'R02LF less G02LF'!$E$395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G02LF'!$F$395:$Z$395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-285</c:v>
                </c:pt>
                <c:pt idx="4">
                  <c:v>-285</c:v>
                </c:pt>
                <c:pt idx="5">
                  <c:v>-285</c:v>
                </c:pt>
                <c:pt idx="6">
                  <c:v>-285</c:v>
                </c:pt>
                <c:pt idx="7">
                  <c:v>-285</c:v>
                </c:pt>
                <c:pt idx="8">
                  <c:v>-285</c:v>
                </c:pt>
                <c:pt idx="9">
                  <c:v>-285</c:v>
                </c:pt>
                <c:pt idx="10">
                  <c:v>-285</c:v>
                </c:pt>
                <c:pt idx="11">
                  <c:v>-285</c:v>
                </c:pt>
                <c:pt idx="12">
                  <c:v>-285</c:v>
                </c:pt>
                <c:pt idx="13">
                  <c:v>-285</c:v>
                </c:pt>
                <c:pt idx="14">
                  <c:v>-285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45226304"/>
        <c:axId val="245226696"/>
      </c:barChart>
      <c:catAx>
        <c:axId val="245226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/>
          <a:lstStyle/>
          <a:p>
            <a:pPr>
              <a:defRPr sz="800"/>
            </a:pPr>
            <a:endParaRPr lang="en-US"/>
          </a:p>
        </c:txPr>
        <c:crossAx val="245226696"/>
        <c:crosses val="autoZero"/>
        <c:auto val="1"/>
        <c:lblAlgn val="ctr"/>
        <c:lblOffset val="100"/>
        <c:noMultiLvlLbl val="0"/>
      </c:catAx>
      <c:valAx>
        <c:axId val="245226696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800"/>
                  <a:t>MW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45226304"/>
        <c:crosses val="autoZero"/>
        <c:crossBetween val="between"/>
        <c:majorUnit val="200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60"/>
            </a:pPr>
            <a:r>
              <a:rPr lang="en-US" sz="960"/>
              <a:t>High Gas</a:t>
            </a:r>
            <a:endParaRPr lang="en-US" sz="960" baseline="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'R03HF less G03HF'!$E$390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G03HF'!$F$390:$Z$390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16.810000000000009</c:v>
                </c:pt>
                <c:pt idx="4">
                  <c:v>32.470000000000006</c:v>
                </c:pt>
                <c:pt idx="5">
                  <c:v>47.320000000000022</c:v>
                </c:pt>
                <c:pt idx="6">
                  <c:v>57.320000000000022</c:v>
                </c:pt>
                <c:pt idx="7">
                  <c:v>62.120000000000005</c:v>
                </c:pt>
                <c:pt idx="8">
                  <c:v>65.819999999999993</c:v>
                </c:pt>
                <c:pt idx="9">
                  <c:v>70.660000000000011</c:v>
                </c:pt>
                <c:pt idx="10">
                  <c:v>73.200000000000031</c:v>
                </c:pt>
                <c:pt idx="11">
                  <c:v>86.560000000000031</c:v>
                </c:pt>
                <c:pt idx="12">
                  <c:v>137.98000000000002</c:v>
                </c:pt>
                <c:pt idx="13">
                  <c:v>137.30000000000004</c:v>
                </c:pt>
                <c:pt idx="14">
                  <c:v>136.24000000000004</c:v>
                </c:pt>
                <c:pt idx="15">
                  <c:v>106.23000000000005</c:v>
                </c:pt>
                <c:pt idx="16">
                  <c:v>151.08000000000007</c:v>
                </c:pt>
                <c:pt idx="17">
                  <c:v>143.03000000000009</c:v>
                </c:pt>
                <c:pt idx="18">
                  <c:v>221.71000000000009</c:v>
                </c:pt>
                <c:pt idx="19">
                  <c:v>221.5800000000001</c:v>
                </c:pt>
              </c:numCache>
            </c:numRef>
          </c:val>
        </c:ser>
        <c:ser>
          <c:idx val="3"/>
          <c:order val="1"/>
          <c:tx>
            <c:strRef>
              <c:f>'R03HF less G03HF'!$E$391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G03HF'!$F$391:$Z$391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251.20699999999997</c:v>
                </c:pt>
                <c:pt idx="4">
                  <c:v>239.214</c:v>
                </c:pt>
                <c:pt idx="5">
                  <c:v>227.34700000000004</c:v>
                </c:pt>
                <c:pt idx="6">
                  <c:v>219.88</c:v>
                </c:pt>
                <c:pt idx="7">
                  <c:v>216.20599999999999</c:v>
                </c:pt>
                <c:pt idx="8">
                  <c:v>213.41900000000001</c:v>
                </c:pt>
                <c:pt idx="9">
                  <c:v>210.52</c:v>
                </c:pt>
                <c:pt idx="10">
                  <c:v>209.089</c:v>
                </c:pt>
                <c:pt idx="11">
                  <c:v>196.40300000000002</c:v>
                </c:pt>
                <c:pt idx="12">
                  <c:v>144.899</c:v>
                </c:pt>
                <c:pt idx="13">
                  <c:v>145.161</c:v>
                </c:pt>
                <c:pt idx="14">
                  <c:v>145.75900000000001</c:v>
                </c:pt>
                <c:pt idx="15">
                  <c:v>97.33499999999998</c:v>
                </c:pt>
                <c:pt idx="16">
                  <c:v>52.526999999999987</c:v>
                </c:pt>
                <c:pt idx="17">
                  <c:v>-526.05300000000011</c:v>
                </c:pt>
                <c:pt idx="18">
                  <c:v>-22.199000000000012</c:v>
                </c:pt>
                <c:pt idx="19">
                  <c:v>-15.763000000000005</c:v>
                </c:pt>
              </c:numCache>
            </c:numRef>
          </c:val>
        </c:ser>
        <c:ser>
          <c:idx val="0"/>
          <c:order val="2"/>
          <c:tx>
            <c:strRef>
              <c:f>'R03HF less G03HF'!$E$388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G03HF'!$F$388:$Z$388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-180.58999999999997</c:v>
                </c:pt>
                <c:pt idx="16">
                  <c:v>-180.58999999999997</c:v>
                </c:pt>
                <c:pt idx="17">
                  <c:v>454.41</c:v>
                </c:pt>
                <c:pt idx="18">
                  <c:v>-180.58999999999997</c:v>
                </c:pt>
                <c:pt idx="19">
                  <c:v>-180.58999999999997</c:v>
                </c:pt>
              </c:numCache>
            </c:numRef>
          </c:val>
        </c:ser>
        <c:ser>
          <c:idx val="1"/>
          <c:order val="3"/>
          <c:tx>
            <c:strRef>
              <c:f>'R03HF less G03HF'!$E$389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G03HF'!$F$389:$Z$389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33.497</c:v>
                </c:pt>
                <c:pt idx="4">
                  <c:v>33.497</c:v>
                </c:pt>
                <c:pt idx="5">
                  <c:v>33.497</c:v>
                </c:pt>
                <c:pt idx="6">
                  <c:v>33.497</c:v>
                </c:pt>
                <c:pt idx="7">
                  <c:v>33.497</c:v>
                </c:pt>
                <c:pt idx="8">
                  <c:v>33.497</c:v>
                </c:pt>
                <c:pt idx="9">
                  <c:v>33.497</c:v>
                </c:pt>
                <c:pt idx="10">
                  <c:v>33.497</c:v>
                </c:pt>
                <c:pt idx="11">
                  <c:v>33.497</c:v>
                </c:pt>
                <c:pt idx="12">
                  <c:v>33.497</c:v>
                </c:pt>
                <c:pt idx="13">
                  <c:v>33.497</c:v>
                </c:pt>
                <c:pt idx="14">
                  <c:v>33.497</c:v>
                </c:pt>
                <c:pt idx="15">
                  <c:v>33.497</c:v>
                </c:pt>
                <c:pt idx="16">
                  <c:v>33.497</c:v>
                </c:pt>
                <c:pt idx="17">
                  <c:v>33.497</c:v>
                </c:pt>
                <c:pt idx="18">
                  <c:v>42.447000000000003</c:v>
                </c:pt>
                <c:pt idx="19">
                  <c:v>-14.601999999999997</c:v>
                </c:pt>
              </c:numCache>
            </c:numRef>
          </c:val>
        </c:ser>
        <c:ser>
          <c:idx val="7"/>
          <c:order val="4"/>
          <c:tx>
            <c:strRef>
              <c:f>'R03HF less G03HF'!$E$395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G03HF'!$F$395:$Z$395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-285</c:v>
                </c:pt>
                <c:pt idx="4">
                  <c:v>-285</c:v>
                </c:pt>
                <c:pt idx="5">
                  <c:v>-285</c:v>
                </c:pt>
                <c:pt idx="6">
                  <c:v>-285</c:v>
                </c:pt>
                <c:pt idx="7">
                  <c:v>-285</c:v>
                </c:pt>
                <c:pt idx="8">
                  <c:v>-285</c:v>
                </c:pt>
                <c:pt idx="9">
                  <c:v>-285</c:v>
                </c:pt>
                <c:pt idx="10">
                  <c:v>-285</c:v>
                </c:pt>
                <c:pt idx="11">
                  <c:v>-285</c:v>
                </c:pt>
                <c:pt idx="12">
                  <c:v>-285</c:v>
                </c:pt>
                <c:pt idx="13">
                  <c:v>-285</c:v>
                </c:pt>
                <c:pt idx="14">
                  <c:v>-285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46014680"/>
        <c:axId val="246015072"/>
      </c:barChart>
      <c:catAx>
        <c:axId val="246014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/>
          <a:lstStyle/>
          <a:p>
            <a:pPr>
              <a:defRPr sz="800"/>
            </a:pPr>
            <a:endParaRPr lang="en-US"/>
          </a:p>
        </c:txPr>
        <c:crossAx val="246015072"/>
        <c:crosses val="autoZero"/>
        <c:auto val="1"/>
        <c:lblAlgn val="ctr"/>
        <c:lblOffset val="100"/>
        <c:noMultiLvlLbl val="0"/>
      </c:catAx>
      <c:valAx>
        <c:axId val="246015072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800"/>
                  <a:t>MW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46014680"/>
        <c:crosses val="autoZero"/>
        <c:crossBetween val="between"/>
        <c:majorUnit val="200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Increase/(Decrease) in Resources</a:t>
            </a:r>
          </a:p>
          <a:p>
            <a:pPr>
              <a:defRPr sz="1200"/>
            </a:pPr>
            <a:r>
              <a:rPr lang="en-US" sz="1200"/>
              <a:t>FIP Mass-Cap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'R01BF less G01BF'!$E$390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G01BF'!$F$390:$Z$390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8.1699999999999733</c:v>
                </c:pt>
                <c:pt idx="4">
                  <c:v>18.249999999999972</c:v>
                </c:pt>
                <c:pt idx="5">
                  <c:v>31.499999999999972</c:v>
                </c:pt>
                <c:pt idx="6">
                  <c:v>48.089999999999961</c:v>
                </c:pt>
                <c:pt idx="7">
                  <c:v>63.639999999999979</c:v>
                </c:pt>
                <c:pt idx="8">
                  <c:v>83.339999999999975</c:v>
                </c:pt>
                <c:pt idx="9">
                  <c:v>103.56999999999996</c:v>
                </c:pt>
                <c:pt idx="10">
                  <c:v>159.71999999999997</c:v>
                </c:pt>
                <c:pt idx="11">
                  <c:v>198.22</c:v>
                </c:pt>
                <c:pt idx="12">
                  <c:v>263.64</c:v>
                </c:pt>
                <c:pt idx="13">
                  <c:v>266.91999999999996</c:v>
                </c:pt>
                <c:pt idx="14">
                  <c:v>270.89</c:v>
                </c:pt>
                <c:pt idx="15">
                  <c:v>279.95999999999998</c:v>
                </c:pt>
                <c:pt idx="16">
                  <c:v>276.43999999999994</c:v>
                </c:pt>
                <c:pt idx="17">
                  <c:v>259.77999999999992</c:v>
                </c:pt>
                <c:pt idx="18">
                  <c:v>234.69999999999993</c:v>
                </c:pt>
                <c:pt idx="19">
                  <c:v>244.24999999999994</c:v>
                </c:pt>
              </c:numCache>
            </c:numRef>
          </c:val>
        </c:ser>
        <c:ser>
          <c:idx val="3"/>
          <c:order val="1"/>
          <c:tx>
            <c:strRef>
              <c:f>'R01BF less G01BF'!$E$391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G01BF'!$F$391:$Z$391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263.815</c:v>
                </c:pt>
                <c:pt idx="4">
                  <c:v>257.185</c:v>
                </c:pt>
                <c:pt idx="5">
                  <c:v>248.363</c:v>
                </c:pt>
                <c:pt idx="6">
                  <c:v>236.149</c:v>
                </c:pt>
                <c:pt idx="7">
                  <c:v>223.98400000000001</c:v>
                </c:pt>
                <c:pt idx="8">
                  <c:v>208.78</c:v>
                </c:pt>
                <c:pt idx="9">
                  <c:v>193.74799999999999</c:v>
                </c:pt>
                <c:pt idx="10">
                  <c:v>141.83399999999997</c:v>
                </c:pt>
                <c:pt idx="11">
                  <c:v>107.54699999999997</c:v>
                </c:pt>
                <c:pt idx="12">
                  <c:v>46.022999999999996</c:v>
                </c:pt>
                <c:pt idx="13">
                  <c:v>23.573999999999984</c:v>
                </c:pt>
                <c:pt idx="14">
                  <c:v>418.334</c:v>
                </c:pt>
                <c:pt idx="15">
                  <c:v>141.18700000000001</c:v>
                </c:pt>
                <c:pt idx="16">
                  <c:v>-253.47899999999996</c:v>
                </c:pt>
                <c:pt idx="17">
                  <c:v>-237.02199999999999</c:v>
                </c:pt>
                <c:pt idx="18">
                  <c:v>4.8600000000000136</c:v>
                </c:pt>
                <c:pt idx="19">
                  <c:v>-4.9999999999954525E-3</c:v>
                </c:pt>
              </c:numCache>
            </c:numRef>
          </c:val>
        </c:ser>
        <c:ser>
          <c:idx val="0"/>
          <c:order val="2"/>
          <c:tx>
            <c:strRef>
              <c:f>'R01BF less G01BF'!$E$388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G01BF'!$F$388:$Z$388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22.98399999999998</c:v>
                </c:pt>
                <c:pt idx="14">
                  <c:v>-431.42600000000004</c:v>
                </c:pt>
                <c:pt idx="15">
                  <c:v>-431.42600000000004</c:v>
                </c:pt>
                <c:pt idx="16">
                  <c:v>22.98399999999998</c:v>
                </c:pt>
                <c:pt idx="17">
                  <c:v>22.98399999999998</c:v>
                </c:pt>
                <c:pt idx="18">
                  <c:v>-189.01600000000002</c:v>
                </c:pt>
                <c:pt idx="19">
                  <c:v>-189.01600000000002</c:v>
                </c:pt>
              </c:numCache>
            </c:numRef>
          </c:val>
        </c:ser>
        <c:ser>
          <c:idx val="1"/>
          <c:order val="3"/>
          <c:tx>
            <c:strRef>
              <c:f>'R01BF less G01BF'!$E$389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G01BF'!$F$389:$Z$389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-15.757</c:v>
                </c:pt>
              </c:numCache>
            </c:numRef>
          </c:val>
        </c:ser>
        <c:ser>
          <c:idx val="7"/>
          <c:order val="4"/>
          <c:tx>
            <c:strRef>
              <c:f>'R01BF less G01BF'!$E$395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'R01BF less G01BF'!$F$387:$Z$387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'R01BF less G01BF'!$F$395:$Z$395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-285</c:v>
                </c:pt>
                <c:pt idx="4">
                  <c:v>-285</c:v>
                </c:pt>
                <c:pt idx="5">
                  <c:v>-285</c:v>
                </c:pt>
                <c:pt idx="6">
                  <c:v>-285</c:v>
                </c:pt>
                <c:pt idx="7">
                  <c:v>-285</c:v>
                </c:pt>
                <c:pt idx="8">
                  <c:v>-285</c:v>
                </c:pt>
                <c:pt idx="9">
                  <c:v>-285</c:v>
                </c:pt>
                <c:pt idx="10">
                  <c:v>-285</c:v>
                </c:pt>
                <c:pt idx="11">
                  <c:v>-285</c:v>
                </c:pt>
                <c:pt idx="12">
                  <c:v>-285</c:v>
                </c:pt>
                <c:pt idx="13">
                  <c:v>-285</c:v>
                </c:pt>
                <c:pt idx="14">
                  <c:v>-285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46016248"/>
        <c:axId val="246016640"/>
      </c:barChart>
      <c:catAx>
        <c:axId val="246016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246016640"/>
        <c:crosses val="autoZero"/>
        <c:auto val="1"/>
        <c:lblAlgn val="ctr"/>
        <c:lblOffset val="100"/>
        <c:noMultiLvlLbl val="0"/>
      </c:catAx>
      <c:valAx>
        <c:axId val="246016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Capacity (MW)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46016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Increase/(Decrease) in Resources</a:t>
            </a:r>
          </a:p>
          <a:p>
            <a:pPr>
              <a:defRPr sz="1200"/>
            </a:pPr>
            <a:r>
              <a:rPr lang="en-US" sz="1200"/>
              <a:t>FIP</a:t>
            </a:r>
            <a:r>
              <a:rPr lang="en-US" sz="1200" baseline="0"/>
              <a:t> Mass-Cap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'R03HF less G03HF'!$E$390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G03HF'!$F$390:$Z$390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16.810000000000009</c:v>
                </c:pt>
                <c:pt idx="4">
                  <c:v>32.470000000000006</c:v>
                </c:pt>
                <c:pt idx="5">
                  <c:v>47.320000000000022</c:v>
                </c:pt>
                <c:pt idx="6">
                  <c:v>57.320000000000022</c:v>
                </c:pt>
                <c:pt idx="7">
                  <c:v>62.120000000000005</c:v>
                </c:pt>
                <c:pt idx="8">
                  <c:v>65.819999999999993</c:v>
                </c:pt>
                <c:pt idx="9">
                  <c:v>70.660000000000011</c:v>
                </c:pt>
                <c:pt idx="10">
                  <c:v>73.200000000000031</c:v>
                </c:pt>
                <c:pt idx="11">
                  <c:v>86.560000000000031</c:v>
                </c:pt>
                <c:pt idx="12">
                  <c:v>137.98000000000002</c:v>
                </c:pt>
                <c:pt idx="13">
                  <c:v>137.30000000000004</c:v>
                </c:pt>
                <c:pt idx="14">
                  <c:v>136.24000000000004</c:v>
                </c:pt>
                <c:pt idx="15">
                  <c:v>106.23000000000005</c:v>
                </c:pt>
                <c:pt idx="16">
                  <c:v>151.08000000000007</c:v>
                </c:pt>
                <c:pt idx="17">
                  <c:v>143.03000000000009</c:v>
                </c:pt>
                <c:pt idx="18">
                  <c:v>221.71000000000009</c:v>
                </c:pt>
                <c:pt idx="19">
                  <c:v>221.5800000000001</c:v>
                </c:pt>
              </c:numCache>
            </c:numRef>
          </c:val>
        </c:ser>
        <c:ser>
          <c:idx val="3"/>
          <c:order val="1"/>
          <c:tx>
            <c:strRef>
              <c:f>'R03HF less G03HF'!$E$391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G03HF'!$F$391:$Z$391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251.20699999999997</c:v>
                </c:pt>
                <c:pt idx="4">
                  <c:v>239.214</c:v>
                </c:pt>
                <c:pt idx="5">
                  <c:v>227.34700000000004</c:v>
                </c:pt>
                <c:pt idx="6">
                  <c:v>219.88</c:v>
                </c:pt>
                <c:pt idx="7">
                  <c:v>216.20599999999999</c:v>
                </c:pt>
                <c:pt idx="8">
                  <c:v>213.41900000000001</c:v>
                </c:pt>
                <c:pt idx="9">
                  <c:v>210.52</c:v>
                </c:pt>
                <c:pt idx="10">
                  <c:v>209.089</c:v>
                </c:pt>
                <c:pt idx="11">
                  <c:v>196.40300000000002</c:v>
                </c:pt>
                <c:pt idx="12">
                  <c:v>144.899</c:v>
                </c:pt>
                <c:pt idx="13">
                  <c:v>145.161</c:v>
                </c:pt>
                <c:pt idx="14">
                  <c:v>145.75900000000001</c:v>
                </c:pt>
                <c:pt idx="15">
                  <c:v>97.33499999999998</c:v>
                </c:pt>
                <c:pt idx="16">
                  <c:v>52.526999999999987</c:v>
                </c:pt>
                <c:pt idx="17">
                  <c:v>-526.05300000000011</c:v>
                </c:pt>
                <c:pt idx="18">
                  <c:v>-22.199000000000012</c:v>
                </c:pt>
                <c:pt idx="19">
                  <c:v>-15.763000000000005</c:v>
                </c:pt>
              </c:numCache>
            </c:numRef>
          </c:val>
        </c:ser>
        <c:ser>
          <c:idx val="0"/>
          <c:order val="2"/>
          <c:tx>
            <c:strRef>
              <c:f>'R03HF less G03HF'!$E$388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G03HF'!$F$388:$Z$388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-180.58999999999997</c:v>
                </c:pt>
                <c:pt idx="16">
                  <c:v>-180.58999999999997</c:v>
                </c:pt>
                <c:pt idx="17">
                  <c:v>454.41</c:v>
                </c:pt>
                <c:pt idx="18">
                  <c:v>-180.58999999999997</c:v>
                </c:pt>
                <c:pt idx="19">
                  <c:v>-180.58999999999997</c:v>
                </c:pt>
              </c:numCache>
            </c:numRef>
          </c:val>
        </c:ser>
        <c:ser>
          <c:idx val="1"/>
          <c:order val="3"/>
          <c:tx>
            <c:strRef>
              <c:f>'R03HF less G03HF'!$E$389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G03HF'!$F$389:$Z$389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33.497</c:v>
                </c:pt>
                <c:pt idx="4">
                  <c:v>33.497</c:v>
                </c:pt>
                <c:pt idx="5">
                  <c:v>33.497</c:v>
                </c:pt>
                <c:pt idx="6">
                  <c:v>33.497</c:v>
                </c:pt>
                <c:pt idx="7">
                  <c:v>33.497</c:v>
                </c:pt>
                <c:pt idx="8">
                  <c:v>33.497</c:v>
                </c:pt>
                <c:pt idx="9">
                  <c:v>33.497</c:v>
                </c:pt>
                <c:pt idx="10">
                  <c:v>33.497</c:v>
                </c:pt>
                <c:pt idx="11">
                  <c:v>33.497</c:v>
                </c:pt>
                <c:pt idx="12">
                  <c:v>33.497</c:v>
                </c:pt>
                <c:pt idx="13">
                  <c:v>33.497</c:v>
                </c:pt>
                <c:pt idx="14">
                  <c:v>33.497</c:v>
                </c:pt>
                <c:pt idx="15">
                  <c:v>33.497</c:v>
                </c:pt>
                <c:pt idx="16">
                  <c:v>33.497</c:v>
                </c:pt>
                <c:pt idx="17">
                  <c:v>33.497</c:v>
                </c:pt>
                <c:pt idx="18">
                  <c:v>42.447000000000003</c:v>
                </c:pt>
                <c:pt idx="19">
                  <c:v>-14.601999999999997</c:v>
                </c:pt>
              </c:numCache>
            </c:numRef>
          </c:val>
        </c:ser>
        <c:ser>
          <c:idx val="7"/>
          <c:order val="4"/>
          <c:tx>
            <c:strRef>
              <c:f>'R03HF less G03HF'!$E$395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'R03HF less G03HF'!$F$387:$Z$387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'R03HF less G03HF'!$F$395:$Z$395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-285</c:v>
                </c:pt>
                <c:pt idx="4">
                  <c:v>-285</c:v>
                </c:pt>
                <c:pt idx="5">
                  <c:v>-285</c:v>
                </c:pt>
                <c:pt idx="6">
                  <c:v>-285</c:v>
                </c:pt>
                <c:pt idx="7">
                  <c:v>-285</c:v>
                </c:pt>
                <c:pt idx="8">
                  <c:v>-285</c:v>
                </c:pt>
                <c:pt idx="9">
                  <c:v>-285</c:v>
                </c:pt>
                <c:pt idx="10">
                  <c:v>-285</c:v>
                </c:pt>
                <c:pt idx="11">
                  <c:v>-285</c:v>
                </c:pt>
                <c:pt idx="12">
                  <c:v>-285</c:v>
                </c:pt>
                <c:pt idx="13">
                  <c:v>-285</c:v>
                </c:pt>
                <c:pt idx="14">
                  <c:v>-285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46019776"/>
        <c:axId val="246020168"/>
      </c:barChart>
      <c:catAx>
        <c:axId val="246019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246020168"/>
        <c:crosses val="autoZero"/>
        <c:auto val="1"/>
        <c:lblAlgn val="ctr"/>
        <c:lblOffset val="100"/>
        <c:noMultiLvlLbl val="0"/>
      </c:catAx>
      <c:valAx>
        <c:axId val="246020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Capacity (MW)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46019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Increase/(Decrease) in Resources</a:t>
            </a:r>
          </a:p>
          <a:p>
            <a:pPr>
              <a:defRPr sz="1200"/>
            </a:pPr>
            <a:r>
              <a:rPr lang="en-US" sz="1200"/>
              <a:t>FIP Mass-Cap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'R02LF less G02LF'!$E$390</c:f>
              <c:strCache>
                <c:ptCount val="1"/>
                <c:pt idx="0">
                  <c:v>DSM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G02LF'!$F$390:$Z$390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5.3099999999999952</c:v>
                </c:pt>
                <c:pt idx="4">
                  <c:v>13.709999999999994</c:v>
                </c:pt>
                <c:pt idx="5">
                  <c:v>27.400000000000002</c:v>
                </c:pt>
                <c:pt idx="6">
                  <c:v>43.419999999999987</c:v>
                </c:pt>
                <c:pt idx="7">
                  <c:v>64.749999999999986</c:v>
                </c:pt>
                <c:pt idx="8">
                  <c:v>84.969999999999985</c:v>
                </c:pt>
                <c:pt idx="9">
                  <c:v>105.21999999999997</c:v>
                </c:pt>
                <c:pt idx="10">
                  <c:v>183.50999999999996</c:v>
                </c:pt>
                <c:pt idx="11">
                  <c:v>223.41999999999993</c:v>
                </c:pt>
                <c:pt idx="12">
                  <c:v>294.47999999999996</c:v>
                </c:pt>
                <c:pt idx="13">
                  <c:v>284.75</c:v>
                </c:pt>
                <c:pt idx="14">
                  <c:v>270.33999999999997</c:v>
                </c:pt>
                <c:pt idx="15">
                  <c:v>260.97999999999996</c:v>
                </c:pt>
                <c:pt idx="16">
                  <c:v>208.92999999999995</c:v>
                </c:pt>
                <c:pt idx="17">
                  <c:v>140.53999999999996</c:v>
                </c:pt>
                <c:pt idx="18">
                  <c:v>98.05999999999996</c:v>
                </c:pt>
                <c:pt idx="19">
                  <c:v>117.02999999999994</c:v>
                </c:pt>
              </c:numCache>
            </c:numRef>
          </c:val>
        </c:ser>
        <c:ser>
          <c:idx val="3"/>
          <c:order val="1"/>
          <c:tx>
            <c:strRef>
              <c:f>'R02LF less G02LF'!$E$391</c:f>
              <c:strCache>
                <c:ptCount val="1"/>
                <c:pt idx="0">
                  <c:v>FOTs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G02LF'!$F$391:$Z$391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265.82799999999997</c:v>
                </c:pt>
                <c:pt idx="4">
                  <c:v>260.27800000000002</c:v>
                </c:pt>
                <c:pt idx="5">
                  <c:v>252.05200000000002</c:v>
                </c:pt>
                <c:pt idx="6">
                  <c:v>243.00700000000001</c:v>
                </c:pt>
                <c:pt idx="7">
                  <c:v>229.82899999999998</c:v>
                </c:pt>
                <c:pt idx="8">
                  <c:v>215.70500000000001</c:v>
                </c:pt>
                <c:pt idx="9">
                  <c:v>201.58600000000001</c:v>
                </c:pt>
                <c:pt idx="10">
                  <c:v>127.12400000000002</c:v>
                </c:pt>
                <c:pt idx="11">
                  <c:v>90.663000000000011</c:v>
                </c:pt>
                <c:pt idx="12">
                  <c:v>24.009999999999991</c:v>
                </c:pt>
                <c:pt idx="13">
                  <c:v>-184.80799999999999</c:v>
                </c:pt>
                <c:pt idx="14">
                  <c:v>-173.93799999999999</c:v>
                </c:pt>
                <c:pt idx="15">
                  <c:v>-155.614</c:v>
                </c:pt>
                <c:pt idx="16">
                  <c:v>-103.93</c:v>
                </c:pt>
                <c:pt idx="17">
                  <c:v>-35.269000000000005</c:v>
                </c:pt>
                <c:pt idx="18">
                  <c:v>0</c:v>
                </c:pt>
                <c:pt idx="19">
                  <c:v>612.06100000000004</c:v>
                </c:pt>
              </c:numCache>
            </c:numRef>
          </c:val>
        </c:ser>
        <c:ser>
          <c:idx val="0"/>
          <c:order val="2"/>
          <c:tx>
            <c:strRef>
              <c:f>'R02LF less G02LF'!$E$388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G02LF'!$F$388:$Z$388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212</c:v>
                </c:pt>
                <c:pt idx="14">
                  <c:v>212</c:v>
                </c:pt>
                <c:pt idx="15">
                  <c:v>-101.39999999999998</c:v>
                </c:pt>
                <c:pt idx="16">
                  <c:v>-101.39999999999998</c:v>
                </c:pt>
                <c:pt idx="17">
                  <c:v>-101.39999999999998</c:v>
                </c:pt>
                <c:pt idx="18">
                  <c:v>-101.39999999999998</c:v>
                </c:pt>
                <c:pt idx="19">
                  <c:v>-812.83699999999999</c:v>
                </c:pt>
              </c:numCache>
            </c:numRef>
          </c:val>
        </c:ser>
        <c:ser>
          <c:idx val="1"/>
          <c:order val="3"/>
          <c:tx>
            <c:strRef>
              <c:f>'R02LF less G02LF'!$E$389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G02LF'!$F$389:$Z$389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2.2410000000000001</c:v>
                </c:pt>
                <c:pt idx="12">
                  <c:v>2.2410000000000001</c:v>
                </c:pt>
                <c:pt idx="13">
                  <c:v>2.2410000000000001</c:v>
                </c:pt>
                <c:pt idx="14">
                  <c:v>2.2410000000000001</c:v>
                </c:pt>
                <c:pt idx="15">
                  <c:v>2.2410000000000001</c:v>
                </c:pt>
                <c:pt idx="16">
                  <c:v>2.2410000000000001</c:v>
                </c:pt>
                <c:pt idx="17">
                  <c:v>2.2410000000000001</c:v>
                </c:pt>
                <c:pt idx="18">
                  <c:v>18.092000000000002</c:v>
                </c:pt>
                <c:pt idx="19">
                  <c:v>91.192999999999998</c:v>
                </c:pt>
              </c:numCache>
            </c:numRef>
          </c:val>
        </c:ser>
        <c:ser>
          <c:idx val="7"/>
          <c:order val="4"/>
          <c:tx>
            <c:strRef>
              <c:f>'R02LF less G02LF'!$E$395</c:f>
              <c:strCache>
                <c:ptCount val="1"/>
                <c:pt idx="0">
                  <c:v>Gas Conversion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'R02LF less G02LF'!$F$387:$Z$387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'R02LF less G02LF'!$F$395:$Z$395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-285</c:v>
                </c:pt>
                <c:pt idx="4">
                  <c:v>-285</c:v>
                </c:pt>
                <c:pt idx="5">
                  <c:v>-285</c:v>
                </c:pt>
                <c:pt idx="6">
                  <c:v>-285</c:v>
                </c:pt>
                <c:pt idx="7">
                  <c:v>-285</c:v>
                </c:pt>
                <c:pt idx="8">
                  <c:v>-285</c:v>
                </c:pt>
                <c:pt idx="9">
                  <c:v>-285</c:v>
                </c:pt>
                <c:pt idx="10">
                  <c:v>-285</c:v>
                </c:pt>
                <c:pt idx="11">
                  <c:v>-285</c:v>
                </c:pt>
                <c:pt idx="12">
                  <c:v>-285</c:v>
                </c:pt>
                <c:pt idx="13">
                  <c:v>-285</c:v>
                </c:pt>
                <c:pt idx="14">
                  <c:v>-285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46021344"/>
        <c:axId val="246021736"/>
      </c:barChart>
      <c:catAx>
        <c:axId val="2460213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246021736"/>
        <c:crosses val="autoZero"/>
        <c:auto val="1"/>
        <c:lblAlgn val="ctr"/>
        <c:lblOffset val="100"/>
        <c:noMultiLvlLbl val="0"/>
      </c:catAx>
      <c:valAx>
        <c:axId val="246021736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Capacity (MW)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46021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161922</xdr:rowOff>
    </xdr:from>
    <xdr:to>
      <xdr:col>5</xdr:col>
      <xdr:colOff>121920</xdr:colOff>
      <xdr:row>16</xdr:row>
      <xdr:rowOff>47622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247196</xdr:colOff>
      <xdr:row>5</xdr:row>
      <xdr:rowOff>2720</xdr:rowOff>
    </xdr:from>
    <xdr:to>
      <xdr:col>13</xdr:col>
      <xdr:colOff>369116</xdr:colOff>
      <xdr:row>16</xdr:row>
      <xdr:rowOff>51706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131763</xdr:colOff>
      <xdr:row>5</xdr:row>
      <xdr:rowOff>1586</xdr:rowOff>
    </xdr:from>
    <xdr:to>
      <xdr:col>9</xdr:col>
      <xdr:colOff>253683</xdr:colOff>
      <xdr:row>16</xdr:row>
      <xdr:rowOff>47560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0</xdr:row>
          <xdr:rowOff>85725</xdr:rowOff>
        </xdr:from>
        <xdr:to>
          <xdr:col>0</xdr:col>
          <xdr:colOff>1819275</xdr:colOff>
          <xdr:row>1</xdr:row>
          <xdr:rowOff>152400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Display 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2</xdr:row>
          <xdr:rowOff>57150</xdr:rowOff>
        </xdr:from>
        <xdr:to>
          <xdr:col>0</xdr:col>
          <xdr:colOff>1819275</xdr:colOff>
          <xdr:row>2</xdr:row>
          <xdr:rowOff>352425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Display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1895475</xdr:colOff>
          <xdr:row>0</xdr:row>
          <xdr:rowOff>66675</xdr:rowOff>
        </xdr:from>
        <xdr:to>
          <xdr:col>1</xdr:col>
          <xdr:colOff>466725</xdr:colOff>
          <xdr:row>2</xdr:row>
          <xdr:rowOff>352425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Remove Filters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0</xdr:colOff>
      <xdr:row>396</xdr:row>
      <xdr:rowOff>0</xdr:rowOff>
    </xdr:from>
    <xdr:to>
      <xdr:col>13</xdr:col>
      <xdr:colOff>604375</xdr:colOff>
      <xdr:row>409</xdr:row>
      <xdr:rowOff>7512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0</xdr:row>
          <xdr:rowOff>85725</xdr:rowOff>
        </xdr:from>
        <xdr:to>
          <xdr:col>0</xdr:col>
          <xdr:colOff>1819275</xdr:colOff>
          <xdr:row>1</xdr:row>
          <xdr:rowOff>152400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Display 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2</xdr:row>
          <xdr:rowOff>57150</xdr:rowOff>
        </xdr:from>
        <xdr:to>
          <xdr:col>0</xdr:col>
          <xdr:colOff>1819275</xdr:colOff>
          <xdr:row>2</xdr:row>
          <xdr:rowOff>352425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Display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1895475</xdr:colOff>
          <xdr:row>0</xdr:row>
          <xdr:rowOff>66675</xdr:rowOff>
        </xdr:from>
        <xdr:to>
          <xdr:col>1</xdr:col>
          <xdr:colOff>466725</xdr:colOff>
          <xdr:row>2</xdr:row>
          <xdr:rowOff>352425</xdr:rowOff>
        </xdr:to>
        <xdr:sp macro="" textlink="">
          <xdr:nvSpPr>
            <xdr:cNvPr id="21507" name="Button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Remove Filters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0</xdr:colOff>
      <xdr:row>396</xdr:row>
      <xdr:rowOff>0</xdr:rowOff>
    </xdr:from>
    <xdr:to>
      <xdr:col>13</xdr:col>
      <xdr:colOff>604375</xdr:colOff>
      <xdr:row>409</xdr:row>
      <xdr:rowOff>7511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0</xdr:row>
          <xdr:rowOff>85725</xdr:rowOff>
        </xdr:from>
        <xdr:to>
          <xdr:col>0</xdr:col>
          <xdr:colOff>1819275</xdr:colOff>
          <xdr:row>1</xdr:row>
          <xdr:rowOff>152400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Display Detail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2</xdr:row>
          <xdr:rowOff>57150</xdr:rowOff>
        </xdr:from>
        <xdr:to>
          <xdr:col>0</xdr:col>
          <xdr:colOff>1819275</xdr:colOff>
          <xdr:row>2</xdr:row>
          <xdr:rowOff>352425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Display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1895475</xdr:colOff>
          <xdr:row>0</xdr:row>
          <xdr:rowOff>66675</xdr:rowOff>
        </xdr:from>
        <xdr:to>
          <xdr:col>1</xdr:col>
          <xdr:colOff>466725</xdr:colOff>
          <xdr:row>2</xdr:row>
          <xdr:rowOff>352425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Remove Filters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0</xdr:colOff>
      <xdr:row>396</xdr:row>
      <xdr:rowOff>0</xdr:rowOff>
    </xdr:from>
    <xdr:to>
      <xdr:col>13</xdr:col>
      <xdr:colOff>604375</xdr:colOff>
      <xdr:row>409</xdr:row>
      <xdr:rowOff>7511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ols\SO%20Summary%20Report%20Generator\New%203%20Report%20Generator\EPM%206.1.3\Portfolio\SO%20-%20Portfolio%20Report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%20IRP%20Update\4%20-%20Project\Business%20Plan%20Support\SO\Portfolio\SO%20Portfolio%20I15U_IRPNC_MCap%20_151221120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Generation by Station"/>
      <sheetName val="Build list for portfolio"/>
      <sheetName val="Coal Portfolio"/>
      <sheetName val="DecomPVRR"/>
      <sheetName val="Gas_Repower"/>
      <sheetName val="Capacity Factor"/>
      <sheetName val="DSM Potential"/>
      <sheetName val="MiscTables"/>
      <sheetName val="Tbl_IRPCases"/>
      <sheetName val="Planned BP2013 (V1.0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olvStat"/>
      <sheetName val="CoalPlants"/>
      <sheetName val="DSM_ZeroCost"/>
      <sheetName val="DSM_Energy"/>
      <sheetName val="AccessResourceTBL"/>
    </sheetNames>
    <sheetDataSet>
      <sheetData sheetId="0"/>
      <sheetData sheetId="1">
        <row r="31">
          <cell r="F31">
            <v>6.88E-2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Energy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DecomPVRR"/>
      <sheetName val="Build list for portfolio"/>
      <sheetName val="Coal Portfolio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 refreshError="1"/>
      <sheetData sheetId="1">
        <row r="6">
          <cell r="B6" t="str">
            <v>I15U_IRPNC_MCap</v>
          </cell>
        </row>
        <row r="7">
          <cell r="B7">
            <v>1512211203</v>
          </cell>
        </row>
        <row r="8">
          <cell r="B8" t="str">
            <v>I15U_IRPNC_MCap  (12-21-15 1203 PM)</v>
          </cell>
        </row>
      </sheetData>
      <sheetData sheetId="2" refreshError="1"/>
      <sheetData sheetId="3" refreshError="1"/>
      <sheetData sheetId="4">
        <row r="54">
          <cell r="X54">
            <v>24588.56439379487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3">
          <cell r="L33" t="str">
            <v>LOC</v>
          </cell>
          <cell r="M33" t="str">
            <v>DSM Factor</v>
          </cell>
        </row>
        <row r="34">
          <cell r="L34" t="str">
            <v>CA</v>
          </cell>
          <cell r="M34">
            <v>0.01</v>
          </cell>
        </row>
        <row r="35">
          <cell r="L35" t="str">
            <v>OR</v>
          </cell>
          <cell r="M35">
            <v>0.1</v>
          </cell>
        </row>
        <row r="36">
          <cell r="L36" t="str">
            <v>WA</v>
          </cell>
          <cell r="M36">
            <v>0.01</v>
          </cell>
        </row>
        <row r="37">
          <cell r="L37" t="str">
            <v>ID</v>
          </cell>
          <cell r="M37">
            <v>0.01</v>
          </cell>
        </row>
        <row r="38">
          <cell r="L38" t="str">
            <v>UT</v>
          </cell>
          <cell r="M38">
            <v>0.1</v>
          </cell>
        </row>
        <row r="39">
          <cell r="L39" t="str">
            <v>WY</v>
          </cell>
          <cell r="M39">
            <v>0.01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>
        <row r="77"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7" refreshError="1"/>
      <sheetData sheetId="38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Yes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Yes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Yes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Yes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Yes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Yes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Yes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Yes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Yes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Yes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Yes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Yes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Yes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Yes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Yes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Yes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Yes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Yes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 t="str">
            <v>AZ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na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na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na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na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na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na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na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na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na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na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na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na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na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na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na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na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na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na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na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No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No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 t="str">
            <v>OR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OR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OR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OR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344755</v>
          </cell>
          <cell r="B107" t="str">
            <v>QF_SR_Milfrd-2</v>
          </cell>
          <cell r="C107" t="str">
            <v>QF_SR_Milfrd-2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220217</v>
          </cell>
          <cell r="B108" t="str">
            <v>QF_SR_Pavant</v>
          </cell>
          <cell r="C108" t="str">
            <v>QF_SR_Pavant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159070</v>
          </cell>
          <cell r="B109" t="str">
            <v>QF_SR_Quichap1-3</v>
          </cell>
          <cell r="C109" t="str">
            <v>QF_SR_Quichap1-3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220216</v>
          </cell>
          <cell r="B110" t="str">
            <v>QF_SR_RedHill</v>
          </cell>
          <cell r="C110" t="str">
            <v>QF_SR_RedHill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159072</v>
          </cell>
          <cell r="B111" t="str">
            <v>QF_SR_SothMilfrd</v>
          </cell>
          <cell r="C111" t="str">
            <v>QF_SR_SothMilfrd</v>
          </cell>
          <cell r="D111" t="str">
            <v>Contracts Existing Block Forward</v>
          </cell>
          <cell r="E111" t="str">
            <v>East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UT</v>
          </cell>
          <cell r="X111" t="str">
            <v>No</v>
          </cell>
        </row>
        <row r="112">
          <cell r="A112">
            <v>228963</v>
          </cell>
          <cell r="B112" t="str">
            <v>QF_SR_SpragR</v>
          </cell>
          <cell r="C112" t="str">
            <v>QF_SR_SpragR</v>
          </cell>
          <cell r="D112" t="str">
            <v>Contracts Existing Block Forward</v>
          </cell>
          <cell r="E112" t="str">
            <v>West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OR</v>
          </cell>
          <cell r="X112" t="str">
            <v>No</v>
          </cell>
        </row>
        <row r="113">
          <cell r="A113">
            <v>159065</v>
          </cell>
          <cell r="B113" t="str">
            <v>QF_SR_SunEdison</v>
          </cell>
          <cell r="C113" t="str">
            <v>QF_SR_SunEdison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159069</v>
          </cell>
          <cell r="B114" t="str">
            <v>QF_SR_UTN</v>
          </cell>
          <cell r="C114" t="str">
            <v>QF_SR_UTN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Other Renewables</v>
          </cell>
          <cell r="R114" t="str">
            <v>Solar</v>
          </cell>
          <cell r="S114" t="str">
            <v>Other Renewables</v>
          </cell>
          <cell r="T114" t="str">
            <v>Solar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196239</v>
          </cell>
          <cell r="B115" t="str">
            <v>QF_THERM_Kenn</v>
          </cell>
          <cell r="C115" t="str">
            <v>QF_THERM_Kenn</v>
          </cell>
          <cell r="D115" t="str">
            <v>Contracts Existing Block Forward</v>
          </cell>
          <cell r="E115" t="str">
            <v>East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UT</v>
          </cell>
          <cell r="X115" t="str">
            <v>No</v>
          </cell>
        </row>
        <row r="116">
          <cell r="A116">
            <v>15264</v>
          </cell>
          <cell r="B116" t="str">
            <v>QF_THERM_OR</v>
          </cell>
          <cell r="C116" t="str">
            <v>QF_THERM_OR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LT Contract</v>
          </cell>
          <cell r="R116" t="str">
            <v>Existing - QF</v>
          </cell>
          <cell r="S116" t="str">
            <v>LT Contract</v>
          </cell>
          <cell r="T116" t="str">
            <v>Existing - QF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No</v>
          </cell>
        </row>
        <row r="117">
          <cell r="A117">
            <v>98249</v>
          </cell>
          <cell r="B117" t="str">
            <v>QF_WD_3MiCanyon</v>
          </cell>
          <cell r="C117" t="str">
            <v>QF_WD_3MiCanyon</v>
          </cell>
          <cell r="D117" t="str">
            <v>Contracts Existing Block Forward</v>
          </cell>
          <cell r="E117" t="str">
            <v>West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QF</v>
          </cell>
          <cell r="S117" t="str">
            <v>Wind</v>
          </cell>
          <cell r="T117" t="str">
            <v>Existing - QF</v>
          </cell>
          <cell r="U117" t="str">
            <v>Existing - QF</v>
          </cell>
          <cell r="V117" t="str">
            <v>Existing - QF</v>
          </cell>
          <cell r="W117" t="str">
            <v>OR</v>
          </cell>
          <cell r="X117" t="str">
            <v>No</v>
          </cell>
        </row>
        <row r="118">
          <cell r="A118">
            <v>159059</v>
          </cell>
          <cell r="B118" t="str">
            <v>QF_WD_BlueMtn</v>
          </cell>
          <cell r="C118" t="str">
            <v>QF_WD_BlueMtn</v>
          </cell>
          <cell r="D118" t="str">
            <v>Contracts Existing Block Forward</v>
          </cell>
          <cell r="E118" t="str">
            <v>East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QF</v>
          </cell>
          <cell r="S118" t="str">
            <v>Wind</v>
          </cell>
          <cell r="T118" t="str">
            <v>Existing - QF</v>
          </cell>
          <cell r="U118" t="str">
            <v>Existing - QF</v>
          </cell>
          <cell r="V118" t="str">
            <v>Existing - QF</v>
          </cell>
          <cell r="W118" t="str">
            <v>UT</v>
          </cell>
          <cell r="X118" t="str">
            <v>Yes</v>
          </cell>
        </row>
        <row r="119">
          <cell r="A119">
            <v>218047</v>
          </cell>
          <cell r="B119" t="str">
            <v>QF_WD_Chopin</v>
          </cell>
          <cell r="C119" t="str">
            <v>QF_WD_Chopin</v>
          </cell>
          <cell r="D119" t="str">
            <v>Contracts Existing Block Forward</v>
          </cell>
          <cell r="E119" t="str">
            <v>West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QF</v>
          </cell>
          <cell r="S119" t="str">
            <v>Wind</v>
          </cell>
          <cell r="T119" t="str">
            <v>Existing - QF</v>
          </cell>
          <cell r="U119" t="str">
            <v>Existing - QF</v>
          </cell>
          <cell r="V119" t="str">
            <v>Existing - QF</v>
          </cell>
          <cell r="W119" t="str">
            <v>OR</v>
          </cell>
          <cell r="X119" t="str">
            <v>No</v>
          </cell>
        </row>
        <row r="120">
          <cell r="A120">
            <v>225190</v>
          </cell>
          <cell r="B120" t="str">
            <v>QF_WD_FC2_BPA</v>
          </cell>
          <cell r="C120" t="str">
            <v>QF_WD_FC2_BPA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QF</v>
          </cell>
          <cell r="S120" t="str">
            <v>Wind</v>
          </cell>
          <cell r="T120" t="str">
            <v>Existing - QF</v>
          </cell>
          <cell r="U120" t="str">
            <v>Existing - QF</v>
          </cell>
          <cell r="V120" t="str">
            <v>Existing - QF</v>
          </cell>
          <cell r="W120" t="str">
            <v>WY</v>
          </cell>
          <cell r="X120" t="str">
            <v>Yes</v>
          </cell>
        </row>
        <row r="121">
          <cell r="A121">
            <v>225191</v>
          </cell>
          <cell r="B121" t="str">
            <v>QF_WD_FC3_PSCO</v>
          </cell>
          <cell r="C121" t="str">
            <v>QF_WD_FC3_PSCO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QF</v>
          </cell>
          <cell r="S121" t="str">
            <v>Wind</v>
          </cell>
          <cell r="T121" t="str">
            <v>Existing - QF</v>
          </cell>
          <cell r="U121" t="str">
            <v>Existing - QF</v>
          </cell>
          <cell r="V121" t="str">
            <v>Existing - QF</v>
          </cell>
          <cell r="W121" t="str">
            <v>WY</v>
          </cell>
          <cell r="X121" t="str">
            <v>Yes</v>
          </cell>
        </row>
        <row r="122">
          <cell r="A122">
            <v>159056</v>
          </cell>
          <cell r="B122" t="str">
            <v>QF_WD_Latigo</v>
          </cell>
          <cell r="C122" t="str">
            <v>QF_WD_Latigo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QF</v>
          </cell>
          <cell r="S122" t="str">
            <v>Wind</v>
          </cell>
          <cell r="T122" t="str">
            <v>Existing - QF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159057</v>
          </cell>
          <cell r="B123" t="str">
            <v>QF_WD_LongRidge1</v>
          </cell>
          <cell r="C123" t="str">
            <v>QF_WD_LongRidge1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QF</v>
          </cell>
          <cell r="S123" t="str">
            <v>Wind</v>
          </cell>
          <cell r="T123" t="str">
            <v>Existing - QF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No</v>
          </cell>
        </row>
        <row r="124">
          <cell r="A124">
            <v>159058</v>
          </cell>
          <cell r="B124" t="str">
            <v>QF_WD_LongRidge2</v>
          </cell>
          <cell r="C124" t="str">
            <v>QF_WD_LongRidge2</v>
          </cell>
          <cell r="D124" t="str">
            <v>Contracts Existing Block Forward</v>
          </cell>
          <cell r="E124" t="str">
            <v>East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QF</v>
          </cell>
          <cell r="S124" t="str">
            <v>Wind</v>
          </cell>
          <cell r="T124" t="str">
            <v>Existing - QF</v>
          </cell>
          <cell r="U124" t="str">
            <v>Existing - QF</v>
          </cell>
          <cell r="V124" t="str">
            <v>Existing - QF</v>
          </cell>
          <cell r="W124" t="str">
            <v>UT</v>
          </cell>
          <cell r="X124" t="str">
            <v>No</v>
          </cell>
        </row>
        <row r="125">
          <cell r="A125">
            <v>218048</v>
          </cell>
          <cell r="B125" t="str">
            <v>QF_WD_Mariah</v>
          </cell>
          <cell r="C125" t="str">
            <v>QF_WD_Mariah</v>
          </cell>
          <cell r="D125" t="str">
            <v>Contracts Existing Block Forward</v>
          </cell>
          <cell r="E125" t="str">
            <v>West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QF</v>
          </cell>
          <cell r="S125" t="str">
            <v>Wind</v>
          </cell>
          <cell r="T125" t="str">
            <v>Existing - QF</v>
          </cell>
          <cell r="U125" t="str">
            <v>Existing - QF</v>
          </cell>
          <cell r="V125" t="str">
            <v>Existing - QF</v>
          </cell>
          <cell r="W125" t="str">
            <v>OR</v>
          </cell>
          <cell r="X125" t="str">
            <v>No</v>
          </cell>
        </row>
        <row r="126">
          <cell r="A126">
            <v>98246</v>
          </cell>
          <cell r="B126" t="str">
            <v>QF_WD_MC_FivPine</v>
          </cell>
          <cell r="C126" t="str">
            <v>QF_WD_MC_FivPine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QF</v>
          </cell>
          <cell r="S126" t="str">
            <v>Wind</v>
          </cell>
          <cell r="T126" t="str">
            <v>Existing - QF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98248</v>
          </cell>
          <cell r="B127" t="str">
            <v>QF_WD_MC_NorthPt</v>
          </cell>
          <cell r="C127" t="str">
            <v>QF_WD_MC_NorthPt</v>
          </cell>
          <cell r="D127" t="str">
            <v>Contracts Existing Block Forward</v>
          </cell>
          <cell r="E127" t="str">
            <v>East</v>
          </cell>
          <cell r="F127" t="str">
            <v>Existing - QF</v>
          </cell>
          <cell r="G127" t="str">
            <v/>
          </cell>
          <cell r="H127" t="str">
            <v/>
          </cell>
          <cell r="I127" t="str">
            <v>Existing - QF</v>
          </cell>
          <cell r="J127" t="str">
            <v>Existing - QF</v>
          </cell>
          <cell r="K127" t="str">
            <v/>
          </cell>
          <cell r="L127" t="str">
            <v>Existing - QF</v>
          </cell>
          <cell r="M127" t="str">
            <v>Existing - QF</v>
          </cell>
          <cell r="N127" t="str">
            <v>Existing - QF</v>
          </cell>
          <cell r="O127" t="str">
            <v>QF</v>
          </cell>
          <cell r="P127" t="str">
            <v>Long</v>
          </cell>
          <cell r="Q127" t="str">
            <v>Wind</v>
          </cell>
          <cell r="R127" t="str">
            <v>Existing - QF</v>
          </cell>
          <cell r="S127" t="str">
            <v>Wind</v>
          </cell>
          <cell r="T127" t="str">
            <v>Existing - QF</v>
          </cell>
          <cell r="U127" t="str">
            <v>Existing - QF</v>
          </cell>
          <cell r="V127" t="str">
            <v>Existing - QF</v>
          </cell>
          <cell r="W127" t="str">
            <v>ID</v>
          </cell>
          <cell r="X127" t="str">
            <v>Yes</v>
          </cell>
        </row>
        <row r="128">
          <cell r="A128">
            <v>12938</v>
          </cell>
          <cell r="B128" t="str">
            <v>QF_WD_Mtn_Wind1</v>
          </cell>
          <cell r="C128" t="str">
            <v>QF_WD_Mtn_Wind1</v>
          </cell>
          <cell r="D128" t="str">
            <v>Contracts Existing Block Forward</v>
          </cell>
          <cell r="E128" t="str">
            <v>East</v>
          </cell>
          <cell r="F128" t="str">
            <v>Existing - QF</v>
          </cell>
          <cell r="G128" t="str">
            <v/>
          </cell>
          <cell r="H128" t="str">
            <v/>
          </cell>
          <cell r="I128" t="str">
            <v>Existing - QF</v>
          </cell>
          <cell r="J128" t="str">
            <v>Existing - QF</v>
          </cell>
          <cell r="K128" t="str">
            <v/>
          </cell>
          <cell r="L128" t="str">
            <v>Existing - QF</v>
          </cell>
          <cell r="M128" t="str">
            <v>Existing - Wind</v>
          </cell>
          <cell r="N128" t="str">
            <v>Existing - QF</v>
          </cell>
          <cell r="O128" t="str">
            <v>QF</v>
          </cell>
          <cell r="P128" t="str">
            <v>Long</v>
          </cell>
          <cell r="Q128" t="str">
            <v>Wind</v>
          </cell>
          <cell r="R128" t="str">
            <v>Existing - QF</v>
          </cell>
          <cell r="S128" t="str">
            <v>Wind</v>
          </cell>
          <cell r="T128" t="str">
            <v>Existing - QF</v>
          </cell>
          <cell r="U128" t="str">
            <v>Existing - QF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12939</v>
          </cell>
          <cell r="B129" t="str">
            <v>QF_WD_Mtn_Wind2</v>
          </cell>
          <cell r="C129" t="str">
            <v>QF_WD_Mtn_Wind2</v>
          </cell>
          <cell r="D129" t="str">
            <v>Contracts Existing Block Forward</v>
          </cell>
          <cell r="E129" t="str">
            <v>East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Wind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QF</v>
          </cell>
          <cell r="S129" t="str">
            <v>Wind</v>
          </cell>
          <cell r="T129" t="str">
            <v>Existing - QF</v>
          </cell>
          <cell r="U129" t="str">
            <v>Existing - QF</v>
          </cell>
          <cell r="V129" t="str">
            <v>Existing - Wind</v>
          </cell>
          <cell r="W129" t="str">
            <v>WY</v>
          </cell>
          <cell r="X129" t="str">
            <v>Yes</v>
          </cell>
        </row>
        <row r="130">
          <cell r="A130">
            <v>12941</v>
          </cell>
          <cell r="B130" t="str">
            <v>QF_WD_OregonWF_1</v>
          </cell>
          <cell r="C130" t="str">
            <v>QF_WD_OregonWF_1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QF</v>
          </cell>
          <cell r="S130" t="str">
            <v>Wind</v>
          </cell>
          <cell r="T130" t="str">
            <v>Existing - QF</v>
          </cell>
          <cell r="U130" t="str">
            <v>Existing - QF</v>
          </cell>
          <cell r="V130" t="str">
            <v>Existing - QF</v>
          </cell>
          <cell r="W130" t="str">
            <v>OR</v>
          </cell>
          <cell r="X130" t="str">
            <v>No</v>
          </cell>
        </row>
        <row r="131">
          <cell r="A131">
            <v>218049</v>
          </cell>
          <cell r="B131" t="str">
            <v>QF_WD_OremFm</v>
          </cell>
          <cell r="C131" t="str">
            <v>QF_WD_OremFm</v>
          </cell>
          <cell r="D131" t="str">
            <v>Contracts Existing Block Forward</v>
          </cell>
          <cell r="E131" t="str">
            <v>West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QF</v>
          </cell>
          <cell r="S131" t="str">
            <v>Wind</v>
          </cell>
          <cell r="T131" t="str">
            <v>Existing - QF</v>
          </cell>
          <cell r="U131" t="str">
            <v>Existing - QF</v>
          </cell>
          <cell r="V131" t="str">
            <v>Existing - QF</v>
          </cell>
          <cell r="W131" t="str">
            <v>OR</v>
          </cell>
          <cell r="X131" t="str">
            <v>No</v>
          </cell>
        </row>
        <row r="132">
          <cell r="A132">
            <v>194356</v>
          </cell>
          <cell r="B132" t="str">
            <v>QF_WD_Pioneer1</v>
          </cell>
          <cell r="C132" t="str">
            <v>QF_WD_Pioneer1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QF</v>
          </cell>
          <cell r="S132" t="str">
            <v>Wind</v>
          </cell>
          <cell r="T132" t="str">
            <v>Existing - QF</v>
          </cell>
          <cell r="U132" t="str">
            <v>Existing - QF</v>
          </cell>
          <cell r="V132" t="str">
            <v>Existing - Wind</v>
          </cell>
          <cell r="W132" t="str">
            <v>WY</v>
          </cell>
          <cell r="X132" t="str">
            <v>Yes</v>
          </cell>
        </row>
        <row r="133">
          <cell r="A133">
            <v>15545</v>
          </cell>
          <cell r="B133" t="str">
            <v>QF_WD_PwerCntyI</v>
          </cell>
          <cell r="C133" t="str">
            <v>QF_WD_PwerCntyI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QF</v>
          </cell>
          <cell r="S133" t="str">
            <v>Wind</v>
          </cell>
          <cell r="T133" t="str">
            <v>Existing - QF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15546</v>
          </cell>
          <cell r="B134" t="str">
            <v>QF_WD_PwerCntyII</v>
          </cell>
          <cell r="C134" t="str">
            <v>QF_WD_PwerCntyII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QF</v>
          </cell>
          <cell r="S134" t="str">
            <v>Wind</v>
          </cell>
          <cell r="T134" t="str">
            <v>Existing - QF</v>
          </cell>
          <cell r="U134" t="str">
            <v>Existing - QF</v>
          </cell>
          <cell r="V134" t="str">
            <v>Existing - QF</v>
          </cell>
          <cell r="W134" t="str">
            <v>ID</v>
          </cell>
          <cell r="X134" t="str">
            <v>No</v>
          </cell>
        </row>
        <row r="135">
          <cell r="A135">
            <v>12940</v>
          </cell>
          <cell r="B135" t="str">
            <v>QF_WD_SpanishF</v>
          </cell>
          <cell r="C135" t="str">
            <v>QF_WD_SpanishF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QF</v>
          </cell>
          <cell r="S135" t="str">
            <v>Wind</v>
          </cell>
          <cell r="T135" t="str">
            <v>Existing - QF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98254</v>
          </cell>
          <cell r="B136" t="str">
            <v>QF_WD_UTN</v>
          </cell>
          <cell r="C136" t="str">
            <v>QF_WD_UTN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QF</v>
          </cell>
          <cell r="S136" t="str">
            <v>Wind</v>
          </cell>
          <cell r="T136" t="str">
            <v>Existing - QF</v>
          </cell>
          <cell r="U136" t="str">
            <v>Existing - QF</v>
          </cell>
          <cell r="V136" t="str">
            <v>Existing - QF</v>
          </cell>
          <cell r="W136" t="str">
            <v>UT</v>
          </cell>
          <cell r="X136" t="str">
            <v>No</v>
          </cell>
        </row>
        <row r="137">
          <cell r="A137">
            <v>98256</v>
          </cell>
          <cell r="B137" t="str">
            <v>QF_WD_WY_Wind</v>
          </cell>
          <cell r="C137" t="str">
            <v>QF_WD_WY_Wind</v>
          </cell>
          <cell r="D137" t="str">
            <v>Contracts Existing Block Forward</v>
          </cell>
          <cell r="E137" t="str">
            <v>East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QF</v>
          </cell>
          <cell r="S137" t="str">
            <v>Wind</v>
          </cell>
          <cell r="T137" t="str">
            <v>Existing - QF</v>
          </cell>
          <cell r="U137" t="str">
            <v>Existing - QF</v>
          </cell>
          <cell r="V137" t="str">
            <v>Existing - QF</v>
          </cell>
          <cell r="W137" t="str">
            <v>WY</v>
          </cell>
          <cell r="X137" t="str">
            <v>Yes</v>
          </cell>
        </row>
        <row r="138">
          <cell r="A138">
            <v>15270</v>
          </cell>
          <cell r="B138" t="str">
            <v>QF_WD_YK</v>
          </cell>
          <cell r="C138" t="str">
            <v>QF_WD_YK</v>
          </cell>
          <cell r="D138" t="str">
            <v>Contracts Existing Block Forward</v>
          </cell>
          <cell r="E138" t="str">
            <v>West</v>
          </cell>
          <cell r="F138" t="str">
            <v>Existing - QF</v>
          </cell>
          <cell r="G138" t="str">
            <v/>
          </cell>
          <cell r="H138" t="str">
            <v/>
          </cell>
          <cell r="I138" t="str">
            <v>Existing - QF</v>
          </cell>
          <cell r="J138" t="str">
            <v>Existing - QF</v>
          </cell>
          <cell r="K138" t="str">
            <v/>
          </cell>
          <cell r="L138" t="str">
            <v>Existing - QF</v>
          </cell>
          <cell r="M138" t="str">
            <v>Existing - QF</v>
          </cell>
          <cell r="N138" t="str">
            <v>Existing - QF</v>
          </cell>
          <cell r="O138" t="str">
            <v>QF</v>
          </cell>
          <cell r="P138" t="str">
            <v>Long</v>
          </cell>
          <cell r="Q138" t="str">
            <v>Wind</v>
          </cell>
          <cell r="R138" t="str">
            <v>Existing - QF</v>
          </cell>
          <cell r="S138" t="str">
            <v>Wind</v>
          </cell>
          <cell r="T138" t="str">
            <v>Existing - QF</v>
          </cell>
          <cell r="U138" t="str">
            <v>Existing - QF</v>
          </cell>
          <cell r="V138" t="str">
            <v>Existing - QF</v>
          </cell>
          <cell r="W138" t="str">
            <v>WA</v>
          </cell>
          <cell r="X138" t="str">
            <v>No</v>
          </cell>
        </row>
        <row r="139">
          <cell r="A139">
            <v>11511</v>
          </cell>
          <cell r="B139" t="str">
            <v>REDD_IN_P</v>
          </cell>
          <cell r="C139" t="str">
            <v>REDD_IN_P</v>
          </cell>
          <cell r="D139" t="str">
            <v>Contracts Existing Block Forward</v>
          </cell>
          <cell r="E139" t="str">
            <v>East</v>
          </cell>
          <cell r="F139" t="str">
            <v>Existing - Purchase</v>
          </cell>
          <cell r="G139" t="str">
            <v/>
          </cell>
          <cell r="H139" t="str">
            <v/>
          </cell>
          <cell r="I139" t="str">
            <v>Existing - Purchase</v>
          </cell>
          <cell r="J139" t="str">
            <v>Existing - Purchase</v>
          </cell>
          <cell r="K139" t="str">
            <v/>
          </cell>
          <cell r="L139" t="str">
            <v>Existing - Purchase</v>
          </cell>
          <cell r="M139" t="str">
            <v>Existing - Purchase</v>
          </cell>
          <cell r="N139" t="str">
            <v>Existing - Purchase</v>
          </cell>
          <cell r="O139" t="str">
            <v>Purchase</v>
          </cell>
          <cell r="P139" t="str">
            <v>Long</v>
          </cell>
          <cell r="Q139" t="str">
            <v>Exchange</v>
          </cell>
          <cell r="R139" t="str">
            <v>Existing - Purchase</v>
          </cell>
          <cell r="S139" t="str">
            <v>Exchange</v>
          </cell>
          <cell r="T139" t="str">
            <v>Existing - Purchase</v>
          </cell>
          <cell r="U139" t="str">
            <v>Existing - Purchase</v>
          </cell>
          <cell r="V139" t="str">
            <v>Existing - Purchase</v>
          </cell>
          <cell r="W139" t="str">
            <v>?</v>
          </cell>
          <cell r="X139" t="str">
            <v>No</v>
          </cell>
        </row>
        <row r="140">
          <cell r="A140">
            <v>11455</v>
          </cell>
          <cell r="B140" t="str">
            <v>REDD_OUT_S</v>
          </cell>
          <cell r="C140" t="str">
            <v>REDD_OUT_S</v>
          </cell>
          <cell r="D140" t="str">
            <v>Contracts Existing Block Forward</v>
          </cell>
          <cell r="E140" t="str">
            <v>West</v>
          </cell>
          <cell r="F140" t="str">
            <v>Existing - Sale</v>
          </cell>
          <cell r="G140" t="str">
            <v/>
          </cell>
          <cell r="H140" t="str">
            <v/>
          </cell>
          <cell r="I140" t="str">
            <v>Existing - Sale</v>
          </cell>
          <cell r="J140" t="str">
            <v>Existing - Sale</v>
          </cell>
          <cell r="K140" t="str">
            <v/>
          </cell>
          <cell r="L140" t="str">
            <v>Existing - Sale</v>
          </cell>
          <cell r="M140" t="str">
            <v>Existing - Sale</v>
          </cell>
          <cell r="N140" t="str">
            <v>Existing - Sale</v>
          </cell>
          <cell r="O140" t="str">
            <v>Sale</v>
          </cell>
          <cell r="P140" t="str">
            <v>Short</v>
          </cell>
          <cell r="Q140" t="str">
            <v>Exchange</v>
          </cell>
          <cell r="R140" t="str">
            <v>Existing - Sale</v>
          </cell>
          <cell r="S140" t="str">
            <v>Exchange</v>
          </cell>
          <cell r="T140" t="str">
            <v>Existing - Sale</v>
          </cell>
          <cell r="U140" t="str">
            <v>Existing - Sale</v>
          </cell>
          <cell r="V140" t="str">
            <v>Existing - Sale</v>
          </cell>
          <cell r="X140" t="str">
            <v>No</v>
          </cell>
        </row>
        <row r="141">
          <cell r="A141">
            <v>11530</v>
          </cell>
          <cell r="B141" t="str">
            <v>SIE_Goshen_IN_P</v>
          </cell>
          <cell r="C141" t="str">
            <v>SIE_Goshen_IN_P</v>
          </cell>
          <cell r="D141" t="str">
            <v>Contracts Existing Block Forward</v>
          </cell>
          <cell r="E141" t="str">
            <v>East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X141" t="str">
            <v>No</v>
          </cell>
        </row>
        <row r="142">
          <cell r="A142">
            <v>11502</v>
          </cell>
          <cell r="B142" t="str">
            <v>SIE_McNary_IN_P</v>
          </cell>
          <cell r="C142" t="str">
            <v>SIE_McNary_IN_P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LT Contract</v>
          </cell>
          <cell r="R142" t="str">
            <v>Existing - Purchase</v>
          </cell>
          <cell r="S142" t="str">
            <v>LT Contract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X142" t="str">
            <v>No</v>
          </cell>
        </row>
        <row r="143">
          <cell r="A143">
            <v>11505</v>
          </cell>
          <cell r="B143" t="str">
            <v>SMUD_IN_P</v>
          </cell>
          <cell r="C143" t="str">
            <v>SMUD_IN_P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Existing - Purchase</v>
          </cell>
          <cell r="K143" t="str">
            <v/>
          </cell>
          <cell r="L143" t="str">
            <v>Existing - Purchase</v>
          </cell>
          <cell r="M143" t="str">
            <v>Existing - Purchase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Exchange</v>
          </cell>
          <cell r="R143" t="str">
            <v>Existing - Purchase</v>
          </cell>
          <cell r="S143" t="str">
            <v>Exchange</v>
          </cell>
          <cell r="T143" t="str">
            <v>Existing - Purchase</v>
          </cell>
          <cell r="U143" t="str">
            <v>Existing - Purchase</v>
          </cell>
          <cell r="V143" t="str">
            <v>Existing - Purchase</v>
          </cell>
          <cell r="X143" t="str">
            <v>No</v>
          </cell>
        </row>
        <row r="144">
          <cell r="A144">
            <v>160335</v>
          </cell>
          <cell r="B144" t="str">
            <v>SR_BevansPoint_P</v>
          </cell>
          <cell r="C144" t="str">
            <v>SR_BevansPoint_P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98251</v>
          </cell>
          <cell r="B145" t="str">
            <v>SR_BlackCap_P</v>
          </cell>
          <cell r="C145" t="str">
            <v>SR_BlackCap_P</v>
          </cell>
          <cell r="D145" t="str">
            <v>Contracts Existing Block Forward</v>
          </cell>
          <cell r="E145" t="str">
            <v>West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Existing - Purchase</v>
          </cell>
          <cell r="O145" t="str">
            <v>Purchase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OR</v>
          </cell>
          <cell r="X145" t="str">
            <v>Yes</v>
          </cell>
        </row>
        <row r="146">
          <cell r="A146">
            <v>196957</v>
          </cell>
          <cell r="B146" t="str">
            <v>SR_BluSkySolar</v>
          </cell>
          <cell r="C146" t="str">
            <v>SR_BluSkySolar</v>
          </cell>
          <cell r="D146" t="str">
            <v>Contracts Existing Block Forward</v>
          </cell>
          <cell r="E146" t="str">
            <v>East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Other</v>
          </cell>
          <cell r="O146" t="str">
            <v>Other Renewables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UT</v>
          </cell>
          <cell r="X146" t="str">
            <v>No</v>
          </cell>
        </row>
        <row r="147">
          <cell r="A147">
            <v>196958</v>
          </cell>
          <cell r="B147" t="str">
            <v>SR_OldMill_P</v>
          </cell>
          <cell r="C147" t="str">
            <v>SR_OldMill_P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Renewable - Utility Solar</v>
          </cell>
          <cell r="K147" t="str">
            <v/>
          </cell>
          <cell r="L147" t="str">
            <v>Existing - Purchase</v>
          </cell>
          <cell r="M147" t="str">
            <v>Solar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159076</v>
          </cell>
          <cell r="B148" t="str">
            <v>SR_OSIP_Prj_P</v>
          </cell>
          <cell r="C148" t="str">
            <v>SR_OSIP_Prj_P</v>
          </cell>
          <cell r="D148" t="str">
            <v>Contracts Existing Block Forward</v>
          </cell>
          <cell r="E148" t="str">
            <v>West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Other Renewables</v>
          </cell>
          <cell r="R148" t="str">
            <v>Solar</v>
          </cell>
          <cell r="S148" t="str">
            <v>Other Renewables</v>
          </cell>
          <cell r="T148" t="str">
            <v>Solar</v>
          </cell>
          <cell r="U148" t="str">
            <v>Existing - Purchase</v>
          </cell>
          <cell r="V148" t="str">
            <v>Existing - Purchase</v>
          </cell>
          <cell r="W148" t="str">
            <v>OR</v>
          </cell>
          <cell r="X148" t="str">
            <v>Yes</v>
          </cell>
        </row>
        <row r="149">
          <cell r="A149">
            <v>159084</v>
          </cell>
          <cell r="B149" t="str">
            <v>Tri-State_P</v>
          </cell>
          <cell r="C149" t="str">
            <v>Tri-State_P</v>
          </cell>
          <cell r="D149" t="str">
            <v>Contracts Existing Block Forward</v>
          </cell>
          <cell r="E149" t="str">
            <v>East</v>
          </cell>
          <cell r="F149" t="str">
            <v>Existing - Purchase</v>
          </cell>
          <cell r="G149" t="str">
            <v/>
          </cell>
          <cell r="H149" t="str">
            <v/>
          </cell>
          <cell r="I149" t="str">
            <v>Existing - Purchase</v>
          </cell>
          <cell r="J149" t="str">
            <v>Existing - Purchase</v>
          </cell>
          <cell r="K149" t="str">
            <v/>
          </cell>
          <cell r="L149" t="str">
            <v>Existing - Purchase</v>
          </cell>
          <cell r="M149" t="str">
            <v>Existing - Purchase</v>
          </cell>
          <cell r="N149" t="str">
            <v>Existing - Purchase</v>
          </cell>
          <cell r="O149" t="str">
            <v>Purchase</v>
          </cell>
          <cell r="P149" t="str">
            <v>Long</v>
          </cell>
          <cell r="Q149" t="str">
            <v>LT Contract</v>
          </cell>
          <cell r="R149" t="str">
            <v>Existing - Purchase</v>
          </cell>
          <cell r="S149" t="str">
            <v>LT Contract</v>
          </cell>
          <cell r="T149" t="str">
            <v>Existing - Purchase</v>
          </cell>
          <cell r="U149" t="str">
            <v>Existing - Purchase</v>
          </cell>
          <cell r="V149" t="str">
            <v>Existing - Purchase</v>
          </cell>
          <cell r="X149" t="str">
            <v>No</v>
          </cell>
        </row>
        <row r="150">
          <cell r="A150">
            <v>97459</v>
          </cell>
          <cell r="B150" t="str">
            <v>UMPA_S</v>
          </cell>
          <cell r="C150" t="str">
            <v>UMPA_S</v>
          </cell>
          <cell r="D150" t="str">
            <v>Contracts Existing Block Forward</v>
          </cell>
          <cell r="E150" t="str">
            <v>East</v>
          </cell>
          <cell r="F150" t="str">
            <v>Existing - Sale</v>
          </cell>
          <cell r="G150" t="str">
            <v/>
          </cell>
          <cell r="H150" t="str">
            <v/>
          </cell>
          <cell r="I150" t="str">
            <v>Existing - Sale</v>
          </cell>
          <cell r="J150" t="str">
            <v>Existing - Sale</v>
          </cell>
          <cell r="K150" t="str">
            <v/>
          </cell>
          <cell r="L150" t="str">
            <v>Existing - Sale</v>
          </cell>
          <cell r="M150" t="str">
            <v>Existing - Sale</v>
          </cell>
          <cell r="N150" t="str">
            <v>Existing - Sale</v>
          </cell>
          <cell r="O150" t="str">
            <v>Sale</v>
          </cell>
          <cell r="P150" t="str">
            <v>Short</v>
          </cell>
          <cell r="Q150" t="str">
            <v>LT Contract</v>
          </cell>
          <cell r="R150" t="str">
            <v>Existing - Sale</v>
          </cell>
          <cell r="S150" t="str">
            <v>LT Contract</v>
          </cell>
          <cell r="T150" t="str">
            <v>Existing - Sale</v>
          </cell>
          <cell r="U150" t="str">
            <v>Existing - Sale</v>
          </cell>
          <cell r="V150" t="str">
            <v>Existing - Sale</v>
          </cell>
          <cell r="X150" t="str">
            <v>No</v>
          </cell>
        </row>
        <row r="151">
          <cell r="A151">
            <v>15500</v>
          </cell>
          <cell r="B151" t="str">
            <v>WD_3_Buttes_P</v>
          </cell>
          <cell r="C151" t="str">
            <v>WD_3_Buttes_P</v>
          </cell>
          <cell r="D151" t="str">
            <v>Contracts Existing Block Forward</v>
          </cell>
          <cell r="E151" t="str">
            <v>East</v>
          </cell>
          <cell r="F151" t="str">
            <v>Existing - Wind</v>
          </cell>
          <cell r="G151" t="str">
            <v/>
          </cell>
          <cell r="H151" t="str">
            <v/>
          </cell>
          <cell r="I151" t="str">
            <v>Existing - Wind</v>
          </cell>
          <cell r="J151" t="str">
            <v>Existing - Wind</v>
          </cell>
          <cell r="K151" t="str">
            <v/>
          </cell>
          <cell r="L151" t="str">
            <v>Existing - Wind</v>
          </cell>
          <cell r="M151" t="str">
            <v>Existing - Wind</v>
          </cell>
          <cell r="N151" t="str">
            <v>Existing - Wind</v>
          </cell>
          <cell r="O151" t="str">
            <v>Wind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Wind</v>
          </cell>
          <cell r="V151" t="str">
            <v>Existing - Wind</v>
          </cell>
          <cell r="W151" t="str">
            <v>WY</v>
          </cell>
          <cell r="X151" t="str">
            <v>Yes</v>
          </cell>
        </row>
        <row r="152">
          <cell r="A152">
            <v>14644</v>
          </cell>
          <cell r="B152" t="str">
            <v>QF_WD_Chevron</v>
          </cell>
          <cell r="C152" t="str">
            <v>QF_WD_Chevron</v>
          </cell>
          <cell r="D152" t="str">
            <v>Contracts Existing Block Forward</v>
          </cell>
          <cell r="E152" t="str">
            <v>East</v>
          </cell>
          <cell r="F152" t="str">
            <v>Existing - QF</v>
          </cell>
          <cell r="G152" t="str">
            <v/>
          </cell>
          <cell r="H152" t="str">
            <v/>
          </cell>
          <cell r="I152" t="str">
            <v>Existing - QF</v>
          </cell>
          <cell r="J152" t="str">
            <v>Existing - QF</v>
          </cell>
          <cell r="K152" t="str">
            <v/>
          </cell>
          <cell r="L152" t="str">
            <v>Existing - QF</v>
          </cell>
          <cell r="M152" t="str">
            <v>Existing - QF</v>
          </cell>
          <cell r="N152" t="str">
            <v>Existing - QF</v>
          </cell>
          <cell r="O152" t="str">
            <v>QF</v>
          </cell>
          <cell r="P152" t="str">
            <v>Long</v>
          </cell>
          <cell r="Q152" t="str">
            <v>Wind</v>
          </cell>
          <cell r="R152" t="str">
            <v>Existing - QF</v>
          </cell>
          <cell r="S152" t="str">
            <v>Wind</v>
          </cell>
          <cell r="T152" t="str">
            <v>Existing - QF</v>
          </cell>
          <cell r="U152" t="str">
            <v>Existing - QF</v>
          </cell>
          <cell r="V152" t="str">
            <v>Existing - Wind</v>
          </cell>
          <cell r="W152" t="str">
            <v>WY</v>
          </cell>
          <cell r="X152" t="str">
            <v>Yes</v>
          </cell>
        </row>
        <row r="153">
          <cell r="A153">
            <v>11794</v>
          </cell>
          <cell r="B153" t="str">
            <v>WD_CMBHILL_P</v>
          </cell>
          <cell r="C153" t="str">
            <v>WD_CMBHILL_P</v>
          </cell>
          <cell r="D153" t="str">
            <v>Contracts Existing Block Forward</v>
          </cell>
          <cell r="E153" t="str">
            <v>West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</v>
          </cell>
          <cell r="K153" t="str">
            <v/>
          </cell>
          <cell r="L153" t="str">
            <v>Existing - Wind</v>
          </cell>
          <cell r="M153" t="str">
            <v>Existing - Wind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</v>
          </cell>
          <cell r="W153" t="str">
            <v>WA</v>
          </cell>
          <cell r="X153" t="str">
            <v>Yes</v>
          </cell>
        </row>
        <row r="154">
          <cell r="A154">
            <v>15498</v>
          </cell>
          <cell r="B154" t="str">
            <v>WD_Dunlap</v>
          </cell>
          <cell r="C154" t="str">
            <v>WD_Dunlap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 Owned</v>
          </cell>
          <cell r="K154" t="str">
            <v/>
          </cell>
          <cell r="L154" t="str">
            <v>Existing - Wind</v>
          </cell>
          <cell r="M154" t="str">
            <v>Existing - Wind Owned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Wind</v>
          </cell>
          <cell r="S154" t="str">
            <v>Wind</v>
          </cell>
          <cell r="T154" t="str">
            <v>Existing - Wind</v>
          </cell>
          <cell r="U154" t="str">
            <v>Existing - Wind</v>
          </cell>
          <cell r="V154" t="str">
            <v>Existing - Wind Owned</v>
          </cell>
          <cell r="W154" t="str">
            <v>WY</v>
          </cell>
          <cell r="X154" t="str">
            <v>Yes</v>
          </cell>
        </row>
        <row r="155">
          <cell r="A155">
            <v>11813</v>
          </cell>
          <cell r="B155" t="str">
            <v>WD_FC1</v>
          </cell>
          <cell r="C155" t="str">
            <v>WD_FC1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Yes</v>
          </cell>
        </row>
        <row r="156">
          <cell r="A156">
            <v>11420</v>
          </cell>
          <cell r="B156" t="str">
            <v>WD_FC4_BPA_P</v>
          </cell>
          <cell r="C156" t="str">
            <v>WD_FC4_BPA_P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</v>
          </cell>
          <cell r="K156" t="str">
            <v/>
          </cell>
          <cell r="L156" t="str">
            <v>Existing - Wind</v>
          </cell>
          <cell r="M156" t="str">
            <v>Existing - Wind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Exchange</v>
          </cell>
          <cell r="S156" t="str">
            <v>Wind</v>
          </cell>
          <cell r="T156" t="str">
            <v>Existing - Exchange</v>
          </cell>
          <cell r="U156" t="str">
            <v>Existing - Wind</v>
          </cell>
          <cell r="V156" t="str">
            <v>Existing - Wind</v>
          </cell>
          <cell r="W156" t="str">
            <v>WY</v>
          </cell>
          <cell r="X156" t="str">
            <v>No</v>
          </cell>
        </row>
        <row r="157">
          <cell r="A157">
            <v>12943</v>
          </cell>
          <cell r="B157" t="str">
            <v>WD_Glenrock</v>
          </cell>
          <cell r="C157" t="str">
            <v>WD_Glenrock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12947</v>
          </cell>
          <cell r="B158" t="str">
            <v>WD_Glenrock3</v>
          </cell>
          <cell r="C158" t="str">
            <v>WD_Glenrock3</v>
          </cell>
          <cell r="D158" t="str">
            <v>Contracts Existing Block Forward</v>
          </cell>
          <cell r="E158" t="str">
            <v>East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WY</v>
          </cell>
          <cell r="X158" t="str">
            <v>Yes</v>
          </cell>
        </row>
        <row r="159">
          <cell r="A159">
            <v>12937</v>
          </cell>
          <cell r="B159" t="str">
            <v>WD_GoodHill</v>
          </cell>
          <cell r="C159" t="str">
            <v>WD_GoodHill</v>
          </cell>
          <cell r="D159" t="str">
            <v>Contracts Existing Block Forward</v>
          </cell>
          <cell r="E159" t="str">
            <v>West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WA</v>
          </cell>
          <cell r="X159" t="str">
            <v>Yes</v>
          </cell>
        </row>
        <row r="160">
          <cell r="A160">
            <v>15499</v>
          </cell>
          <cell r="B160" t="str">
            <v>WD_HighPlains</v>
          </cell>
          <cell r="C160" t="str">
            <v>WD_HighPlains</v>
          </cell>
          <cell r="D160" t="str">
            <v>Contracts Existing Block Forward</v>
          </cell>
          <cell r="E160" t="str">
            <v>East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WY</v>
          </cell>
          <cell r="X160" t="str">
            <v>Yes</v>
          </cell>
        </row>
        <row r="161">
          <cell r="A161">
            <v>12935</v>
          </cell>
          <cell r="B161" t="str">
            <v>WD_LeaningJ</v>
          </cell>
          <cell r="C161" t="str">
            <v>WD_LeaningJ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OR</v>
          </cell>
          <cell r="X161" t="str">
            <v>Yes</v>
          </cell>
        </row>
        <row r="162">
          <cell r="A162">
            <v>12936</v>
          </cell>
          <cell r="B162" t="str">
            <v>WD_Marengo1</v>
          </cell>
          <cell r="C162" t="str">
            <v>WD_Marengo1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12942</v>
          </cell>
          <cell r="B163" t="str">
            <v>WD_Marengo2</v>
          </cell>
          <cell r="C163" t="str">
            <v>WD_Marengo2</v>
          </cell>
          <cell r="D163" t="str">
            <v>Contracts Existing Block Forward</v>
          </cell>
          <cell r="E163" t="str">
            <v>West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WA</v>
          </cell>
          <cell r="X163" t="str">
            <v>Yes</v>
          </cell>
        </row>
        <row r="164">
          <cell r="A164">
            <v>12949</v>
          </cell>
          <cell r="B164" t="str">
            <v>WD_McFaddenRidge</v>
          </cell>
          <cell r="C164" t="str">
            <v>WD_McFaddenRidge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 Owned</v>
          </cell>
          <cell r="K164" t="str">
            <v/>
          </cell>
          <cell r="L164" t="str">
            <v>Existing - Wind</v>
          </cell>
          <cell r="M164" t="str">
            <v>Existing - Wind Owned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 Owned</v>
          </cell>
          <cell r="W164" t="str">
            <v>WY</v>
          </cell>
          <cell r="X164" t="str">
            <v>Yes</v>
          </cell>
        </row>
        <row r="165">
          <cell r="A165">
            <v>11419</v>
          </cell>
          <cell r="B165" t="str">
            <v>WD_RockRiver_P</v>
          </cell>
          <cell r="C165" t="str">
            <v>WD_RockRiver_P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</v>
          </cell>
          <cell r="K165" t="str">
            <v/>
          </cell>
          <cell r="L165" t="str">
            <v>Existing - Wind</v>
          </cell>
          <cell r="M165" t="str">
            <v>Existing - Wind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</v>
          </cell>
          <cell r="W165" t="str">
            <v>WY</v>
          </cell>
          <cell r="X165" t="str">
            <v>Yes</v>
          </cell>
        </row>
        <row r="166">
          <cell r="A166">
            <v>12945</v>
          </cell>
          <cell r="B166" t="str">
            <v>WD_RollingHills</v>
          </cell>
          <cell r="C166" t="str">
            <v>WD_RollingHills</v>
          </cell>
          <cell r="D166" t="str">
            <v>Contracts Existing Block Forward</v>
          </cell>
          <cell r="E166" t="str">
            <v>East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 Owned</v>
          </cell>
          <cell r="K166" t="str">
            <v/>
          </cell>
          <cell r="L166" t="str">
            <v>Existing - Wind</v>
          </cell>
          <cell r="M166" t="str">
            <v>Existing - Wind Owned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Wind</v>
          </cell>
          <cell r="S166" t="str">
            <v>Wind</v>
          </cell>
          <cell r="T166" t="str">
            <v>Existing - Wind</v>
          </cell>
          <cell r="U166" t="str">
            <v>Existing - Wind</v>
          </cell>
          <cell r="V166" t="str">
            <v>Existing - Wind Owned</v>
          </cell>
          <cell r="W166" t="str">
            <v>WY</v>
          </cell>
          <cell r="X166" t="str">
            <v>Yes</v>
          </cell>
        </row>
        <row r="167">
          <cell r="A167">
            <v>96461</v>
          </cell>
          <cell r="B167" t="str">
            <v>WD_SCL_New_IN_P</v>
          </cell>
          <cell r="C167" t="str">
            <v>WD_SCL_New_IN_P</v>
          </cell>
          <cell r="D167" t="str">
            <v>Contracts Existing Block Forward</v>
          </cell>
          <cell r="E167" t="str">
            <v>West</v>
          </cell>
          <cell r="F167" t="str">
            <v>Existing - Wind</v>
          </cell>
          <cell r="G167" t="str">
            <v/>
          </cell>
          <cell r="H167" t="str">
            <v/>
          </cell>
          <cell r="I167" t="str">
            <v>Existing - Wind</v>
          </cell>
          <cell r="J167" t="str">
            <v>Existing - Wind</v>
          </cell>
          <cell r="K167" t="str">
            <v/>
          </cell>
          <cell r="L167" t="str">
            <v>Existing - Wind</v>
          </cell>
          <cell r="M167" t="str">
            <v>Existing - Wind</v>
          </cell>
          <cell r="N167" t="str">
            <v>Existing - Wind</v>
          </cell>
          <cell r="O167" t="str">
            <v>Wind</v>
          </cell>
          <cell r="P167" t="str">
            <v>Long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Wind</v>
          </cell>
          <cell r="V167" t="str">
            <v>Existing - Wind</v>
          </cell>
          <cell r="W167" t="str">
            <v>WA</v>
          </cell>
          <cell r="X167" t="str">
            <v>No</v>
          </cell>
        </row>
        <row r="168">
          <cell r="A168">
            <v>96462</v>
          </cell>
          <cell r="B168" t="str">
            <v>WD_SCL_New_OUT_S</v>
          </cell>
          <cell r="C168" t="str">
            <v>WD_SCL_New_OUT_S</v>
          </cell>
          <cell r="D168" t="str">
            <v>Contracts Existing Block Forward</v>
          </cell>
          <cell r="E168" t="str">
            <v>West</v>
          </cell>
          <cell r="F168" t="str">
            <v>Existing - SALE</v>
          </cell>
          <cell r="G168" t="str">
            <v/>
          </cell>
          <cell r="H168" t="str">
            <v/>
          </cell>
          <cell r="I168" t="str">
            <v>Existing - SALE</v>
          </cell>
          <cell r="J168" t="str">
            <v>Existing - Sale</v>
          </cell>
          <cell r="K168" t="str">
            <v/>
          </cell>
          <cell r="L168" t="str">
            <v>Existing - SALE</v>
          </cell>
          <cell r="M168" t="str">
            <v>Existing - SALE</v>
          </cell>
          <cell r="N168" t="str">
            <v>Existing - SALE</v>
          </cell>
          <cell r="O168" t="str">
            <v>Wind</v>
          </cell>
          <cell r="P168" t="str">
            <v>Short</v>
          </cell>
          <cell r="Q168" t="str">
            <v>Wind</v>
          </cell>
          <cell r="R168" t="str">
            <v>Existing - Exchange</v>
          </cell>
          <cell r="S168" t="str">
            <v>Wind</v>
          </cell>
          <cell r="T168" t="str">
            <v>Existing - Exchange</v>
          </cell>
          <cell r="U168" t="str">
            <v>Existing - SALE</v>
          </cell>
          <cell r="V168" t="str">
            <v>Existing - SALE</v>
          </cell>
          <cell r="X168" t="str">
            <v>No</v>
          </cell>
        </row>
        <row r="169">
          <cell r="A169">
            <v>12944</v>
          </cell>
          <cell r="B169" t="str">
            <v>WD_SevenMile</v>
          </cell>
          <cell r="C169" t="str">
            <v>WD_SevenMile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12946</v>
          </cell>
          <cell r="B170" t="str">
            <v>WD_SevenMile2</v>
          </cell>
          <cell r="C170" t="str">
            <v>WD_SevenMile2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 Owned</v>
          </cell>
          <cell r="K170" t="str">
            <v/>
          </cell>
          <cell r="L170" t="str">
            <v>Existing - Wind</v>
          </cell>
          <cell r="M170" t="str">
            <v>Existing - Wind Owned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 Owned</v>
          </cell>
          <cell r="W170" t="str">
            <v>WY</v>
          </cell>
          <cell r="X170" t="str">
            <v>Yes</v>
          </cell>
        </row>
        <row r="171">
          <cell r="A171">
            <v>14670</v>
          </cell>
          <cell r="B171" t="str">
            <v>WD_TOPofWorld_P</v>
          </cell>
          <cell r="C171" t="str">
            <v>WD_TOPofWorld_P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WY</v>
          </cell>
          <cell r="X171" t="str">
            <v>Yes</v>
          </cell>
        </row>
        <row r="172">
          <cell r="A172">
            <v>11792</v>
          </cell>
          <cell r="B172" t="str">
            <v>WD_WolvCrk_P</v>
          </cell>
          <cell r="C172" t="str">
            <v>WD_WolvCrk_P</v>
          </cell>
          <cell r="D172" t="str">
            <v>Contracts Existing Block Forward</v>
          </cell>
          <cell r="E172" t="str">
            <v>East</v>
          </cell>
          <cell r="F172" t="str">
            <v>Existing - Wind</v>
          </cell>
          <cell r="G172" t="str">
            <v/>
          </cell>
          <cell r="H172" t="str">
            <v/>
          </cell>
          <cell r="I172" t="str">
            <v>Existing - Wind</v>
          </cell>
          <cell r="J172" t="str">
            <v>Existing - Wind</v>
          </cell>
          <cell r="K172" t="str">
            <v/>
          </cell>
          <cell r="L172" t="str">
            <v>Existing - Wind</v>
          </cell>
          <cell r="M172" t="str">
            <v>Existing - Wind</v>
          </cell>
          <cell r="N172" t="str">
            <v>Existing - Wind</v>
          </cell>
          <cell r="O172" t="str">
            <v>Wind</v>
          </cell>
          <cell r="P172" t="str">
            <v>Long</v>
          </cell>
          <cell r="Q172" t="str">
            <v>Wind</v>
          </cell>
          <cell r="R172" t="str">
            <v>Existing - Wind</v>
          </cell>
          <cell r="S172" t="str">
            <v>Wind</v>
          </cell>
          <cell r="T172" t="str">
            <v>Existing - Wind</v>
          </cell>
          <cell r="U172" t="str">
            <v>Existing - Wind</v>
          </cell>
          <cell r="V172" t="str">
            <v>Existing - Wind</v>
          </cell>
          <cell r="W172" t="str">
            <v>ID</v>
          </cell>
          <cell r="X172" t="str">
            <v>Yes</v>
          </cell>
        </row>
        <row r="173">
          <cell r="A173">
            <v>220206</v>
          </cell>
          <cell r="B173" t="str">
            <v>WI_Goshen</v>
          </cell>
          <cell r="C173" t="str">
            <v>WI_Goshen</v>
          </cell>
          <cell r="D173" t="str">
            <v>Contracts Existing Block Forward</v>
          </cell>
          <cell r="E173" t="str">
            <v>East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na</v>
          </cell>
          <cell r="X173" t="str">
            <v>Non_Reporting</v>
          </cell>
        </row>
        <row r="174">
          <cell r="A174">
            <v>220207</v>
          </cell>
          <cell r="B174" t="str">
            <v>WI_MidC</v>
          </cell>
          <cell r="C174" t="str">
            <v>WI_MidC</v>
          </cell>
          <cell r="D174" t="str">
            <v>Contracts Existing Block Forward</v>
          </cell>
          <cell r="E174" t="str">
            <v>West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na</v>
          </cell>
          <cell r="X174" t="str">
            <v>Non_Reporting</v>
          </cell>
        </row>
        <row r="175">
          <cell r="A175">
            <v>220208</v>
          </cell>
          <cell r="B175" t="str">
            <v>WI_UtahNorth</v>
          </cell>
          <cell r="C175" t="str">
            <v>WI_UtahNorth</v>
          </cell>
          <cell r="D175" t="str">
            <v>Contracts Existing Block Forward</v>
          </cell>
          <cell r="E175" t="str">
            <v>East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na</v>
          </cell>
          <cell r="X175" t="str">
            <v>Non_Reporting</v>
          </cell>
        </row>
        <row r="176">
          <cell r="A176">
            <v>220209</v>
          </cell>
          <cell r="B176" t="str">
            <v>WI_WallaWalla</v>
          </cell>
          <cell r="C176" t="str">
            <v>WI_WallaWalla</v>
          </cell>
          <cell r="D176" t="str">
            <v>Contracts Existing Block Forward</v>
          </cell>
          <cell r="E176" t="str">
            <v>West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na</v>
          </cell>
          <cell r="X176" t="str">
            <v>Non_Reporting</v>
          </cell>
        </row>
        <row r="177">
          <cell r="A177">
            <v>220210</v>
          </cell>
          <cell r="B177" t="str">
            <v>WI_WyomingNE</v>
          </cell>
          <cell r="C177" t="str">
            <v>WI_WyomingNE</v>
          </cell>
          <cell r="D177" t="str">
            <v>Contracts Existing Block Forward</v>
          </cell>
          <cell r="E177" t="str">
            <v>East</v>
          </cell>
          <cell r="F177" t="str">
            <v>Non_Reporting</v>
          </cell>
          <cell r="G177" t="str">
            <v/>
          </cell>
          <cell r="H177" t="str">
            <v/>
          </cell>
          <cell r="I177" t="str">
            <v>Non_Reporting</v>
          </cell>
          <cell r="J177" t="str">
            <v>N/A</v>
          </cell>
          <cell r="K177" t="str">
            <v>Non_Reporting</v>
          </cell>
          <cell r="L177" t="str">
            <v>Non_Reporting</v>
          </cell>
          <cell r="M177" t="str">
            <v>Non_Reporting</v>
          </cell>
          <cell r="N177" t="str">
            <v>Non_Reporting</v>
          </cell>
          <cell r="O177" t="str">
            <v>Non_Reporting</v>
          </cell>
          <cell r="P177" t="str">
            <v>Non_Reporting</v>
          </cell>
          <cell r="Q177" t="str">
            <v>Non_Reporting</v>
          </cell>
          <cell r="R177" t="str">
            <v>Non_Reporting</v>
          </cell>
          <cell r="S177" t="str">
            <v>Non_Reporting</v>
          </cell>
          <cell r="T177" t="str">
            <v>Non_Reporting</v>
          </cell>
          <cell r="U177" t="str">
            <v>Non_Reporting</v>
          </cell>
          <cell r="V177" t="str">
            <v>Non_Reporting</v>
          </cell>
          <cell r="W177" t="str">
            <v>na</v>
          </cell>
          <cell r="X177" t="str">
            <v>Non_Reporting</v>
          </cell>
        </row>
        <row r="178">
          <cell r="A178">
            <v>11437</v>
          </cell>
          <cell r="B178" t="str">
            <v>APS_Sup_P</v>
          </cell>
          <cell r="C178" t="str">
            <v>APS_Sup_P</v>
          </cell>
          <cell r="D178" t="str">
            <v>Contracts Fixed Energy</v>
          </cell>
          <cell r="E178" t="str">
            <v>East</v>
          </cell>
          <cell r="F178" t="str">
            <v>Existing - Purchase</v>
          </cell>
          <cell r="G178" t="str">
            <v/>
          </cell>
          <cell r="H178" t="str">
            <v/>
          </cell>
          <cell r="I178" t="str">
            <v>Existing - Purchase</v>
          </cell>
          <cell r="J178" t="str">
            <v>Existing - Purchase</v>
          </cell>
          <cell r="K178" t="str">
            <v/>
          </cell>
          <cell r="L178" t="str">
            <v>Existing - Purchase</v>
          </cell>
          <cell r="M178" t="str">
            <v>Existing - Purchase</v>
          </cell>
          <cell r="N178" t="str">
            <v>Existing - Purchase</v>
          </cell>
          <cell r="O178" t="str">
            <v>Purchase</v>
          </cell>
          <cell r="P178" t="str">
            <v>Long</v>
          </cell>
          <cell r="Q178" t="str">
            <v>LT Contract</v>
          </cell>
          <cell r="R178" t="str">
            <v>Existing - Purchase</v>
          </cell>
          <cell r="S178" t="str">
            <v>LT Contract</v>
          </cell>
          <cell r="T178" t="str">
            <v>Existing - Purchase</v>
          </cell>
          <cell r="U178" t="str">
            <v>Existing - Purchase</v>
          </cell>
          <cell r="V178" t="str">
            <v>Existing - Purchase</v>
          </cell>
          <cell r="X178" t="str">
            <v>No</v>
          </cell>
        </row>
        <row r="179">
          <cell r="A179">
            <v>160981</v>
          </cell>
          <cell r="B179" t="str">
            <v>MagCorp_Int</v>
          </cell>
          <cell r="C179" t="str">
            <v>MagCorp_Int</v>
          </cell>
          <cell r="D179" t="str">
            <v>Contracts Fixed Energy</v>
          </cell>
          <cell r="E179" t="str">
            <v>East</v>
          </cell>
          <cell r="F179" t="str">
            <v>Existing - Interruptible</v>
          </cell>
          <cell r="G179" t="str">
            <v/>
          </cell>
          <cell r="H179" t="str">
            <v/>
          </cell>
          <cell r="I179" t="str">
            <v>Existing - Interruptible</v>
          </cell>
          <cell r="J179" t="str">
            <v>Existing - Interruptible</v>
          </cell>
          <cell r="K179" t="str">
            <v/>
          </cell>
          <cell r="L179" t="str">
            <v>Existing - Interruptible</v>
          </cell>
          <cell r="M179" t="str">
            <v>Existing - Interruptible</v>
          </cell>
          <cell r="N179" t="str">
            <v>Existing - Interruptible</v>
          </cell>
          <cell r="O179" t="str">
            <v>Interruptible</v>
          </cell>
          <cell r="P179" t="str">
            <v/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Interruptible</v>
          </cell>
          <cell r="V179" t="str">
            <v>Existing - Interruptible</v>
          </cell>
          <cell r="X179" t="str">
            <v>No</v>
          </cell>
        </row>
        <row r="180">
          <cell r="A180">
            <v>160985</v>
          </cell>
          <cell r="B180" t="str">
            <v>MonsanCur_Int</v>
          </cell>
          <cell r="C180" t="str">
            <v>MonsanCur_Int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Interruptible</v>
          </cell>
          <cell r="S180" t="str">
            <v>LT Contract</v>
          </cell>
          <cell r="T180" t="str">
            <v>Existing - Interruptible</v>
          </cell>
          <cell r="U180" t="str">
            <v>Existing - Purchase</v>
          </cell>
          <cell r="V180" t="str">
            <v>Existing - Purchase</v>
          </cell>
          <cell r="X180" t="str">
            <v>No</v>
          </cell>
        </row>
        <row r="181">
          <cell r="A181">
            <v>11435</v>
          </cell>
          <cell r="B181" t="str">
            <v>MonsanOpRes_Int</v>
          </cell>
          <cell r="C181" t="str">
            <v>MonsanOpRes_Int</v>
          </cell>
          <cell r="D181" t="str">
            <v>Contracts Fixed Energy</v>
          </cell>
          <cell r="E181" t="str">
            <v>East</v>
          </cell>
          <cell r="F181" t="str">
            <v>Existing - Purchase</v>
          </cell>
          <cell r="G181" t="str">
            <v/>
          </cell>
          <cell r="H181" t="str">
            <v/>
          </cell>
          <cell r="I181" t="str">
            <v>Existing - Purchase</v>
          </cell>
          <cell r="J181" t="str">
            <v>Existing - Purchase</v>
          </cell>
          <cell r="K181" t="str">
            <v/>
          </cell>
          <cell r="L181" t="str">
            <v>Existing - Purchase</v>
          </cell>
          <cell r="M181" t="str">
            <v>Existing - Purchase</v>
          </cell>
          <cell r="N181" t="str">
            <v>Existing - Purchase</v>
          </cell>
          <cell r="O181" t="str">
            <v>Purchase</v>
          </cell>
          <cell r="P181" t="str">
            <v>Long</v>
          </cell>
          <cell r="Q181" t="str">
            <v>LT Contract</v>
          </cell>
          <cell r="R181" t="str">
            <v>Existing - Purchase</v>
          </cell>
          <cell r="S181" t="str">
            <v>LT Contract</v>
          </cell>
          <cell r="T181" t="str">
            <v>Existing - Purchase</v>
          </cell>
          <cell r="U181" t="str">
            <v>Existing - Purchase</v>
          </cell>
          <cell r="V181" t="str">
            <v>Existing - Purchase</v>
          </cell>
          <cell r="X181" t="str">
            <v>No</v>
          </cell>
        </row>
        <row r="182">
          <cell r="A182">
            <v>160984</v>
          </cell>
          <cell r="B182" t="str">
            <v>Nucor_Int</v>
          </cell>
          <cell r="C182" t="str">
            <v>Nucor_Int</v>
          </cell>
          <cell r="D182" t="str">
            <v>Contracts Fixed Energy</v>
          </cell>
          <cell r="E182" t="str">
            <v>East</v>
          </cell>
          <cell r="F182" t="str">
            <v>Existing - Interruptible</v>
          </cell>
          <cell r="G182" t="str">
            <v/>
          </cell>
          <cell r="H182" t="str">
            <v/>
          </cell>
          <cell r="I182" t="str">
            <v>Existing - Interruptible</v>
          </cell>
          <cell r="J182" t="str">
            <v>Existing - Interruptible</v>
          </cell>
          <cell r="K182" t="str">
            <v/>
          </cell>
          <cell r="L182" t="str">
            <v>Existing - Interruptible</v>
          </cell>
          <cell r="M182" t="str">
            <v>Existing - Interruptible</v>
          </cell>
          <cell r="N182" t="str">
            <v>Existing - Interruptible</v>
          </cell>
          <cell r="O182" t="str">
            <v>Interruptible</v>
          </cell>
          <cell r="P182" t="str">
            <v/>
          </cell>
          <cell r="Q182" t="str">
            <v>LT Contract</v>
          </cell>
          <cell r="R182" t="str">
            <v>Existing - Interruptible</v>
          </cell>
          <cell r="S182" t="str">
            <v>LT Contract</v>
          </cell>
          <cell r="T182" t="str">
            <v>Existing - Interruptible</v>
          </cell>
          <cell r="U182" t="str">
            <v>Existing - Interruptible</v>
          </cell>
          <cell r="V182" t="str">
            <v>Existing - Interruptible</v>
          </cell>
          <cell r="X182" t="str">
            <v>No</v>
          </cell>
        </row>
        <row r="183">
          <cell r="A183">
            <v>96489</v>
          </cell>
          <cell r="B183" t="str">
            <v>QF_BIO_CGB_BioG</v>
          </cell>
          <cell r="C183" t="str">
            <v>QF_BIO_CGB_BioG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 t="str">
            <v>OR</v>
          </cell>
          <cell r="X183" t="str">
            <v>No</v>
          </cell>
        </row>
        <row r="184">
          <cell r="A184">
            <v>96488</v>
          </cell>
          <cell r="B184" t="str">
            <v>QF_BIO_TMF_BioF</v>
          </cell>
          <cell r="C184" t="str">
            <v>QF_BIO_TMF_BioF</v>
          </cell>
          <cell r="D184" t="str">
            <v>Contracts Fixed Energy</v>
          </cell>
          <cell r="E184" t="str">
            <v>West</v>
          </cell>
          <cell r="F184" t="str">
            <v>Existing - QF</v>
          </cell>
          <cell r="G184" t="str">
            <v/>
          </cell>
          <cell r="H184" t="str">
            <v/>
          </cell>
          <cell r="I184" t="str">
            <v>Existing - QF</v>
          </cell>
          <cell r="J184" t="str">
            <v>Existing - QF</v>
          </cell>
          <cell r="K184" t="str">
            <v/>
          </cell>
          <cell r="L184" t="str">
            <v>Existing - QF</v>
          </cell>
          <cell r="M184" t="str">
            <v>Existing - QF</v>
          </cell>
          <cell r="N184" t="str">
            <v>Existing - QF</v>
          </cell>
          <cell r="O184" t="str">
            <v>QF</v>
          </cell>
          <cell r="P184" t="str">
            <v>Long</v>
          </cell>
          <cell r="Q184" t="str">
            <v>LT Contract</v>
          </cell>
          <cell r="R184" t="str">
            <v>Existing - QF</v>
          </cell>
          <cell r="S184" t="str">
            <v>LT Contract</v>
          </cell>
          <cell r="T184" t="str">
            <v>Existing - QF</v>
          </cell>
          <cell r="U184" t="str">
            <v>Existing - QF</v>
          </cell>
          <cell r="V184" t="str">
            <v>Existing - QF</v>
          </cell>
          <cell r="W184" t="str">
            <v>OR</v>
          </cell>
          <cell r="X184" t="str">
            <v>No</v>
          </cell>
        </row>
        <row r="185">
          <cell r="A185">
            <v>160991</v>
          </cell>
          <cell r="B185" t="str">
            <v>SCL_New_Reserve</v>
          </cell>
          <cell r="C185" t="str">
            <v>SCL_New_Reserve</v>
          </cell>
          <cell r="D185" t="str">
            <v>Contracts Fixed Energy</v>
          </cell>
          <cell r="E185" t="str">
            <v>West</v>
          </cell>
          <cell r="F185" t="str">
            <v>Existing - Wind</v>
          </cell>
          <cell r="G185" t="str">
            <v/>
          </cell>
          <cell r="H185" t="str">
            <v/>
          </cell>
          <cell r="I185" t="str">
            <v>Existing - Wind</v>
          </cell>
          <cell r="J185" t="str">
            <v>Existing - Wind</v>
          </cell>
          <cell r="K185" t="str">
            <v/>
          </cell>
          <cell r="L185" t="str">
            <v>Existing - Wind</v>
          </cell>
          <cell r="M185" t="str">
            <v>Existing - Wind</v>
          </cell>
          <cell r="N185" t="str">
            <v>Existing - Wind</v>
          </cell>
          <cell r="O185" t="str">
            <v>Wind</v>
          </cell>
          <cell r="P185" t="str">
            <v/>
          </cell>
          <cell r="Q185" t="str">
            <v>Wind</v>
          </cell>
          <cell r="R185" t="str">
            <v>Existing - Exchange</v>
          </cell>
          <cell r="S185" t="str">
            <v>Wind</v>
          </cell>
          <cell r="T185" t="str">
            <v>Existing - Exchange</v>
          </cell>
          <cell r="U185" t="str">
            <v>Existing - Wind</v>
          </cell>
          <cell r="V185" t="str">
            <v>Existing - Wind</v>
          </cell>
          <cell r="X185" t="str">
            <v>No</v>
          </cell>
        </row>
        <row r="186">
          <cell r="A186">
            <v>11830</v>
          </cell>
          <cell r="B186" t="str">
            <v>Deseret_P</v>
          </cell>
          <cell r="C186" t="str">
            <v>Deseret_P</v>
          </cell>
          <cell r="D186" t="str">
            <v>Contracts Swing</v>
          </cell>
          <cell r="E186" t="str">
            <v>East</v>
          </cell>
          <cell r="F186" t="str">
            <v>Existing - Purchase</v>
          </cell>
          <cell r="G186" t="str">
            <v/>
          </cell>
          <cell r="H186" t="str">
            <v/>
          </cell>
          <cell r="I186" t="str">
            <v>Existing - Purchase</v>
          </cell>
          <cell r="J186" t="str">
            <v>Existing - Purchase</v>
          </cell>
          <cell r="K186" t="str">
            <v/>
          </cell>
          <cell r="L186" t="str">
            <v>Existing - Purchase</v>
          </cell>
          <cell r="M186" t="str">
            <v>Existing - Purchase</v>
          </cell>
          <cell r="N186" t="str">
            <v>Existing - Purchase</v>
          </cell>
          <cell r="O186" t="str">
            <v>Purchase</v>
          </cell>
          <cell r="P186" t="str">
            <v>Long</v>
          </cell>
          <cell r="Q186" t="str">
            <v>LT Contract</v>
          </cell>
          <cell r="R186" t="str">
            <v>Existing - Purchase</v>
          </cell>
          <cell r="S186" t="str">
            <v>LT Contract</v>
          </cell>
          <cell r="T186" t="str">
            <v>Existing - Purchase</v>
          </cell>
          <cell r="U186" t="str">
            <v>Existing - Purchase</v>
          </cell>
          <cell r="V186" t="str">
            <v>Existing - Purchase</v>
          </cell>
          <cell r="X186" t="str">
            <v>No</v>
          </cell>
        </row>
        <row r="187">
          <cell r="A187">
            <v>98231</v>
          </cell>
          <cell r="B187" t="str">
            <v>QF_BIO_BioOne</v>
          </cell>
          <cell r="C187" t="str">
            <v>QF_BIO_BioOne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12953</v>
          </cell>
          <cell r="B188" t="str">
            <v>QF_BIO_EVB</v>
          </cell>
          <cell r="C188" t="str">
            <v>QF_BIO_EVB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OR</v>
          </cell>
          <cell r="X188" t="str">
            <v>No</v>
          </cell>
        </row>
        <row r="189">
          <cell r="A189">
            <v>96464</v>
          </cell>
          <cell r="B189" t="str">
            <v>QF_BIO_RBFP_CA</v>
          </cell>
          <cell r="C189" t="str">
            <v>QF_BIO_RBFP_CA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CA</v>
          </cell>
          <cell r="X189" t="str">
            <v>No</v>
          </cell>
        </row>
        <row r="190">
          <cell r="A190">
            <v>96465</v>
          </cell>
          <cell r="B190" t="str">
            <v>QF_BIO_RBFP_DILL</v>
          </cell>
          <cell r="C190" t="str">
            <v>QF_BIO_RBFP_DILL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OR</v>
          </cell>
          <cell r="X190" t="str">
            <v>No</v>
          </cell>
        </row>
        <row r="191">
          <cell r="A191">
            <v>12954</v>
          </cell>
          <cell r="B191" t="str">
            <v>QF_BIO_WEYE</v>
          </cell>
          <cell r="C191" t="str">
            <v>QF_BIO_WEYE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 t="str">
            <v>CA</v>
          </cell>
          <cell r="X191" t="str">
            <v>No</v>
          </cell>
        </row>
        <row r="192">
          <cell r="A192">
            <v>96605</v>
          </cell>
          <cell r="B192" t="str">
            <v>QF_HY_AG</v>
          </cell>
          <cell r="C192" t="str">
            <v>QF_HY_AG</v>
          </cell>
          <cell r="D192" t="str">
            <v>Contracts Swing</v>
          </cell>
          <cell r="E192" t="str">
            <v>West</v>
          </cell>
          <cell r="F192" t="str">
            <v>Existing - QF</v>
          </cell>
          <cell r="G192" t="str">
            <v/>
          </cell>
          <cell r="H192" t="str">
            <v/>
          </cell>
          <cell r="I192" t="str">
            <v>Existing - QF</v>
          </cell>
          <cell r="J192" t="str">
            <v>Existing - QF</v>
          </cell>
          <cell r="K192" t="str">
            <v/>
          </cell>
          <cell r="L192" t="str">
            <v>Existing - QF</v>
          </cell>
          <cell r="M192" t="str">
            <v>Existing - QF</v>
          </cell>
          <cell r="N192" t="str">
            <v>Existing - QF</v>
          </cell>
          <cell r="O192" t="str">
            <v>QF</v>
          </cell>
          <cell r="P192" t="str">
            <v>Long</v>
          </cell>
          <cell r="Q192" t="str">
            <v>LT Contract</v>
          </cell>
          <cell r="R192" t="str">
            <v>Existing - QF</v>
          </cell>
          <cell r="S192" t="str">
            <v>LT Contract</v>
          </cell>
          <cell r="T192" t="str">
            <v>Existing - QF</v>
          </cell>
          <cell r="U192" t="str">
            <v>Existing - QF</v>
          </cell>
          <cell r="V192" t="str">
            <v>Existing - QF</v>
          </cell>
          <cell r="W192" t="str">
            <v>OR</v>
          </cell>
          <cell r="X192" t="str">
            <v>No</v>
          </cell>
        </row>
        <row r="193">
          <cell r="A193">
            <v>97511</v>
          </cell>
          <cell r="B193" t="str">
            <v>QF_HY_Dorena</v>
          </cell>
          <cell r="C193" t="str">
            <v>QF_HY_Dorena</v>
          </cell>
          <cell r="D193" t="str">
            <v>Contracts Swing</v>
          </cell>
          <cell r="E193" t="str">
            <v>West</v>
          </cell>
          <cell r="F193" t="str">
            <v>Existing - Hydro</v>
          </cell>
          <cell r="G193" t="str">
            <v/>
          </cell>
          <cell r="H193" t="str">
            <v/>
          </cell>
          <cell r="I193" t="str">
            <v>Existing - Hydro</v>
          </cell>
          <cell r="J193" t="str">
            <v>Existing - Hydro</v>
          </cell>
          <cell r="K193" t="str">
            <v/>
          </cell>
          <cell r="L193" t="str">
            <v>Existing - Hydro</v>
          </cell>
          <cell r="M193" t="str">
            <v>Existing - Hydro</v>
          </cell>
          <cell r="N193" t="str">
            <v>Existing - Hydro</v>
          </cell>
          <cell r="O193" t="str">
            <v>Hydro</v>
          </cell>
          <cell r="P193" t="str">
            <v>Long</v>
          </cell>
          <cell r="Q193" t="str">
            <v>Hydro</v>
          </cell>
          <cell r="R193" t="str">
            <v>Existing - Hydro</v>
          </cell>
          <cell r="S193" t="str">
            <v>Hydro</v>
          </cell>
          <cell r="T193" t="str">
            <v>Existing - Hydro</v>
          </cell>
          <cell r="U193" t="str">
            <v>Existing - Hydro</v>
          </cell>
          <cell r="V193" t="str">
            <v>Existing - QF</v>
          </cell>
          <cell r="W193" t="str">
            <v>OR</v>
          </cell>
          <cell r="X193" t="str">
            <v>No</v>
          </cell>
        </row>
        <row r="194">
          <cell r="A194">
            <v>11836</v>
          </cell>
          <cell r="B194" t="str">
            <v>QF_THERM_Exxon</v>
          </cell>
          <cell r="C194" t="str">
            <v>QF_THERM_Exxon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X194" t="str">
            <v>No</v>
          </cell>
        </row>
        <row r="195">
          <cell r="A195">
            <v>11838</v>
          </cell>
          <cell r="B195" t="str">
            <v>QF_THERM_Simplo</v>
          </cell>
          <cell r="C195" t="str">
            <v>QF_THERM_Simplo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X195" t="str">
            <v>No</v>
          </cell>
        </row>
        <row r="196">
          <cell r="A196">
            <v>11839</v>
          </cell>
          <cell r="B196" t="str">
            <v>QF_THERM_SUNN_Ad</v>
          </cell>
          <cell r="C196" t="str">
            <v>QF_THERM_SUNN_Ad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X196" t="str">
            <v>No</v>
          </cell>
        </row>
        <row r="197">
          <cell r="A197">
            <v>11840</v>
          </cell>
          <cell r="B197" t="str">
            <v>QF_THERM_SUNN_Ba</v>
          </cell>
          <cell r="C197" t="str">
            <v>QF_THERM_SUNN_Ba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X197" t="str">
            <v>No</v>
          </cell>
        </row>
        <row r="198">
          <cell r="A198">
            <v>11841</v>
          </cell>
          <cell r="B198" t="str">
            <v>QF_THERM_Tesoro</v>
          </cell>
          <cell r="C198" t="str">
            <v>QF_THERM_Tesoro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X198" t="str">
            <v>No</v>
          </cell>
        </row>
        <row r="199">
          <cell r="A199">
            <v>11842</v>
          </cell>
          <cell r="B199" t="str">
            <v>QF_THERM_USMag</v>
          </cell>
          <cell r="C199" t="str">
            <v>QF_THERM_USMag</v>
          </cell>
          <cell r="D199" t="str">
            <v>Contracts Swing</v>
          </cell>
          <cell r="E199" t="str">
            <v>East</v>
          </cell>
          <cell r="F199" t="str">
            <v>Existing - QF</v>
          </cell>
          <cell r="G199" t="str">
            <v/>
          </cell>
          <cell r="H199" t="str">
            <v/>
          </cell>
          <cell r="I199" t="str">
            <v>Existing - QF</v>
          </cell>
          <cell r="J199" t="str">
            <v>Existing - QF</v>
          </cell>
          <cell r="K199" t="str">
            <v/>
          </cell>
          <cell r="L199" t="str">
            <v>Existing - QF</v>
          </cell>
          <cell r="M199" t="str">
            <v>Existing - QF</v>
          </cell>
          <cell r="N199" t="str">
            <v>Existing - QF</v>
          </cell>
          <cell r="O199" t="str">
            <v>QF</v>
          </cell>
          <cell r="P199" t="str">
            <v>Long</v>
          </cell>
          <cell r="Q199" t="str">
            <v>LT Contract</v>
          </cell>
          <cell r="R199" t="str">
            <v>Existing - QF</v>
          </cell>
          <cell r="S199" t="str">
            <v>LT Contract</v>
          </cell>
          <cell r="T199" t="str">
            <v>Existing - QF</v>
          </cell>
          <cell r="U199" t="str">
            <v>Existing - QF</v>
          </cell>
          <cell r="V199" t="str">
            <v>Existing - QF</v>
          </cell>
          <cell r="X199" t="str">
            <v>No</v>
          </cell>
        </row>
        <row r="200">
          <cell r="A200">
            <v>100847</v>
          </cell>
          <cell r="B200" t="str">
            <v>ED2_CA_SO_Y1</v>
          </cell>
          <cell r="C200" t="str">
            <v>ED2_CA_SO_Y1</v>
          </cell>
          <cell r="D200" t="str">
            <v>Existing Conservation</v>
          </cell>
          <cell r="E200" t="str">
            <v>West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Existing - DSM</v>
          </cell>
          <cell r="W200" t="str">
            <v>CA</v>
          </cell>
          <cell r="X200" t="str">
            <v>Yes</v>
          </cell>
        </row>
        <row r="201">
          <cell r="A201">
            <v>100848</v>
          </cell>
          <cell r="B201" t="str">
            <v>ED2_ID_GO_Y1</v>
          </cell>
          <cell r="C201" t="str">
            <v>ED2_ID_GO_Y1</v>
          </cell>
          <cell r="D201" t="str">
            <v>Existing Conservation</v>
          </cell>
          <cell r="E201" t="str">
            <v>East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Existing - DSM</v>
          </cell>
          <cell r="W201" t="str">
            <v>ID</v>
          </cell>
          <cell r="X201" t="str">
            <v>Yes</v>
          </cell>
        </row>
        <row r="202">
          <cell r="A202">
            <v>100849</v>
          </cell>
          <cell r="B202" t="str">
            <v>ED2_OR_SO_Y1</v>
          </cell>
          <cell r="C202" t="str">
            <v>ED2_OR_SO_Y1</v>
          </cell>
          <cell r="D202" t="str">
            <v>Existing Conservation</v>
          </cell>
          <cell r="E202" t="str">
            <v>West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Existing - DSM</v>
          </cell>
          <cell r="W202" t="str">
            <v>OR</v>
          </cell>
          <cell r="X202" t="str">
            <v>Yes</v>
          </cell>
        </row>
        <row r="203">
          <cell r="A203">
            <v>100850</v>
          </cell>
          <cell r="B203" t="str">
            <v>ED2_UT_UT_Y1</v>
          </cell>
          <cell r="C203" t="str">
            <v>ED2_UT_UT_Y1</v>
          </cell>
          <cell r="D203" t="str">
            <v>Existing Conservation</v>
          </cell>
          <cell r="E203" t="str">
            <v>East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Existing - DSM</v>
          </cell>
          <cell r="W203" t="str">
            <v>UT</v>
          </cell>
          <cell r="X203" t="str">
            <v>Yes</v>
          </cell>
        </row>
        <row r="204">
          <cell r="A204">
            <v>100851</v>
          </cell>
          <cell r="B204" t="str">
            <v>ED2_WA_WA_Y1</v>
          </cell>
          <cell r="C204" t="str">
            <v>ED2_WA_WA_Y1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Existing - DSM</v>
          </cell>
          <cell r="W204" t="str">
            <v>WA</v>
          </cell>
          <cell r="X204" t="str">
            <v>Yes</v>
          </cell>
        </row>
        <row r="205">
          <cell r="A205">
            <v>100852</v>
          </cell>
          <cell r="B205" t="str">
            <v>ED2_WA_YA_Y1</v>
          </cell>
          <cell r="C205" t="str">
            <v>ED2_WA_YA_Y1</v>
          </cell>
          <cell r="D205" t="str">
            <v>Existing Conservation</v>
          </cell>
          <cell r="E205" t="str">
            <v>West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Existing - DSM</v>
          </cell>
          <cell r="W205" t="str">
            <v>WA</v>
          </cell>
          <cell r="X205" t="str">
            <v>Yes</v>
          </cell>
        </row>
        <row r="206">
          <cell r="A206">
            <v>100853</v>
          </cell>
          <cell r="B206" t="str">
            <v>ED2_WY_WY_Y1</v>
          </cell>
          <cell r="C206" t="str">
            <v>ED2_WY_WY_Y1</v>
          </cell>
          <cell r="D206" t="str">
            <v>Existing Conservation</v>
          </cell>
          <cell r="E206" t="str">
            <v>East</v>
          </cell>
          <cell r="F206" t="str">
            <v>Existing - DSM_Class2</v>
          </cell>
          <cell r="G206" t="str">
            <v/>
          </cell>
          <cell r="H206" t="str">
            <v/>
          </cell>
          <cell r="I206" t="str">
            <v>Existing - DSM2</v>
          </cell>
          <cell r="J206" t="str">
            <v>Existing - DSM Energy Efficiency</v>
          </cell>
          <cell r="L206" t="str">
            <v>Existing - DSM_Class2</v>
          </cell>
          <cell r="M206" t="str">
            <v>Existing - DSM</v>
          </cell>
          <cell r="N206" t="str">
            <v>Existing - DSM2</v>
          </cell>
          <cell r="O206" t="str">
            <v>DSM</v>
          </cell>
          <cell r="Q206" t="str">
            <v>DSM, Class 2</v>
          </cell>
          <cell r="R206" t="str">
            <v>DSM, Class 2</v>
          </cell>
          <cell r="S206" t="str">
            <v>DSM, Class 2</v>
          </cell>
          <cell r="T206" t="str">
            <v>DSM, Class 2</v>
          </cell>
          <cell r="U206" t="str">
            <v>Existing - DSM_Class2</v>
          </cell>
          <cell r="V206" t="str">
            <v>Existing - DSM</v>
          </cell>
          <cell r="W206" t="str">
            <v>WY</v>
          </cell>
          <cell r="X206" t="str">
            <v>Yes</v>
          </cell>
        </row>
        <row r="207">
          <cell r="A207">
            <v>101787</v>
          </cell>
          <cell r="B207" t="str">
            <v>Dummy_RPS_Plant</v>
          </cell>
          <cell r="C207" t="str">
            <v>Dummy_RPS_Plant</v>
          </cell>
          <cell r="D207" t="str">
            <v>Existing Hydro</v>
          </cell>
          <cell r="E207" t="str">
            <v>Not Used</v>
          </cell>
          <cell r="F207" t="str">
            <v>Non_Reporting</v>
          </cell>
          <cell r="G207" t="str">
            <v/>
          </cell>
          <cell r="H207" t="str">
            <v/>
          </cell>
          <cell r="I207" t="str">
            <v>Non_Reporting</v>
          </cell>
          <cell r="J207" t="str">
            <v>N/A</v>
          </cell>
          <cell r="K207" t="str">
            <v>Non_Reporting</v>
          </cell>
          <cell r="L207" t="str">
            <v>Non_Reporting</v>
          </cell>
          <cell r="M207" t="str">
            <v>Non_Reporting</v>
          </cell>
          <cell r="N207" t="str">
            <v>Non_Reporting</v>
          </cell>
          <cell r="O207" t="str">
            <v>Non_Reporting</v>
          </cell>
          <cell r="P207" t="str">
            <v>Non_Reporting</v>
          </cell>
          <cell r="Q207" t="str">
            <v>Non_Reporting</v>
          </cell>
          <cell r="R207" t="str">
            <v>Non_Reporting</v>
          </cell>
          <cell r="S207" t="str">
            <v>Non_Reporting</v>
          </cell>
          <cell r="T207" t="str">
            <v>Non_Reporting</v>
          </cell>
          <cell r="U207" t="str">
            <v>Non_Reporting</v>
          </cell>
          <cell r="V207" t="str">
            <v>Non_Reporting</v>
          </cell>
          <cell r="W207" t="str">
            <v>na</v>
          </cell>
          <cell r="X207" t="str">
            <v>Non_Reporting</v>
          </cell>
        </row>
        <row r="208">
          <cell r="A208">
            <v>10097</v>
          </cell>
          <cell r="B208" t="str">
            <v>HY_BearRiver</v>
          </cell>
          <cell r="C208" t="str">
            <v>HY_BearRiver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UT</v>
          </cell>
          <cell r="X208" t="str">
            <v>No</v>
          </cell>
        </row>
        <row r="209">
          <cell r="A209">
            <v>10568</v>
          </cell>
          <cell r="B209" t="str">
            <v>HY_BigFork</v>
          </cell>
          <cell r="C209" t="str">
            <v>HY_BigFork</v>
          </cell>
          <cell r="D209" t="str">
            <v>Existing Hydro</v>
          </cell>
          <cell r="E209" t="str">
            <v>East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MT</v>
          </cell>
          <cell r="X209" t="str">
            <v>No</v>
          </cell>
        </row>
        <row r="210">
          <cell r="A210">
            <v>10098</v>
          </cell>
          <cell r="B210" t="str">
            <v>HY_Clearwater1</v>
          </cell>
          <cell r="C210" t="str">
            <v>HY_Clearwater1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10099</v>
          </cell>
          <cell r="B211" t="str">
            <v>HY_Clearwater2</v>
          </cell>
          <cell r="C211" t="str">
            <v>HY_Clearwater2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OR</v>
          </cell>
          <cell r="X211" t="str">
            <v>No</v>
          </cell>
        </row>
        <row r="212">
          <cell r="A212">
            <v>14601</v>
          </cell>
          <cell r="B212" t="str">
            <v>HY_Copco1-2</v>
          </cell>
          <cell r="C212" t="str">
            <v>HY_Copco1-2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CA</v>
          </cell>
          <cell r="X212" t="str">
            <v>No</v>
          </cell>
        </row>
        <row r="213">
          <cell r="A213">
            <v>10101</v>
          </cell>
          <cell r="B213" t="str">
            <v>HY_FishCreek</v>
          </cell>
          <cell r="C213" t="str">
            <v>HY_FishCreek</v>
          </cell>
          <cell r="D213" t="str">
            <v>Existing Hydro</v>
          </cell>
          <cell r="E213" t="str">
            <v>West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OR</v>
          </cell>
          <cell r="X213" t="str">
            <v>No</v>
          </cell>
        </row>
        <row r="214">
          <cell r="A214">
            <v>10102</v>
          </cell>
          <cell r="B214" t="str">
            <v>HY_GemState_P</v>
          </cell>
          <cell r="C214" t="str">
            <v>HY_GemState_P</v>
          </cell>
          <cell r="D214" t="str">
            <v>Existing Hydro</v>
          </cell>
          <cell r="E214" t="str">
            <v>East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ID</v>
          </cell>
          <cell r="X214" t="str">
            <v>No</v>
          </cell>
        </row>
        <row r="215">
          <cell r="A215">
            <v>10104</v>
          </cell>
          <cell r="B215" t="str">
            <v>HY_IronGate</v>
          </cell>
          <cell r="C215" t="str">
            <v>HY_IronGate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OR</v>
          </cell>
          <cell r="X215" t="str">
            <v>No</v>
          </cell>
        </row>
        <row r="216">
          <cell r="A216">
            <v>10106</v>
          </cell>
          <cell r="B216" t="str">
            <v>HY_JCBoyle</v>
          </cell>
          <cell r="C216" t="str">
            <v>HY_JCBoyle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CA</v>
          </cell>
          <cell r="X216" t="str">
            <v>No</v>
          </cell>
        </row>
        <row r="217">
          <cell r="A217">
            <v>10107</v>
          </cell>
          <cell r="B217" t="str">
            <v>HY_Lemolo1</v>
          </cell>
          <cell r="C217" t="str">
            <v>HY_Lemolo1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10108</v>
          </cell>
          <cell r="B218" t="str">
            <v>HY_Lemolo2</v>
          </cell>
          <cell r="C218" t="str">
            <v>HY_Lemolo2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OR</v>
          </cell>
          <cell r="X218" t="str">
            <v>No</v>
          </cell>
        </row>
        <row r="219">
          <cell r="A219">
            <v>10109</v>
          </cell>
          <cell r="B219" t="str">
            <v>HY_Merwin</v>
          </cell>
          <cell r="C219" t="str">
            <v>HY_Merwin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11912</v>
          </cell>
          <cell r="B220" t="str">
            <v>HY_MidCol_P</v>
          </cell>
          <cell r="C220" t="str">
            <v>HY_MidCol_P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WA</v>
          </cell>
          <cell r="X220" t="str">
            <v>No</v>
          </cell>
        </row>
        <row r="221">
          <cell r="A221">
            <v>11910</v>
          </cell>
          <cell r="B221" t="str">
            <v>HY_Rogue</v>
          </cell>
          <cell r="C221" t="str">
            <v>HY_Rogue</v>
          </cell>
          <cell r="D221" t="str">
            <v>Existing Hydro</v>
          </cell>
          <cell r="E221" t="str">
            <v>West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OR</v>
          </cell>
          <cell r="X221" t="str">
            <v>No</v>
          </cell>
        </row>
        <row r="222">
          <cell r="A222">
            <v>10114</v>
          </cell>
          <cell r="B222" t="str">
            <v>HY_SmallEast</v>
          </cell>
          <cell r="C222" t="str">
            <v>HY_SmallEast</v>
          </cell>
          <cell r="D222" t="str">
            <v>Existing Hydro</v>
          </cell>
          <cell r="E222" t="str">
            <v>East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UT</v>
          </cell>
          <cell r="X222" t="str">
            <v>No</v>
          </cell>
        </row>
        <row r="223">
          <cell r="A223">
            <v>11915</v>
          </cell>
          <cell r="B223" t="str">
            <v>HY_SmallWest</v>
          </cell>
          <cell r="C223" t="str">
            <v>HY_SmallWest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10116</v>
          </cell>
          <cell r="B224" t="str">
            <v>HY_SodaSprings</v>
          </cell>
          <cell r="C224" t="str">
            <v>HY_SodaSprings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OR</v>
          </cell>
          <cell r="X224" t="str">
            <v>No</v>
          </cell>
        </row>
        <row r="225">
          <cell r="A225">
            <v>10117</v>
          </cell>
          <cell r="B225" t="str">
            <v>HY_Swift1</v>
          </cell>
          <cell r="C225" t="str">
            <v>HY_Swift1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10118</v>
          </cell>
          <cell r="B226" t="str">
            <v>HY_Swift2</v>
          </cell>
          <cell r="C226" t="str">
            <v>HY_Swift2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WA</v>
          </cell>
          <cell r="X226" t="str">
            <v>No</v>
          </cell>
        </row>
        <row r="227">
          <cell r="A227">
            <v>11913</v>
          </cell>
          <cell r="B227" t="str">
            <v>HY_Toketee-Slide</v>
          </cell>
          <cell r="C227" t="str">
            <v>HY_Toketee-Slide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10120</v>
          </cell>
          <cell r="B228" t="str">
            <v>HY_UKL</v>
          </cell>
          <cell r="C228" t="str">
            <v>HY_UKL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OR</v>
          </cell>
          <cell r="X228" t="str">
            <v>No</v>
          </cell>
        </row>
        <row r="229">
          <cell r="A229">
            <v>10122</v>
          </cell>
          <cell r="B229" t="str">
            <v>HY_Yale</v>
          </cell>
          <cell r="C229" t="str">
            <v>HY_Yale</v>
          </cell>
          <cell r="D229" t="str">
            <v>Existing Hydro</v>
          </cell>
          <cell r="E229" t="str">
            <v>West</v>
          </cell>
          <cell r="F229" t="str">
            <v>Existing - Hydro</v>
          </cell>
          <cell r="G229" t="str">
            <v/>
          </cell>
          <cell r="H229" t="str">
            <v/>
          </cell>
          <cell r="I229" t="str">
            <v>Existing - Hydro</v>
          </cell>
          <cell r="J229" t="str">
            <v>Existing - Hydro</v>
          </cell>
          <cell r="K229" t="str">
            <v/>
          </cell>
          <cell r="L229" t="str">
            <v>Existing - Hydro</v>
          </cell>
          <cell r="M229" t="str">
            <v>Existing - Hydro</v>
          </cell>
          <cell r="N229" t="str">
            <v>Existing - Hydro</v>
          </cell>
          <cell r="O229" t="str">
            <v>Hydro</v>
          </cell>
          <cell r="P229" t="str">
            <v/>
          </cell>
          <cell r="Q229" t="str">
            <v>Hydro</v>
          </cell>
          <cell r="R229" t="str">
            <v>Existing - Hydro</v>
          </cell>
          <cell r="S229" t="str">
            <v>Hydro</v>
          </cell>
          <cell r="T229" t="str">
            <v>Existing - Hydro</v>
          </cell>
          <cell r="U229" t="str">
            <v>Existing - Hydro</v>
          </cell>
          <cell r="V229" t="str">
            <v>Existing - Hydro</v>
          </cell>
          <cell r="W229" t="str">
            <v>WA</v>
          </cell>
          <cell r="X229" t="str">
            <v>No</v>
          </cell>
        </row>
        <row r="230">
          <cell r="A230">
            <v>150952</v>
          </cell>
          <cell r="B230" t="str">
            <v>ED1_C_Keeper</v>
          </cell>
          <cell r="C230" t="str">
            <v>ED1_C_Keeper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DSM, Class 1</v>
          </cell>
          <cell r="W230" t="str">
            <v>UT</v>
          </cell>
          <cell r="X230" t="str">
            <v>??</v>
          </cell>
        </row>
        <row r="231">
          <cell r="A231">
            <v>11834</v>
          </cell>
          <cell r="B231" t="str">
            <v>ED1_ID_IRR</v>
          </cell>
          <cell r="C231" t="str">
            <v>ED1_ID_IRR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DSM, Class 1</v>
          </cell>
          <cell r="W231" t="str">
            <v>ID</v>
          </cell>
          <cell r="X231" t="str">
            <v>??</v>
          </cell>
        </row>
        <row r="232">
          <cell r="A232">
            <v>150955</v>
          </cell>
          <cell r="B232" t="str">
            <v>ED1_UT_IRR</v>
          </cell>
          <cell r="C232" t="str">
            <v>ED1_UT_IRR</v>
          </cell>
          <cell r="D232" t="str">
            <v>Existing Price Strike</v>
          </cell>
          <cell r="E232" t="str">
            <v>East</v>
          </cell>
          <cell r="F232" t="str">
            <v>Existing - DSM_Class1</v>
          </cell>
          <cell r="G232" t="str">
            <v/>
          </cell>
          <cell r="H232" t="str">
            <v/>
          </cell>
          <cell r="I232" t="str">
            <v>Existing - DSM1</v>
          </cell>
          <cell r="J232" t="str">
            <v>Existing - DSM - Load Control</v>
          </cell>
          <cell r="K232" t="str">
            <v/>
          </cell>
          <cell r="L232" t="str">
            <v>Existing - DSM_Class1</v>
          </cell>
          <cell r="M232" t="str">
            <v>Existing - DSM</v>
          </cell>
          <cell r="N232" t="str">
            <v>Existing - DSM1</v>
          </cell>
          <cell r="O232" t="str">
            <v>DSM</v>
          </cell>
          <cell r="P232" t="str">
            <v>Long</v>
          </cell>
          <cell r="Q232" t="str">
            <v>DSM, Class 1</v>
          </cell>
          <cell r="R232" t="str">
            <v>Existing - DSM</v>
          </cell>
          <cell r="S232" t="str">
            <v>DSM, Class 1</v>
          </cell>
          <cell r="T232" t="str">
            <v>Existing - DSM</v>
          </cell>
          <cell r="U232" t="str">
            <v>Existing - DSM_Class1</v>
          </cell>
          <cell r="V232" t="str">
            <v>DSM, Class 1</v>
          </cell>
          <cell r="W232" t="str">
            <v>UT</v>
          </cell>
          <cell r="X232" t="str">
            <v>??</v>
          </cell>
        </row>
        <row r="233">
          <cell r="A233">
            <v>10208</v>
          </cell>
          <cell r="B233" t="str">
            <v>CL_Carbon1</v>
          </cell>
          <cell r="C233" t="str">
            <v>CL_Carbon1</v>
          </cell>
          <cell r="D233" t="str">
            <v>Existing Thermal</v>
          </cell>
          <cell r="E233" t="str">
            <v>East</v>
          </cell>
          <cell r="F233" t="str">
            <v>Carbon 1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1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1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10209</v>
          </cell>
          <cell r="B234" t="str">
            <v>CL_Carbon2</v>
          </cell>
          <cell r="C234" t="str">
            <v>CL_Carbon2</v>
          </cell>
          <cell r="D234" t="str">
            <v>Existing Thermal</v>
          </cell>
          <cell r="E234" t="str">
            <v>East</v>
          </cell>
          <cell r="F234" t="str">
            <v>Carbon 2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Carbon 2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 t="str">
            <v/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Carbon 2</v>
          </cell>
          <cell r="V234" t="str">
            <v>Existing - Coal</v>
          </cell>
          <cell r="W234" t="str">
            <v>UT</v>
          </cell>
          <cell r="X234" t="str">
            <v>Yes</v>
          </cell>
        </row>
        <row r="235">
          <cell r="A235">
            <v>10210</v>
          </cell>
          <cell r="B235" t="str">
            <v>CL_Cholla4</v>
          </cell>
          <cell r="C235" t="str">
            <v>CL_Cholla4</v>
          </cell>
          <cell r="D235" t="str">
            <v>Existing Thermal</v>
          </cell>
          <cell r="E235" t="str">
            <v>East</v>
          </cell>
          <cell r="F235" t="str">
            <v>Cholla 4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Cholla 4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Cholla 4</v>
          </cell>
          <cell r="V235" t="str">
            <v>Existing - Coal</v>
          </cell>
          <cell r="W235" t="str">
            <v>AZ</v>
          </cell>
          <cell r="X235" t="str">
            <v>Yes</v>
          </cell>
        </row>
        <row r="236">
          <cell r="A236">
            <v>10211</v>
          </cell>
          <cell r="B236" t="str">
            <v>CL_Colstrip3</v>
          </cell>
          <cell r="C236" t="str">
            <v>CL_Colstrip3</v>
          </cell>
          <cell r="D236" t="str">
            <v>Existing Thermal</v>
          </cell>
          <cell r="E236" t="str">
            <v>West</v>
          </cell>
          <cell r="F236" t="str">
            <v>Colstrip 3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3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3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10212</v>
          </cell>
          <cell r="B237" t="str">
            <v>CL_Colstrip4</v>
          </cell>
          <cell r="C237" t="str">
            <v>CL_Colstrip4</v>
          </cell>
          <cell r="D237" t="str">
            <v>Existing Thermal</v>
          </cell>
          <cell r="E237" t="str">
            <v>West</v>
          </cell>
          <cell r="F237" t="str">
            <v>Colstrip 4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Colstrip 4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Colstrip 4</v>
          </cell>
          <cell r="V237" t="str">
            <v>Existing - Coal</v>
          </cell>
          <cell r="W237" t="str">
            <v>MT</v>
          </cell>
          <cell r="X237" t="str">
            <v>Yes</v>
          </cell>
        </row>
        <row r="238">
          <cell r="A238">
            <v>10214</v>
          </cell>
          <cell r="B238" t="str">
            <v>CL_Craig1</v>
          </cell>
          <cell r="C238" t="str">
            <v>CL_Craig1</v>
          </cell>
          <cell r="D238" t="str">
            <v>Existing Thermal</v>
          </cell>
          <cell r="E238" t="str">
            <v>East</v>
          </cell>
          <cell r="F238" t="str">
            <v>Craig 1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1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1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10215</v>
          </cell>
          <cell r="B239" t="str">
            <v>CL_Craig2</v>
          </cell>
          <cell r="C239" t="str">
            <v>CL_Craig2</v>
          </cell>
          <cell r="D239" t="str">
            <v>Existing Thermal</v>
          </cell>
          <cell r="E239" t="str">
            <v>East</v>
          </cell>
          <cell r="F239" t="str">
            <v>Craig 2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Craig 2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Craig 2</v>
          </cell>
          <cell r="V239" t="str">
            <v>Existing - Coal</v>
          </cell>
          <cell r="W239" t="str">
            <v>CO</v>
          </cell>
          <cell r="X239" t="str">
            <v>Yes</v>
          </cell>
        </row>
        <row r="240">
          <cell r="A240">
            <v>10329</v>
          </cell>
          <cell r="B240" t="str">
            <v>CL_DJohnston1</v>
          </cell>
          <cell r="C240" t="str">
            <v>CL_DJohnston1</v>
          </cell>
          <cell r="D240" t="str">
            <v>Existing Thermal</v>
          </cell>
          <cell r="E240" t="str">
            <v>East</v>
          </cell>
          <cell r="F240" t="str">
            <v>DaveJohnston 1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1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1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10330</v>
          </cell>
          <cell r="B241" t="str">
            <v>CL_DJohnston2</v>
          </cell>
          <cell r="C241" t="str">
            <v>CL_DJohnston2</v>
          </cell>
          <cell r="D241" t="str">
            <v>Existing Thermal</v>
          </cell>
          <cell r="E241" t="str">
            <v>East</v>
          </cell>
          <cell r="F241" t="str">
            <v>DaveJohnston 2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2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2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10331</v>
          </cell>
          <cell r="B242" t="str">
            <v>CL_DJohnston3</v>
          </cell>
          <cell r="C242" t="str">
            <v>CL_DJohnston3</v>
          </cell>
          <cell r="D242" t="str">
            <v>Existing Thermal</v>
          </cell>
          <cell r="E242" t="str">
            <v>East</v>
          </cell>
          <cell r="F242" t="str">
            <v>DaveJohnston 3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3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3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10332</v>
          </cell>
          <cell r="B243" t="str">
            <v>CL_DJohnston4</v>
          </cell>
          <cell r="C243" t="str">
            <v>CL_DJohnston4</v>
          </cell>
          <cell r="D243" t="str">
            <v>Existing Thermal</v>
          </cell>
          <cell r="E243" t="str">
            <v>East</v>
          </cell>
          <cell r="F243" t="str">
            <v>DaveJohnston 4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DaveJohnston 4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DaveJohnston 4</v>
          </cell>
          <cell r="V243" t="str">
            <v>Existing - Coal</v>
          </cell>
          <cell r="W243" t="str">
            <v>WY</v>
          </cell>
          <cell r="X243" t="str">
            <v>Yes</v>
          </cell>
        </row>
        <row r="244">
          <cell r="A244">
            <v>10242</v>
          </cell>
          <cell r="B244" t="str">
            <v>CL_Hayden1</v>
          </cell>
          <cell r="C244" t="str">
            <v>CL_Hayden1</v>
          </cell>
          <cell r="D244" t="str">
            <v>Existing Thermal</v>
          </cell>
          <cell r="E244" t="str">
            <v>East</v>
          </cell>
          <cell r="F244" t="str">
            <v>Hayden 1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1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1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10243</v>
          </cell>
          <cell r="B245" t="str">
            <v>CL_Hayden2</v>
          </cell>
          <cell r="C245" t="str">
            <v>CL_Hayden2</v>
          </cell>
          <cell r="D245" t="str">
            <v>Existing Thermal</v>
          </cell>
          <cell r="E245" t="str">
            <v>East</v>
          </cell>
          <cell r="F245" t="str">
            <v>Hayden 2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Hayden 2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Hayden 2</v>
          </cell>
          <cell r="V245" t="str">
            <v>Existing - Coal</v>
          </cell>
          <cell r="W245" t="str">
            <v>CO</v>
          </cell>
          <cell r="X245" t="str">
            <v>Yes</v>
          </cell>
        </row>
        <row r="246">
          <cell r="A246">
            <v>10247</v>
          </cell>
          <cell r="B246" t="str">
            <v>CL_Hunter1</v>
          </cell>
          <cell r="C246" t="str">
            <v>CL_Hunter1</v>
          </cell>
          <cell r="D246" t="str">
            <v>Existing Thermal</v>
          </cell>
          <cell r="E246" t="str">
            <v>East</v>
          </cell>
          <cell r="F246" t="str">
            <v>Hunter 1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1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1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10248</v>
          </cell>
          <cell r="B247" t="str">
            <v>CL_Hunter2</v>
          </cell>
          <cell r="C247" t="str">
            <v>CL_Hunter2</v>
          </cell>
          <cell r="D247" t="str">
            <v>Existing Thermal</v>
          </cell>
          <cell r="E247" t="str">
            <v>East</v>
          </cell>
          <cell r="F247" t="str">
            <v>Hunter 2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2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2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10246</v>
          </cell>
          <cell r="B248" t="str">
            <v>CL_Hunter3</v>
          </cell>
          <cell r="C248" t="str">
            <v>CL_Hunter3</v>
          </cell>
          <cell r="D248" t="str">
            <v>Existing Thermal</v>
          </cell>
          <cell r="E248" t="str">
            <v>East</v>
          </cell>
          <cell r="F248" t="str">
            <v>Hunter 3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Hunter 3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Hunter 3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10249</v>
          </cell>
          <cell r="B249" t="str">
            <v>CL_Huntington1</v>
          </cell>
          <cell r="C249" t="str">
            <v>CL_Huntington1</v>
          </cell>
          <cell r="D249" t="str">
            <v>Existing Thermal</v>
          </cell>
          <cell r="E249" t="str">
            <v>East</v>
          </cell>
          <cell r="F249" t="str">
            <v>Huntington 1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1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1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10250</v>
          </cell>
          <cell r="B250" t="str">
            <v>CL_Huntington2</v>
          </cell>
          <cell r="C250" t="str">
            <v>CL_Huntington2</v>
          </cell>
          <cell r="D250" t="str">
            <v>Existing Thermal</v>
          </cell>
          <cell r="E250" t="str">
            <v>East</v>
          </cell>
          <cell r="F250" t="str">
            <v>Huntington 2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Huntington 2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Huntington 2</v>
          </cell>
          <cell r="V250" t="str">
            <v>Existing - Coal</v>
          </cell>
          <cell r="W250" t="str">
            <v>UT</v>
          </cell>
          <cell r="X250" t="str">
            <v>Yes</v>
          </cell>
        </row>
        <row r="251">
          <cell r="A251">
            <v>10324</v>
          </cell>
          <cell r="B251" t="str">
            <v>CL_JBridger1</v>
          </cell>
          <cell r="C251" t="str">
            <v>CL_JBridger1</v>
          </cell>
          <cell r="D251" t="str">
            <v>Existing Thermal</v>
          </cell>
          <cell r="E251" t="str">
            <v>West</v>
          </cell>
          <cell r="F251" t="str">
            <v>JimBridger 1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1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1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10325</v>
          </cell>
          <cell r="B252" t="str">
            <v>CL_JBridger2</v>
          </cell>
          <cell r="C252" t="str">
            <v>CL_JBridger2</v>
          </cell>
          <cell r="D252" t="str">
            <v>Existing Thermal</v>
          </cell>
          <cell r="E252" t="str">
            <v>West</v>
          </cell>
          <cell r="F252" t="str">
            <v>JimBridger 2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2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2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10326</v>
          </cell>
          <cell r="B253" t="str">
            <v>CL_JBridger3</v>
          </cell>
          <cell r="C253" t="str">
            <v>CL_JBridger3</v>
          </cell>
          <cell r="D253" t="str">
            <v>Existing Thermal</v>
          </cell>
          <cell r="E253" t="str">
            <v>West</v>
          </cell>
          <cell r="F253" t="str">
            <v>JimBridger 3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3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3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10327</v>
          </cell>
          <cell r="B254" t="str">
            <v>CL_JBridger4</v>
          </cell>
          <cell r="C254" t="str">
            <v>CL_JBridger4</v>
          </cell>
          <cell r="D254" t="str">
            <v>Existing Thermal</v>
          </cell>
          <cell r="E254" t="str">
            <v>West</v>
          </cell>
          <cell r="F254" t="str">
            <v>JimBridger 4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JimBridger 4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JimBridger 4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10334</v>
          </cell>
          <cell r="B255" t="str">
            <v>CL_Naughton1</v>
          </cell>
          <cell r="C255" t="str">
            <v>CL_Naughton1</v>
          </cell>
          <cell r="D255" t="str">
            <v>Existing Thermal</v>
          </cell>
          <cell r="E255" t="str">
            <v>East</v>
          </cell>
          <cell r="F255" t="str">
            <v>Naughton 1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1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1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10335</v>
          </cell>
          <cell r="B256" t="str">
            <v>CL_Naughton2</v>
          </cell>
          <cell r="C256" t="str">
            <v>CL_Naughton2</v>
          </cell>
          <cell r="D256" t="str">
            <v>Existing Thermal</v>
          </cell>
          <cell r="E256" t="str">
            <v>East</v>
          </cell>
          <cell r="F256" t="str">
            <v>Naughton 2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2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2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10336</v>
          </cell>
          <cell r="B257" t="str">
            <v>CL_Naughton3</v>
          </cell>
          <cell r="C257" t="str">
            <v>CL_Naughton3</v>
          </cell>
          <cell r="D257" t="str">
            <v>Existing Thermal</v>
          </cell>
          <cell r="E257" t="str">
            <v>East</v>
          </cell>
          <cell r="F257" t="str">
            <v>Naughton 3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Naughton 3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Naughton 3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10350</v>
          </cell>
          <cell r="B258" t="str">
            <v>CL_Wyodak1</v>
          </cell>
          <cell r="C258" t="str">
            <v>CL_Wyodak1</v>
          </cell>
          <cell r="D258" t="str">
            <v>Existing Thermal</v>
          </cell>
          <cell r="E258" t="str">
            <v>East</v>
          </cell>
          <cell r="F258" t="str">
            <v>Wyodak</v>
          </cell>
          <cell r="G258" t="str">
            <v/>
          </cell>
          <cell r="H258" t="str">
            <v/>
          </cell>
          <cell r="I258" t="str">
            <v>Existing - Coal</v>
          </cell>
          <cell r="J258" t="str">
            <v>Existing - Coal</v>
          </cell>
          <cell r="K258" t="str">
            <v/>
          </cell>
          <cell r="L258" t="str">
            <v>Wyodak</v>
          </cell>
          <cell r="M258" t="str">
            <v>Existing - Coal</v>
          </cell>
          <cell r="N258" t="str">
            <v>Existing - Coal</v>
          </cell>
          <cell r="O258" t="str">
            <v>Coal</v>
          </cell>
          <cell r="P258" t="str">
            <v/>
          </cell>
          <cell r="Q258" t="str">
            <v>Thermal</v>
          </cell>
          <cell r="R258" t="str">
            <v>Existing - Coal</v>
          </cell>
          <cell r="S258" t="str">
            <v>Thermal</v>
          </cell>
          <cell r="T258" t="str">
            <v>Existing - Coal</v>
          </cell>
          <cell r="U258" t="str">
            <v>Wyodak</v>
          </cell>
          <cell r="V258" t="str">
            <v>Existing - Coal</v>
          </cell>
          <cell r="W258" t="str">
            <v>WY</v>
          </cell>
          <cell r="X258" t="str">
            <v>Yes</v>
          </cell>
        </row>
        <row r="259">
          <cell r="A259">
            <v>10207</v>
          </cell>
          <cell r="B259" t="str">
            <v>GEO_Blundell</v>
          </cell>
          <cell r="C259" t="str">
            <v>GEO_Blundell</v>
          </cell>
          <cell r="D259" t="str">
            <v>Existing Thermal</v>
          </cell>
          <cell r="E259" t="str">
            <v>East</v>
          </cell>
          <cell r="F259" t="str">
            <v>Existing - Geothermal</v>
          </cell>
          <cell r="G259" t="str">
            <v/>
          </cell>
          <cell r="H259" t="str">
            <v/>
          </cell>
          <cell r="I259" t="str">
            <v>Existing - Geothermal</v>
          </cell>
          <cell r="J259" t="str">
            <v>Existing - Geothermal</v>
          </cell>
          <cell r="K259" t="str">
            <v/>
          </cell>
          <cell r="L259" t="str">
            <v>Existing - Geothermal</v>
          </cell>
          <cell r="M259" t="str">
            <v>Existing - Geothermal</v>
          </cell>
          <cell r="N259" t="str">
            <v>Existing - Geothermal</v>
          </cell>
          <cell r="O259" t="str">
            <v>Geothermal</v>
          </cell>
          <cell r="P259" t="str">
            <v/>
          </cell>
          <cell r="Q259" t="str">
            <v>Geothermal</v>
          </cell>
          <cell r="R259" t="str">
            <v>Existing - Geothermal</v>
          </cell>
          <cell r="S259" t="str">
            <v>Geothermal</v>
          </cell>
          <cell r="T259" t="str">
            <v>Existing - Geothermal</v>
          </cell>
          <cell r="U259" t="str">
            <v>Existing - Geothermal</v>
          </cell>
          <cell r="V259" t="str">
            <v>Existing - Geothermal</v>
          </cell>
          <cell r="W259" t="str">
            <v>UT</v>
          </cell>
          <cell r="X259" t="str">
            <v>Yes</v>
          </cell>
        </row>
        <row r="260">
          <cell r="A260">
            <v>12964</v>
          </cell>
          <cell r="B260" t="str">
            <v>GS_Chehalis</v>
          </cell>
          <cell r="C260" t="str">
            <v>GS_Chehalis</v>
          </cell>
          <cell r="D260" t="str">
            <v>Existing Thermal</v>
          </cell>
          <cell r="E260" t="str">
            <v>West</v>
          </cell>
          <cell r="F260" t="str">
            <v>Chehalis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Chehalis</v>
          </cell>
          <cell r="L260" t="str">
            <v>Chehalis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Chehalis</v>
          </cell>
          <cell r="V260" t="str">
            <v>Existing - CCCT</v>
          </cell>
          <cell r="W260" t="str">
            <v>WA</v>
          </cell>
          <cell r="X260" t="str">
            <v>Yes</v>
          </cell>
        </row>
        <row r="261">
          <cell r="A261">
            <v>10551</v>
          </cell>
          <cell r="B261" t="str">
            <v>GS_CurrantCreek</v>
          </cell>
          <cell r="C261" t="str">
            <v>GS_CurrantCreek</v>
          </cell>
          <cell r="D261" t="str">
            <v>Existing Thermal</v>
          </cell>
          <cell r="E261" t="str">
            <v>East</v>
          </cell>
          <cell r="F261" t="str">
            <v>CurrantCreek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CCCT</v>
          </cell>
          <cell r="K261" t="str">
            <v>Utah-S</v>
          </cell>
          <cell r="L261" t="str">
            <v>CurrantCreek</v>
          </cell>
          <cell r="M261" t="str">
            <v>Existing - CCCT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CCCT</v>
          </cell>
          <cell r="U261" t="str">
            <v>CurrantCreek</v>
          </cell>
          <cell r="V261" t="str">
            <v>Existing - CCCT</v>
          </cell>
          <cell r="W261" t="str">
            <v>UT</v>
          </cell>
          <cell r="X261" t="str">
            <v>Yes</v>
          </cell>
        </row>
        <row r="262">
          <cell r="A262">
            <v>10237</v>
          </cell>
          <cell r="B262" t="str">
            <v>GS_Gadsby1</v>
          </cell>
          <cell r="C262" t="str">
            <v>GS_Gadsby1</v>
          </cell>
          <cell r="D262" t="str">
            <v>Existing Thermal</v>
          </cell>
          <cell r="E262" t="str">
            <v>East</v>
          </cell>
          <cell r="F262" t="str">
            <v>Gadsby 1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1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1</v>
          </cell>
          <cell r="V262" t="str">
            <v>Gas_Conversion from Coal</v>
          </cell>
          <cell r="W262" t="str">
            <v>UT</v>
          </cell>
          <cell r="X262" t="str">
            <v>Yes</v>
          </cell>
        </row>
        <row r="263">
          <cell r="A263">
            <v>10238</v>
          </cell>
          <cell r="B263" t="str">
            <v>GS_Gadsby2</v>
          </cell>
          <cell r="C263" t="str">
            <v>GS_Gadsby2</v>
          </cell>
          <cell r="D263" t="str">
            <v>Existing Thermal</v>
          </cell>
          <cell r="E263" t="str">
            <v>East</v>
          </cell>
          <cell r="F263" t="str">
            <v>Gadsby 2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2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2</v>
          </cell>
          <cell r="V263" t="str">
            <v>Gas_Conversion from Coal</v>
          </cell>
          <cell r="W263" t="str">
            <v>UT</v>
          </cell>
          <cell r="X263" t="str">
            <v>Yes</v>
          </cell>
        </row>
        <row r="264">
          <cell r="A264">
            <v>10239</v>
          </cell>
          <cell r="B264" t="str">
            <v>GS_Gadsby3</v>
          </cell>
          <cell r="C264" t="str">
            <v>GS_Gadsby3</v>
          </cell>
          <cell r="D264" t="str">
            <v>Existing Thermal</v>
          </cell>
          <cell r="E264" t="str">
            <v>East</v>
          </cell>
          <cell r="F264" t="str">
            <v>Gadsby 3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Gas - Steam</v>
          </cell>
          <cell r="K264" t="str">
            <v>Utah-N</v>
          </cell>
          <cell r="L264" t="str">
            <v>Gadsby 3</v>
          </cell>
          <cell r="M264" t="str">
            <v>Existing - Gas - Steam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3</v>
          </cell>
          <cell r="V264" t="str">
            <v>Gas_Conversion from Coal</v>
          </cell>
          <cell r="W264" t="str">
            <v>UT</v>
          </cell>
          <cell r="X264" t="str">
            <v>Yes</v>
          </cell>
        </row>
        <row r="265">
          <cell r="A265">
            <v>10241</v>
          </cell>
          <cell r="B265" t="str">
            <v>GS_Gadsby4</v>
          </cell>
          <cell r="C265" t="str">
            <v>GS_Gadsby4</v>
          </cell>
          <cell r="D265" t="str">
            <v>Existing Thermal</v>
          </cell>
          <cell r="E265" t="str">
            <v>East</v>
          </cell>
          <cell r="F265" t="str">
            <v>Gadsby 4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4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4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10240</v>
          </cell>
          <cell r="B266" t="str">
            <v>GS_Gadsby5</v>
          </cell>
          <cell r="C266" t="str">
            <v>GS_Gadsby5</v>
          </cell>
          <cell r="D266" t="str">
            <v>Existing Thermal</v>
          </cell>
          <cell r="E266" t="str">
            <v>East</v>
          </cell>
          <cell r="F266" t="str">
            <v>Gadsby 5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5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5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10236</v>
          </cell>
          <cell r="B267" t="str">
            <v>GS_Gadsby6</v>
          </cell>
          <cell r="C267" t="str">
            <v>GS_Gadsby6</v>
          </cell>
          <cell r="D267" t="str">
            <v>Existing Thermal</v>
          </cell>
          <cell r="E267" t="str">
            <v>East</v>
          </cell>
          <cell r="F267" t="str">
            <v>Gadsby 6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SCCT</v>
          </cell>
          <cell r="K267" t="str">
            <v>Utah-N</v>
          </cell>
          <cell r="L267" t="str">
            <v>Gadsby 6</v>
          </cell>
          <cell r="M267" t="str">
            <v>Existing - SCCT</v>
          </cell>
          <cell r="N267" t="str">
            <v>Existing - GAS</v>
          </cell>
          <cell r="O267" t="str">
            <v>GAS</v>
          </cell>
          <cell r="P267" t="str">
            <v/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SCCT</v>
          </cell>
          <cell r="U267" t="str">
            <v>Gadsby 6</v>
          </cell>
          <cell r="V267" t="str">
            <v>Existing - SCCT</v>
          </cell>
          <cell r="W267" t="str">
            <v>UT</v>
          </cell>
          <cell r="X267" t="str">
            <v>No</v>
          </cell>
        </row>
        <row r="268">
          <cell r="A268">
            <v>11670</v>
          </cell>
          <cell r="B268" t="str">
            <v>GS_Hermiston1</v>
          </cell>
          <cell r="C268" t="str">
            <v>GS_Hermiston1</v>
          </cell>
          <cell r="D268" t="str">
            <v>Existing Thermal</v>
          </cell>
          <cell r="E268" t="str">
            <v>West</v>
          </cell>
          <cell r="F268" t="str">
            <v>Hermiston 1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1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1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10245</v>
          </cell>
          <cell r="B269" t="str">
            <v>GS_Hermiston2</v>
          </cell>
          <cell r="C269" t="str">
            <v>GS_Hermiston2</v>
          </cell>
          <cell r="D269" t="str">
            <v>Existing Thermal</v>
          </cell>
          <cell r="E269" t="str">
            <v>West</v>
          </cell>
          <cell r="F269" t="str">
            <v>Hermiston 2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CCCT</v>
          </cell>
          <cell r="K269" t="str">
            <v>Hermiston</v>
          </cell>
          <cell r="L269" t="str">
            <v>Hermiston 2</v>
          </cell>
          <cell r="M269" t="str">
            <v>Existing - CCCT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CCCT</v>
          </cell>
          <cell r="U269" t="str">
            <v>Hermiston 2</v>
          </cell>
          <cell r="V269" t="str">
            <v>Existing - CCCT</v>
          </cell>
          <cell r="W269" t="str">
            <v>OR</v>
          </cell>
          <cell r="X269" t="str">
            <v>Yes</v>
          </cell>
        </row>
        <row r="270">
          <cell r="A270">
            <v>10328</v>
          </cell>
          <cell r="B270" t="str">
            <v>GS_JamesRiverCG</v>
          </cell>
          <cell r="C270" t="str">
            <v>GS_JamesRiverCG</v>
          </cell>
          <cell r="D270" t="str">
            <v>Existing Thermal</v>
          </cell>
          <cell r="E270" t="str">
            <v>West</v>
          </cell>
          <cell r="F270" t="str">
            <v>JamesRiverCG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SCCT</v>
          </cell>
          <cell r="K270" t="str">
            <v/>
          </cell>
          <cell r="L270" t="str">
            <v>JamesRiverCG</v>
          </cell>
          <cell r="M270" t="str">
            <v>Existing - SCCT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SCCT</v>
          </cell>
          <cell r="U270" t="str">
            <v>JamesRiverCG</v>
          </cell>
          <cell r="V270" t="str">
            <v>Existing - SCCT</v>
          </cell>
          <cell r="W270" t="str">
            <v>WA</v>
          </cell>
          <cell r="X270" t="str">
            <v>No</v>
          </cell>
        </row>
        <row r="271">
          <cell r="A271">
            <v>10764</v>
          </cell>
          <cell r="B271" t="str">
            <v>GS_LakeSide1</v>
          </cell>
          <cell r="C271" t="str">
            <v>GS_LakeSide1</v>
          </cell>
          <cell r="D271" t="str">
            <v>Existing Thermal</v>
          </cell>
          <cell r="E271" t="str">
            <v>East</v>
          </cell>
          <cell r="F271" t="str">
            <v>LakeSide 1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1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1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209114</v>
          </cell>
          <cell r="B272" t="str">
            <v>GS_LakeSide2</v>
          </cell>
          <cell r="C272" t="str">
            <v>GS_LakeSide2</v>
          </cell>
          <cell r="D272" t="str">
            <v>Existing Thermal</v>
          </cell>
          <cell r="E272" t="str">
            <v>East</v>
          </cell>
          <cell r="F272" t="str">
            <v>LakeSide 2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Existing - CCCT</v>
          </cell>
          <cell r="K272" t="str">
            <v>Utah-N</v>
          </cell>
          <cell r="L272" t="str">
            <v>LakeSide 2</v>
          </cell>
          <cell r="M272" t="str">
            <v>Existing - CCCT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Existing - CCCT</v>
          </cell>
          <cell r="U272" t="str">
            <v>LakeSide 2</v>
          </cell>
          <cell r="V272" t="str">
            <v>Existing - CCCT</v>
          </cell>
          <cell r="W272" t="str">
            <v>UT</v>
          </cell>
          <cell r="X272" t="str">
            <v>Yes</v>
          </cell>
        </row>
        <row r="273">
          <cell r="A273">
            <v>97403</v>
          </cell>
          <cell r="B273" t="str">
            <v>ZIA_GS_Naughton3_GCF</v>
          </cell>
          <cell r="C273" t="str">
            <v>ZIA_GS_Naughton3_GCF</v>
          </cell>
          <cell r="D273" t="str">
            <v>Existing Thermal</v>
          </cell>
          <cell r="E273" t="str">
            <v>East</v>
          </cell>
          <cell r="F273" t="str">
            <v>Naughton3 - Gas Conversion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Coal Retirements w/ Gas Conversion</v>
          </cell>
          <cell r="K273" t="str">
            <v/>
          </cell>
          <cell r="L273" t="str">
            <v>Naughton3 - Gas Conversion</v>
          </cell>
          <cell r="M273" t="str">
            <v>Gas_Conversion from Coal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Gas_Conversion from Coal</v>
          </cell>
          <cell r="U273" t="str">
            <v>Naughton3 - Gas Conversion</v>
          </cell>
          <cell r="V273" t="str">
            <v>Gas_Conversion from Coal</v>
          </cell>
          <cell r="W273" t="str">
            <v>WY</v>
          </cell>
          <cell r="X273" t="str">
            <v>Yes</v>
          </cell>
        </row>
        <row r="274">
          <cell r="A274">
            <v>10345</v>
          </cell>
          <cell r="B274" t="str">
            <v>GS_WestValleyGT1</v>
          </cell>
          <cell r="C274" t="str">
            <v>GS_WestValleyGT1</v>
          </cell>
          <cell r="D274" t="str">
            <v>Existing Thermal</v>
          </cell>
          <cell r="E274" t="str">
            <v>East</v>
          </cell>
          <cell r="F274" t="str">
            <v>WestValley 1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1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1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10349</v>
          </cell>
          <cell r="B275" t="str">
            <v>GS_WestValleyGT2</v>
          </cell>
          <cell r="C275" t="str">
            <v>GS_WestValleyGT2</v>
          </cell>
          <cell r="D275" t="str">
            <v>Existing Thermal</v>
          </cell>
          <cell r="E275" t="str">
            <v>East</v>
          </cell>
          <cell r="F275" t="str">
            <v>WestValley 2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2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2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10348</v>
          </cell>
          <cell r="B276" t="str">
            <v>GS_WestValleyGT3</v>
          </cell>
          <cell r="C276" t="str">
            <v>GS_WestValleyGT3</v>
          </cell>
          <cell r="D276" t="str">
            <v>Existing Thermal</v>
          </cell>
          <cell r="E276" t="str">
            <v>East</v>
          </cell>
          <cell r="F276" t="str">
            <v>WestValley 3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3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3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10346</v>
          </cell>
          <cell r="B277" t="str">
            <v>GS_WestValleyGT4</v>
          </cell>
          <cell r="C277" t="str">
            <v>GS_WestValleyGT4</v>
          </cell>
          <cell r="D277" t="str">
            <v>Existing Thermal</v>
          </cell>
          <cell r="E277" t="str">
            <v>East</v>
          </cell>
          <cell r="F277" t="str">
            <v>WestValley 4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4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4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10347</v>
          </cell>
          <cell r="B278" t="str">
            <v>GS_WestValleyGT5</v>
          </cell>
          <cell r="C278" t="str">
            <v>GS_WestValleyGT5</v>
          </cell>
          <cell r="D278" t="str">
            <v>Existing Thermal</v>
          </cell>
          <cell r="E278" t="str">
            <v>East</v>
          </cell>
          <cell r="F278" t="str">
            <v>WestValley 5</v>
          </cell>
          <cell r="G278" t="str">
            <v/>
          </cell>
          <cell r="H278" t="str">
            <v/>
          </cell>
          <cell r="I278" t="str">
            <v>Existing - GAS</v>
          </cell>
          <cell r="J278" t="str">
            <v>Existing - SCCT</v>
          </cell>
          <cell r="K278" t="str">
            <v>Utah-N</v>
          </cell>
          <cell r="L278" t="str">
            <v>WestValley 5</v>
          </cell>
          <cell r="M278" t="str">
            <v>Existing - SCCT</v>
          </cell>
          <cell r="N278" t="str">
            <v>Existing - GAS</v>
          </cell>
          <cell r="O278" t="str">
            <v>GAS</v>
          </cell>
          <cell r="P278" t="str">
            <v/>
          </cell>
          <cell r="Q278" t="str">
            <v>Thermal</v>
          </cell>
          <cell r="R278" t="str">
            <v>Existing - GAS</v>
          </cell>
          <cell r="S278" t="str">
            <v>Thermal</v>
          </cell>
          <cell r="T278" t="str">
            <v>Existing - SCCT</v>
          </cell>
          <cell r="U278" t="str">
            <v>WestValley 5</v>
          </cell>
          <cell r="V278" t="str">
            <v>Existing - SCCT</v>
          </cell>
          <cell r="W278" t="str">
            <v>UT</v>
          </cell>
          <cell r="X278" t="str">
            <v>No</v>
          </cell>
        </row>
        <row r="279">
          <cell r="A279">
            <v>196913</v>
          </cell>
          <cell r="B279" t="str">
            <v>Z_Goshen_ENS</v>
          </cell>
          <cell r="C279" t="str">
            <v>Z_Goshen_ENS</v>
          </cell>
          <cell r="D279" t="str">
            <v>Existing Thermal</v>
          </cell>
          <cell r="E279" t="str">
            <v>East</v>
          </cell>
          <cell r="F279" t="str">
            <v>Non_Reporting</v>
          </cell>
          <cell r="G279" t="str">
            <v/>
          </cell>
          <cell r="H279" t="str">
            <v/>
          </cell>
          <cell r="I279" t="str">
            <v>Non_Reporting</v>
          </cell>
          <cell r="J279" t="str">
            <v>N/A</v>
          </cell>
          <cell r="L279" t="str">
            <v>Non_Reporting</v>
          </cell>
          <cell r="M279" t="str">
            <v>Non_Reporting</v>
          </cell>
          <cell r="N279" t="str">
            <v>Non_Reporting</v>
          </cell>
          <cell r="O279" t="str">
            <v>Non_Reporting</v>
          </cell>
          <cell r="P279" t="str">
            <v>Non_Reporting</v>
          </cell>
          <cell r="Q279" t="str">
            <v>Non_Reporting</v>
          </cell>
          <cell r="R279" t="str">
            <v>Non_Reporting</v>
          </cell>
          <cell r="S279" t="str">
            <v>Non_Reporting</v>
          </cell>
          <cell r="T279" t="str">
            <v>Non_Reporting</v>
          </cell>
          <cell r="U279" t="str">
            <v>Non_Reporting</v>
          </cell>
          <cell r="V279" t="str">
            <v>Non_Reporting</v>
          </cell>
          <cell r="W279" t="str">
            <v>na</v>
          </cell>
          <cell r="X279" t="str">
            <v>Non_Reporting</v>
          </cell>
        </row>
        <row r="280">
          <cell r="A280">
            <v>207256</v>
          </cell>
          <cell r="B280" t="str">
            <v>Z_PAC-4C_PUR</v>
          </cell>
          <cell r="C280" t="str">
            <v>Z_PAC-4C_PUR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Non_Reporting</v>
          </cell>
          <cell r="W280" t="str">
            <v>na</v>
          </cell>
          <cell r="X280" t="str">
            <v>Non_Reporting</v>
          </cell>
        </row>
        <row r="281">
          <cell r="A281">
            <v>207262</v>
          </cell>
          <cell r="B281" t="str">
            <v>Z_PAC-4C_PUR_Of</v>
          </cell>
          <cell r="C281" t="str">
            <v>Z_PAC-4C_PUR_Of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Non_Reporting</v>
          </cell>
          <cell r="W281" t="str">
            <v>na</v>
          </cell>
          <cell r="X281" t="str">
            <v>Non_Reporting</v>
          </cell>
        </row>
        <row r="282">
          <cell r="A282">
            <v>207263</v>
          </cell>
          <cell r="B282" t="str">
            <v>Z_PAC-4C_PUR_On</v>
          </cell>
          <cell r="C282" t="str">
            <v>Z_PAC-4C_PUR_On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Non_Reporting</v>
          </cell>
          <cell r="W282" t="str">
            <v>na</v>
          </cell>
          <cell r="X282" t="str">
            <v>Non_Reporting</v>
          </cell>
        </row>
        <row r="283">
          <cell r="A283">
            <v>207264</v>
          </cell>
          <cell r="B283" t="str">
            <v>Z_PAC-4C_PUR_Sp</v>
          </cell>
          <cell r="C283" t="str">
            <v>Z_PAC-4C_PUR_Sp</v>
          </cell>
          <cell r="D283" t="str">
            <v>Existing Thermal</v>
          </cell>
          <cell r="E283" t="str">
            <v>East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Non_Reporting</v>
          </cell>
          <cell r="W283" t="str">
            <v>na</v>
          </cell>
          <cell r="X283" t="str">
            <v>Non_Reporting</v>
          </cell>
        </row>
        <row r="284">
          <cell r="A284">
            <v>207255</v>
          </cell>
          <cell r="B284" t="str">
            <v>Z_PAC-COB_PUR</v>
          </cell>
          <cell r="C284" t="str">
            <v>Z_PAC-COB_PUR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Non_Reporting</v>
          </cell>
          <cell r="W284" t="str">
            <v>na</v>
          </cell>
          <cell r="X284" t="str">
            <v>Non_Reporting</v>
          </cell>
        </row>
        <row r="285">
          <cell r="A285">
            <v>207259</v>
          </cell>
          <cell r="B285" t="str">
            <v>Z_PAC-COB_PUR_Of</v>
          </cell>
          <cell r="C285" t="str">
            <v>Z_PAC-COB_PUR_Of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Non_Reporting</v>
          </cell>
          <cell r="W285" t="str">
            <v>na</v>
          </cell>
          <cell r="X285" t="str">
            <v>Non_Reporting</v>
          </cell>
        </row>
        <row r="286">
          <cell r="A286">
            <v>207260</v>
          </cell>
          <cell r="B286" t="str">
            <v>Z_PAC-COB_PUR_On</v>
          </cell>
          <cell r="C286" t="str">
            <v>Z_PAC-COB_PUR_On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Non_Reporting</v>
          </cell>
          <cell r="W286" t="str">
            <v>na</v>
          </cell>
          <cell r="X286" t="str">
            <v>Non_Reporting</v>
          </cell>
        </row>
        <row r="287">
          <cell r="A287">
            <v>207261</v>
          </cell>
          <cell r="B287" t="str">
            <v>Z_PAC-COB_PUR_Sp</v>
          </cell>
          <cell r="C287" t="str">
            <v>Z_PAC-COB_PUR_Sp</v>
          </cell>
          <cell r="D287" t="str">
            <v>Existing Thermal</v>
          </cell>
          <cell r="E287" t="str">
            <v>West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Non_Reporting</v>
          </cell>
          <cell r="W287" t="str">
            <v>na</v>
          </cell>
          <cell r="X287" t="str">
            <v>Non_Reporting</v>
          </cell>
        </row>
        <row r="288">
          <cell r="A288">
            <v>207265</v>
          </cell>
          <cell r="B288" t="str">
            <v>Z_PAC-Mead_P_Of</v>
          </cell>
          <cell r="C288" t="str">
            <v>Z_PAC-Mead_P_Of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Non_Reporting</v>
          </cell>
          <cell r="W288" t="str">
            <v>na</v>
          </cell>
          <cell r="X288" t="str">
            <v>Non_Reporting</v>
          </cell>
        </row>
        <row r="289">
          <cell r="A289">
            <v>207266</v>
          </cell>
          <cell r="B289" t="str">
            <v>Z_PAC-Mead_P_On</v>
          </cell>
          <cell r="C289" t="str">
            <v>Z_PAC-Mead_P_On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Non_Reporting</v>
          </cell>
          <cell r="W289" t="str">
            <v>na</v>
          </cell>
          <cell r="X289" t="str">
            <v>Non_Reporting</v>
          </cell>
        </row>
        <row r="290">
          <cell r="A290">
            <v>207267</v>
          </cell>
          <cell r="B290" t="str">
            <v>Z_PAC-Mead_P_Sp</v>
          </cell>
          <cell r="C290" t="str">
            <v>Z_PAC-Mead_P_Sp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Non_Reporting</v>
          </cell>
          <cell r="W290" t="str">
            <v>na</v>
          </cell>
          <cell r="X290" t="str">
            <v>Non_Reporting</v>
          </cell>
        </row>
        <row r="291">
          <cell r="A291">
            <v>207257</v>
          </cell>
          <cell r="B291" t="str">
            <v>Z_PAC-Mead_PUR</v>
          </cell>
          <cell r="C291" t="str">
            <v>Z_PAC-Mead_PUR</v>
          </cell>
          <cell r="D291" t="str">
            <v>Existing Thermal</v>
          </cell>
          <cell r="E291" t="str">
            <v>East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Non_Reporting</v>
          </cell>
          <cell r="W291" t="str">
            <v>na</v>
          </cell>
          <cell r="X291" t="str">
            <v>Non_Reporting</v>
          </cell>
        </row>
        <row r="292">
          <cell r="A292">
            <v>207268</v>
          </cell>
          <cell r="B292" t="str">
            <v>Z_PAC-MIDC_P_Of</v>
          </cell>
          <cell r="C292" t="str">
            <v>Z_PAC-MIDC_P_Of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Non_Reporting</v>
          </cell>
          <cell r="W292" t="str">
            <v>na</v>
          </cell>
          <cell r="X292" t="str">
            <v>Non_Reporting</v>
          </cell>
        </row>
        <row r="293">
          <cell r="A293">
            <v>207269</v>
          </cell>
          <cell r="B293" t="str">
            <v>Z_PAC-MIDC_P_On</v>
          </cell>
          <cell r="C293" t="str">
            <v>Z_PAC-MIDC_P_On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Non_Reporting</v>
          </cell>
          <cell r="W293" t="str">
            <v>na</v>
          </cell>
          <cell r="X293" t="str">
            <v>Non_Reporting</v>
          </cell>
        </row>
        <row r="294">
          <cell r="A294">
            <v>207270</v>
          </cell>
          <cell r="B294" t="str">
            <v>Z_PAC-MIDC_P_Sp</v>
          </cell>
          <cell r="C294" t="str">
            <v>Z_PAC-MIDC_P_Sp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Non_Reporting</v>
          </cell>
          <cell r="W294" t="str">
            <v>na</v>
          </cell>
          <cell r="X294" t="str">
            <v>Non_Reporting</v>
          </cell>
        </row>
        <row r="295">
          <cell r="A295">
            <v>197001</v>
          </cell>
          <cell r="B295" t="str">
            <v>Z_PAC-MIDC_PUR</v>
          </cell>
          <cell r="C295" t="str">
            <v>Z_PAC-MIDC_PUR</v>
          </cell>
          <cell r="D295" t="str">
            <v>Existing Thermal</v>
          </cell>
          <cell r="E295" t="str">
            <v>West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Non_Reporting</v>
          </cell>
          <cell r="W295" t="str">
            <v>na</v>
          </cell>
          <cell r="X295" t="str">
            <v>Non_Reporting</v>
          </cell>
        </row>
        <row r="296">
          <cell r="A296">
            <v>207271</v>
          </cell>
          <cell r="B296" t="str">
            <v>Z_PAC-Mona_P_Of</v>
          </cell>
          <cell r="C296" t="str">
            <v>Z_PAC-Mona_P_Of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Non_Reporting</v>
          </cell>
          <cell r="W296" t="str">
            <v>na</v>
          </cell>
          <cell r="X296" t="str">
            <v>Non_Reporting</v>
          </cell>
        </row>
        <row r="297">
          <cell r="A297">
            <v>207272</v>
          </cell>
          <cell r="B297" t="str">
            <v>Z_PAC-Mona_P_On</v>
          </cell>
          <cell r="C297" t="str">
            <v>Z_PAC-Mona_P_On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Non_Reporting</v>
          </cell>
          <cell r="W297" t="str">
            <v>na</v>
          </cell>
          <cell r="X297" t="str">
            <v>Non_Reporting</v>
          </cell>
        </row>
        <row r="298">
          <cell r="A298">
            <v>207273</v>
          </cell>
          <cell r="B298" t="str">
            <v>Z_PAC-Mona_P_SP</v>
          </cell>
          <cell r="C298" t="str">
            <v>Z_PAC-Mona_P_SP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Non_Reporting</v>
          </cell>
          <cell r="W298" t="str">
            <v>na</v>
          </cell>
          <cell r="X298" t="str">
            <v>Non_Reporting</v>
          </cell>
        </row>
        <row r="299">
          <cell r="A299">
            <v>197002</v>
          </cell>
          <cell r="B299" t="str">
            <v>Z_PAC-Mona_PUR</v>
          </cell>
          <cell r="C299" t="str">
            <v>Z_PAC-Mona_PUR</v>
          </cell>
          <cell r="D299" t="str">
            <v>Existing Thermal</v>
          </cell>
          <cell r="E299" t="str">
            <v>East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Non_Reporting</v>
          </cell>
          <cell r="W299" t="str">
            <v>na</v>
          </cell>
          <cell r="X299" t="str">
            <v>Non_Reporting</v>
          </cell>
        </row>
        <row r="300">
          <cell r="A300">
            <v>197003</v>
          </cell>
          <cell r="B300" t="str">
            <v>Z_PAC-NOB_PUR</v>
          </cell>
          <cell r="C300" t="str">
            <v>Z_PAC-NOB_PUR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Non_Reporting</v>
          </cell>
          <cell r="W300" t="str">
            <v>na</v>
          </cell>
          <cell r="X300" t="str">
            <v>Non_Reporting</v>
          </cell>
        </row>
        <row r="301">
          <cell r="A301">
            <v>207274</v>
          </cell>
          <cell r="B301" t="str">
            <v>Z_PAC-NOB_PUR_Of</v>
          </cell>
          <cell r="C301" t="str">
            <v>Z_PAC-NOB_PUR_Of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Non_Reporting</v>
          </cell>
          <cell r="W301" t="str">
            <v>na</v>
          </cell>
          <cell r="X301" t="str">
            <v>Non_Reporting</v>
          </cell>
        </row>
        <row r="302">
          <cell r="A302">
            <v>207275</v>
          </cell>
          <cell r="B302" t="str">
            <v>Z_PAC-NOB_PUR_On</v>
          </cell>
          <cell r="C302" t="str">
            <v>Z_PAC-NOB_PUR_On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Non_Reporting</v>
          </cell>
          <cell r="W302" t="str">
            <v>na</v>
          </cell>
          <cell r="X302" t="str">
            <v>Non_Reporting</v>
          </cell>
        </row>
        <row r="303">
          <cell r="A303">
            <v>207276</v>
          </cell>
          <cell r="B303" t="str">
            <v>Z_PAC-NOB_PUR_Sp</v>
          </cell>
          <cell r="C303" t="str">
            <v>Z_PAC-NOB_PUR_Sp</v>
          </cell>
          <cell r="D303" t="str">
            <v>Existing Thermal</v>
          </cell>
          <cell r="E303" t="str">
            <v>West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Non_Reporting</v>
          </cell>
          <cell r="W303" t="str">
            <v>na</v>
          </cell>
          <cell r="X303" t="str">
            <v>Non_Reporting</v>
          </cell>
        </row>
        <row r="304">
          <cell r="A304">
            <v>197004</v>
          </cell>
          <cell r="B304" t="str">
            <v>Z_PAC-PV_PUR</v>
          </cell>
          <cell r="C304" t="str">
            <v>Z_PAC-PV_PUR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Non_Reporting</v>
          </cell>
          <cell r="W304" t="str">
            <v>na</v>
          </cell>
          <cell r="X304" t="str">
            <v>Non_Reporting</v>
          </cell>
        </row>
        <row r="305">
          <cell r="A305">
            <v>207277</v>
          </cell>
          <cell r="B305" t="str">
            <v>Z_PAC-PV_PUR_Of</v>
          </cell>
          <cell r="C305" t="str">
            <v>Z_PAC-PV_PUR_Of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Non_Reporting</v>
          </cell>
          <cell r="W305" t="str">
            <v>na</v>
          </cell>
          <cell r="X305" t="str">
            <v>Non_Reporting</v>
          </cell>
        </row>
        <row r="306">
          <cell r="A306">
            <v>207278</v>
          </cell>
          <cell r="B306" t="str">
            <v>Z_PAC-PV_PUR_On</v>
          </cell>
          <cell r="C306" t="str">
            <v>Z_PAC-PV_PUR_On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Non_Reporting</v>
          </cell>
          <cell r="W306" t="str">
            <v>na</v>
          </cell>
          <cell r="X306" t="str">
            <v>Non_Reporting</v>
          </cell>
        </row>
        <row r="307">
          <cell r="A307">
            <v>207279</v>
          </cell>
          <cell r="B307" t="str">
            <v>Z_PAC-PV_PUR_SP</v>
          </cell>
          <cell r="C307" t="str">
            <v>Z_PAC-PV_PUR_SP</v>
          </cell>
          <cell r="D307" t="str">
            <v>Existing Thermal</v>
          </cell>
          <cell r="E307" t="str">
            <v>East</v>
          </cell>
          <cell r="F307" t="str">
            <v>Market Purchase</v>
          </cell>
          <cell r="G307" t="str">
            <v/>
          </cell>
          <cell r="H307" t="str">
            <v/>
          </cell>
          <cell r="I307" t="str">
            <v>Market Purchase</v>
          </cell>
          <cell r="J307" t="str">
            <v>N/A</v>
          </cell>
          <cell r="L307" t="str">
            <v>Market Purchase</v>
          </cell>
          <cell r="M307" t="str">
            <v>Market Purchase</v>
          </cell>
          <cell r="N307" t="str">
            <v>Market Purchase</v>
          </cell>
          <cell r="O307" t="str">
            <v>Market Purchase</v>
          </cell>
          <cell r="P307" t="str">
            <v>Market Purchase</v>
          </cell>
          <cell r="Q307" t="str">
            <v>Market Purchase</v>
          </cell>
          <cell r="R307" t="str">
            <v>Market Purchase</v>
          </cell>
          <cell r="S307" t="str">
            <v>Market Purchase</v>
          </cell>
          <cell r="T307" t="str">
            <v>Market Purchase</v>
          </cell>
          <cell r="U307" t="str">
            <v>Market Purchase</v>
          </cell>
          <cell r="V307" t="str">
            <v>Non_Reporting</v>
          </cell>
          <cell r="W307" t="str">
            <v>na</v>
          </cell>
          <cell r="X307" t="str">
            <v>Non_Reporting</v>
          </cell>
        </row>
        <row r="308">
          <cell r="A308">
            <v>196915</v>
          </cell>
          <cell r="B308" t="str">
            <v>Z_PortlandNC_ENS</v>
          </cell>
          <cell r="C308" t="str">
            <v>Z_PortlandNC_ENS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na</v>
          </cell>
          <cell r="X308" t="str">
            <v>Non_Reporting</v>
          </cell>
        </row>
        <row r="309">
          <cell r="A309">
            <v>196916</v>
          </cell>
          <cell r="B309" t="str">
            <v>Z_SOregonCal_ENS</v>
          </cell>
          <cell r="C309" t="str">
            <v>Z_SOregonCal_ENS</v>
          </cell>
          <cell r="D309" t="str">
            <v>Existing Thermal</v>
          </cell>
          <cell r="E309" t="str">
            <v>West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na</v>
          </cell>
          <cell r="X309" t="str">
            <v>Non_Reporting</v>
          </cell>
        </row>
        <row r="310">
          <cell r="A310">
            <v>196917</v>
          </cell>
          <cell r="B310" t="str">
            <v>Z_UtahN_ENS</v>
          </cell>
          <cell r="C310" t="str">
            <v>Z_UtahN_ENS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na</v>
          </cell>
          <cell r="X310" t="str">
            <v>Non_Reporting</v>
          </cell>
        </row>
        <row r="311">
          <cell r="A311">
            <v>196918</v>
          </cell>
          <cell r="B311" t="str">
            <v>Z_UtahS_ENS</v>
          </cell>
          <cell r="C311" t="str">
            <v>Z_UtahS_ENS</v>
          </cell>
          <cell r="D311" t="str">
            <v>Existing Thermal</v>
          </cell>
          <cell r="E311" t="str">
            <v>East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na</v>
          </cell>
          <cell r="X311" t="str">
            <v>Non_Reporting</v>
          </cell>
        </row>
        <row r="312">
          <cell r="A312">
            <v>196919</v>
          </cell>
          <cell r="B312" t="str">
            <v>Z_WallaWalla_ENS</v>
          </cell>
          <cell r="C312" t="str">
            <v>Z_WallaWalla_ENS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na</v>
          </cell>
          <cell r="X312" t="str">
            <v>Non_Reporting</v>
          </cell>
        </row>
        <row r="313">
          <cell r="A313">
            <v>196920</v>
          </cell>
          <cell r="B313" t="str">
            <v>Z_WillmValcc_ENS</v>
          </cell>
          <cell r="C313" t="str">
            <v>Z_WillmValcc_ENS</v>
          </cell>
          <cell r="D313" t="str">
            <v>Existing Thermal</v>
          </cell>
          <cell r="E313" t="str">
            <v>West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na</v>
          </cell>
          <cell r="X313" t="str">
            <v>Non_Reporting</v>
          </cell>
        </row>
        <row r="314">
          <cell r="A314">
            <v>196921</v>
          </cell>
          <cell r="B314" t="str">
            <v>Z_WyomingNE_ENS</v>
          </cell>
          <cell r="C314" t="str">
            <v>Z_WyomingNE_ENS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na</v>
          </cell>
          <cell r="X314" t="str">
            <v>Non_Reporting</v>
          </cell>
        </row>
        <row r="315">
          <cell r="A315">
            <v>196922</v>
          </cell>
          <cell r="B315" t="str">
            <v>Z_WyomingSW_ENS</v>
          </cell>
          <cell r="C315" t="str">
            <v>Z_WyomingSW_ENS</v>
          </cell>
          <cell r="D315" t="str">
            <v>Existing Thermal</v>
          </cell>
          <cell r="E315" t="str">
            <v>East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na</v>
          </cell>
          <cell r="X315" t="str">
            <v>Non_Reporting</v>
          </cell>
        </row>
        <row r="316">
          <cell r="A316">
            <v>196923</v>
          </cell>
          <cell r="B316" t="str">
            <v>Z_Yakima_ENS</v>
          </cell>
          <cell r="C316" t="str">
            <v>Z_Yakima_ENS</v>
          </cell>
          <cell r="D316" t="str">
            <v>Existing Thermal</v>
          </cell>
          <cell r="E316" t="str">
            <v>West</v>
          </cell>
          <cell r="F316" t="str">
            <v>Non_Reporting</v>
          </cell>
          <cell r="G316" t="str">
            <v/>
          </cell>
          <cell r="H316" t="str">
            <v/>
          </cell>
          <cell r="I316" t="str">
            <v>Non_Reporting</v>
          </cell>
          <cell r="J316" t="str">
            <v>N/A</v>
          </cell>
          <cell r="L316" t="str">
            <v>Non_Reporting</v>
          </cell>
          <cell r="M316" t="str">
            <v>Non_Reporting</v>
          </cell>
          <cell r="N316" t="str">
            <v>Non_Reporting</v>
          </cell>
          <cell r="O316" t="str">
            <v>Non_Reporting</v>
          </cell>
          <cell r="P316" t="str">
            <v>Non_Reporting</v>
          </cell>
          <cell r="Q316" t="str">
            <v>Non_Reporting</v>
          </cell>
          <cell r="R316" t="str">
            <v>Non_Reporting</v>
          </cell>
          <cell r="S316" t="str">
            <v>Non_Reporting</v>
          </cell>
          <cell r="T316" t="str">
            <v>Non_Reporting</v>
          </cell>
          <cell r="U316" t="str">
            <v>Non_Reporting</v>
          </cell>
          <cell r="V316" t="str">
            <v>Non_Reporting</v>
          </cell>
          <cell r="W316" t="str">
            <v>na</v>
          </cell>
          <cell r="X316" t="str">
            <v>Non_Reporting</v>
          </cell>
        </row>
        <row r="317">
          <cell r="A317">
            <v>97494</v>
          </cell>
          <cell r="B317" t="str">
            <v>D2_CA_a_00</v>
          </cell>
          <cell r="C317" t="str">
            <v>D2_CA_a_00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[00-10]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Yes</v>
          </cell>
        </row>
        <row r="318">
          <cell r="A318">
            <v>97495</v>
          </cell>
          <cell r="B318" t="str">
            <v>D2_CA_b_10</v>
          </cell>
          <cell r="C318" t="str">
            <v>D2_CA_b_10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[10-20]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Yes</v>
          </cell>
        </row>
        <row r="319">
          <cell r="A319">
            <v>97496</v>
          </cell>
          <cell r="B319" t="str">
            <v>D2_CA_c_20</v>
          </cell>
          <cell r="C319" t="str">
            <v>D2_CA_c_20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[20-30]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Yes</v>
          </cell>
        </row>
        <row r="320">
          <cell r="A320">
            <v>97497</v>
          </cell>
          <cell r="B320" t="str">
            <v>D2_CA_d_30</v>
          </cell>
          <cell r="C320" t="str">
            <v>D2_CA_d_30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[30-40]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Yes</v>
          </cell>
        </row>
        <row r="321">
          <cell r="A321">
            <v>97498</v>
          </cell>
          <cell r="B321" t="str">
            <v>D2_CA_e_40</v>
          </cell>
          <cell r="C321" t="str">
            <v>D2_CA_e_40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[40-50]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Yes</v>
          </cell>
        </row>
        <row r="322">
          <cell r="A322">
            <v>97499</v>
          </cell>
          <cell r="B322" t="str">
            <v>D2_CA_f_50</v>
          </cell>
          <cell r="C322" t="str">
            <v>D2_CA_f_50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[50-60]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Yes</v>
          </cell>
        </row>
        <row r="323">
          <cell r="A323">
            <v>97500</v>
          </cell>
          <cell r="B323" t="str">
            <v>D2_CA_g_60</v>
          </cell>
          <cell r="C323" t="str">
            <v>D2_CA_g_60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[60-70]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Yes</v>
          </cell>
        </row>
        <row r="324">
          <cell r="A324">
            <v>97502</v>
          </cell>
          <cell r="B324" t="str">
            <v>D2_CA_h_70</v>
          </cell>
          <cell r="C324" t="str">
            <v>D2_CA_h_70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[70-80]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Yes</v>
          </cell>
        </row>
        <row r="325">
          <cell r="A325">
            <v>97501</v>
          </cell>
          <cell r="B325" t="str">
            <v>D2_CA_i_80</v>
          </cell>
          <cell r="C325" t="str">
            <v>D2_CA_i_80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[80-90]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Yes</v>
          </cell>
        </row>
        <row r="326">
          <cell r="A326">
            <v>97493</v>
          </cell>
          <cell r="B326" t="str">
            <v>D2_CA_j_90</v>
          </cell>
          <cell r="C326" t="str">
            <v>D2_CA_j_90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[90-100]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Yes</v>
          </cell>
        </row>
        <row r="327">
          <cell r="A327">
            <v>97482</v>
          </cell>
          <cell r="B327" t="str">
            <v>D2_CA_k_100</v>
          </cell>
          <cell r="C327" t="str">
            <v>D2_CA_k_100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[100-110]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Yes</v>
          </cell>
        </row>
        <row r="328">
          <cell r="A328">
            <v>97483</v>
          </cell>
          <cell r="B328" t="str">
            <v>D2_CA_l_110</v>
          </cell>
          <cell r="C328" t="str">
            <v>D2_CA_l_110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[110-120]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Yes</v>
          </cell>
        </row>
        <row r="329">
          <cell r="A329">
            <v>97484</v>
          </cell>
          <cell r="B329" t="str">
            <v>D2_CA_m_120</v>
          </cell>
          <cell r="C329" t="str">
            <v>D2_CA_m_120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[120-130]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Yes</v>
          </cell>
        </row>
        <row r="330">
          <cell r="A330">
            <v>97485</v>
          </cell>
          <cell r="B330" t="str">
            <v>D2_CA_n_130</v>
          </cell>
          <cell r="C330" t="str">
            <v>D2_CA_n_130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[130-140]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Yes</v>
          </cell>
        </row>
        <row r="331">
          <cell r="A331">
            <v>97487</v>
          </cell>
          <cell r="B331" t="str">
            <v>D2_CA_o_140</v>
          </cell>
          <cell r="C331" t="str">
            <v>D2_CA_o_140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[140-150]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Yes</v>
          </cell>
        </row>
        <row r="332">
          <cell r="A332">
            <v>97488</v>
          </cell>
          <cell r="B332" t="str">
            <v>D2_CA_p_150</v>
          </cell>
          <cell r="C332" t="str">
            <v>D2_CA_p_150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[150-160]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Yes</v>
          </cell>
        </row>
        <row r="333">
          <cell r="A333">
            <v>97489</v>
          </cell>
          <cell r="B333" t="str">
            <v>D2_CA_q_160</v>
          </cell>
          <cell r="C333" t="str">
            <v>D2_CA_q_160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[160-170]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Yes</v>
          </cell>
        </row>
        <row r="334">
          <cell r="A334">
            <v>97490</v>
          </cell>
          <cell r="B334" t="str">
            <v>D2_CA_r_170</v>
          </cell>
          <cell r="C334" t="str">
            <v>D2_CA_r_170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[170-180]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Yes</v>
          </cell>
        </row>
        <row r="335">
          <cell r="A335">
            <v>97491</v>
          </cell>
          <cell r="B335" t="str">
            <v>D2_CA_s_180</v>
          </cell>
          <cell r="C335" t="str">
            <v>D2_CA_s_180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[180-190]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Yes</v>
          </cell>
        </row>
        <row r="336">
          <cell r="A336">
            <v>97486</v>
          </cell>
          <cell r="B336" t="str">
            <v>D2_CA_t_190</v>
          </cell>
          <cell r="C336" t="str">
            <v>D2_CA_t_190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[190-200]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Yes</v>
          </cell>
        </row>
        <row r="337">
          <cell r="A337">
            <v>97518</v>
          </cell>
          <cell r="B337" t="str">
            <v>D2_CA_u_200</v>
          </cell>
          <cell r="C337" t="str">
            <v>D2_CA_u_200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[200-250]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Yes</v>
          </cell>
        </row>
        <row r="338">
          <cell r="A338">
            <v>97519</v>
          </cell>
          <cell r="B338" t="str">
            <v>D2_CA_v_250</v>
          </cell>
          <cell r="C338" t="str">
            <v>D2_CA_v_250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[250-300]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Yes</v>
          </cell>
        </row>
        <row r="339">
          <cell r="A339">
            <v>97520</v>
          </cell>
          <cell r="B339" t="str">
            <v>D2_CA_w_300</v>
          </cell>
          <cell r="C339" t="str">
            <v>D2_CA_w_300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[300-400]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Yes</v>
          </cell>
        </row>
        <row r="340">
          <cell r="A340">
            <v>97521</v>
          </cell>
          <cell r="B340" t="str">
            <v>D2_CA_x_400</v>
          </cell>
          <cell r="C340" t="str">
            <v>D2_CA_x_400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[400-500]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Yes</v>
          </cell>
        </row>
        <row r="341">
          <cell r="A341">
            <v>97522</v>
          </cell>
          <cell r="B341" t="str">
            <v>D2_CA_y_500</v>
          </cell>
          <cell r="C341" t="str">
            <v>D2_CA_y_500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[500-750]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Yes</v>
          </cell>
        </row>
        <row r="342">
          <cell r="A342">
            <v>97523</v>
          </cell>
          <cell r="B342" t="str">
            <v>D2_CA_z_750</v>
          </cell>
          <cell r="C342" t="str">
            <v>D2_CA_z_750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[750-1000]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Yes</v>
          </cell>
        </row>
        <row r="343">
          <cell r="A343">
            <v>97524</v>
          </cell>
          <cell r="B343" t="str">
            <v>D2_CA_z_9999</v>
          </cell>
          <cell r="C343" t="str">
            <v>D2_CA_z_9999</v>
          </cell>
          <cell r="D343" t="str">
            <v>New Conservation</v>
          </cell>
          <cell r="E343" t="str">
            <v>West</v>
          </cell>
          <cell r="F343" t="str">
            <v>DSM, Class 2, CA</v>
          </cell>
          <cell r="G343" t="str">
            <v/>
          </cell>
          <cell r="H343" t="str">
            <v>[1000-9999]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CA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CA</v>
          </cell>
          <cell r="V343" t="str">
            <v>DSM, Class 2</v>
          </cell>
          <cell r="W343" t="str">
            <v>CA</v>
          </cell>
          <cell r="X343" t="str">
            <v>Yes</v>
          </cell>
        </row>
        <row r="344">
          <cell r="A344">
            <v>97938</v>
          </cell>
          <cell r="B344" t="str">
            <v>D2_ID_a_00</v>
          </cell>
          <cell r="C344" t="str">
            <v>D2_ID_a_00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[00-10]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Yes</v>
          </cell>
        </row>
        <row r="345">
          <cell r="A345">
            <v>97941</v>
          </cell>
          <cell r="B345" t="str">
            <v>D2_ID_b_10</v>
          </cell>
          <cell r="C345" t="str">
            <v>D2_ID_b_10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[10-20]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Yes</v>
          </cell>
        </row>
        <row r="346">
          <cell r="A346">
            <v>97952</v>
          </cell>
          <cell r="B346" t="str">
            <v>D2_ID_c_20</v>
          </cell>
          <cell r="C346" t="str">
            <v>D2_ID_c_20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[20-30]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Yes</v>
          </cell>
        </row>
        <row r="347">
          <cell r="A347">
            <v>97955</v>
          </cell>
          <cell r="B347" t="str">
            <v>D2_ID_d_30</v>
          </cell>
          <cell r="C347" t="str">
            <v>D2_ID_d_30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[30-40]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Yes</v>
          </cell>
        </row>
        <row r="348">
          <cell r="A348">
            <v>97957</v>
          </cell>
          <cell r="B348" t="str">
            <v>D2_ID_e_40</v>
          </cell>
          <cell r="C348" t="str">
            <v>D2_ID_e_40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[40-50]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Yes</v>
          </cell>
        </row>
        <row r="349">
          <cell r="A349">
            <v>97959</v>
          </cell>
          <cell r="B349" t="str">
            <v>D2_ID_f_50</v>
          </cell>
          <cell r="C349" t="str">
            <v>D2_ID_f_50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[50-60]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Yes</v>
          </cell>
        </row>
        <row r="350">
          <cell r="A350">
            <v>97960</v>
          </cell>
          <cell r="B350" t="str">
            <v>D2_ID_g_60</v>
          </cell>
          <cell r="C350" t="str">
            <v>D2_ID_g_60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[60-70]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Yes</v>
          </cell>
        </row>
        <row r="351">
          <cell r="A351">
            <v>97961</v>
          </cell>
          <cell r="B351" t="str">
            <v>D2_ID_h_70</v>
          </cell>
          <cell r="C351" t="str">
            <v>D2_ID_h_70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[70-80]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Yes</v>
          </cell>
        </row>
        <row r="352">
          <cell r="A352">
            <v>97963</v>
          </cell>
          <cell r="B352" t="str">
            <v>D2_ID_i_80</v>
          </cell>
          <cell r="C352" t="str">
            <v>D2_ID_i_80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[80-90]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Yes</v>
          </cell>
        </row>
        <row r="353">
          <cell r="A353">
            <v>97964</v>
          </cell>
          <cell r="B353" t="str">
            <v>D2_ID_j_90</v>
          </cell>
          <cell r="C353" t="str">
            <v>D2_ID_j_90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[90-100]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Yes</v>
          </cell>
        </row>
        <row r="354">
          <cell r="A354">
            <v>97940</v>
          </cell>
          <cell r="B354" t="str">
            <v>D2_ID_k_100</v>
          </cell>
          <cell r="C354" t="str">
            <v>D2_ID_k_100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[100-110]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Yes</v>
          </cell>
        </row>
        <row r="355">
          <cell r="A355">
            <v>97942</v>
          </cell>
          <cell r="B355" t="str">
            <v>D2_ID_l_110</v>
          </cell>
          <cell r="C355" t="str">
            <v>D2_ID_l_110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[110-120]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Yes</v>
          </cell>
        </row>
        <row r="356">
          <cell r="A356">
            <v>97943</v>
          </cell>
          <cell r="B356" t="str">
            <v>D2_ID_m_120</v>
          </cell>
          <cell r="C356" t="str">
            <v>D2_ID_m_120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[120-130]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Yes</v>
          </cell>
        </row>
        <row r="357">
          <cell r="A357">
            <v>97944</v>
          </cell>
          <cell r="B357" t="str">
            <v>D2_ID_n_130</v>
          </cell>
          <cell r="C357" t="str">
            <v>D2_ID_n_130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[130-140]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Yes</v>
          </cell>
        </row>
        <row r="358">
          <cell r="A358">
            <v>97945</v>
          </cell>
          <cell r="B358" t="str">
            <v>D2_ID_o_140</v>
          </cell>
          <cell r="C358" t="str">
            <v>D2_ID_o_140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[140-150]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Yes</v>
          </cell>
        </row>
        <row r="359">
          <cell r="A359">
            <v>97946</v>
          </cell>
          <cell r="B359" t="str">
            <v>D2_ID_p_150</v>
          </cell>
          <cell r="C359" t="str">
            <v>D2_ID_p_150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[150-160]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Yes</v>
          </cell>
        </row>
        <row r="360">
          <cell r="A360">
            <v>97947</v>
          </cell>
          <cell r="B360" t="str">
            <v>D2_ID_q_160</v>
          </cell>
          <cell r="C360" t="str">
            <v>D2_ID_q_160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[160-170]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Yes</v>
          </cell>
        </row>
        <row r="361">
          <cell r="A361">
            <v>97948</v>
          </cell>
          <cell r="B361" t="str">
            <v>D2_ID_r_170</v>
          </cell>
          <cell r="C361" t="str">
            <v>D2_ID_r_170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[170-180]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Yes</v>
          </cell>
        </row>
        <row r="362">
          <cell r="A362">
            <v>97949</v>
          </cell>
          <cell r="B362" t="str">
            <v>D2_ID_s_180</v>
          </cell>
          <cell r="C362" t="str">
            <v>D2_ID_s_180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[180-190]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Yes</v>
          </cell>
        </row>
        <row r="363">
          <cell r="A363">
            <v>97950</v>
          </cell>
          <cell r="B363" t="str">
            <v>D2_ID_t_190</v>
          </cell>
          <cell r="C363" t="str">
            <v>D2_ID_t_190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[190-200]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Yes</v>
          </cell>
        </row>
        <row r="364">
          <cell r="A364">
            <v>97951</v>
          </cell>
          <cell r="B364" t="str">
            <v>D2_ID_u_200</v>
          </cell>
          <cell r="C364" t="str">
            <v>D2_ID_u_200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[200-250]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Yes</v>
          </cell>
        </row>
        <row r="365">
          <cell r="A365">
            <v>97953</v>
          </cell>
          <cell r="B365" t="str">
            <v>D2_ID_v_250</v>
          </cell>
          <cell r="C365" t="str">
            <v>D2_ID_v_250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[250-300]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Yes</v>
          </cell>
        </row>
        <row r="366">
          <cell r="A366">
            <v>97954</v>
          </cell>
          <cell r="B366" t="str">
            <v>D2_ID_w_300</v>
          </cell>
          <cell r="C366" t="str">
            <v>D2_ID_w_300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[300-400]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Yes</v>
          </cell>
        </row>
        <row r="367">
          <cell r="A367">
            <v>97956</v>
          </cell>
          <cell r="B367" t="str">
            <v>D2_ID_x_400</v>
          </cell>
          <cell r="C367" t="str">
            <v>D2_ID_x_400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[400-500]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Yes</v>
          </cell>
        </row>
        <row r="368">
          <cell r="A368">
            <v>97958</v>
          </cell>
          <cell r="B368" t="str">
            <v>D2_ID_y_500</v>
          </cell>
          <cell r="C368" t="str">
            <v>D2_ID_y_500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[500-750]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Yes</v>
          </cell>
        </row>
        <row r="369">
          <cell r="A369">
            <v>97962</v>
          </cell>
          <cell r="B369" t="str">
            <v>D2_ID_z_750</v>
          </cell>
          <cell r="C369" t="str">
            <v>D2_ID_z_750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[750-1000]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Yes</v>
          </cell>
        </row>
        <row r="370">
          <cell r="A370">
            <v>97939</v>
          </cell>
          <cell r="B370" t="str">
            <v>D2_ID_z_9999</v>
          </cell>
          <cell r="C370" t="str">
            <v>D2_ID_z_9999</v>
          </cell>
          <cell r="D370" t="str">
            <v>New Conservation</v>
          </cell>
          <cell r="E370" t="str">
            <v>East</v>
          </cell>
          <cell r="F370" t="str">
            <v>DSM, Class 2, ID</v>
          </cell>
          <cell r="G370" t="str">
            <v/>
          </cell>
          <cell r="H370" t="str">
            <v>[1000-9999]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ID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ID</v>
          </cell>
          <cell r="V370" t="str">
            <v>DSM, Class 2</v>
          </cell>
          <cell r="W370" t="str">
            <v>ID</v>
          </cell>
          <cell r="X370" t="str">
            <v>Yes</v>
          </cell>
        </row>
        <row r="371">
          <cell r="A371">
            <v>97893</v>
          </cell>
          <cell r="B371" t="str">
            <v>D2_OR_a_00</v>
          </cell>
          <cell r="C371" t="str">
            <v>D2_OR_a_00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[00-10]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Yes</v>
          </cell>
        </row>
        <row r="372">
          <cell r="A372">
            <v>97896</v>
          </cell>
          <cell r="B372" t="str">
            <v>D2_OR_b_10</v>
          </cell>
          <cell r="C372" t="str">
            <v>D2_OR_b_10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[10-20]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Yes</v>
          </cell>
        </row>
        <row r="373">
          <cell r="A373">
            <v>97907</v>
          </cell>
          <cell r="B373" t="str">
            <v>D2_OR_c_20</v>
          </cell>
          <cell r="C373" t="str">
            <v>D2_OR_c_20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[20-30]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Yes</v>
          </cell>
        </row>
        <row r="374">
          <cell r="A374">
            <v>97910</v>
          </cell>
          <cell r="B374" t="str">
            <v>D2_OR_d_30</v>
          </cell>
          <cell r="C374" t="str">
            <v>D2_OR_d_30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[30-40]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Yes</v>
          </cell>
        </row>
        <row r="375">
          <cell r="A375">
            <v>97912</v>
          </cell>
          <cell r="B375" t="str">
            <v>D2_OR_e_40</v>
          </cell>
          <cell r="C375" t="str">
            <v>D2_OR_e_40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[40-50]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Yes</v>
          </cell>
        </row>
        <row r="376">
          <cell r="A376">
            <v>97914</v>
          </cell>
          <cell r="B376" t="str">
            <v>D2_OR_f_50</v>
          </cell>
          <cell r="C376" t="str">
            <v>D2_OR_f_50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[50-60]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Yes</v>
          </cell>
        </row>
        <row r="377">
          <cell r="A377">
            <v>97915</v>
          </cell>
          <cell r="B377" t="str">
            <v>D2_OR_g_60</v>
          </cell>
          <cell r="C377" t="str">
            <v>D2_OR_g_60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[60-70]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Yes</v>
          </cell>
        </row>
        <row r="378">
          <cell r="A378">
            <v>97916</v>
          </cell>
          <cell r="B378" t="str">
            <v>D2_OR_h_70</v>
          </cell>
          <cell r="C378" t="str">
            <v>D2_OR_h_70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[70-80]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Yes</v>
          </cell>
        </row>
        <row r="379">
          <cell r="A379">
            <v>97918</v>
          </cell>
          <cell r="B379" t="str">
            <v>D2_OR_i_80</v>
          </cell>
          <cell r="C379" t="str">
            <v>D2_OR_i_80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[80-90]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Yes</v>
          </cell>
        </row>
        <row r="380">
          <cell r="A380">
            <v>97919</v>
          </cell>
          <cell r="B380" t="str">
            <v>D2_OR_j_90</v>
          </cell>
          <cell r="C380" t="str">
            <v>D2_OR_j_90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[90-100]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Yes</v>
          </cell>
        </row>
        <row r="381">
          <cell r="A381">
            <v>97895</v>
          </cell>
          <cell r="B381" t="str">
            <v>D2_OR_k_100</v>
          </cell>
          <cell r="C381" t="str">
            <v>D2_OR_k_100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[100-110]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Yes</v>
          </cell>
        </row>
        <row r="382">
          <cell r="A382">
            <v>97897</v>
          </cell>
          <cell r="B382" t="str">
            <v>D2_OR_l_110</v>
          </cell>
          <cell r="C382" t="str">
            <v>D2_OR_l_110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[110-120]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Yes</v>
          </cell>
        </row>
        <row r="383">
          <cell r="A383">
            <v>97898</v>
          </cell>
          <cell r="B383" t="str">
            <v>D2_OR_m_120</v>
          </cell>
          <cell r="C383" t="str">
            <v>D2_OR_m_120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[120-130]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Yes</v>
          </cell>
        </row>
        <row r="384">
          <cell r="A384">
            <v>97899</v>
          </cell>
          <cell r="B384" t="str">
            <v>D2_OR_n_130</v>
          </cell>
          <cell r="C384" t="str">
            <v>D2_OR_n_130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[130-140]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Yes</v>
          </cell>
        </row>
        <row r="385">
          <cell r="A385">
            <v>97900</v>
          </cell>
          <cell r="B385" t="str">
            <v>D2_OR_o_140</v>
          </cell>
          <cell r="C385" t="str">
            <v>D2_OR_o_140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[140-150]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Yes</v>
          </cell>
        </row>
        <row r="386">
          <cell r="A386">
            <v>97901</v>
          </cell>
          <cell r="B386" t="str">
            <v>D2_OR_p_150</v>
          </cell>
          <cell r="C386" t="str">
            <v>D2_OR_p_150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[150-160]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Yes</v>
          </cell>
        </row>
        <row r="387">
          <cell r="A387">
            <v>97902</v>
          </cell>
          <cell r="B387" t="str">
            <v>D2_OR_q_160</v>
          </cell>
          <cell r="C387" t="str">
            <v>D2_OR_q_160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[160-170]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Yes</v>
          </cell>
        </row>
        <row r="388">
          <cell r="A388">
            <v>97903</v>
          </cell>
          <cell r="B388" t="str">
            <v>D2_OR_r_170</v>
          </cell>
          <cell r="C388" t="str">
            <v>D2_OR_r_170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[170-180]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Yes</v>
          </cell>
        </row>
        <row r="389">
          <cell r="A389">
            <v>97904</v>
          </cell>
          <cell r="B389" t="str">
            <v>D2_OR_s_180</v>
          </cell>
          <cell r="C389" t="str">
            <v>D2_OR_s_180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[180-190]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Yes</v>
          </cell>
        </row>
        <row r="390">
          <cell r="A390">
            <v>97905</v>
          </cell>
          <cell r="B390" t="str">
            <v>D2_OR_t_190</v>
          </cell>
          <cell r="C390" t="str">
            <v>D2_OR_t_190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[190-200]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Yes</v>
          </cell>
        </row>
        <row r="391">
          <cell r="A391">
            <v>97906</v>
          </cell>
          <cell r="B391" t="str">
            <v>D2_OR_u_200</v>
          </cell>
          <cell r="C391" t="str">
            <v>D2_OR_u_200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[200-250]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Yes</v>
          </cell>
        </row>
        <row r="392">
          <cell r="A392">
            <v>97908</v>
          </cell>
          <cell r="B392" t="str">
            <v>D2_OR_v_250</v>
          </cell>
          <cell r="C392" t="str">
            <v>D2_OR_v_250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[250-300]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Yes</v>
          </cell>
        </row>
        <row r="393">
          <cell r="A393">
            <v>97909</v>
          </cell>
          <cell r="B393" t="str">
            <v>D2_OR_w_300</v>
          </cell>
          <cell r="C393" t="str">
            <v>D2_OR_w_300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[300-400]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Yes</v>
          </cell>
        </row>
        <row r="394">
          <cell r="A394">
            <v>97911</v>
          </cell>
          <cell r="B394" t="str">
            <v>D2_OR_x_400</v>
          </cell>
          <cell r="C394" t="str">
            <v>D2_OR_x_400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[400-500]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Yes</v>
          </cell>
        </row>
        <row r="395">
          <cell r="A395">
            <v>97913</v>
          </cell>
          <cell r="B395" t="str">
            <v>D2_OR_y_500</v>
          </cell>
          <cell r="C395" t="str">
            <v>D2_OR_y_500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[500-750]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Yes</v>
          </cell>
        </row>
        <row r="396">
          <cell r="A396">
            <v>97917</v>
          </cell>
          <cell r="B396" t="str">
            <v>D2_OR_z_750</v>
          </cell>
          <cell r="C396" t="str">
            <v>D2_OR_z_750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[750-1000]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Yes</v>
          </cell>
        </row>
        <row r="397">
          <cell r="A397">
            <v>97894</v>
          </cell>
          <cell r="B397" t="str">
            <v>D2_OR_z_9999</v>
          </cell>
          <cell r="C397" t="str">
            <v>D2_OR_z_9999</v>
          </cell>
          <cell r="D397" t="str">
            <v>New Conservation</v>
          </cell>
          <cell r="E397" t="str">
            <v>West</v>
          </cell>
          <cell r="F397" t="str">
            <v>DSM, Class 2, OR</v>
          </cell>
          <cell r="G397" t="str">
            <v/>
          </cell>
          <cell r="H397" t="str">
            <v>[1000-9999]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OR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OR</v>
          </cell>
          <cell r="V397" t="str">
            <v>DSM, Class 2</v>
          </cell>
          <cell r="W397" t="str">
            <v>OR</v>
          </cell>
          <cell r="X397" t="str">
            <v>Yes</v>
          </cell>
        </row>
        <row r="398">
          <cell r="A398">
            <v>98167</v>
          </cell>
          <cell r="B398" t="str">
            <v>D2_UT_a_00</v>
          </cell>
          <cell r="C398" t="str">
            <v>D2_UT_a_00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[00-10]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Yes</v>
          </cell>
        </row>
        <row r="399">
          <cell r="A399">
            <v>98170</v>
          </cell>
          <cell r="B399" t="str">
            <v>D2_UT_b_10</v>
          </cell>
          <cell r="C399" t="str">
            <v>D2_UT_b_10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[10-20]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Yes</v>
          </cell>
        </row>
        <row r="400">
          <cell r="A400">
            <v>98181</v>
          </cell>
          <cell r="B400" t="str">
            <v>D2_UT_c_20</v>
          </cell>
          <cell r="C400" t="str">
            <v>D2_UT_c_20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[20-30]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Yes</v>
          </cell>
        </row>
        <row r="401">
          <cell r="A401">
            <v>98184</v>
          </cell>
          <cell r="B401" t="str">
            <v>D2_UT_d_30</v>
          </cell>
          <cell r="C401" t="str">
            <v>D2_UT_d_30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[30-40]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Yes</v>
          </cell>
        </row>
        <row r="402">
          <cell r="A402">
            <v>98186</v>
          </cell>
          <cell r="B402" t="str">
            <v>D2_UT_e_40</v>
          </cell>
          <cell r="C402" t="str">
            <v>D2_UT_e_40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[40-50]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Yes</v>
          </cell>
        </row>
        <row r="403">
          <cell r="A403">
            <v>98188</v>
          </cell>
          <cell r="B403" t="str">
            <v>D2_UT_f_50</v>
          </cell>
          <cell r="C403" t="str">
            <v>D2_UT_f_50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[50-60]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Yes</v>
          </cell>
        </row>
        <row r="404">
          <cell r="A404">
            <v>98189</v>
          </cell>
          <cell r="B404" t="str">
            <v>D2_UT_g_60</v>
          </cell>
          <cell r="C404" t="str">
            <v>D2_UT_g_60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[60-70]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Yes</v>
          </cell>
        </row>
        <row r="405">
          <cell r="A405">
            <v>98190</v>
          </cell>
          <cell r="B405" t="str">
            <v>D2_UT_h_70</v>
          </cell>
          <cell r="C405" t="str">
            <v>D2_UT_h_70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[70-80]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Yes</v>
          </cell>
        </row>
        <row r="406">
          <cell r="A406">
            <v>98192</v>
          </cell>
          <cell r="B406" t="str">
            <v>D2_UT_i_80</v>
          </cell>
          <cell r="C406" t="str">
            <v>D2_UT_i_80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[80-90]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Yes</v>
          </cell>
        </row>
        <row r="407">
          <cell r="A407">
            <v>98193</v>
          </cell>
          <cell r="B407" t="str">
            <v>D2_UT_j_90</v>
          </cell>
          <cell r="C407" t="str">
            <v>D2_UT_j_90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[90-100]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Yes</v>
          </cell>
        </row>
        <row r="408">
          <cell r="A408">
            <v>98169</v>
          </cell>
          <cell r="B408" t="str">
            <v>D2_UT_k_100</v>
          </cell>
          <cell r="C408" t="str">
            <v>D2_UT_k_100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[100-110]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Yes</v>
          </cell>
        </row>
        <row r="409">
          <cell r="A409">
            <v>98171</v>
          </cell>
          <cell r="B409" t="str">
            <v>D2_UT_l_110</v>
          </cell>
          <cell r="C409" t="str">
            <v>D2_UT_l_110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[110-120]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Yes</v>
          </cell>
        </row>
        <row r="410">
          <cell r="A410">
            <v>98172</v>
          </cell>
          <cell r="B410" t="str">
            <v>D2_UT_m_120</v>
          </cell>
          <cell r="C410" t="str">
            <v>D2_UT_m_120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[120-130]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Yes</v>
          </cell>
        </row>
        <row r="411">
          <cell r="A411">
            <v>98173</v>
          </cell>
          <cell r="B411" t="str">
            <v>D2_UT_n_130</v>
          </cell>
          <cell r="C411" t="str">
            <v>D2_UT_n_130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[130-140]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Yes</v>
          </cell>
        </row>
        <row r="412">
          <cell r="A412">
            <v>98174</v>
          </cell>
          <cell r="B412" t="str">
            <v>D2_UT_o_140</v>
          </cell>
          <cell r="C412" t="str">
            <v>D2_UT_o_140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[140-150]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Yes</v>
          </cell>
        </row>
        <row r="413">
          <cell r="A413">
            <v>98175</v>
          </cell>
          <cell r="B413" t="str">
            <v>D2_UT_p_150</v>
          </cell>
          <cell r="C413" t="str">
            <v>D2_UT_p_150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[150-160]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Yes</v>
          </cell>
        </row>
        <row r="414">
          <cell r="A414">
            <v>98176</v>
          </cell>
          <cell r="B414" t="str">
            <v>D2_UT_q_160</v>
          </cell>
          <cell r="C414" t="str">
            <v>D2_UT_q_160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[160-170]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Yes</v>
          </cell>
        </row>
        <row r="415">
          <cell r="A415">
            <v>98177</v>
          </cell>
          <cell r="B415" t="str">
            <v>D2_UT_r_170</v>
          </cell>
          <cell r="C415" t="str">
            <v>D2_UT_r_170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[170-180]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Yes</v>
          </cell>
        </row>
        <row r="416">
          <cell r="A416">
            <v>98178</v>
          </cell>
          <cell r="B416" t="str">
            <v>D2_UT_s_180</v>
          </cell>
          <cell r="C416" t="str">
            <v>D2_UT_s_180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[180-190]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Yes</v>
          </cell>
        </row>
        <row r="417">
          <cell r="A417">
            <v>98179</v>
          </cell>
          <cell r="B417" t="str">
            <v>D2_UT_t_190</v>
          </cell>
          <cell r="C417" t="str">
            <v>D2_UT_t_190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[190-200]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Yes</v>
          </cell>
        </row>
        <row r="418">
          <cell r="A418">
            <v>98180</v>
          </cell>
          <cell r="B418" t="str">
            <v>D2_UT_u_200</v>
          </cell>
          <cell r="C418" t="str">
            <v>D2_UT_u_200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[200-250]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Yes</v>
          </cell>
        </row>
        <row r="419">
          <cell r="A419">
            <v>98182</v>
          </cell>
          <cell r="B419" t="str">
            <v>D2_UT_v_250</v>
          </cell>
          <cell r="C419" t="str">
            <v>D2_UT_v_250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[250-300]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Yes</v>
          </cell>
        </row>
        <row r="420">
          <cell r="A420">
            <v>98183</v>
          </cell>
          <cell r="B420" t="str">
            <v>D2_UT_w_300</v>
          </cell>
          <cell r="C420" t="str">
            <v>D2_UT_w_300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[300-400]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Yes</v>
          </cell>
        </row>
        <row r="421">
          <cell r="A421">
            <v>98185</v>
          </cell>
          <cell r="B421" t="str">
            <v>D2_UT_x_400</v>
          </cell>
          <cell r="C421" t="str">
            <v>D2_UT_x_400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[400-500]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Yes</v>
          </cell>
        </row>
        <row r="422">
          <cell r="A422">
            <v>98187</v>
          </cell>
          <cell r="B422" t="str">
            <v>D2_UT_y_500</v>
          </cell>
          <cell r="C422" t="str">
            <v>D2_UT_y_500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[500-750]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Yes</v>
          </cell>
        </row>
        <row r="423">
          <cell r="A423">
            <v>98191</v>
          </cell>
          <cell r="B423" t="str">
            <v>D2_UT_z_750</v>
          </cell>
          <cell r="C423" t="str">
            <v>D2_UT_z_750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[750-1000]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Yes</v>
          </cell>
        </row>
        <row r="424">
          <cell r="A424">
            <v>98168</v>
          </cell>
          <cell r="B424" t="str">
            <v>D2_UT_z_9999</v>
          </cell>
          <cell r="C424" t="str">
            <v>D2_UT_z_9999</v>
          </cell>
          <cell r="D424" t="str">
            <v>New Conservation</v>
          </cell>
          <cell r="E424" t="str">
            <v>East</v>
          </cell>
          <cell r="F424" t="str">
            <v>DSM, Class 2, UT</v>
          </cell>
          <cell r="G424" t="str">
            <v/>
          </cell>
          <cell r="H424" t="str">
            <v>[1000-9999]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UT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UT</v>
          </cell>
          <cell r="V424" t="str">
            <v>DSM, Class 2</v>
          </cell>
          <cell r="W424" t="str">
            <v>UT</v>
          </cell>
          <cell r="X424" t="str">
            <v>Yes</v>
          </cell>
        </row>
        <row r="425">
          <cell r="A425">
            <v>98058</v>
          </cell>
          <cell r="B425" t="str">
            <v>D2_WW_a_00</v>
          </cell>
          <cell r="C425" t="str">
            <v>D2_WW_a_00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[00-10]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Yes</v>
          </cell>
        </row>
        <row r="426">
          <cell r="A426">
            <v>98061</v>
          </cell>
          <cell r="B426" t="str">
            <v>D2_WW_b_10</v>
          </cell>
          <cell r="C426" t="str">
            <v>D2_WW_b_10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[10-20]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Yes</v>
          </cell>
        </row>
        <row r="427">
          <cell r="A427">
            <v>98072</v>
          </cell>
          <cell r="B427" t="str">
            <v>D2_WW_c_20</v>
          </cell>
          <cell r="C427" t="str">
            <v>D2_WW_c_20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[20-30]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Yes</v>
          </cell>
        </row>
        <row r="428">
          <cell r="A428">
            <v>98075</v>
          </cell>
          <cell r="B428" t="str">
            <v>D2_WW_d_30</v>
          </cell>
          <cell r="C428" t="str">
            <v>D2_WW_d_30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[30-40]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Yes</v>
          </cell>
        </row>
        <row r="429">
          <cell r="A429">
            <v>98077</v>
          </cell>
          <cell r="B429" t="str">
            <v>D2_WW_e_40</v>
          </cell>
          <cell r="C429" t="str">
            <v>D2_WW_e_40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[40-50]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Yes</v>
          </cell>
        </row>
        <row r="430">
          <cell r="A430">
            <v>98079</v>
          </cell>
          <cell r="B430" t="str">
            <v>D2_WW_f_50</v>
          </cell>
          <cell r="C430" t="str">
            <v>D2_WW_f_50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[50-60]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Yes</v>
          </cell>
        </row>
        <row r="431">
          <cell r="A431">
            <v>98080</v>
          </cell>
          <cell r="B431" t="str">
            <v>D2_WW_g_60</v>
          </cell>
          <cell r="C431" t="str">
            <v>D2_WW_g_60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[60-70]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Yes</v>
          </cell>
        </row>
        <row r="432">
          <cell r="A432">
            <v>98081</v>
          </cell>
          <cell r="B432" t="str">
            <v>D2_WW_h_70</v>
          </cell>
          <cell r="C432" t="str">
            <v>D2_WW_h_70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[70-80]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Yes</v>
          </cell>
        </row>
        <row r="433">
          <cell r="A433">
            <v>98083</v>
          </cell>
          <cell r="B433" t="str">
            <v>D2_WW_i_80</v>
          </cell>
          <cell r="C433" t="str">
            <v>D2_WW_i_80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[80-90]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Yes</v>
          </cell>
        </row>
        <row r="434">
          <cell r="A434">
            <v>98084</v>
          </cell>
          <cell r="B434" t="str">
            <v>D2_WW_j_90</v>
          </cell>
          <cell r="C434" t="str">
            <v>D2_WW_j_90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[90-100]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Yes</v>
          </cell>
        </row>
        <row r="435">
          <cell r="A435">
            <v>98060</v>
          </cell>
          <cell r="B435" t="str">
            <v>D2_WW_k_100</v>
          </cell>
          <cell r="C435" t="str">
            <v>D2_WW_k_100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[100-110]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Yes</v>
          </cell>
        </row>
        <row r="436">
          <cell r="A436">
            <v>98062</v>
          </cell>
          <cell r="B436" t="str">
            <v>D2_WW_l_110</v>
          </cell>
          <cell r="C436" t="str">
            <v>D2_WW_l_110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[110-120]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Yes</v>
          </cell>
        </row>
        <row r="437">
          <cell r="A437">
            <v>98063</v>
          </cell>
          <cell r="B437" t="str">
            <v>D2_WW_m_120</v>
          </cell>
          <cell r="C437" t="str">
            <v>D2_WW_m_120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[120-130]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Yes</v>
          </cell>
        </row>
        <row r="438">
          <cell r="A438">
            <v>98064</v>
          </cell>
          <cell r="B438" t="str">
            <v>D2_WW_n_130</v>
          </cell>
          <cell r="C438" t="str">
            <v>D2_WW_n_130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[130-140]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Yes</v>
          </cell>
        </row>
        <row r="439">
          <cell r="A439">
            <v>98065</v>
          </cell>
          <cell r="B439" t="str">
            <v>D2_WW_o_140</v>
          </cell>
          <cell r="C439" t="str">
            <v>D2_WW_o_140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[140-150]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Yes</v>
          </cell>
        </row>
        <row r="440">
          <cell r="A440">
            <v>98066</v>
          </cell>
          <cell r="B440" t="str">
            <v>D2_WW_p_150</v>
          </cell>
          <cell r="C440" t="str">
            <v>D2_WW_p_150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[150-160]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Yes</v>
          </cell>
        </row>
        <row r="441">
          <cell r="A441">
            <v>98067</v>
          </cell>
          <cell r="B441" t="str">
            <v>D2_WW_q_160</v>
          </cell>
          <cell r="C441" t="str">
            <v>D2_WW_q_160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[160-170]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Yes</v>
          </cell>
        </row>
        <row r="442">
          <cell r="A442">
            <v>98068</v>
          </cell>
          <cell r="B442" t="str">
            <v>D2_WW_r_170</v>
          </cell>
          <cell r="C442" t="str">
            <v>D2_WW_r_170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[170-180]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Yes</v>
          </cell>
        </row>
        <row r="443">
          <cell r="A443">
            <v>98069</v>
          </cell>
          <cell r="B443" t="str">
            <v>D2_WW_s_180</v>
          </cell>
          <cell r="C443" t="str">
            <v>D2_WW_s_180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[180-190]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Yes</v>
          </cell>
        </row>
        <row r="444">
          <cell r="A444">
            <v>98070</v>
          </cell>
          <cell r="B444" t="str">
            <v>D2_WW_t_190</v>
          </cell>
          <cell r="C444" t="str">
            <v>D2_WW_t_190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[190-200]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Yes</v>
          </cell>
        </row>
        <row r="445">
          <cell r="A445">
            <v>98071</v>
          </cell>
          <cell r="B445" t="str">
            <v>D2_WW_u_200</v>
          </cell>
          <cell r="C445" t="str">
            <v>D2_WW_u_200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[200-250]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Yes</v>
          </cell>
        </row>
        <row r="446">
          <cell r="A446">
            <v>98073</v>
          </cell>
          <cell r="B446" t="str">
            <v>D2_WW_v_250</v>
          </cell>
          <cell r="C446" t="str">
            <v>D2_WW_v_250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[250-300]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Yes</v>
          </cell>
        </row>
        <row r="447">
          <cell r="A447">
            <v>98074</v>
          </cell>
          <cell r="B447" t="str">
            <v>D2_WW_w_300</v>
          </cell>
          <cell r="C447" t="str">
            <v>D2_WW_w_300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[300-400]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Yes</v>
          </cell>
        </row>
        <row r="448">
          <cell r="A448">
            <v>98076</v>
          </cell>
          <cell r="B448" t="str">
            <v>D2_WW_x_400</v>
          </cell>
          <cell r="C448" t="str">
            <v>D2_WW_x_400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[400-500]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Yes</v>
          </cell>
        </row>
        <row r="449">
          <cell r="A449">
            <v>98078</v>
          </cell>
          <cell r="B449" t="str">
            <v>D2_WW_y_500</v>
          </cell>
          <cell r="C449" t="str">
            <v>D2_WW_y_500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[500-750]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Yes</v>
          </cell>
        </row>
        <row r="450">
          <cell r="A450">
            <v>98082</v>
          </cell>
          <cell r="B450" t="str">
            <v>D2_WW_z_750</v>
          </cell>
          <cell r="C450" t="str">
            <v>D2_WW_z_750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[750-1000]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Yes</v>
          </cell>
        </row>
        <row r="451">
          <cell r="A451">
            <v>98059</v>
          </cell>
          <cell r="B451" t="str">
            <v>D2_WW_z_9999</v>
          </cell>
          <cell r="C451" t="str">
            <v>D2_WW_z_9999</v>
          </cell>
          <cell r="D451" t="str">
            <v>New Conservation</v>
          </cell>
          <cell r="E451" t="str">
            <v>West</v>
          </cell>
          <cell r="F451" t="str">
            <v>DSM, Class 2, WA</v>
          </cell>
          <cell r="G451" t="str">
            <v/>
          </cell>
          <cell r="H451" t="str">
            <v>[1000-9999]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WA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WA</v>
          </cell>
          <cell r="V451" t="str">
            <v>DSM, Class 2</v>
          </cell>
          <cell r="W451" t="str">
            <v>WA</v>
          </cell>
          <cell r="X451" t="str">
            <v>Yes</v>
          </cell>
        </row>
        <row r="452">
          <cell r="A452">
            <v>98112</v>
          </cell>
          <cell r="B452" t="str">
            <v>D2_WY_a_00</v>
          </cell>
          <cell r="C452" t="str">
            <v>D2_WY_a_00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[00-10]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Yes</v>
          </cell>
        </row>
        <row r="453">
          <cell r="A453">
            <v>98115</v>
          </cell>
          <cell r="B453" t="str">
            <v>D2_WY_b_10</v>
          </cell>
          <cell r="C453" t="str">
            <v>D2_WY_b_10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[10-20]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Yes</v>
          </cell>
        </row>
        <row r="454">
          <cell r="A454">
            <v>98126</v>
          </cell>
          <cell r="B454" t="str">
            <v>D2_WY_c_20</v>
          </cell>
          <cell r="C454" t="str">
            <v>D2_WY_c_20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[20-30]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Yes</v>
          </cell>
        </row>
        <row r="455">
          <cell r="A455">
            <v>98129</v>
          </cell>
          <cell r="B455" t="str">
            <v>D2_WY_d_30</v>
          </cell>
          <cell r="C455" t="str">
            <v>D2_WY_d_30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[30-40]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Yes</v>
          </cell>
        </row>
        <row r="456">
          <cell r="A456">
            <v>98131</v>
          </cell>
          <cell r="B456" t="str">
            <v>D2_WY_e_40</v>
          </cell>
          <cell r="C456" t="str">
            <v>D2_WY_e_40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[40-50]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Yes</v>
          </cell>
        </row>
        <row r="457">
          <cell r="A457">
            <v>98133</v>
          </cell>
          <cell r="B457" t="str">
            <v>D2_WY_f_50</v>
          </cell>
          <cell r="C457" t="str">
            <v>D2_WY_f_50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[50-60]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Yes</v>
          </cell>
        </row>
        <row r="458">
          <cell r="A458">
            <v>98134</v>
          </cell>
          <cell r="B458" t="str">
            <v>D2_WY_g_60</v>
          </cell>
          <cell r="C458" t="str">
            <v>D2_WY_g_60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[60-70]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Yes</v>
          </cell>
        </row>
        <row r="459">
          <cell r="A459">
            <v>98135</v>
          </cell>
          <cell r="B459" t="str">
            <v>D2_WY_h_70</v>
          </cell>
          <cell r="C459" t="str">
            <v>D2_WY_h_70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[70-80]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Yes</v>
          </cell>
        </row>
        <row r="460">
          <cell r="A460">
            <v>98137</v>
          </cell>
          <cell r="B460" t="str">
            <v>D2_WY_i_80</v>
          </cell>
          <cell r="C460" t="str">
            <v>D2_WY_i_80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[80-90]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Yes</v>
          </cell>
        </row>
        <row r="461">
          <cell r="A461">
            <v>98138</v>
          </cell>
          <cell r="B461" t="str">
            <v>D2_WY_j_90</v>
          </cell>
          <cell r="C461" t="str">
            <v>D2_WY_j_90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[90-100]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Yes</v>
          </cell>
        </row>
        <row r="462">
          <cell r="A462">
            <v>98114</v>
          </cell>
          <cell r="B462" t="str">
            <v>D2_WY_k_100</v>
          </cell>
          <cell r="C462" t="str">
            <v>D2_WY_k_100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[100-110]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Yes</v>
          </cell>
        </row>
        <row r="463">
          <cell r="A463">
            <v>98116</v>
          </cell>
          <cell r="B463" t="str">
            <v>D2_WY_l_110</v>
          </cell>
          <cell r="C463" t="str">
            <v>D2_WY_l_110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[110-120]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Yes</v>
          </cell>
        </row>
        <row r="464">
          <cell r="A464">
            <v>98117</v>
          </cell>
          <cell r="B464" t="str">
            <v>D2_WY_m_120</v>
          </cell>
          <cell r="C464" t="str">
            <v>D2_WY_m_120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[120-130]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Yes</v>
          </cell>
        </row>
        <row r="465">
          <cell r="A465">
            <v>98118</v>
          </cell>
          <cell r="B465" t="str">
            <v>D2_WY_n_130</v>
          </cell>
          <cell r="C465" t="str">
            <v>D2_WY_n_130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[130-140]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Yes</v>
          </cell>
        </row>
        <row r="466">
          <cell r="A466">
            <v>98119</v>
          </cell>
          <cell r="B466" t="str">
            <v>D2_WY_o_140</v>
          </cell>
          <cell r="C466" t="str">
            <v>D2_WY_o_140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[140-150]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Yes</v>
          </cell>
        </row>
        <row r="467">
          <cell r="A467">
            <v>98120</v>
          </cell>
          <cell r="B467" t="str">
            <v>D2_WY_p_150</v>
          </cell>
          <cell r="C467" t="str">
            <v>D2_WY_p_150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[150-160]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Yes</v>
          </cell>
        </row>
        <row r="468">
          <cell r="A468">
            <v>98121</v>
          </cell>
          <cell r="B468" t="str">
            <v>D2_WY_q_160</v>
          </cell>
          <cell r="C468" t="str">
            <v>D2_WY_q_160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[160-170]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Yes</v>
          </cell>
        </row>
        <row r="469">
          <cell r="A469">
            <v>98122</v>
          </cell>
          <cell r="B469" t="str">
            <v>D2_WY_r_170</v>
          </cell>
          <cell r="C469" t="str">
            <v>D2_WY_r_170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[170-180]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Yes</v>
          </cell>
        </row>
        <row r="470">
          <cell r="A470">
            <v>98123</v>
          </cell>
          <cell r="B470" t="str">
            <v>D2_WY_s_180</v>
          </cell>
          <cell r="C470" t="str">
            <v>D2_WY_s_180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[180-190]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Yes</v>
          </cell>
        </row>
        <row r="471">
          <cell r="A471">
            <v>98124</v>
          </cell>
          <cell r="B471" t="str">
            <v>D2_WY_t_190</v>
          </cell>
          <cell r="C471" t="str">
            <v>D2_WY_t_190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[190-200]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Yes</v>
          </cell>
        </row>
        <row r="472">
          <cell r="A472">
            <v>98125</v>
          </cell>
          <cell r="B472" t="str">
            <v>D2_WY_u_200</v>
          </cell>
          <cell r="C472" t="str">
            <v>D2_WY_u_200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[200-250]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Yes</v>
          </cell>
        </row>
        <row r="473">
          <cell r="A473">
            <v>98127</v>
          </cell>
          <cell r="B473" t="str">
            <v>D2_WY_v_250</v>
          </cell>
          <cell r="C473" t="str">
            <v>D2_WY_v_250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[250-300]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Yes</v>
          </cell>
        </row>
        <row r="474">
          <cell r="A474">
            <v>98128</v>
          </cell>
          <cell r="B474" t="str">
            <v>D2_WY_w_300</v>
          </cell>
          <cell r="C474" t="str">
            <v>D2_WY_w_300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[300-400]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Yes</v>
          </cell>
        </row>
        <row r="475">
          <cell r="A475">
            <v>98130</v>
          </cell>
          <cell r="B475" t="str">
            <v>D2_WY_x_400</v>
          </cell>
          <cell r="C475" t="str">
            <v>D2_WY_x_400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[400-500]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Yes</v>
          </cell>
        </row>
        <row r="476">
          <cell r="A476">
            <v>98132</v>
          </cell>
          <cell r="B476" t="str">
            <v>D2_WY_y_500</v>
          </cell>
          <cell r="C476" t="str">
            <v>D2_WY_y_500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[500-750]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Yes</v>
          </cell>
        </row>
        <row r="477">
          <cell r="A477">
            <v>98136</v>
          </cell>
          <cell r="B477" t="str">
            <v>D2_WY_z_750</v>
          </cell>
          <cell r="C477" t="str">
            <v>D2_WY_z_750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[750-1000]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Yes</v>
          </cell>
        </row>
        <row r="478">
          <cell r="A478">
            <v>98113</v>
          </cell>
          <cell r="B478" t="str">
            <v>D2_WY_z_9999</v>
          </cell>
          <cell r="C478" t="str">
            <v>D2_WY_z_9999</v>
          </cell>
          <cell r="D478" t="str">
            <v>New Conservation</v>
          </cell>
          <cell r="E478" t="str">
            <v>East</v>
          </cell>
          <cell r="F478" t="str">
            <v>DSM, Class 2, WY</v>
          </cell>
          <cell r="G478" t="str">
            <v/>
          </cell>
          <cell r="H478" t="str">
            <v>[1000-9999]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WY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WY</v>
          </cell>
          <cell r="V478" t="str">
            <v>DSM, Class 2</v>
          </cell>
          <cell r="W478" t="str">
            <v>WY</v>
          </cell>
          <cell r="X478" t="str">
            <v>Yes</v>
          </cell>
        </row>
        <row r="479">
          <cell r="A479">
            <v>98085</v>
          </cell>
          <cell r="B479" t="str">
            <v>D2_YK_a_00</v>
          </cell>
          <cell r="C479" t="str">
            <v>D2_YK_a_00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[00-10]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Yes</v>
          </cell>
        </row>
        <row r="480">
          <cell r="A480">
            <v>98088</v>
          </cell>
          <cell r="B480" t="str">
            <v>D2_YK_b_10</v>
          </cell>
          <cell r="C480" t="str">
            <v>D2_YK_b_10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[10-20]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Yes</v>
          </cell>
        </row>
        <row r="481">
          <cell r="A481">
            <v>98099</v>
          </cell>
          <cell r="B481" t="str">
            <v>D2_YK_c_20</v>
          </cell>
          <cell r="C481" t="str">
            <v>D2_YK_c_20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[20-30]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Yes</v>
          </cell>
        </row>
        <row r="482">
          <cell r="A482">
            <v>98102</v>
          </cell>
          <cell r="B482" t="str">
            <v>D2_YK_d_30</v>
          </cell>
          <cell r="C482" t="str">
            <v>D2_YK_d_30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[30-40]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Yes</v>
          </cell>
        </row>
        <row r="483">
          <cell r="A483">
            <v>98104</v>
          </cell>
          <cell r="B483" t="str">
            <v>D2_YK_e_40</v>
          </cell>
          <cell r="C483" t="str">
            <v>D2_YK_e_40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[40-50]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Yes</v>
          </cell>
        </row>
        <row r="484">
          <cell r="A484">
            <v>98106</v>
          </cell>
          <cell r="B484" t="str">
            <v>D2_YK_f_50</v>
          </cell>
          <cell r="C484" t="str">
            <v>D2_YK_f_50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[50-60]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Yes</v>
          </cell>
        </row>
        <row r="485">
          <cell r="A485">
            <v>98107</v>
          </cell>
          <cell r="B485" t="str">
            <v>D2_YK_g_60</v>
          </cell>
          <cell r="C485" t="str">
            <v>D2_YK_g_60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[60-70]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Yes</v>
          </cell>
        </row>
        <row r="486">
          <cell r="A486">
            <v>98108</v>
          </cell>
          <cell r="B486" t="str">
            <v>D2_YK_h_70</v>
          </cell>
          <cell r="C486" t="str">
            <v>D2_YK_h_70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[70-80]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Yes</v>
          </cell>
        </row>
        <row r="487">
          <cell r="A487">
            <v>98110</v>
          </cell>
          <cell r="B487" t="str">
            <v>D2_YK_i_80</v>
          </cell>
          <cell r="C487" t="str">
            <v>D2_YK_i_80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[80-90]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Yes</v>
          </cell>
        </row>
        <row r="488">
          <cell r="A488">
            <v>98111</v>
          </cell>
          <cell r="B488" t="str">
            <v>D2_YK_j_90</v>
          </cell>
          <cell r="C488" t="str">
            <v>D2_YK_j_90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[90-100]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Yes</v>
          </cell>
        </row>
        <row r="489">
          <cell r="A489">
            <v>98087</v>
          </cell>
          <cell r="B489" t="str">
            <v>D2_YK_k_100</v>
          </cell>
          <cell r="C489" t="str">
            <v>D2_YK_k_100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[100-110]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Yes</v>
          </cell>
        </row>
        <row r="490">
          <cell r="A490">
            <v>98089</v>
          </cell>
          <cell r="B490" t="str">
            <v>D2_YK_l_110</v>
          </cell>
          <cell r="C490" t="str">
            <v>D2_YK_l_110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[110-120]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Yes</v>
          </cell>
        </row>
        <row r="491">
          <cell r="A491">
            <v>98090</v>
          </cell>
          <cell r="B491" t="str">
            <v>D2_YK_m_120</v>
          </cell>
          <cell r="C491" t="str">
            <v>D2_YK_m_120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[120-130]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Yes</v>
          </cell>
        </row>
        <row r="492">
          <cell r="A492">
            <v>98091</v>
          </cell>
          <cell r="B492" t="str">
            <v>D2_YK_n_130</v>
          </cell>
          <cell r="C492" t="str">
            <v>D2_YK_n_130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[130-140]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Yes</v>
          </cell>
        </row>
        <row r="493">
          <cell r="A493">
            <v>98092</v>
          </cell>
          <cell r="B493" t="str">
            <v>D2_YK_o_140</v>
          </cell>
          <cell r="C493" t="str">
            <v>D2_YK_o_140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[140-150]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Yes</v>
          </cell>
        </row>
        <row r="494">
          <cell r="A494">
            <v>98093</v>
          </cell>
          <cell r="B494" t="str">
            <v>D2_YK_p_150</v>
          </cell>
          <cell r="C494" t="str">
            <v>D2_YK_p_150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[150-160]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Yes</v>
          </cell>
        </row>
        <row r="495">
          <cell r="A495">
            <v>98094</v>
          </cell>
          <cell r="B495" t="str">
            <v>D2_YK_q_160</v>
          </cell>
          <cell r="C495" t="str">
            <v>D2_YK_q_160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[160-170]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Yes</v>
          </cell>
        </row>
        <row r="496">
          <cell r="A496">
            <v>98095</v>
          </cell>
          <cell r="B496" t="str">
            <v>D2_YK_r_170</v>
          </cell>
          <cell r="C496" t="str">
            <v>D2_YK_r_170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[170-180]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Yes</v>
          </cell>
        </row>
        <row r="497">
          <cell r="A497">
            <v>98096</v>
          </cell>
          <cell r="B497" t="str">
            <v>D2_YK_s_180</v>
          </cell>
          <cell r="C497" t="str">
            <v>D2_YK_s_180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[180-190]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Yes</v>
          </cell>
        </row>
        <row r="498">
          <cell r="A498">
            <v>98097</v>
          </cell>
          <cell r="B498" t="str">
            <v>D2_YK_t_190</v>
          </cell>
          <cell r="C498" t="str">
            <v>D2_YK_t_190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[190-200]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Yes</v>
          </cell>
        </row>
        <row r="499">
          <cell r="A499">
            <v>98098</v>
          </cell>
          <cell r="B499" t="str">
            <v>D2_YK_u_200</v>
          </cell>
          <cell r="C499" t="str">
            <v>D2_YK_u_200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[200-250]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Yes</v>
          </cell>
        </row>
        <row r="500">
          <cell r="A500">
            <v>98100</v>
          </cell>
          <cell r="B500" t="str">
            <v>D2_YK_v_250</v>
          </cell>
          <cell r="C500" t="str">
            <v>D2_YK_v_250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[250-300]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Yes</v>
          </cell>
        </row>
        <row r="501">
          <cell r="A501">
            <v>98101</v>
          </cell>
          <cell r="B501" t="str">
            <v>D2_YK_w_300</v>
          </cell>
          <cell r="C501" t="str">
            <v>D2_YK_w_300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[300-400]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Yes</v>
          </cell>
        </row>
        <row r="502">
          <cell r="A502">
            <v>98103</v>
          </cell>
          <cell r="B502" t="str">
            <v>D2_YK_x_400</v>
          </cell>
          <cell r="C502" t="str">
            <v>D2_YK_x_400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[400-500]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Yes</v>
          </cell>
        </row>
        <row r="503">
          <cell r="A503">
            <v>98105</v>
          </cell>
          <cell r="B503" t="str">
            <v>D2_YK_y_500</v>
          </cell>
          <cell r="C503" t="str">
            <v>D2_YK_y_500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[500-750]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Yes</v>
          </cell>
        </row>
        <row r="504">
          <cell r="A504">
            <v>98109</v>
          </cell>
          <cell r="B504" t="str">
            <v>D2_YK_z_750</v>
          </cell>
          <cell r="C504" t="str">
            <v>D2_YK_z_750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[750-1000]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Yes</v>
          </cell>
        </row>
        <row r="505">
          <cell r="A505">
            <v>98086</v>
          </cell>
          <cell r="B505" t="str">
            <v>D2_YK_z_9999</v>
          </cell>
          <cell r="C505" t="str">
            <v>D2_YK_z_9999</v>
          </cell>
          <cell r="D505" t="str">
            <v>New Conservation</v>
          </cell>
          <cell r="E505" t="str">
            <v>West</v>
          </cell>
          <cell r="F505" t="str">
            <v>DSM, Class 2, WA</v>
          </cell>
          <cell r="G505" t="str">
            <v/>
          </cell>
          <cell r="H505" t="str">
            <v>[1000-9999]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WA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WA</v>
          </cell>
          <cell r="V505" t="str">
            <v>DSM, Class 2</v>
          </cell>
          <cell r="W505" t="str">
            <v>WA</v>
          </cell>
          <cell r="X505" t="str">
            <v>Yes</v>
          </cell>
        </row>
        <row r="506">
          <cell r="A506">
            <v>235446</v>
          </cell>
          <cell r="B506" t="str">
            <v>D2_CA_aa_2015</v>
          </cell>
          <cell r="C506" t="str">
            <v>D2_CA_aa_2015</v>
          </cell>
          <cell r="D506" t="str">
            <v>New Conservation</v>
          </cell>
          <cell r="E506" t="str">
            <v>West</v>
          </cell>
          <cell r="F506" t="str">
            <v>DSM, Class 2, CA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CA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CA</v>
          </cell>
          <cell r="V506" t="str">
            <v>DSM, Class 2</v>
          </cell>
          <cell r="W506" t="str">
            <v>CA</v>
          </cell>
          <cell r="X506" t="str">
            <v>Yes</v>
          </cell>
        </row>
        <row r="507">
          <cell r="A507">
            <v>235450</v>
          </cell>
          <cell r="B507" t="str">
            <v>D2_OR_aa_2015</v>
          </cell>
          <cell r="C507" t="str">
            <v>D2_OR_aa_2015</v>
          </cell>
          <cell r="D507" t="str">
            <v>New Conservation</v>
          </cell>
          <cell r="E507" t="str">
            <v>West</v>
          </cell>
          <cell r="F507" t="str">
            <v>DSM, Class 2, OR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OR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OR</v>
          </cell>
          <cell r="V507" t="str">
            <v>DSM, Class 2</v>
          </cell>
          <cell r="W507" t="str">
            <v>OR</v>
          </cell>
          <cell r="X507" t="str">
            <v>Yes</v>
          </cell>
        </row>
        <row r="508">
          <cell r="A508">
            <v>235452</v>
          </cell>
          <cell r="B508" t="str">
            <v>D2_WW_aa_2015</v>
          </cell>
          <cell r="C508" t="str">
            <v>D2_WW_aa_2015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Yes</v>
          </cell>
        </row>
        <row r="509">
          <cell r="A509">
            <v>235454</v>
          </cell>
          <cell r="B509" t="str">
            <v>D2_YK_aa_2015</v>
          </cell>
          <cell r="C509" t="str">
            <v>D2_YK_aa_2015</v>
          </cell>
          <cell r="D509" t="str">
            <v>New Conservation</v>
          </cell>
          <cell r="E509" t="str">
            <v>West</v>
          </cell>
          <cell r="F509" t="str">
            <v>DSM, Class 2, WA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WA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WA</v>
          </cell>
          <cell r="V509" t="str">
            <v>DSM, Class 2</v>
          </cell>
          <cell r="W509" t="str">
            <v>WA</v>
          </cell>
          <cell r="X509" t="str">
            <v>Yes</v>
          </cell>
        </row>
        <row r="510">
          <cell r="A510">
            <v>235456</v>
          </cell>
          <cell r="B510" t="str">
            <v>D2_UT_aa_2015</v>
          </cell>
          <cell r="C510" t="str">
            <v>D2_UT_aa_2015</v>
          </cell>
          <cell r="D510" t="str">
            <v>New Conservation</v>
          </cell>
          <cell r="E510" t="str">
            <v>East</v>
          </cell>
          <cell r="F510" t="str">
            <v>DSM, Class 2, UT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UT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UT</v>
          </cell>
          <cell r="V510" t="str">
            <v>DSM, Class 2</v>
          </cell>
          <cell r="W510" t="str">
            <v>UT</v>
          </cell>
          <cell r="X510" t="str">
            <v>Yes</v>
          </cell>
        </row>
        <row r="511">
          <cell r="A511">
            <v>235460</v>
          </cell>
          <cell r="B511" t="str">
            <v>D2_ID_aa_2015</v>
          </cell>
          <cell r="C511" t="str">
            <v>D2_ID_aa_2015</v>
          </cell>
          <cell r="D511" t="str">
            <v>New Conservation</v>
          </cell>
          <cell r="E511" t="str">
            <v>East</v>
          </cell>
          <cell r="F511" t="str">
            <v>DSM, Class 2, ID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ID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ID</v>
          </cell>
          <cell r="V511" t="str">
            <v>DSM, Class 2</v>
          </cell>
          <cell r="W511" t="str">
            <v>ID</v>
          </cell>
          <cell r="X511" t="str">
            <v>Yes</v>
          </cell>
        </row>
        <row r="512">
          <cell r="A512">
            <v>235461</v>
          </cell>
          <cell r="B512" t="str">
            <v>D2_WY_aa_2015</v>
          </cell>
          <cell r="C512" t="str">
            <v>D2_WY_aa_2015</v>
          </cell>
          <cell r="D512" t="str">
            <v>New Conservation</v>
          </cell>
          <cell r="E512" t="str">
            <v>East</v>
          </cell>
          <cell r="F512" t="str">
            <v>DSM, Class 2, WY</v>
          </cell>
          <cell r="G512" t="str">
            <v/>
          </cell>
          <cell r="H512" t="str">
            <v>[2015]</v>
          </cell>
          <cell r="I512" t="str">
            <v>DSM, Class 2</v>
          </cell>
          <cell r="J512" t="str">
            <v>DSM - Energy Efficiency</v>
          </cell>
          <cell r="K512" t="str">
            <v/>
          </cell>
          <cell r="L512" t="str">
            <v>DSM, Class 2, WY</v>
          </cell>
          <cell r="M512" t="str">
            <v>DSM, Class 2</v>
          </cell>
          <cell r="N512" t="str">
            <v>DSM, Class 2</v>
          </cell>
          <cell r="O512" t="str">
            <v>DSM</v>
          </cell>
          <cell r="P512" t="str">
            <v/>
          </cell>
          <cell r="Q512" t="str">
            <v>DSM, Class 2</v>
          </cell>
          <cell r="R512" t="str">
            <v>DSM, Class 2</v>
          </cell>
          <cell r="S512" t="str">
            <v>DSM, Class 2</v>
          </cell>
          <cell r="T512" t="str">
            <v>DSM, Class 2</v>
          </cell>
          <cell r="U512" t="str">
            <v>DSM, Class 2, WY</v>
          </cell>
          <cell r="V512" t="str">
            <v>DSM, Class 2</v>
          </cell>
          <cell r="W512" t="str">
            <v>WY</v>
          </cell>
          <cell r="X512" t="str">
            <v>Yes</v>
          </cell>
        </row>
        <row r="513">
          <cell r="A513">
            <v>96384</v>
          </cell>
          <cell r="B513" t="str">
            <v>D1CA_CUR_1</v>
          </cell>
          <cell r="C513" t="str">
            <v>D1CA_CUR_1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str">
            <v>Non_Reporting</v>
          </cell>
        </row>
        <row r="514">
          <cell r="A514">
            <v>96381</v>
          </cell>
          <cell r="B514" t="str">
            <v>D1CA_CUR_2</v>
          </cell>
          <cell r="C514" t="str">
            <v>D1CA_CUR_2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str">
            <v>Non_Reporting</v>
          </cell>
        </row>
        <row r="515">
          <cell r="A515">
            <v>96383</v>
          </cell>
          <cell r="B515" t="str">
            <v>D1CA_CUR_3</v>
          </cell>
          <cell r="C515" t="str">
            <v>D1CA_CUR_3</v>
          </cell>
          <cell r="D515" t="str">
            <v>New Price Strike</v>
          </cell>
          <cell r="E515" t="str">
            <v>West</v>
          </cell>
          <cell r="F515" t="str">
            <v>DSM, Class 1, CA-Curtail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CA-Curtail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CA-Curtail</v>
          </cell>
          <cell r="V515" t="str">
            <v>DSM, Class 1</v>
          </cell>
          <cell r="W515" t="str">
            <v>CA</v>
          </cell>
          <cell r="X515" t="str">
            <v>Non_Reporting</v>
          </cell>
        </row>
        <row r="516">
          <cell r="A516">
            <v>96375</v>
          </cell>
          <cell r="B516" t="str">
            <v>D1CA_DLC_1</v>
          </cell>
          <cell r="C516" t="str">
            <v>D1CA_DLC_1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str">
            <v>Non_Reporting</v>
          </cell>
        </row>
        <row r="517">
          <cell r="A517">
            <v>96380</v>
          </cell>
          <cell r="B517" t="str">
            <v>D1CA_DLC_2</v>
          </cell>
          <cell r="C517" t="str">
            <v>D1CA_DLC_2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str">
            <v>Non_Reporting</v>
          </cell>
        </row>
        <row r="518">
          <cell r="A518">
            <v>96382</v>
          </cell>
          <cell r="B518" t="str">
            <v>D1CA_DLC_3</v>
          </cell>
          <cell r="C518" t="str">
            <v>D1CA_DLC_3</v>
          </cell>
          <cell r="D518" t="str">
            <v>New Price Strike</v>
          </cell>
          <cell r="E518" t="str">
            <v>West</v>
          </cell>
          <cell r="F518" t="str">
            <v>DSM, Class 1, CA-DLC-RES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CA-DLC-RES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CA-DLC-RES</v>
          </cell>
          <cell r="V518" t="str">
            <v>DSM, Class 1</v>
          </cell>
          <cell r="W518" t="str">
            <v>CA</v>
          </cell>
          <cell r="X518" t="str">
            <v>Non_Reporting</v>
          </cell>
        </row>
        <row r="519">
          <cell r="A519">
            <v>96385</v>
          </cell>
          <cell r="B519" t="str">
            <v>D1CA_IRR_1</v>
          </cell>
          <cell r="C519" t="str">
            <v>D1CA_IRR_1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str">
            <v>Non_Reporting</v>
          </cell>
        </row>
        <row r="520">
          <cell r="A520">
            <v>96389</v>
          </cell>
          <cell r="B520" t="str">
            <v>D1CA_IRR_2</v>
          </cell>
          <cell r="C520" t="str">
            <v>D1CA_IRR_2</v>
          </cell>
          <cell r="D520" t="str">
            <v>New Price Strike</v>
          </cell>
          <cell r="E520" t="str">
            <v>West</v>
          </cell>
          <cell r="F520" t="str">
            <v>DSM, Class 1, CA-Irrigate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CA-Irrigate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CA-Irrigate</v>
          </cell>
          <cell r="V520" t="str">
            <v>DSM, Class 1</v>
          </cell>
          <cell r="W520" t="str">
            <v>CA</v>
          </cell>
          <cell r="X520" t="str">
            <v>Non_Reporting</v>
          </cell>
        </row>
        <row r="521">
          <cell r="A521">
            <v>96367</v>
          </cell>
          <cell r="B521" t="str">
            <v>D1ID_CUR_1</v>
          </cell>
          <cell r="C521" t="str">
            <v>D1ID_CUR_1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str">
            <v>Non_Reporting</v>
          </cell>
        </row>
        <row r="522">
          <cell r="A522">
            <v>96377</v>
          </cell>
          <cell r="B522" t="str">
            <v>D1ID_CUR_2</v>
          </cell>
          <cell r="C522" t="str">
            <v>D1ID_CUR_2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str">
            <v>Non_Reporting</v>
          </cell>
        </row>
        <row r="523">
          <cell r="A523">
            <v>96390</v>
          </cell>
          <cell r="B523" t="str">
            <v>D1ID_CUR_3</v>
          </cell>
          <cell r="C523" t="str">
            <v>D1ID_CUR_3</v>
          </cell>
          <cell r="D523" t="str">
            <v>New Price Strike</v>
          </cell>
          <cell r="E523" t="str">
            <v>East</v>
          </cell>
          <cell r="F523" t="str">
            <v>DSM, Class 1, ID-Curtail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ID-Curtail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ID-Curtail</v>
          </cell>
          <cell r="V523" t="str">
            <v>DSM, Class 1</v>
          </cell>
          <cell r="W523" t="str">
            <v>ID</v>
          </cell>
          <cell r="X523" t="str">
            <v>Non_Reporting</v>
          </cell>
        </row>
        <row r="524">
          <cell r="A524">
            <v>96366</v>
          </cell>
          <cell r="B524" t="str">
            <v>D1ID_DLC_1</v>
          </cell>
          <cell r="C524" t="str">
            <v>D1ID_DLC_1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str">
            <v>Non_Reporting</v>
          </cell>
        </row>
        <row r="525">
          <cell r="A525">
            <v>96365</v>
          </cell>
          <cell r="B525" t="str">
            <v>D1ID_DLC_2</v>
          </cell>
          <cell r="C525" t="str">
            <v>D1ID_DLC_2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str">
            <v>Non_Reporting</v>
          </cell>
        </row>
        <row r="526">
          <cell r="A526">
            <v>96376</v>
          </cell>
          <cell r="B526" t="str">
            <v>D1ID_DLC_3</v>
          </cell>
          <cell r="C526" t="str">
            <v>D1ID_DLC_3</v>
          </cell>
          <cell r="D526" t="str">
            <v>New Price Strike</v>
          </cell>
          <cell r="E526" t="str">
            <v>East</v>
          </cell>
          <cell r="F526" t="str">
            <v>DSM, Class 1, ID-DLC-RES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ID-DLC-RES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ID-DLC-RES</v>
          </cell>
          <cell r="V526" t="str">
            <v>DSM, Class 1</v>
          </cell>
          <cell r="W526" t="str">
            <v>ID</v>
          </cell>
          <cell r="X526" t="str">
            <v>Non_Reporting</v>
          </cell>
        </row>
        <row r="527">
          <cell r="A527">
            <v>96391</v>
          </cell>
          <cell r="B527" t="str">
            <v>D1ID_IRR_1</v>
          </cell>
          <cell r="C527" t="str">
            <v>D1ID_IRR_1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str">
            <v>Non_Reporting</v>
          </cell>
        </row>
        <row r="528">
          <cell r="A528">
            <v>96392</v>
          </cell>
          <cell r="B528" t="str">
            <v>D1ID_IRR_2</v>
          </cell>
          <cell r="C528" t="str">
            <v>D1ID_IRR_2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ID</v>
          </cell>
          <cell r="X528" t="str">
            <v>Non_Reporting</v>
          </cell>
        </row>
        <row r="529">
          <cell r="A529">
            <v>228996</v>
          </cell>
          <cell r="B529" t="str">
            <v>D1ID_IRR_3</v>
          </cell>
          <cell r="C529" t="str">
            <v>D1ID_IRR_3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ID</v>
          </cell>
          <cell r="X529" t="str">
            <v>Non_Reporting</v>
          </cell>
        </row>
        <row r="530">
          <cell r="A530">
            <v>228997</v>
          </cell>
          <cell r="B530" t="str">
            <v>D1ID_IRR_4</v>
          </cell>
          <cell r="C530" t="str">
            <v>D1ID_IRR_4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ID</v>
          </cell>
          <cell r="X530" t="str">
            <v>Non_Reporting</v>
          </cell>
        </row>
        <row r="531">
          <cell r="A531">
            <v>228998</v>
          </cell>
          <cell r="B531" t="str">
            <v>D1ID_IRR_5</v>
          </cell>
          <cell r="C531" t="str">
            <v>D1ID_IRR_5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ID</v>
          </cell>
          <cell r="X531" t="str">
            <v>Non_Reporting</v>
          </cell>
        </row>
        <row r="532">
          <cell r="A532">
            <v>228999</v>
          </cell>
          <cell r="B532" t="str">
            <v>D1ID_IRR_6</v>
          </cell>
          <cell r="C532" t="str">
            <v>D1ID_IRR_6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ID</v>
          </cell>
          <cell r="X532" t="str">
            <v>Non_Reporting</v>
          </cell>
        </row>
        <row r="533">
          <cell r="A533">
            <v>229000</v>
          </cell>
          <cell r="B533" t="str">
            <v>D1ID_IRR_7</v>
          </cell>
          <cell r="C533" t="str">
            <v>D1ID_IRR_7</v>
          </cell>
          <cell r="D533" t="str">
            <v>New Price Strike</v>
          </cell>
          <cell r="E533" t="str">
            <v>East</v>
          </cell>
          <cell r="F533" t="str">
            <v>DSM, Class 1, ID-Irrigate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ID-Irrigate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ID-Irrigate</v>
          </cell>
          <cell r="V533" t="str">
            <v>DSM, Class 1</v>
          </cell>
          <cell r="W533" t="str">
            <v>ID</v>
          </cell>
          <cell r="X533" t="str">
            <v>Non_Reporting</v>
          </cell>
        </row>
        <row r="534">
          <cell r="A534">
            <v>96370</v>
          </cell>
          <cell r="B534" t="str">
            <v>D1OR_CUR_1</v>
          </cell>
          <cell r="C534" t="str">
            <v>D1OR_CUR_1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str">
            <v>Non_Reporting</v>
          </cell>
        </row>
        <row r="535">
          <cell r="A535">
            <v>96371</v>
          </cell>
          <cell r="B535" t="str">
            <v>D1OR_CUR_2</v>
          </cell>
          <cell r="C535" t="str">
            <v>D1OR_CUR_2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str">
            <v>Non_Reporting</v>
          </cell>
        </row>
        <row r="536">
          <cell r="A536">
            <v>96372</v>
          </cell>
          <cell r="B536" t="str">
            <v>D1OR_CUR_3</v>
          </cell>
          <cell r="C536" t="str">
            <v>D1OR_CUR_3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OR</v>
          </cell>
          <cell r="X536" t="str">
            <v>Non_Reporting</v>
          </cell>
        </row>
        <row r="537">
          <cell r="A537">
            <v>229001</v>
          </cell>
          <cell r="B537" t="str">
            <v>D1OR_CUR_4</v>
          </cell>
          <cell r="C537" t="str">
            <v>D1OR_CUR_4</v>
          </cell>
          <cell r="D537" t="str">
            <v>New Price Strike</v>
          </cell>
          <cell r="E537" t="str">
            <v>West</v>
          </cell>
          <cell r="F537" t="str">
            <v>DSM, Class 1, OR-Curtail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OR-Curtail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OR-Curtail</v>
          </cell>
          <cell r="V537" t="str">
            <v>DSM, Class 1</v>
          </cell>
          <cell r="W537" t="str">
            <v>OR</v>
          </cell>
          <cell r="X537" t="str">
            <v>Non_Reporting</v>
          </cell>
        </row>
        <row r="538">
          <cell r="A538">
            <v>96393</v>
          </cell>
          <cell r="B538" t="str">
            <v>D1OR_DLC_1</v>
          </cell>
          <cell r="C538" t="str">
            <v>D1OR_DLC_1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str">
            <v>Non_Reporting</v>
          </cell>
        </row>
        <row r="539">
          <cell r="A539">
            <v>96394</v>
          </cell>
          <cell r="B539" t="str">
            <v>D1OR_DLC_2</v>
          </cell>
          <cell r="C539" t="str">
            <v>D1OR_DLC_2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str">
            <v>Non_Reporting</v>
          </cell>
        </row>
        <row r="540">
          <cell r="A540">
            <v>96395</v>
          </cell>
          <cell r="B540" t="str">
            <v>D1OR_DLC_3</v>
          </cell>
          <cell r="C540" t="str">
            <v>D1OR_DLC_3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OR</v>
          </cell>
          <cell r="X540" t="str">
            <v>Non_Reporting</v>
          </cell>
        </row>
        <row r="541">
          <cell r="A541">
            <v>229003</v>
          </cell>
          <cell r="B541" t="str">
            <v>D1OR_DLC_4</v>
          </cell>
          <cell r="C541" t="str">
            <v>D1OR_DLC_4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OR</v>
          </cell>
          <cell r="X541" t="str">
            <v>Non_Reporting</v>
          </cell>
        </row>
        <row r="542">
          <cell r="A542">
            <v>229004</v>
          </cell>
          <cell r="B542" t="str">
            <v>D1OR_DLC_5</v>
          </cell>
          <cell r="C542" t="str">
            <v>D1OR_DLC_5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OR</v>
          </cell>
          <cell r="X542" t="str">
            <v>Non_Reporting</v>
          </cell>
        </row>
        <row r="543">
          <cell r="A543">
            <v>229005</v>
          </cell>
          <cell r="B543" t="str">
            <v>D1OR_DLC_6</v>
          </cell>
          <cell r="C543" t="str">
            <v>D1OR_DLC_6</v>
          </cell>
          <cell r="D543" t="str">
            <v>New Price Strike</v>
          </cell>
          <cell r="E543" t="str">
            <v>West</v>
          </cell>
          <cell r="F543" t="str">
            <v>DSM, Class 1, OR-DLC-RES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OR-DLC-RES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OR-DLC-RES</v>
          </cell>
          <cell r="V543" t="str">
            <v>DSM, Class 1</v>
          </cell>
          <cell r="W543" t="str">
            <v>OR</v>
          </cell>
          <cell r="X543" t="str">
            <v>Non_Reporting</v>
          </cell>
        </row>
        <row r="544">
          <cell r="A544">
            <v>96373</v>
          </cell>
          <cell r="B544" t="str">
            <v>D1OR_IRR_1</v>
          </cell>
          <cell r="C544" t="str">
            <v>D1OR_IRR_1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str">
            <v>Non_Reporting</v>
          </cell>
        </row>
        <row r="545">
          <cell r="A545">
            <v>96374</v>
          </cell>
          <cell r="B545" t="str">
            <v>D1OR_IRR_2</v>
          </cell>
          <cell r="C545" t="str">
            <v>D1OR_IRR_2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OR</v>
          </cell>
          <cell r="X545" t="str">
            <v>Non_Reporting</v>
          </cell>
        </row>
        <row r="546">
          <cell r="A546">
            <v>229002</v>
          </cell>
          <cell r="B546" t="str">
            <v>D1OR_IRR_3</v>
          </cell>
          <cell r="C546" t="str">
            <v>D1OR_IRR_3</v>
          </cell>
          <cell r="D546" t="str">
            <v>New Price Strike</v>
          </cell>
          <cell r="E546" t="str">
            <v>West</v>
          </cell>
          <cell r="F546" t="str">
            <v>DSM, Class 1, OR-Irrigate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OR-Irrigate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OR-Irrigate</v>
          </cell>
          <cell r="V546" t="str">
            <v>DSM, Class 1</v>
          </cell>
          <cell r="W546" t="str">
            <v>OR</v>
          </cell>
          <cell r="X546" t="str">
            <v>Non_Reporting</v>
          </cell>
        </row>
        <row r="547">
          <cell r="A547">
            <v>96398</v>
          </cell>
          <cell r="B547" t="str">
            <v>D1UT_CUR_1</v>
          </cell>
          <cell r="C547" t="str">
            <v>D1UT_CUR_1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str">
            <v>Non_Reporting</v>
          </cell>
        </row>
        <row r="548">
          <cell r="A548">
            <v>97920</v>
          </cell>
          <cell r="B548" t="str">
            <v>D1UT_CUR_2</v>
          </cell>
          <cell r="C548" t="str">
            <v>D1UT_CUR_2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str">
            <v>Non_Reporting</v>
          </cell>
        </row>
        <row r="549">
          <cell r="A549">
            <v>97921</v>
          </cell>
          <cell r="B549" t="str">
            <v>D1UT_CUR_3</v>
          </cell>
          <cell r="C549" t="str">
            <v>D1UT_CUR_3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str">
            <v>Non_Reporting</v>
          </cell>
        </row>
        <row r="550">
          <cell r="A550">
            <v>97922</v>
          </cell>
          <cell r="B550" t="str">
            <v>D1UT_CUR_4</v>
          </cell>
          <cell r="C550" t="str">
            <v>D1UT_CUR_4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str">
            <v>Non_Reporting</v>
          </cell>
        </row>
        <row r="551">
          <cell r="A551">
            <v>97923</v>
          </cell>
          <cell r="B551" t="str">
            <v>D1UT_CUR_5</v>
          </cell>
          <cell r="C551" t="str">
            <v>D1UT_CUR_5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str">
            <v>Non_Reporting</v>
          </cell>
        </row>
        <row r="552">
          <cell r="A552">
            <v>97924</v>
          </cell>
          <cell r="B552" t="str">
            <v>D1UT_CUR_6</v>
          </cell>
          <cell r="C552" t="str">
            <v>D1UT_CUR_6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str">
            <v>Non_Reporting</v>
          </cell>
        </row>
        <row r="553">
          <cell r="A553">
            <v>97925</v>
          </cell>
          <cell r="B553" t="str">
            <v>D1UT_CUR_7</v>
          </cell>
          <cell r="C553" t="str">
            <v>D1UT_CUR_7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str">
            <v>Non_Reporting</v>
          </cell>
        </row>
        <row r="554">
          <cell r="A554">
            <v>229006</v>
          </cell>
          <cell r="B554" t="str">
            <v>D1UT_CUR_8</v>
          </cell>
          <cell r="C554" t="str">
            <v>D1UT_CUR_8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str">
            <v>Non_Reporting</v>
          </cell>
        </row>
        <row r="555">
          <cell r="A555">
            <v>229007</v>
          </cell>
          <cell r="B555" t="str">
            <v>D1UT_CUR_9</v>
          </cell>
          <cell r="C555" t="str">
            <v>D1UT_CUR_9</v>
          </cell>
          <cell r="D555" t="str">
            <v>New Price Strike</v>
          </cell>
          <cell r="E555" t="str">
            <v>East</v>
          </cell>
          <cell r="F555" t="str">
            <v>DSM, Class 1, UT-Curtail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UT-Curtail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UT-Curtail</v>
          </cell>
          <cell r="V555" t="str">
            <v>DSM, Class 1</v>
          </cell>
          <cell r="W555" t="str">
            <v>UT</v>
          </cell>
          <cell r="X555" t="str">
            <v>Non_Reporting</v>
          </cell>
        </row>
        <row r="556">
          <cell r="A556">
            <v>96386</v>
          </cell>
          <cell r="B556" t="str">
            <v>D1UT_DLC_1</v>
          </cell>
          <cell r="C556" t="str">
            <v>D1UT_DLC_1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str">
            <v>Non_Reporting</v>
          </cell>
        </row>
        <row r="557">
          <cell r="A557">
            <v>96397</v>
          </cell>
          <cell r="B557" t="str">
            <v>D1UT_DLC_10</v>
          </cell>
          <cell r="C557" t="str">
            <v>D1UT_DLC_10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str">
            <v>Non_Reporting</v>
          </cell>
        </row>
        <row r="558">
          <cell r="A558">
            <v>229012</v>
          </cell>
          <cell r="B558" t="str">
            <v>D1UT_DLC_11</v>
          </cell>
          <cell r="C558" t="str">
            <v>D1UT_DLC_11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str">
            <v>Non_Reporting</v>
          </cell>
        </row>
        <row r="559">
          <cell r="A559">
            <v>229013</v>
          </cell>
          <cell r="B559" t="str">
            <v>D1UT_DLC_12</v>
          </cell>
          <cell r="C559" t="str">
            <v>D1UT_DLC_12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str">
            <v>Non_Reporting</v>
          </cell>
        </row>
        <row r="560">
          <cell r="A560">
            <v>96387</v>
          </cell>
          <cell r="B560" t="str">
            <v>D1UT_DLC_2</v>
          </cell>
          <cell r="C560" t="str">
            <v>D1UT_DLC_2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str">
            <v>Non_Reporting</v>
          </cell>
        </row>
        <row r="561">
          <cell r="A561">
            <v>96388</v>
          </cell>
          <cell r="B561" t="str">
            <v>D1UT_DLC_3</v>
          </cell>
          <cell r="C561" t="str">
            <v>D1UT_DLC_3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str">
            <v>Non_Reporting</v>
          </cell>
        </row>
        <row r="562">
          <cell r="A562">
            <v>96368</v>
          </cell>
          <cell r="B562" t="str">
            <v>D1UT_DLC_4</v>
          </cell>
          <cell r="C562" t="str">
            <v>D1UT_DLC_4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str">
            <v>Non_Reporting</v>
          </cell>
        </row>
        <row r="563">
          <cell r="A563">
            <v>96378</v>
          </cell>
          <cell r="B563" t="str">
            <v>D1UT_DLC_5</v>
          </cell>
          <cell r="C563" t="str">
            <v>D1UT_DLC_5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str">
            <v>Non_Reporting</v>
          </cell>
        </row>
        <row r="564">
          <cell r="A564">
            <v>96369</v>
          </cell>
          <cell r="B564" t="str">
            <v>D1UT_DLC_6</v>
          </cell>
          <cell r="C564" t="str">
            <v>D1UT_DLC_6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str">
            <v>Non_Reporting</v>
          </cell>
        </row>
        <row r="565">
          <cell r="A565">
            <v>96379</v>
          </cell>
          <cell r="B565" t="str">
            <v>D1UT_DLC_7</v>
          </cell>
          <cell r="C565" t="str">
            <v>D1UT_DLC_7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str">
            <v>Non_Reporting</v>
          </cell>
        </row>
        <row r="566">
          <cell r="A566">
            <v>96399</v>
          </cell>
          <cell r="B566" t="str">
            <v>D1UT_DLC_8</v>
          </cell>
          <cell r="C566" t="str">
            <v>D1UT_DLC_8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str">
            <v>Non_Reporting</v>
          </cell>
        </row>
        <row r="567">
          <cell r="A567">
            <v>96396</v>
          </cell>
          <cell r="B567" t="str">
            <v>D1UT_DLC_9</v>
          </cell>
          <cell r="C567" t="str">
            <v>D1UT_DLC_9</v>
          </cell>
          <cell r="D567" t="str">
            <v>New Price Strike</v>
          </cell>
          <cell r="E567" t="str">
            <v>East</v>
          </cell>
          <cell r="F567" t="str">
            <v>DSM, Class 1, UT-DLC-RES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UT-DLC-RES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UT-DLC-RES</v>
          </cell>
          <cell r="V567" t="str">
            <v>DSM, Class 1</v>
          </cell>
          <cell r="W567" t="str">
            <v>UT</v>
          </cell>
          <cell r="X567" t="str">
            <v>Non_Reporting</v>
          </cell>
        </row>
        <row r="568">
          <cell r="A568">
            <v>97926</v>
          </cell>
          <cell r="B568" t="str">
            <v>D1UT_IRR_1</v>
          </cell>
          <cell r="C568" t="str">
            <v>D1UT_IRR_1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str">
            <v>Non_Reporting</v>
          </cell>
        </row>
        <row r="569">
          <cell r="A569">
            <v>229008</v>
          </cell>
          <cell r="B569" t="str">
            <v>D1UT_IRR_2</v>
          </cell>
          <cell r="C569" t="str">
            <v>D1UT_IRR_2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str">
            <v>Non_Reporting</v>
          </cell>
        </row>
        <row r="570">
          <cell r="A570">
            <v>229009</v>
          </cell>
          <cell r="B570" t="str">
            <v>D1UT_IRR_3</v>
          </cell>
          <cell r="C570" t="str">
            <v>D1UT_IRR_3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str">
            <v>Non_Reporting</v>
          </cell>
        </row>
        <row r="571">
          <cell r="A571">
            <v>229010</v>
          </cell>
          <cell r="B571" t="str">
            <v>D1UT_IRR_4</v>
          </cell>
          <cell r="C571" t="str">
            <v>D1UT_IRR_4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str">
            <v>Non_Reporting</v>
          </cell>
        </row>
        <row r="572">
          <cell r="A572">
            <v>229011</v>
          </cell>
          <cell r="B572" t="str">
            <v>D1UT_IRR_5</v>
          </cell>
          <cell r="C572" t="str">
            <v>D1UT_IRR_5</v>
          </cell>
          <cell r="D572" t="str">
            <v>New Price Strike</v>
          </cell>
          <cell r="E572" t="str">
            <v>East</v>
          </cell>
          <cell r="F572" t="str">
            <v>DSM, Class 1, UT-Irrigate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UT-Irrigate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UT-Irrigate</v>
          </cell>
          <cell r="V572" t="str">
            <v>DSM, Class 1</v>
          </cell>
          <cell r="W572" t="str">
            <v>UT</v>
          </cell>
          <cell r="X572" t="str">
            <v>Non_Reporting</v>
          </cell>
        </row>
        <row r="573">
          <cell r="A573">
            <v>97930</v>
          </cell>
          <cell r="B573" t="str">
            <v>D1WA_CUR_1</v>
          </cell>
          <cell r="C573" t="str">
            <v>D1WA_CUR_1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WA</v>
          </cell>
          <cell r="X573" t="str">
            <v>Non_Reporting</v>
          </cell>
        </row>
        <row r="574">
          <cell r="A574">
            <v>97931</v>
          </cell>
          <cell r="B574" t="str">
            <v>D1WA_CUR_2</v>
          </cell>
          <cell r="C574" t="str">
            <v>D1WA_CUR_2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WA</v>
          </cell>
          <cell r="X574" t="str">
            <v>Non_Reporting</v>
          </cell>
        </row>
        <row r="575">
          <cell r="A575">
            <v>97932</v>
          </cell>
          <cell r="B575" t="str">
            <v>D1WA_CUR_3</v>
          </cell>
          <cell r="C575" t="str">
            <v>D1WA_CUR_3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str">
            <v>Non_Reporting</v>
          </cell>
        </row>
        <row r="576">
          <cell r="A576">
            <v>229014</v>
          </cell>
          <cell r="B576" t="str">
            <v>D1WA_CUR_4</v>
          </cell>
          <cell r="C576" t="str">
            <v>D1WA_CUR_4</v>
          </cell>
          <cell r="D576" t="str">
            <v>New Price Strike</v>
          </cell>
          <cell r="E576" t="str">
            <v>West</v>
          </cell>
          <cell r="F576" t="str">
            <v>DSM, Class 1, WA-Curtail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WA-Curtail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WA-Curtail</v>
          </cell>
          <cell r="V576" t="str">
            <v>DSM, Class 1</v>
          </cell>
          <cell r="W576" t="str">
            <v>WA</v>
          </cell>
          <cell r="X576" t="str">
            <v>Non_Reporting</v>
          </cell>
        </row>
        <row r="577">
          <cell r="A577">
            <v>97927</v>
          </cell>
          <cell r="B577" t="str">
            <v>D1WA_DLC_1</v>
          </cell>
          <cell r="C577" t="str">
            <v>D1WA_DLC_1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WA</v>
          </cell>
          <cell r="X577" t="str">
            <v>Non_Reporting</v>
          </cell>
        </row>
        <row r="578">
          <cell r="A578">
            <v>97928</v>
          </cell>
          <cell r="B578" t="str">
            <v>D1WA_DLC_2</v>
          </cell>
          <cell r="C578" t="str">
            <v>D1WA_DLC_2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WA</v>
          </cell>
          <cell r="X578" t="str">
            <v>Non_Reporting</v>
          </cell>
        </row>
        <row r="579">
          <cell r="A579">
            <v>97929</v>
          </cell>
          <cell r="B579" t="str">
            <v>D1WA_DLC_3</v>
          </cell>
          <cell r="C579" t="str">
            <v>D1WA_DLC_3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str">
            <v>Non_Reporting</v>
          </cell>
        </row>
        <row r="580">
          <cell r="A580">
            <v>229015</v>
          </cell>
          <cell r="B580" t="str">
            <v>D1WA_DLC_4</v>
          </cell>
          <cell r="C580" t="str">
            <v>D1WA_DLC_4</v>
          </cell>
          <cell r="D580" t="str">
            <v>New Price Strike</v>
          </cell>
          <cell r="E580" t="str">
            <v>West</v>
          </cell>
          <cell r="F580" t="str">
            <v>DSM, Class 1, WA-DLC-RES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WA-DLC-RES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WA-DLC-RES</v>
          </cell>
          <cell r="V580" t="str">
            <v>DSM, Class 1</v>
          </cell>
          <cell r="W580" t="str">
            <v>WA</v>
          </cell>
          <cell r="X580" t="str">
            <v>Non_Reporting</v>
          </cell>
        </row>
        <row r="581">
          <cell r="A581">
            <v>97933</v>
          </cell>
          <cell r="B581" t="str">
            <v>D1WA_IRR_1</v>
          </cell>
          <cell r="C581" t="str">
            <v>D1WA_IRR_1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WA</v>
          </cell>
          <cell r="X581" t="str">
            <v>Non_Reporting</v>
          </cell>
        </row>
        <row r="582">
          <cell r="A582">
            <v>97934</v>
          </cell>
          <cell r="B582" t="str">
            <v>D1WA_IRR_2</v>
          </cell>
          <cell r="C582" t="str">
            <v>D1WA_IRR_2</v>
          </cell>
          <cell r="D582" t="str">
            <v>New Price Strike</v>
          </cell>
          <cell r="E582" t="str">
            <v>West</v>
          </cell>
          <cell r="F582" t="str">
            <v>DSM, Class 1, WA-Irrigate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WA-Irrigate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WA-Irrigate</v>
          </cell>
          <cell r="V582" t="str">
            <v>DSM, Class 1</v>
          </cell>
          <cell r="W582" t="str">
            <v>WA</v>
          </cell>
          <cell r="X582" t="str">
            <v>Non_Reporting</v>
          </cell>
        </row>
        <row r="583">
          <cell r="A583">
            <v>98021</v>
          </cell>
          <cell r="B583" t="str">
            <v>D1WY_CUR_1</v>
          </cell>
          <cell r="C583" t="str">
            <v>D1WY_CUR_1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98022</v>
          </cell>
          <cell r="B584" t="str">
            <v>D1WY_CUR_2</v>
          </cell>
          <cell r="C584" t="str">
            <v>D1WY_CUR_2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98023</v>
          </cell>
          <cell r="B585" t="str">
            <v>D1WY_CUR_3</v>
          </cell>
          <cell r="C585" t="str">
            <v>D1WY_CUR_3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98024</v>
          </cell>
          <cell r="B586" t="str">
            <v>D1WY_CUR_4</v>
          </cell>
          <cell r="C586" t="str">
            <v>D1WY_CUR_4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229016</v>
          </cell>
          <cell r="B587" t="str">
            <v>D1WY_CUR_5</v>
          </cell>
          <cell r="C587" t="str">
            <v>D1WY_CUR_5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229017</v>
          </cell>
          <cell r="B588" t="str">
            <v>D1WY_CUR_6</v>
          </cell>
          <cell r="C588" t="str">
            <v>D1WY_CUR_6</v>
          </cell>
          <cell r="D588" t="str">
            <v>New Price Strike</v>
          </cell>
          <cell r="E588" t="str">
            <v>East</v>
          </cell>
          <cell r="F588" t="str">
            <v>DSM, Class 1, WY-Curtail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WY-Curtail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WY-Curtail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97935</v>
          </cell>
          <cell r="B589" t="str">
            <v>D1WY_DLC_1</v>
          </cell>
          <cell r="C589" t="str">
            <v>D1WY_DLC_1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97936</v>
          </cell>
          <cell r="B590" t="str">
            <v>D1WY_DLC_2</v>
          </cell>
          <cell r="C590" t="str">
            <v>D1WY_DLC_2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97937</v>
          </cell>
          <cell r="B591" t="str">
            <v>D1WY_DLC_3</v>
          </cell>
          <cell r="C591" t="str">
            <v>D1WY_DLC_3</v>
          </cell>
          <cell r="D591" t="str">
            <v>New Price Strike</v>
          </cell>
          <cell r="E591" t="str">
            <v>East</v>
          </cell>
          <cell r="F591" t="str">
            <v>DSM, Class 1, WY-DLC-RES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WY-DLC-RES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WY-DLC-RES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98025</v>
          </cell>
          <cell r="B592" t="str">
            <v>D1WY_IRR_1</v>
          </cell>
          <cell r="C592" t="str">
            <v>D1WY_IRR_1</v>
          </cell>
          <cell r="D592" t="str">
            <v>New Price Strike</v>
          </cell>
          <cell r="E592" t="str">
            <v>East</v>
          </cell>
          <cell r="F592" t="str">
            <v>DSM, Class 1, WY-Irrigate</v>
          </cell>
          <cell r="G592" t="str">
            <v/>
          </cell>
          <cell r="H592" t="str">
            <v/>
          </cell>
          <cell r="I592" t="str">
            <v>DSM, Class 1</v>
          </cell>
          <cell r="J592" t="str">
            <v>DSM - Load Control</v>
          </cell>
          <cell r="K592" t="str">
            <v/>
          </cell>
          <cell r="L592" t="str">
            <v>DSM, Class 1, WY-Irrigate</v>
          </cell>
          <cell r="M592" t="str">
            <v>DSM, Class 1</v>
          </cell>
          <cell r="N592" t="str">
            <v>DSM, Class 1</v>
          </cell>
          <cell r="O592" t="str">
            <v>DSM</v>
          </cell>
          <cell r="P592" t="str">
            <v/>
          </cell>
          <cell r="Q592" t="str">
            <v>DSM, Class 1</v>
          </cell>
          <cell r="R592" t="str">
            <v>DSM, Class 1</v>
          </cell>
          <cell r="S592" t="str">
            <v>DSM, Class 1</v>
          </cell>
          <cell r="T592" t="str">
            <v>DSM, Class 1</v>
          </cell>
          <cell r="U592" t="str">
            <v>DSM, Class 1, WY-Irrigate</v>
          </cell>
          <cell r="V592" t="str">
            <v>DSM, Class 1</v>
          </cell>
          <cell r="W592" t="str">
            <v>WY</v>
          </cell>
          <cell r="X592" t="e">
            <v>#N/A</v>
          </cell>
        </row>
        <row r="593">
          <cell r="A593">
            <v>101620</v>
          </cell>
          <cell r="B593" t="str">
            <v>I_PNC_BAT_LI</v>
          </cell>
          <cell r="C593" t="str">
            <v>I_PNC_BAT_LI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Storage</v>
          </cell>
          <cell r="W593" t="str">
            <v>OR</v>
          </cell>
          <cell r="X593" t="str">
            <v>No</v>
          </cell>
        </row>
        <row r="594">
          <cell r="A594">
            <v>101629</v>
          </cell>
          <cell r="B594" t="str">
            <v>I_PNC_BAT_Ns</v>
          </cell>
          <cell r="C594" t="str">
            <v>I_PNC_BAT_Ns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Storage</v>
          </cell>
          <cell r="W594" t="str">
            <v>OR</v>
          </cell>
          <cell r="X594" t="str">
            <v>No</v>
          </cell>
        </row>
        <row r="595">
          <cell r="A595">
            <v>101638</v>
          </cell>
          <cell r="B595" t="str">
            <v>I_PNC_BAT_VR</v>
          </cell>
          <cell r="C595" t="str">
            <v>I_PNC_BAT_VR</v>
          </cell>
          <cell r="D595" t="str">
            <v>New Pumped Storage</v>
          </cell>
          <cell r="E595" t="str">
            <v>West</v>
          </cell>
          <cell r="F595" t="str">
            <v>Battery Storage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Battery Storage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Battery</v>
          </cell>
          <cell r="S595" t="str">
            <v>Storage</v>
          </cell>
          <cell r="T595" t="str">
            <v>Battery</v>
          </cell>
          <cell r="U595" t="str">
            <v>Battery Storage - West</v>
          </cell>
          <cell r="V595" t="str">
            <v>Storage</v>
          </cell>
          <cell r="W595" t="str">
            <v>OR</v>
          </cell>
          <cell r="X595" t="str">
            <v>No</v>
          </cell>
        </row>
        <row r="596">
          <cell r="A596">
            <v>101647</v>
          </cell>
          <cell r="B596" t="str">
            <v>I_PNC_FLYw</v>
          </cell>
          <cell r="C596" t="str">
            <v>I_PNC_FLYw</v>
          </cell>
          <cell r="D596" t="str">
            <v>New Pumped Storage</v>
          </cell>
          <cell r="E596" t="str">
            <v>West</v>
          </cell>
          <cell r="F596" t="str">
            <v>Fly Wheel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Fly Wheel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Fly Wheel - West</v>
          </cell>
          <cell r="S596" t="str">
            <v>Storage</v>
          </cell>
          <cell r="T596" t="str">
            <v>Fly Wheel - West</v>
          </cell>
          <cell r="U596" t="str">
            <v>Fly Wheel - West</v>
          </cell>
          <cell r="V596" t="str">
            <v>Storage</v>
          </cell>
          <cell r="W596" t="str">
            <v>OR</v>
          </cell>
          <cell r="X596" t="str">
            <v>No</v>
          </cell>
        </row>
        <row r="597">
          <cell r="A597">
            <v>101616</v>
          </cell>
          <cell r="B597" t="str">
            <v>I_SO_PUMP</v>
          </cell>
          <cell r="C597" t="str">
            <v>I_SO_PUMP</v>
          </cell>
          <cell r="D597" t="str">
            <v>New Pumped Storage</v>
          </cell>
          <cell r="E597" t="str">
            <v>West</v>
          </cell>
          <cell r="F597" t="str">
            <v>Pump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Pump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PumpStorage</v>
          </cell>
          <cell r="S597" t="str">
            <v>Storage</v>
          </cell>
          <cell r="T597" t="str">
            <v>PumpStorage</v>
          </cell>
          <cell r="U597" t="str">
            <v>Pump Storage - West</v>
          </cell>
          <cell r="V597" t="str">
            <v>Storage</v>
          </cell>
          <cell r="W597" t="str">
            <v>OR</v>
          </cell>
          <cell r="X597" t="str">
            <v>No</v>
          </cell>
        </row>
        <row r="598">
          <cell r="A598">
            <v>101621</v>
          </cell>
          <cell r="B598" t="str">
            <v>I_SO_BAT_LI</v>
          </cell>
          <cell r="C598" t="str">
            <v>I_SO_BAT_LI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Storage</v>
          </cell>
          <cell r="W598" t="str">
            <v>OR</v>
          </cell>
          <cell r="X598" t="str">
            <v>No</v>
          </cell>
        </row>
        <row r="599">
          <cell r="A599">
            <v>101630</v>
          </cell>
          <cell r="B599" t="str">
            <v>I_SO_BAT_Ns</v>
          </cell>
          <cell r="C599" t="str">
            <v>I_SO_BAT_Ns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Storage</v>
          </cell>
          <cell r="W599" t="str">
            <v>OR</v>
          </cell>
          <cell r="X599" t="str">
            <v>No</v>
          </cell>
        </row>
        <row r="600">
          <cell r="A600">
            <v>101639</v>
          </cell>
          <cell r="B600" t="str">
            <v>I_SO_BAT_VR</v>
          </cell>
          <cell r="C600" t="str">
            <v>I_SO_BAT_VR</v>
          </cell>
          <cell r="D600" t="str">
            <v>New Pumped Storage</v>
          </cell>
          <cell r="E600" t="str">
            <v>West</v>
          </cell>
          <cell r="F600" t="str">
            <v>Battery Storage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Battery Storage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Battery</v>
          </cell>
          <cell r="S600" t="str">
            <v>Storage</v>
          </cell>
          <cell r="T600" t="str">
            <v>Battery</v>
          </cell>
          <cell r="U600" t="str">
            <v>Battery Storage - West</v>
          </cell>
          <cell r="V600" t="str">
            <v>Storage</v>
          </cell>
          <cell r="W600" t="str">
            <v>OR</v>
          </cell>
          <cell r="X600" t="str">
            <v>No</v>
          </cell>
        </row>
        <row r="601">
          <cell r="A601">
            <v>101648</v>
          </cell>
          <cell r="B601" t="str">
            <v>I_SO_FLYw</v>
          </cell>
          <cell r="C601" t="str">
            <v>I_SO_FLYw</v>
          </cell>
          <cell r="D601" t="str">
            <v>New Pumped Storage</v>
          </cell>
          <cell r="E601" t="str">
            <v>West</v>
          </cell>
          <cell r="F601" t="str">
            <v>Fly Wheel - West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Fly Wheel - West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Fly Wheel - West</v>
          </cell>
          <cell r="S601" t="str">
            <v>Storage</v>
          </cell>
          <cell r="T601" t="str">
            <v>Fly Wheel - West</v>
          </cell>
          <cell r="U601" t="str">
            <v>Fly Wheel - West</v>
          </cell>
          <cell r="V601" t="str">
            <v>Storage</v>
          </cell>
          <cell r="W601" t="str">
            <v>OR</v>
          </cell>
          <cell r="X601" t="str">
            <v>No</v>
          </cell>
        </row>
        <row r="602">
          <cell r="A602">
            <v>101623</v>
          </cell>
          <cell r="B602" t="str">
            <v>I_UN_BAT_LI</v>
          </cell>
          <cell r="C602" t="str">
            <v>I_UN_BAT_LI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Storage</v>
          </cell>
          <cell r="W602" t="str">
            <v>UT</v>
          </cell>
          <cell r="X602" t="str">
            <v>No</v>
          </cell>
        </row>
        <row r="603">
          <cell r="A603">
            <v>101632</v>
          </cell>
          <cell r="B603" t="str">
            <v>I_UN_BAT_Ns</v>
          </cell>
          <cell r="C603" t="str">
            <v>I_UN_BAT_Ns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Storage</v>
          </cell>
          <cell r="W603" t="str">
            <v>UT</v>
          </cell>
          <cell r="X603" t="str">
            <v>No</v>
          </cell>
        </row>
        <row r="604">
          <cell r="A604">
            <v>101641</v>
          </cell>
          <cell r="B604" t="str">
            <v>I_UN_BAT_VR</v>
          </cell>
          <cell r="C604" t="str">
            <v>I_UN_BAT_VR</v>
          </cell>
          <cell r="D604" t="str">
            <v>New Pumped Storage</v>
          </cell>
          <cell r="E604" t="str">
            <v>East</v>
          </cell>
          <cell r="F604" t="str">
            <v>Battery Storage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Battery Storage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Battery</v>
          </cell>
          <cell r="S604" t="str">
            <v>Storage</v>
          </cell>
          <cell r="T604" t="str">
            <v>Battery</v>
          </cell>
          <cell r="U604" t="str">
            <v>Battery Storage - East</v>
          </cell>
          <cell r="V604" t="str">
            <v>Storage</v>
          </cell>
          <cell r="W604" t="str">
            <v>UT</v>
          </cell>
          <cell r="X604" t="str">
            <v>No</v>
          </cell>
        </row>
        <row r="605">
          <cell r="A605">
            <v>101650</v>
          </cell>
          <cell r="B605" t="str">
            <v>I_UN_FLYw</v>
          </cell>
          <cell r="C605" t="str">
            <v>I_UN_FLYw</v>
          </cell>
          <cell r="D605" t="str">
            <v>New Pumped Storage</v>
          </cell>
          <cell r="E605" t="str">
            <v>East</v>
          </cell>
          <cell r="F605" t="str">
            <v>Fly Wheel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Fly Wheel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Fly Wheel - East</v>
          </cell>
          <cell r="S605" t="str">
            <v>Storage</v>
          </cell>
          <cell r="T605" t="str">
            <v>Fly Wheel - East</v>
          </cell>
          <cell r="U605" t="str">
            <v>Fly Wheel - East</v>
          </cell>
          <cell r="V605" t="str">
            <v>Storage</v>
          </cell>
          <cell r="W605" t="str">
            <v>UT</v>
          </cell>
          <cell r="X605" t="str">
            <v>No</v>
          </cell>
        </row>
        <row r="606">
          <cell r="A606">
            <v>101624</v>
          </cell>
          <cell r="B606" t="str">
            <v>I_US_BAT_LI</v>
          </cell>
          <cell r="C606" t="str">
            <v>I_US_BAT_LI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Storage</v>
          </cell>
          <cell r="W606" t="str">
            <v>UT</v>
          </cell>
          <cell r="X606" t="str">
            <v>No</v>
          </cell>
        </row>
        <row r="607">
          <cell r="A607">
            <v>101633</v>
          </cell>
          <cell r="B607" t="str">
            <v>I_US_BAT_Ns</v>
          </cell>
          <cell r="C607" t="str">
            <v>I_US_BAT_Ns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Storage</v>
          </cell>
          <cell r="W607" t="str">
            <v>UT</v>
          </cell>
          <cell r="X607" t="str">
            <v>No</v>
          </cell>
        </row>
        <row r="608">
          <cell r="A608">
            <v>101642</v>
          </cell>
          <cell r="B608" t="str">
            <v>I_US_BAT_VR</v>
          </cell>
          <cell r="C608" t="str">
            <v>I_US_BAT_VR</v>
          </cell>
          <cell r="D608" t="str">
            <v>New Pumped Storage</v>
          </cell>
          <cell r="E608" t="str">
            <v>East</v>
          </cell>
          <cell r="F608" t="str">
            <v>Battery Storage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Other</v>
          </cell>
          <cell r="K608" t="str">
            <v/>
          </cell>
          <cell r="L608" t="str">
            <v>Battery Storage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Battery</v>
          </cell>
          <cell r="S608" t="str">
            <v>Storage</v>
          </cell>
          <cell r="T608" t="str">
            <v>Battery</v>
          </cell>
          <cell r="U608" t="str">
            <v>Battery Storage - East</v>
          </cell>
          <cell r="V608" t="str">
            <v>Storage</v>
          </cell>
          <cell r="W608" t="str">
            <v>UT</v>
          </cell>
          <cell r="X608" t="str">
            <v>No</v>
          </cell>
        </row>
        <row r="609">
          <cell r="A609">
            <v>101675</v>
          </cell>
          <cell r="B609" t="str">
            <v>I_US_CAES</v>
          </cell>
          <cell r="C609" t="str">
            <v>I_US_CAES</v>
          </cell>
          <cell r="D609" t="str">
            <v>New Pumped Storage</v>
          </cell>
          <cell r="E609" t="str">
            <v>East</v>
          </cell>
          <cell r="F609" t="str">
            <v>CAES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CAES</v>
          </cell>
          <cell r="K609" t="str">
            <v/>
          </cell>
          <cell r="L609" t="str">
            <v>CAES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CAES</v>
          </cell>
          <cell r="S609" t="str">
            <v>Storage</v>
          </cell>
          <cell r="T609" t="str">
            <v>CAES</v>
          </cell>
          <cell r="U609" t="str">
            <v>CAES - East</v>
          </cell>
          <cell r="V609" t="str">
            <v>Storage</v>
          </cell>
          <cell r="W609" t="str">
            <v>UT</v>
          </cell>
          <cell r="X609" t="str">
            <v>No</v>
          </cell>
        </row>
        <row r="610">
          <cell r="A610">
            <v>101651</v>
          </cell>
          <cell r="B610" t="str">
            <v>I_US_FLYw</v>
          </cell>
          <cell r="C610" t="str">
            <v>I_US_FLYw</v>
          </cell>
          <cell r="D610" t="str">
            <v>New Pumped Storage</v>
          </cell>
          <cell r="E610" t="str">
            <v>East</v>
          </cell>
          <cell r="F610" t="str">
            <v>Fly Wheel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Fly Wheel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Fly Wheel - East</v>
          </cell>
          <cell r="S610" t="str">
            <v>Storage</v>
          </cell>
          <cell r="T610" t="str">
            <v>Fly Wheel - East</v>
          </cell>
          <cell r="U610" t="str">
            <v>Fly Wheel - East</v>
          </cell>
          <cell r="V610" t="str">
            <v>Storage</v>
          </cell>
          <cell r="W610" t="str">
            <v>UT</v>
          </cell>
          <cell r="X610" t="str">
            <v>No</v>
          </cell>
        </row>
        <row r="611">
          <cell r="A611">
            <v>101618</v>
          </cell>
          <cell r="B611" t="str">
            <v>I_US_PUMP</v>
          </cell>
          <cell r="C611" t="str">
            <v>I_US_PUMP</v>
          </cell>
          <cell r="D611" t="str">
            <v>New Pumped Storage</v>
          </cell>
          <cell r="E611" t="str">
            <v>East</v>
          </cell>
          <cell r="F611" t="str">
            <v>Pump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Pump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PumpStorage</v>
          </cell>
          <cell r="S611" t="str">
            <v>Storage</v>
          </cell>
          <cell r="T611" t="str">
            <v>PumpStorage</v>
          </cell>
          <cell r="U611" t="str">
            <v>Pump Storage - East</v>
          </cell>
          <cell r="V611" t="str">
            <v>Storage</v>
          </cell>
          <cell r="W611" t="str">
            <v>UT</v>
          </cell>
          <cell r="X611" t="str">
            <v>No</v>
          </cell>
        </row>
        <row r="612">
          <cell r="A612">
            <v>101619</v>
          </cell>
          <cell r="B612" t="str">
            <v>I_WNE_BAT_LI</v>
          </cell>
          <cell r="C612" t="str">
            <v>I_WNE_BAT_LI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Storage</v>
          </cell>
          <cell r="W612" t="str">
            <v>WY</v>
          </cell>
          <cell r="X612" t="str">
            <v>No</v>
          </cell>
        </row>
        <row r="613">
          <cell r="A613">
            <v>101628</v>
          </cell>
          <cell r="B613" t="str">
            <v>I_WNE_BAT_Ns</v>
          </cell>
          <cell r="C613" t="str">
            <v>I_WNE_BAT_Ns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Storage</v>
          </cell>
          <cell r="W613" t="str">
            <v>WY</v>
          </cell>
          <cell r="X613" t="str">
            <v>No</v>
          </cell>
        </row>
        <row r="614">
          <cell r="A614">
            <v>101637</v>
          </cell>
          <cell r="B614" t="str">
            <v>I_WNE_BAT_VR</v>
          </cell>
          <cell r="C614" t="str">
            <v>I_WNE_BAT_VR</v>
          </cell>
          <cell r="D614" t="str">
            <v>New Pumped Storage</v>
          </cell>
          <cell r="E614" t="str">
            <v>East</v>
          </cell>
          <cell r="F614" t="str">
            <v>Battery Storage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Battery Storage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Battery</v>
          </cell>
          <cell r="S614" t="str">
            <v>Storage</v>
          </cell>
          <cell r="T614" t="str">
            <v>Battery</v>
          </cell>
          <cell r="U614" t="str">
            <v>Battery Storage - East</v>
          </cell>
          <cell r="V614" t="str">
            <v>Storage</v>
          </cell>
          <cell r="W614" t="str">
            <v>WY</v>
          </cell>
          <cell r="X614" t="str">
            <v>No</v>
          </cell>
        </row>
        <row r="615">
          <cell r="A615">
            <v>101646</v>
          </cell>
          <cell r="B615" t="str">
            <v>I_WNE_FLYw</v>
          </cell>
          <cell r="C615" t="str">
            <v>I_WNE_FLYw</v>
          </cell>
          <cell r="D615" t="str">
            <v>New Pumped Storage</v>
          </cell>
          <cell r="E615" t="str">
            <v>East</v>
          </cell>
          <cell r="F615" t="str">
            <v>Fly Wheel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Fly Wheel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Fly Wheel - East</v>
          </cell>
          <cell r="S615" t="str">
            <v>Storage</v>
          </cell>
          <cell r="T615" t="str">
            <v>Fly Wheel - East</v>
          </cell>
          <cell r="U615" t="str">
            <v>Fly Wheel - East</v>
          </cell>
          <cell r="V615" t="str">
            <v>Storage</v>
          </cell>
          <cell r="W615" t="str">
            <v>WY</v>
          </cell>
          <cell r="X615" t="str">
            <v>No</v>
          </cell>
        </row>
        <row r="616">
          <cell r="A616">
            <v>101622</v>
          </cell>
          <cell r="B616" t="str">
            <v>I_WSW_BAT_LI</v>
          </cell>
          <cell r="C616" t="str">
            <v>I_WSW_BAT_LI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Storage</v>
          </cell>
          <cell r="W616" t="str">
            <v>WY</v>
          </cell>
          <cell r="X616" t="str">
            <v>No</v>
          </cell>
        </row>
        <row r="617">
          <cell r="A617">
            <v>101631</v>
          </cell>
          <cell r="B617" t="str">
            <v>I_WSW_BAT_Ns</v>
          </cell>
          <cell r="C617" t="str">
            <v>I_WSW_BAT_Ns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Storage</v>
          </cell>
          <cell r="W617" t="str">
            <v>WY</v>
          </cell>
          <cell r="X617" t="str">
            <v>No</v>
          </cell>
        </row>
        <row r="618">
          <cell r="A618">
            <v>101640</v>
          </cell>
          <cell r="B618" t="str">
            <v>I_WSW_BAT_VR</v>
          </cell>
          <cell r="C618" t="str">
            <v>I_WSW_BAT_VR</v>
          </cell>
          <cell r="D618" t="str">
            <v>New Pumped Storage</v>
          </cell>
          <cell r="E618" t="str">
            <v>East</v>
          </cell>
          <cell r="F618" t="str">
            <v>Battery Storage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Other</v>
          </cell>
          <cell r="K618" t="str">
            <v/>
          </cell>
          <cell r="L618" t="str">
            <v>Battery Storage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Battery</v>
          </cell>
          <cell r="S618" t="str">
            <v>Storage</v>
          </cell>
          <cell r="T618" t="str">
            <v>Battery</v>
          </cell>
          <cell r="U618" t="str">
            <v>Battery Storage - East</v>
          </cell>
          <cell r="V618" t="str">
            <v>Storage</v>
          </cell>
          <cell r="W618" t="str">
            <v>WY</v>
          </cell>
          <cell r="X618" t="str">
            <v>No</v>
          </cell>
        </row>
        <row r="619">
          <cell r="A619">
            <v>101674</v>
          </cell>
          <cell r="B619" t="str">
            <v>I_WSW_CAES</v>
          </cell>
          <cell r="C619" t="str">
            <v>I_WSW_CAES</v>
          </cell>
          <cell r="D619" t="str">
            <v>New Pumped Storage</v>
          </cell>
          <cell r="E619" t="str">
            <v>East</v>
          </cell>
          <cell r="F619" t="str">
            <v>CAES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CAES</v>
          </cell>
          <cell r="K619" t="str">
            <v/>
          </cell>
          <cell r="L619" t="str">
            <v>CAES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CAES</v>
          </cell>
          <cell r="S619" t="str">
            <v>Storage</v>
          </cell>
          <cell r="T619" t="str">
            <v>CAES</v>
          </cell>
          <cell r="U619" t="str">
            <v>CAES - East</v>
          </cell>
          <cell r="V619" t="str">
            <v>Storage</v>
          </cell>
          <cell r="W619" t="str">
            <v>WY</v>
          </cell>
          <cell r="X619" t="str">
            <v>No</v>
          </cell>
        </row>
        <row r="620">
          <cell r="A620">
            <v>101649</v>
          </cell>
          <cell r="B620" t="str">
            <v>I_WSW_FLYw</v>
          </cell>
          <cell r="C620" t="str">
            <v>I_WSW_FLYw</v>
          </cell>
          <cell r="D620" t="str">
            <v>New Pumped Storage</v>
          </cell>
          <cell r="E620" t="str">
            <v>East</v>
          </cell>
          <cell r="F620" t="str">
            <v>Fly Wheel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Fly Wheel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Fly Wheel - East</v>
          </cell>
          <cell r="S620" t="str">
            <v>Storage</v>
          </cell>
          <cell r="T620" t="str">
            <v>Fly Wheel - East</v>
          </cell>
          <cell r="U620" t="str">
            <v>Fly Wheel - East</v>
          </cell>
          <cell r="V620" t="str">
            <v>Storage</v>
          </cell>
          <cell r="W620" t="str">
            <v>WY</v>
          </cell>
          <cell r="X620" t="str">
            <v>No</v>
          </cell>
        </row>
        <row r="621">
          <cell r="A621">
            <v>101617</v>
          </cell>
          <cell r="B621" t="str">
            <v>I_WSW_PUMP</v>
          </cell>
          <cell r="C621" t="str">
            <v>I_WSW_PUMP</v>
          </cell>
          <cell r="D621" t="str">
            <v>New Pumped Storage</v>
          </cell>
          <cell r="E621" t="str">
            <v>East</v>
          </cell>
          <cell r="F621" t="str">
            <v>Pump Storage - East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Pump Storage - East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PumpStorage</v>
          </cell>
          <cell r="S621" t="str">
            <v>Storage</v>
          </cell>
          <cell r="T621" t="str">
            <v>PumpStorage</v>
          </cell>
          <cell r="U621" t="str">
            <v>Pump Storage - East</v>
          </cell>
          <cell r="V621" t="str">
            <v>Storage</v>
          </cell>
          <cell r="W621" t="str">
            <v>WY</v>
          </cell>
          <cell r="X621" t="str">
            <v>No</v>
          </cell>
        </row>
        <row r="622">
          <cell r="A622">
            <v>101626</v>
          </cell>
          <cell r="B622" t="str">
            <v>I_WV_BAT_LI</v>
          </cell>
          <cell r="C622" t="str">
            <v>I_WV_BAT_LI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Storage</v>
          </cell>
          <cell r="W622" t="str">
            <v>OR</v>
          </cell>
          <cell r="X622" t="str">
            <v>No</v>
          </cell>
        </row>
        <row r="623">
          <cell r="A623">
            <v>101635</v>
          </cell>
          <cell r="B623" t="str">
            <v>I_WV_BAT_Ns</v>
          </cell>
          <cell r="C623" t="str">
            <v>I_WV_BAT_Ns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Storage</v>
          </cell>
          <cell r="W623" t="str">
            <v>OR</v>
          </cell>
          <cell r="X623" t="str">
            <v>No</v>
          </cell>
        </row>
        <row r="624">
          <cell r="A624">
            <v>101644</v>
          </cell>
          <cell r="B624" t="str">
            <v>I_WV_BAT_VR</v>
          </cell>
          <cell r="C624" t="str">
            <v>I_WV_BAT_VR</v>
          </cell>
          <cell r="D624" t="str">
            <v>New Pumped Storage</v>
          </cell>
          <cell r="E624" t="str">
            <v>West</v>
          </cell>
          <cell r="F624" t="str">
            <v>Battery Storage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Battery Storage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Battery</v>
          </cell>
          <cell r="S624" t="str">
            <v>Storage</v>
          </cell>
          <cell r="T624" t="str">
            <v>Battery</v>
          </cell>
          <cell r="U624" t="str">
            <v>Battery Storage - West</v>
          </cell>
          <cell r="V624" t="str">
            <v>Storage</v>
          </cell>
          <cell r="W624" t="str">
            <v>OR</v>
          </cell>
          <cell r="X624" t="str">
            <v>No</v>
          </cell>
        </row>
        <row r="625">
          <cell r="A625">
            <v>101653</v>
          </cell>
          <cell r="B625" t="str">
            <v>I_WV_FLYw</v>
          </cell>
          <cell r="C625" t="str">
            <v>I_WV_FLYw</v>
          </cell>
          <cell r="D625" t="str">
            <v>New Pumped Storage</v>
          </cell>
          <cell r="E625" t="str">
            <v>West</v>
          </cell>
          <cell r="F625" t="str">
            <v>Fly Wheel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Fly Wheel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Fly Wheel - West</v>
          </cell>
          <cell r="S625" t="str">
            <v>Storage</v>
          </cell>
          <cell r="T625" t="str">
            <v>Fly Wheel - West</v>
          </cell>
          <cell r="U625" t="str">
            <v>Fly Wheel - West</v>
          </cell>
          <cell r="V625" t="str">
            <v>Storage</v>
          </cell>
          <cell r="W625" t="str">
            <v>OR</v>
          </cell>
          <cell r="X625" t="str">
            <v>No</v>
          </cell>
        </row>
        <row r="626">
          <cell r="A626">
            <v>101625</v>
          </cell>
          <cell r="B626" t="str">
            <v>I_WW_BAT_LI</v>
          </cell>
          <cell r="C626" t="str">
            <v>I_WW_BAT_LI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Storage</v>
          </cell>
          <cell r="W626" t="str">
            <v>WA</v>
          </cell>
          <cell r="X626" t="str">
            <v>No</v>
          </cell>
        </row>
        <row r="627">
          <cell r="A627">
            <v>101634</v>
          </cell>
          <cell r="B627" t="str">
            <v>I_WW_BAT_Ns</v>
          </cell>
          <cell r="C627" t="str">
            <v>I_WW_BAT_Ns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Storage</v>
          </cell>
          <cell r="W627" t="str">
            <v>WA</v>
          </cell>
          <cell r="X627" t="str">
            <v>No</v>
          </cell>
        </row>
        <row r="628">
          <cell r="A628">
            <v>101643</v>
          </cell>
          <cell r="B628" t="str">
            <v>I_WW_BAT_VR</v>
          </cell>
          <cell r="C628" t="str">
            <v>I_WW_BAT_VR</v>
          </cell>
          <cell r="D628" t="str">
            <v>New Pumped Storage</v>
          </cell>
          <cell r="E628" t="str">
            <v>West</v>
          </cell>
          <cell r="F628" t="str">
            <v>Battery Storage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Battery Storage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Battery</v>
          </cell>
          <cell r="S628" t="str">
            <v>Storage</v>
          </cell>
          <cell r="T628" t="str">
            <v>Battery</v>
          </cell>
          <cell r="U628" t="str">
            <v>Battery Storage - West</v>
          </cell>
          <cell r="V628" t="str">
            <v>Storage</v>
          </cell>
          <cell r="W628" t="str">
            <v>WA</v>
          </cell>
          <cell r="X628" t="str">
            <v>No</v>
          </cell>
        </row>
        <row r="629">
          <cell r="A629">
            <v>101652</v>
          </cell>
          <cell r="B629" t="str">
            <v>I_WW_FLYw</v>
          </cell>
          <cell r="C629" t="str">
            <v>I_WW_FLYw</v>
          </cell>
          <cell r="D629" t="str">
            <v>New Pumped Storage</v>
          </cell>
          <cell r="E629" t="str">
            <v>West</v>
          </cell>
          <cell r="F629" t="str">
            <v>Fly Wheel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Fly Wheel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Fly Wheel - West</v>
          </cell>
          <cell r="S629" t="str">
            <v>Storage</v>
          </cell>
          <cell r="T629" t="str">
            <v>Fly Wheel - West</v>
          </cell>
          <cell r="U629" t="str">
            <v>Fly Wheel - West</v>
          </cell>
          <cell r="V629" t="str">
            <v>Storage</v>
          </cell>
          <cell r="W629" t="str">
            <v>WA</v>
          </cell>
          <cell r="X629" t="str">
            <v>No</v>
          </cell>
        </row>
        <row r="630">
          <cell r="A630">
            <v>101627</v>
          </cell>
          <cell r="B630" t="str">
            <v>I_YK_BAT_LI</v>
          </cell>
          <cell r="C630" t="str">
            <v>I_YK_BAT_LI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Storage</v>
          </cell>
          <cell r="W630" t="str">
            <v>WA</v>
          </cell>
          <cell r="X630" t="str">
            <v>No</v>
          </cell>
        </row>
        <row r="631">
          <cell r="A631">
            <v>101636</v>
          </cell>
          <cell r="B631" t="str">
            <v>I_YK_BAT_Ns</v>
          </cell>
          <cell r="C631" t="str">
            <v>I_YK_BAT_Ns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Storage</v>
          </cell>
          <cell r="W631" t="str">
            <v>WA</v>
          </cell>
          <cell r="X631" t="str">
            <v>No</v>
          </cell>
        </row>
        <row r="632">
          <cell r="A632">
            <v>101645</v>
          </cell>
          <cell r="B632" t="str">
            <v>I_YK_BAT_VR</v>
          </cell>
          <cell r="C632" t="str">
            <v>I_YK_BAT_VR</v>
          </cell>
          <cell r="D632" t="str">
            <v>New Pumped Storage</v>
          </cell>
          <cell r="E632" t="str">
            <v>West</v>
          </cell>
          <cell r="F632" t="str">
            <v>Battery Storage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Storage - Other</v>
          </cell>
          <cell r="K632" t="str">
            <v/>
          </cell>
          <cell r="L632" t="str">
            <v>Battery Storage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Battery</v>
          </cell>
          <cell r="S632" t="str">
            <v>Storage</v>
          </cell>
          <cell r="T632" t="str">
            <v>Battery</v>
          </cell>
          <cell r="U632" t="str">
            <v>Battery Storage - West</v>
          </cell>
          <cell r="V632" t="str">
            <v>Storage</v>
          </cell>
          <cell r="W632" t="str">
            <v>WA</v>
          </cell>
          <cell r="X632" t="str">
            <v>No</v>
          </cell>
        </row>
        <row r="633">
          <cell r="A633">
            <v>101654</v>
          </cell>
          <cell r="B633" t="str">
            <v>I_YK_FLYw</v>
          </cell>
          <cell r="C633" t="str">
            <v>I_YK_FLYw</v>
          </cell>
          <cell r="D633" t="str">
            <v>New Pumped Storage</v>
          </cell>
          <cell r="E633" t="str">
            <v>West</v>
          </cell>
          <cell r="F633" t="str">
            <v>Fly Wheel - West</v>
          </cell>
          <cell r="G633" t="str">
            <v/>
          </cell>
          <cell r="H633" t="str">
            <v/>
          </cell>
          <cell r="I633" t="str">
            <v>Other</v>
          </cell>
          <cell r="J633" t="str">
            <v>Fly Wheel - West</v>
          </cell>
          <cell r="K633" t="str">
            <v/>
          </cell>
          <cell r="L633" t="str">
            <v>Fly Wheel - West</v>
          </cell>
          <cell r="M633" t="str">
            <v>Storage</v>
          </cell>
          <cell r="N633" t="str">
            <v>Other</v>
          </cell>
          <cell r="O633" t="str">
            <v>Storage</v>
          </cell>
          <cell r="P633" t="str">
            <v/>
          </cell>
          <cell r="Q633" t="str">
            <v>Storage</v>
          </cell>
          <cell r="R633" t="str">
            <v>Fly Wheel - West</v>
          </cell>
          <cell r="S633" t="str">
            <v>Storage</v>
          </cell>
          <cell r="T633" t="str">
            <v>Fly Wheel - West</v>
          </cell>
          <cell r="U633" t="str">
            <v>Fly Wheel - West</v>
          </cell>
          <cell r="V633" t="str">
            <v>Storage</v>
          </cell>
          <cell r="W633" t="str">
            <v>WA</v>
          </cell>
          <cell r="X633" t="str">
            <v>No</v>
          </cell>
        </row>
        <row r="634">
          <cell r="A634">
            <v>228799</v>
          </cell>
          <cell r="B634" t="str">
            <v>I_DJ_CC_F1</v>
          </cell>
          <cell r="C634" t="str">
            <v>I_DJ_CC_F1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No</v>
          </cell>
        </row>
        <row r="635">
          <cell r="A635">
            <v>228800</v>
          </cell>
          <cell r="B635" t="str">
            <v>I_DJ_CC_F1D</v>
          </cell>
          <cell r="C635" t="str">
            <v>I_DJ_CC_F1D</v>
          </cell>
          <cell r="D635" t="str">
            <v>New Thermal</v>
          </cell>
          <cell r="E635" t="str">
            <v>East</v>
          </cell>
          <cell r="F635" t="str">
            <v>CCCT - DJohns - F 1x1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1x1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1x1</v>
          </cell>
          <cell r="V635" t="str">
            <v>IRP_CCCT</v>
          </cell>
          <cell r="W635" t="str">
            <v>WY</v>
          </cell>
          <cell r="X635" t="str">
            <v>No</v>
          </cell>
        </row>
        <row r="636">
          <cell r="A636">
            <v>228801</v>
          </cell>
          <cell r="B636" t="str">
            <v>I_DJ_CC_F2</v>
          </cell>
          <cell r="C636" t="str">
            <v>I_DJ_CC_F2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No</v>
          </cell>
        </row>
        <row r="637">
          <cell r="A637">
            <v>228802</v>
          </cell>
          <cell r="B637" t="str">
            <v>I_DJ_CC_F2D</v>
          </cell>
          <cell r="C637" t="str">
            <v>I_DJ_CC_F2D</v>
          </cell>
          <cell r="D637" t="str">
            <v>New Thermal</v>
          </cell>
          <cell r="E637" t="str">
            <v>East</v>
          </cell>
          <cell r="F637" t="str">
            <v>CCCT - DJohns - F 2x1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F 2x1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F 2x1</v>
          </cell>
          <cell r="V637" t="str">
            <v>IRP_CCCT</v>
          </cell>
          <cell r="W637" t="str">
            <v>WY</v>
          </cell>
          <cell r="X637" t="str">
            <v>No</v>
          </cell>
        </row>
        <row r="638">
          <cell r="A638">
            <v>228803</v>
          </cell>
          <cell r="B638" t="str">
            <v>I_DJ_CC_G1</v>
          </cell>
          <cell r="C638" t="str">
            <v>I_DJ_CC_G1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No</v>
          </cell>
        </row>
        <row r="639">
          <cell r="A639">
            <v>228804</v>
          </cell>
          <cell r="B639" t="str">
            <v>I_DJ_CC_G1D</v>
          </cell>
          <cell r="C639" t="str">
            <v>I_DJ_CC_G1D</v>
          </cell>
          <cell r="D639" t="str">
            <v>New Thermal</v>
          </cell>
          <cell r="E639" t="str">
            <v>East</v>
          </cell>
          <cell r="F639" t="str">
            <v>CCCT - DJohns - G 1x1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1x1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1x1</v>
          </cell>
          <cell r="V639" t="str">
            <v>IRP_CCCT</v>
          </cell>
          <cell r="W639" t="str">
            <v>WY</v>
          </cell>
          <cell r="X639" t="str">
            <v>No</v>
          </cell>
        </row>
        <row r="640">
          <cell r="A640">
            <v>228805</v>
          </cell>
          <cell r="B640" t="str">
            <v>I_DJ_CC_G2</v>
          </cell>
          <cell r="C640" t="str">
            <v>I_DJ_CC_G2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No</v>
          </cell>
        </row>
        <row r="641">
          <cell r="A641">
            <v>228806</v>
          </cell>
          <cell r="B641" t="str">
            <v>I_DJ_CC_G2D</v>
          </cell>
          <cell r="C641" t="str">
            <v>I_DJ_CC_G2D</v>
          </cell>
          <cell r="D641" t="str">
            <v>New Thermal</v>
          </cell>
          <cell r="E641" t="str">
            <v>East</v>
          </cell>
          <cell r="F641" t="str">
            <v>CCCT - DJohns - G 2x1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G 2x1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G 2x1</v>
          </cell>
          <cell r="V641" t="str">
            <v>IRP_CCCT</v>
          </cell>
          <cell r="W641" t="str">
            <v>WY</v>
          </cell>
          <cell r="X641" t="str">
            <v>No</v>
          </cell>
        </row>
        <row r="642">
          <cell r="A642">
            <v>228807</v>
          </cell>
          <cell r="B642" t="str">
            <v>I_DJ_CC_J1</v>
          </cell>
          <cell r="C642" t="str">
            <v>I_DJ_CC_J1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No</v>
          </cell>
        </row>
        <row r="643">
          <cell r="A643">
            <v>228808</v>
          </cell>
          <cell r="B643" t="str">
            <v>I_DJ_CC_J1D</v>
          </cell>
          <cell r="C643" t="str">
            <v>I_DJ_CC_J1D</v>
          </cell>
          <cell r="D643" t="str">
            <v>New Thermal</v>
          </cell>
          <cell r="E643" t="str">
            <v>East</v>
          </cell>
          <cell r="F643" t="str">
            <v>CCCT - DJohns - J 1x1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 - CCCT</v>
          </cell>
          <cell r="K643" t="str">
            <v>DJohns</v>
          </cell>
          <cell r="L643" t="str">
            <v>CCCT - DJohns - J 1x1</v>
          </cell>
          <cell r="M643" t="str">
            <v>IRP_CCCT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CCCT</v>
          </cell>
          <cell r="S643" t="str">
            <v>Thermal</v>
          </cell>
          <cell r="T643" t="str">
            <v>CCCT</v>
          </cell>
          <cell r="U643" t="str">
            <v>CCCT - DJohns - J 1x1</v>
          </cell>
          <cell r="V643" t="str">
            <v>IRP_CCCT</v>
          </cell>
          <cell r="W643" t="str">
            <v>WY</v>
          </cell>
          <cell r="X643" t="str">
            <v>No</v>
          </cell>
        </row>
        <row r="644">
          <cell r="A644">
            <v>228795</v>
          </cell>
          <cell r="B644" t="str">
            <v>I_DJ_SC_AER</v>
          </cell>
          <cell r="C644" t="str">
            <v>I_DJ_SC_AER</v>
          </cell>
          <cell r="D644" t="str">
            <v>New Thermal</v>
          </cell>
          <cell r="E644" t="str">
            <v>East</v>
          </cell>
          <cell r="F644" t="str">
            <v>SCCT Aero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Aero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 t="str">
            <v/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Aero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228797</v>
          </cell>
          <cell r="B645" t="str">
            <v>I_DJ_SC_FRM</v>
          </cell>
          <cell r="C645" t="str">
            <v>I_DJ_SC_FRM</v>
          </cell>
          <cell r="D645" t="str">
            <v>New Thermal</v>
          </cell>
          <cell r="E645" t="str">
            <v>East</v>
          </cell>
          <cell r="F645" t="str">
            <v>SCCT Frame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Frame DJ</v>
          </cell>
          <cell r="M645" t="str">
            <v>IRP_SCCT</v>
          </cell>
          <cell r="N645" t="str">
            <v>Gas</v>
          </cell>
          <cell r="O645" t="str">
            <v>Gas</v>
          </cell>
          <cell r="Q645" t="str">
            <v>Thermal</v>
          </cell>
          <cell r="R645" t="str">
            <v>SCCT</v>
          </cell>
          <cell r="S645" t="str">
            <v>Thermal</v>
          </cell>
          <cell r="T645" t="str">
            <v>SCCT</v>
          </cell>
          <cell r="U645" t="str">
            <v>SCCT Frame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228796</v>
          </cell>
          <cell r="B646" t="str">
            <v>I_DJ_SC_ICA</v>
          </cell>
          <cell r="C646" t="str">
            <v>I_DJ_SC_ICA</v>
          </cell>
          <cell r="D646" t="str">
            <v>New Thermal</v>
          </cell>
          <cell r="E646" t="str">
            <v>East</v>
          </cell>
          <cell r="F646" t="str">
            <v>SCCT Aero DJ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SCCT Aero DJ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SCCT Aero DJ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228798</v>
          </cell>
          <cell r="B647" t="str">
            <v>I_DJ_SC_RE</v>
          </cell>
          <cell r="C647" t="str">
            <v>I_DJ_SC_RE</v>
          </cell>
          <cell r="D647" t="str">
            <v>New Thermal</v>
          </cell>
          <cell r="E647" t="str">
            <v>East</v>
          </cell>
          <cell r="F647" t="str">
            <v>Reciprocating Engine - East</v>
          </cell>
          <cell r="G647" t="str">
            <v/>
          </cell>
          <cell r="H647" t="str">
            <v/>
          </cell>
          <cell r="I647" t="str">
            <v>Gas</v>
          </cell>
          <cell r="J647" t="str">
            <v>Gas- Peaking</v>
          </cell>
          <cell r="K647" t="str">
            <v>DJOhns</v>
          </cell>
          <cell r="L647" t="str">
            <v>Reciprocating Engine - East</v>
          </cell>
          <cell r="M647" t="str">
            <v>IRP_SCCT</v>
          </cell>
          <cell r="N647" t="str">
            <v>Gas</v>
          </cell>
          <cell r="O647" t="str">
            <v>Gas</v>
          </cell>
          <cell r="P647" t="str">
            <v/>
          </cell>
          <cell r="Q647" t="str">
            <v>Thermal</v>
          </cell>
          <cell r="R647" t="str">
            <v>GAS</v>
          </cell>
          <cell r="S647" t="str">
            <v>Thermal</v>
          </cell>
          <cell r="T647" t="str">
            <v>GAS</v>
          </cell>
          <cell r="U647" t="str">
            <v>Reciprocating Engine - East</v>
          </cell>
          <cell r="V647" t="str">
            <v>IRP_SCCT</v>
          </cell>
          <cell r="W647" t="str">
            <v>WY</v>
          </cell>
          <cell r="X647" t="str">
            <v>No</v>
          </cell>
        </row>
        <row r="648">
          <cell r="A648">
            <v>228849</v>
          </cell>
          <cell r="B648" t="str">
            <v>I_DJ_WD_40</v>
          </cell>
          <cell r="C648" t="str">
            <v>I_DJ_WD_40</v>
          </cell>
          <cell r="D648" t="str">
            <v>New Thermal</v>
          </cell>
          <cell r="E648" t="str">
            <v>East</v>
          </cell>
          <cell r="F648" t="str">
            <v>Wind, DJohnston, 43</v>
          </cell>
          <cell r="G648" t="str">
            <v/>
          </cell>
          <cell r="H648" t="str">
            <v/>
          </cell>
          <cell r="I648" t="str">
            <v>Wind</v>
          </cell>
          <cell r="J648" t="str">
            <v>Renewable - Wind</v>
          </cell>
          <cell r="L648" t="str">
            <v>Wind, DJohnston, 43</v>
          </cell>
          <cell r="M648" t="str">
            <v>Wind</v>
          </cell>
          <cell r="N648" t="str">
            <v>Wind</v>
          </cell>
          <cell r="O648" t="str">
            <v>Wind</v>
          </cell>
          <cell r="Q648" t="str">
            <v>Wind</v>
          </cell>
          <cell r="R648" t="str">
            <v>Wind</v>
          </cell>
          <cell r="S648" t="str">
            <v>Wind</v>
          </cell>
          <cell r="T648" t="str">
            <v>Wind</v>
          </cell>
          <cell r="U648" t="str">
            <v>Wind, DJohnston, 43</v>
          </cell>
          <cell r="V648" t="str">
            <v>Wind</v>
          </cell>
          <cell r="W648" t="str">
            <v>WY</v>
          </cell>
          <cell r="X648" t="str">
            <v>Yes</v>
          </cell>
        </row>
        <row r="649">
          <cell r="A649">
            <v>96084</v>
          </cell>
          <cell r="B649" t="str">
            <v>I_FOT_4CQ3</v>
          </cell>
          <cell r="C649" t="str">
            <v>I_FOT_4CQ3</v>
          </cell>
          <cell r="D649" t="str">
            <v>New Thermal</v>
          </cell>
          <cell r="E649" t="str">
            <v>East</v>
          </cell>
          <cell r="F649" t="str">
            <v>FOT Four Corners Q3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Four Corners Q3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Four Corners Q3</v>
          </cell>
          <cell r="V649" t="str">
            <v>FOT</v>
          </cell>
          <cell r="X649" t="str">
            <v>No</v>
          </cell>
        </row>
        <row r="650">
          <cell r="A650">
            <v>96077</v>
          </cell>
          <cell r="B650" t="str">
            <v>I_FOT_COBFL</v>
          </cell>
          <cell r="C650" t="str">
            <v>I_FOT_COBFL</v>
          </cell>
          <cell r="D650" t="str">
            <v>New Thermal</v>
          </cell>
          <cell r="E650" t="str">
            <v>West</v>
          </cell>
          <cell r="F650" t="str">
            <v>FOT COB Flat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Flat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Flat</v>
          </cell>
          <cell r="V650" t="str">
            <v>FOT</v>
          </cell>
          <cell r="X650" t="str">
            <v>No</v>
          </cell>
        </row>
        <row r="651">
          <cell r="A651">
            <v>325157</v>
          </cell>
          <cell r="B651" t="str">
            <v>I_FOT_COBQ1_W</v>
          </cell>
          <cell r="C651" t="str">
            <v>I_FOT_COBQ1_W</v>
          </cell>
          <cell r="D651" t="str">
            <v>New Thermal</v>
          </cell>
          <cell r="E651" t="str">
            <v>West</v>
          </cell>
          <cell r="F651" t="str">
            <v>FOT COB - Jan</v>
          </cell>
          <cell r="I651" t="str">
            <v>FOT</v>
          </cell>
          <cell r="J651" t="str">
            <v>Front Office Transactions</v>
          </cell>
          <cell r="L651" t="str">
            <v>FOT COB - Jan</v>
          </cell>
          <cell r="M651" t="str">
            <v>FOT</v>
          </cell>
          <cell r="N651" t="str">
            <v>FOT</v>
          </cell>
          <cell r="O651" t="str">
            <v>Market Purchase</v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COB - Jan</v>
          </cell>
          <cell r="V651" t="str">
            <v>FOT</v>
          </cell>
          <cell r="X651" t="str">
            <v>No</v>
          </cell>
        </row>
        <row r="652">
          <cell r="A652">
            <v>96105</v>
          </cell>
          <cell r="B652" t="str">
            <v>I_FOT_COBQ3</v>
          </cell>
          <cell r="C652" t="str">
            <v>I_FOT_COBQ3</v>
          </cell>
          <cell r="D652" t="str">
            <v>New Thermal</v>
          </cell>
          <cell r="E652" t="str">
            <v>West</v>
          </cell>
          <cell r="F652" t="str">
            <v>FOT COB Q3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COB Q3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COB Q3</v>
          </cell>
          <cell r="V652" t="str">
            <v>FOT</v>
          </cell>
          <cell r="X652" t="str">
            <v>No</v>
          </cell>
        </row>
        <row r="653">
          <cell r="A653">
            <v>96099</v>
          </cell>
          <cell r="B653" t="str">
            <v>I_FOT_MDCFL</v>
          </cell>
          <cell r="C653" t="str">
            <v>I_FOT_MDCFL</v>
          </cell>
          <cell r="D653" t="str">
            <v>New Thermal</v>
          </cell>
          <cell r="E653" t="str">
            <v>West</v>
          </cell>
          <cell r="F653" t="str">
            <v>FOT Mid Columbia Flat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 Columbia Flat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 Columbia Flat</v>
          </cell>
          <cell r="V653" t="str">
            <v>FOT</v>
          </cell>
          <cell r="X653" t="str">
            <v>No</v>
          </cell>
        </row>
        <row r="654">
          <cell r="A654">
            <v>96100</v>
          </cell>
          <cell r="B654" t="str">
            <v>I_FOT_MDCFLb</v>
          </cell>
          <cell r="C654" t="str">
            <v>I_FOT_MDCFLb</v>
          </cell>
          <cell r="D654" t="str">
            <v>New Thermal</v>
          </cell>
          <cell r="E654" t="str">
            <v>West</v>
          </cell>
          <cell r="F654" t="str">
            <v>FOT Mid Columbia Flat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 Columbia Flat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 Columbia Flat</v>
          </cell>
          <cell r="V654" t="str">
            <v>FOT</v>
          </cell>
          <cell r="X654" t="str">
            <v>No</v>
          </cell>
        </row>
        <row r="655">
          <cell r="A655">
            <v>325159</v>
          </cell>
          <cell r="B655" t="str">
            <v>I_FOT_MDCQ1_W</v>
          </cell>
          <cell r="C655" t="str">
            <v>I_FOT_MDCQ1_W</v>
          </cell>
          <cell r="D655" t="str">
            <v>New Thermal</v>
          </cell>
          <cell r="E655" t="str">
            <v>West</v>
          </cell>
          <cell r="F655" t="str">
            <v>FOT MidColumbia - Jan</v>
          </cell>
          <cell r="I655" t="str">
            <v>FOT</v>
          </cell>
          <cell r="J655" t="str">
            <v>Front Office Transactions</v>
          </cell>
          <cell r="L655" t="str">
            <v>FOT MidColumbia - Jan</v>
          </cell>
          <cell r="M655" t="str">
            <v>FOT</v>
          </cell>
          <cell r="N655" t="str">
            <v>FOT</v>
          </cell>
          <cell r="O655" t="str">
            <v>Market Purchase</v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MidColumbia - Jan</v>
          </cell>
          <cell r="V655" t="str">
            <v>FOT</v>
          </cell>
          <cell r="X655" t="str">
            <v>No</v>
          </cell>
        </row>
        <row r="656">
          <cell r="A656">
            <v>325158</v>
          </cell>
          <cell r="B656" t="str">
            <v>I_FOT_MDCQ1b_W</v>
          </cell>
          <cell r="C656" t="str">
            <v>I_FOT_MDCQ1b_W</v>
          </cell>
          <cell r="D656" t="str">
            <v>New Thermal</v>
          </cell>
          <cell r="E656" t="str">
            <v>West</v>
          </cell>
          <cell r="F656" t="str">
            <v>FOT MidColumbia - Jan - 2</v>
          </cell>
          <cell r="I656" t="str">
            <v>FOT</v>
          </cell>
          <cell r="J656" t="str">
            <v>Front Office Transactions</v>
          </cell>
          <cell r="L656" t="str">
            <v>FOT MidColumbia - Jan - 2</v>
          </cell>
          <cell r="M656" t="str">
            <v>FOT</v>
          </cell>
          <cell r="N656" t="str">
            <v>FOT</v>
          </cell>
          <cell r="O656" t="str">
            <v>Market Purchase</v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MidColumbia - Jan - 2</v>
          </cell>
          <cell r="V656" t="str">
            <v>FOT</v>
          </cell>
          <cell r="X656" t="str">
            <v>No</v>
          </cell>
        </row>
        <row r="657">
          <cell r="A657">
            <v>96102</v>
          </cell>
          <cell r="B657" t="str">
            <v>I_FOT_MDCQ3</v>
          </cell>
          <cell r="C657" t="str">
            <v>I_FOT_MDCQ3</v>
          </cell>
          <cell r="D657" t="str">
            <v>New Thermal</v>
          </cell>
          <cell r="E657" t="str">
            <v>West</v>
          </cell>
          <cell r="F657" t="str">
            <v>FOT MidColumbia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MidColumbia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MidColumbia Q3</v>
          </cell>
          <cell r="V657" t="str">
            <v>FOT</v>
          </cell>
          <cell r="X657" t="str">
            <v>No</v>
          </cell>
        </row>
        <row r="658">
          <cell r="A658">
            <v>96103</v>
          </cell>
          <cell r="B658" t="str">
            <v>I_FOT_MDCQ3b</v>
          </cell>
          <cell r="C658" t="str">
            <v>I_FOT_MDCQ3b</v>
          </cell>
          <cell r="D658" t="str">
            <v>New Thermal</v>
          </cell>
          <cell r="E658" t="str">
            <v>West</v>
          </cell>
          <cell r="F658" t="str">
            <v>FOT MidColumbia Q3 - 2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MidColumbia Q3 - 2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MidColumbia Q3 - 2</v>
          </cell>
          <cell r="V658" t="str">
            <v>FOT</v>
          </cell>
          <cell r="X658" t="str">
            <v>No</v>
          </cell>
        </row>
        <row r="659">
          <cell r="A659">
            <v>96104</v>
          </cell>
          <cell r="B659" t="str">
            <v>I_FOT_MEADQ3</v>
          </cell>
          <cell r="C659" t="str">
            <v>I_FOT_MEADQ3</v>
          </cell>
          <cell r="D659" t="str">
            <v>New Thermal</v>
          </cell>
          <cell r="E659" t="str">
            <v>East</v>
          </cell>
          <cell r="F659" t="str">
            <v>FOT Mead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Mead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Mead Q3</v>
          </cell>
          <cell r="V659" t="str">
            <v>FOT</v>
          </cell>
          <cell r="X659" t="str">
            <v>No</v>
          </cell>
        </row>
        <row r="660">
          <cell r="A660">
            <v>96097</v>
          </cell>
          <cell r="B660" t="str">
            <v>I_FOT_MEADQ3a</v>
          </cell>
          <cell r="C660" t="str">
            <v>I_FOT_MEADQ3a</v>
          </cell>
          <cell r="D660" t="str">
            <v>New Thermal</v>
          </cell>
          <cell r="E660" t="str">
            <v>East</v>
          </cell>
          <cell r="F660" t="str">
            <v>FOT Mead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Mead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Mead Q3</v>
          </cell>
          <cell r="V660" t="str">
            <v>FOT</v>
          </cell>
          <cell r="X660" t="str">
            <v>No</v>
          </cell>
        </row>
        <row r="661">
          <cell r="A661">
            <v>96098</v>
          </cell>
          <cell r="B661" t="str">
            <v>I_FOT_MEADQ3b</v>
          </cell>
          <cell r="C661" t="str">
            <v>I_FOT_MEADQ3b</v>
          </cell>
          <cell r="D661" t="str">
            <v>New Thermal</v>
          </cell>
          <cell r="E661" t="str">
            <v>East</v>
          </cell>
          <cell r="F661" t="str">
            <v>FOT Mead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Mead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Mead Q3</v>
          </cell>
          <cell r="V661" t="str">
            <v>FOT</v>
          </cell>
          <cell r="X661" t="str">
            <v>No</v>
          </cell>
        </row>
        <row r="662">
          <cell r="A662">
            <v>96086</v>
          </cell>
          <cell r="B662" t="str">
            <v>I_FOT_MONAQ3</v>
          </cell>
          <cell r="C662" t="str">
            <v>I_FOT_MONAQ3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X662" t="str">
            <v>No</v>
          </cell>
        </row>
        <row r="663">
          <cell r="A663">
            <v>96088</v>
          </cell>
          <cell r="B663" t="str">
            <v>I_FOT_MONAQ3b</v>
          </cell>
          <cell r="C663" t="str">
            <v>I_FOT_MONAQ3b</v>
          </cell>
          <cell r="D663" t="str">
            <v>New Thermal</v>
          </cell>
          <cell r="E663" t="str">
            <v>East</v>
          </cell>
          <cell r="F663" t="str">
            <v>FOT Mona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Mona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Mona Q3</v>
          </cell>
          <cell r="V663" t="str">
            <v>FOT</v>
          </cell>
          <cell r="X663" t="str">
            <v>No</v>
          </cell>
        </row>
        <row r="664">
          <cell r="A664">
            <v>96089</v>
          </cell>
          <cell r="B664" t="str">
            <v>I_FOT_MONAQ3c</v>
          </cell>
          <cell r="C664" t="str">
            <v>I_FOT_MONAQ3c</v>
          </cell>
          <cell r="D664" t="str">
            <v>New Thermal</v>
          </cell>
          <cell r="E664" t="str">
            <v>East</v>
          </cell>
          <cell r="F664" t="str">
            <v>FOT Mona Q3</v>
          </cell>
          <cell r="G664" t="str">
            <v/>
          </cell>
          <cell r="H664" t="str">
            <v/>
          </cell>
          <cell r="I664" t="str">
            <v>FOT</v>
          </cell>
          <cell r="J664" t="str">
            <v>Front Office Transactions</v>
          </cell>
          <cell r="K664" t="str">
            <v/>
          </cell>
          <cell r="L664" t="str">
            <v>FOT Mona Q3</v>
          </cell>
          <cell r="M664" t="str">
            <v>FOT</v>
          </cell>
          <cell r="N664" t="str">
            <v>FOT</v>
          </cell>
          <cell r="O664" t="str">
            <v>Market Purchase</v>
          </cell>
          <cell r="P664" t="str">
            <v/>
          </cell>
          <cell r="Q664" t="str">
            <v>FOT</v>
          </cell>
          <cell r="R664" t="str">
            <v>FOT</v>
          </cell>
          <cell r="S664" t="str">
            <v>FOT</v>
          </cell>
          <cell r="T664" t="str">
            <v>FOT</v>
          </cell>
          <cell r="U664" t="str">
            <v>FOT Mona Q3</v>
          </cell>
          <cell r="V664" t="str">
            <v>FOT</v>
          </cell>
          <cell r="X664" t="str">
            <v>No</v>
          </cell>
        </row>
        <row r="665">
          <cell r="A665">
            <v>96090</v>
          </cell>
          <cell r="B665" t="str">
            <v>I_FOT_MONAQ3d</v>
          </cell>
          <cell r="C665" t="str">
            <v>I_FOT_MONAQ3d</v>
          </cell>
          <cell r="D665" t="str">
            <v>New Thermal</v>
          </cell>
          <cell r="E665" t="str">
            <v>East</v>
          </cell>
          <cell r="F665" t="str">
            <v>FOT Mona Q3</v>
          </cell>
          <cell r="G665" t="str">
            <v/>
          </cell>
          <cell r="H665" t="str">
            <v/>
          </cell>
          <cell r="I665" t="str">
            <v>FOT</v>
          </cell>
          <cell r="J665" t="str">
            <v>Front Office Transactions</v>
          </cell>
          <cell r="K665" t="str">
            <v/>
          </cell>
          <cell r="L665" t="str">
            <v>FOT Mona Q3</v>
          </cell>
          <cell r="M665" t="str">
            <v>FOT</v>
          </cell>
          <cell r="N665" t="str">
            <v>FOT</v>
          </cell>
          <cell r="O665" t="str">
            <v>Market Purchase</v>
          </cell>
          <cell r="P665" t="str">
            <v/>
          </cell>
          <cell r="Q665" t="str">
            <v>FOT</v>
          </cell>
          <cell r="R665" t="str">
            <v>FOT</v>
          </cell>
          <cell r="S665" t="str">
            <v>FOT</v>
          </cell>
          <cell r="T665" t="str">
            <v>FOT</v>
          </cell>
          <cell r="U665" t="str">
            <v>FOT Mona Q3</v>
          </cell>
          <cell r="V665" t="str">
            <v>FOT</v>
          </cell>
          <cell r="X665" t="str">
            <v>No</v>
          </cell>
        </row>
        <row r="666">
          <cell r="A666">
            <v>325160</v>
          </cell>
          <cell r="B666" t="str">
            <v>I_FOT_NOBQ1_W</v>
          </cell>
          <cell r="C666" t="str">
            <v>I_FOT_NOBQ1_W</v>
          </cell>
          <cell r="D666" t="str">
            <v>New Thermal</v>
          </cell>
          <cell r="E666" t="str">
            <v>West</v>
          </cell>
          <cell r="F666" t="str">
            <v>FOT NOB - Jan</v>
          </cell>
          <cell r="I666" t="str">
            <v>FOT</v>
          </cell>
          <cell r="J666" t="str">
            <v>Front Office Transactions</v>
          </cell>
          <cell r="L666" t="str">
            <v>FOT NOB - Jan</v>
          </cell>
          <cell r="M666" t="str">
            <v>FOT</v>
          </cell>
          <cell r="N666" t="str">
            <v>FOT</v>
          </cell>
          <cell r="O666" t="str">
            <v>Market Purchase</v>
          </cell>
          <cell r="Q666" t="str">
            <v>FOT</v>
          </cell>
          <cell r="R666" t="str">
            <v>FOT</v>
          </cell>
          <cell r="S666" t="str">
            <v>FOT</v>
          </cell>
          <cell r="T666" t="str">
            <v>FOT</v>
          </cell>
          <cell r="U666" t="str">
            <v>FOT NOB - Jan</v>
          </cell>
          <cell r="V666" t="str">
            <v>FOT</v>
          </cell>
          <cell r="X666" t="str">
            <v>No</v>
          </cell>
        </row>
        <row r="667">
          <cell r="A667">
            <v>96096</v>
          </cell>
          <cell r="B667" t="str">
            <v>I_FOT_MONAQ3e</v>
          </cell>
          <cell r="C667" t="str">
            <v>I_FOT_MONAQ3e</v>
          </cell>
          <cell r="D667" t="str">
            <v>New Thermal</v>
          </cell>
          <cell r="E667" t="str">
            <v>East</v>
          </cell>
          <cell r="F667" t="str">
            <v>FOT Mona Q3</v>
          </cell>
          <cell r="G667" t="str">
            <v/>
          </cell>
          <cell r="H667" t="str">
            <v/>
          </cell>
          <cell r="I667" t="str">
            <v>FOT</v>
          </cell>
          <cell r="J667" t="str">
            <v>Front Office Transactions</v>
          </cell>
          <cell r="K667" t="str">
            <v/>
          </cell>
          <cell r="L667" t="str">
            <v>FOT Mona Q3</v>
          </cell>
          <cell r="M667" t="str">
            <v>FOT</v>
          </cell>
          <cell r="N667" t="str">
            <v>FOT</v>
          </cell>
          <cell r="O667" t="str">
            <v>Market Purchase</v>
          </cell>
          <cell r="P667" t="str">
            <v/>
          </cell>
          <cell r="Q667" t="str">
            <v>FOT</v>
          </cell>
          <cell r="R667" t="str">
            <v>FOT</v>
          </cell>
          <cell r="S667" t="str">
            <v>FOT</v>
          </cell>
          <cell r="T667" t="str">
            <v>FOT</v>
          </cell>
          <cell r="U667" t="str">
            <v>FOT Mona Q3</v>
          </cell>
          <cell r="V667" t="str">
            <v>FOT</v>
          </cell>
          <cell r="X667" t="str">
            <v>No</v>
          </cell>
        </row>
        <row r="668">
          <cell r="A668">
            <v>96110</v>
          </cell>
          <cell r="B668" t="str">
            <v>I_FOT_NOBQ3</v>
          </cell>
          <cell r="C668" t="str">
            <v>I_FOT_NOBQ3</v>
          </cell>
          <cell r="D668" t="str">
            <v>New Thermal</v>
          </cell>
          <cell r="E668" t="str">
            <v>West</v>
          </cell>
          <cell r="F668" t="str">
            <v>FOT NOB Q3</v>
          </cell>
          <cell r="G668" t="str">
            <v/>
          </cell>
          <cell r="H668" t="str">
            <v/>
          </cell>
          <cell r="I668" t="str">
            <v>FOT</v>
          </cell>
          <cell r="J668" t="str">
            <v>Front Office Transactions</v>
          </cell>
          <cell r="K668" t="str">
            <v/>
          </cell>
          <cell r="L668" t="str">
            <v>FOT NOB Q3</v>
          </cell>
          <cell r="M668" t="str">
            <v>FOT</v>
          </cell>
          <cell r="N668" t="str">
            <v>FOT</v>
          </cell>
          <cell r="O668" t="str">
            <v>Market Purchase</v>
          </cell>
          <cell r="P668" t="str">
            <v/>
          </cell>
          <cell r="Q668" t="str">
            <v>FOT</v>
          </cell>
          <cell r="R668" t="str">
            <v>FOT</v>
          </cell>
          <cell r="S668" t="str">
            <v>FOT</v>
          </cell>
          <cell r="T668" t="str">
            <v>FOT</v>
          </cell>
          <cell r="U668" t="str">
            <v>FOT NOB Q3</v>
          </cell>
          <cell r="V668" t="str">
            <v>FOT</v>
          </cell>
          <cell r="X668" t="str">
            <v>No</v>
          </cell>
        </row>
        <row r="669">
          <cell r="A669">
            <v>228834</v>
          </cell>
          <cell r="B669" t="str">
            <v>I_GO_CC_F1</v>
          </cell>
          <cell r="C669" t="str">
            <v>I_GO_CC_F1</v>
          </cell>
          <cell r="D669" t="str">
            <v>New Thermal</v>
          </cell>
          <cell r="E669" t="str">
            <v>East</v>
          </cell>
          <cell r="F669" t="str">
            <v>CCCT - Goshen - F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Goshen</v>
          </cell>
          <cell r="L669" t="str">
            <v>CCCT - Goshen - F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Goshen - F 1x1</v>
          </cell>
          <cell r="V669" t="str">
            <v>IRP_CCCT</v>
          </cell>
          <cell r="W669" t="str">
            <v>ID</v>
          </cell>
          <cell r="X669" t="str">
            <v>No</v>
          </cell>
        </row>
        <row r="670">
          <cell r="A670">
            <v>228835</v>
          </cell>
          <cell r="B670" t="str">
            <v>I_GO_CC_F1D</v>
          </cell>
          <cell r="C670" t="str">
            <v>I_GO_CC_F1D</v>
          </cell>
          <cell r="D670" t="str">
            <v>New Thermal</v>
          </cell>
          <cell r="E670" t="str">
            <v>East</v>
          </cell>
          <cell r="F670" t="str">
            <v>CCCT - Goshen - F 1x1</v>
          </cell>
          <cell r="G670" t="str">
            <v/>
          </cell>
          <cell r="H670" t="str">
            <v/>
          </cell>
          <cell r="I670" t="str">
            <v>Gas</v>
          </cell>
          <cell r="J670" t="str">
            <v>Gas - CCCT</v>
          </cell>
          <cell r="K670" t="str">
            <v>Goshen</v>
          </cell>
          <cell r="L670" t="str">
            <v>CCCT - Goshen - F 1x1</v>
          </cell>
          <cell r="M670" t="str">
            <v>IRP_CCCT</v>
          </cell>
          <cell r="N670" t="str">
            <v>Gas</v>
          </cell>
          <cell r="O670" t="str">
            <v>Gas</v>
          </cell>
          <cell r="P670" t="str">
            <v/>
          </cell>
          <cell r="Q670" t="str">
            <v>Thermal</v>
          </cell>
          <cell r="R670" t="str">
            <v>CCCT</v>
          </cell>
          <cell r="S670" t="str">
            <v>Thermal</v>
          </cell>
          <cell r="T670" t="str">
            <v>CCCT</v>
          </cell>
          <cell r="U670" t="str">
            <v>CCCT - Goshen - F 1x1</v>
          </cell>
          <cell r="V670" t="str">
            <v>IRP_CCCT</v>
          </cell>
          <cell r="W670" t="str">
            <v>ID</v>
          </cell>
          <cell r="X670" t="str">
            <v>No</v>
          </cell>
        </row>
        <row r="671">
          <cell r="A671">
            <v>96071</v>
          </cell>
          <cell r="B671" t="str">
            <v>I_GO_CC_G1</v>
          </cell>
          <cell r="C671" t="str">
            <v>I_GO_CC_G1</v>
          </cell>
          <cell r="D671" t="str">
            <v>New Thermal</v>
          </cell>
          <cell r="E671" t="str">
            <v>East</v>
          </cell>
          <cell r="F671" t="str">
            <v>CCCT - Goshen - G 1x1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 - CCCT</v>
          </cell>
          <cell r="K671" t="str">
            <v>Goshen</v>
          </cell>
          <cell r="L671" t="str">
            <v>CCCT - Goshen - G 1x1</v>
          </cell>
          <cell r="M671" t="str">
            <v>IRP_CCCT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CCCT</v>
          </cell>
          <cell r="S671" t="str">
            <v>Thermal</v>
          </cell>
          <cell r="T671" t="str">
            <v>CCCT</v>
          </cell>
          <cell r="U671" t="str">
            <v>CCCT - Goshen - G 1x1</v>
          </cell>
          <cell r="V671" t="str">
            <v>IRP_CCCT</v>
          </cell>
          <cell r="W671" t="str">
            <v>ID</v>
          </cell>
          <cell r="X671" t="str">
            <v>No</v>
          </cell>
        </row>
        <row r="672">
          <cell r="A672">
            <v>96072</v>
          </cell>
          <cell r="B672" t="str">
            <v>I_GO_CC_G1D</v>
          </cell>
          <cell r="C672" t="str">
            <v>I_GO_CC_G1D</v>
          </cell>
          <cell r="D672" t="str">
            <v>New Thermal</v>
          </cell>
          <cell r="E672" t="str">
            <v>East</v>
          </cell>
          <cell r="F672" t="str">
            <v>CCCT - Goshen - G 1x1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 - CCCT</v>
          </cell>
          <cell r="K672" t="str">
            <v>Goshen</v>
          </cell>
          <cell r="L672" t="str">
            <v>CCCT - Goshen - G 1x1</v>
          </cell>
          <cell r="M672" t="str">
            <v>IRP_CCCT</v>
          </cell>
          <cell r="N672" t="str">
            <v>Gas</v>
          </cell>
          <cell r="O672" t="str">
            <v>Gas</v>
          </cell>
          <cell r="P672" t="str">
            <v/>
          </cell>
          <cell r="Q672" t="str">
            <v>Thermal</v>
          </cell>
          <cell r="R672" t="str">
            <v>CCCT</v>
          </cell>
          <cell r="S672" t="str">
            <v>Thermal</v>
          </cell>
          <cell r="T672" t="str">
            <v>CCCT</v>
          </cell>
          <cell r="U672" t="str">
            <v>CCCT - Goshen - G 1x1</v>
          </cell>
          <cell r="V672" t="str">
            <v>IRP_CCCT</v>
          </cell>
          <cell r="W672" t="str">
            <v>ID</v>
          </cell>
          <cell r="X672" t="str">
            <v>No</v>
          </cell>
        </row>
        <row r="673">
          <cell r="A673">
            <v>228836</v>
          </cell>
          <cell r="B673" t="str">
            <v>I_GO_CC_J1</v>
          </cell>
          <cell r="C673" t="str">
            <v>I_GO_CC_J1</v>
          </cell>
          <cell r="D673" t="str">
            <v>New Thermal</v>
          </cell>
          <cell r="E673" t="str">
            <v>East</v>
          </cell>
          <cell r="F673" t="str">
            <v>CCCT - Goshen - J 1x1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 - CCCT</v>
          </cell>
          <cell r="K673" t="str">
            <v>Goshen</v>
          </cell>
          <cell r="L673" t="str">
            <v>CCCT - Goshen - J 1x1</v>
          </cell>
          <cell r="M673" t="str">
            <v>IRP_CCCT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Thermal</v>
          </cell>
          <cell r="R673" t="str">
            <v>CCCT</v>
          </cell>
          <cell r="S673" t="str">
            <v>Thermal</v>
          </cell>
          <cell r="T673" t="str">
            <v>CCCT</v>
          </cell>
          <cell r="U673" t="str">
            <v>CCCT - Goshen - J 1x1</v>
          </cell>
          <cell r="V673" t="str">
            <v>IRP_CCCT</v>
          </cell>
          <cell r="W673" t="str">
            <v>ID</v>
          </cell>
          <cell r="X673" t="str">
            <v>No</v>
          </cell>
        </row>
        <row r="674">
          <cell r="A674">
            <v>228837</v>
          </cell>
          <cell r="B674" t="str">
            <v>I_GO_CC_J1D</v>
          </cell>
          <cell r="C674" t="str">
            <v>I_GO_CC_J1D</v>
          </cell>
          <cell r="D674" t="str">
            <v>New Thermal</v>
          </cell>
          <cell r="E674" t="str">
            <v>East</v>
          </cell>
          <cell r="F674" t="str">
            <v>CCCT - Goshen - J 1x1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 - CCCT</v>
          </cell>
          <cell r="K674" t="str">
            <v>Hunter</v>
          </cell>
          <cell r="L674" t="str">
            <v>CCCT - Goshen - J 1x1</v>
          </cell>
          <cell r="M674" t="str">
            <v>IRP_CCCT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CCCT</v>
          </cell>
          <cell r="S674" t="str">
            <v>Thermal</v>
          </cell>
          <cell r="T674" t="str">
            <v>CCCT</v>
          </cell>
          <cell r="U674" t="str">
            <v>CCCT - Goshen - J 1x1</v>
          </cell>
          <cell r="V674" t="str">
            <v>IRP_CCCT</v>
          </cell>
          <cell r="W674" t="str">
            <v>ID</v>
          </cell>
          <cell r="X674" t="str">
            <v>No</v>
          </cell>
        </row>
        <row r="675">
          <cell r="A675">
            <v>228838</v>
          </cell>
          <cell r="B675" t="str">
            <v>I_GO_Fcell</v>
          </cell>
          <cell r="C675" t="str">
            <v>I_GO_Fcell</v>
          </cell>
          <cell r="D675" t="str">
            <v>New Thermal</v>
          </cell>
          <cell r="E675" t="str">
            <v>East</v>
          </cell>
          <cell r="F675" t="str">
            <v>Fuel Cell - East</v>
          </cell>
          <cell r="I675" t="str">
            <v>Other</v>
          </cell>
          <cell r="J675" t="str">
            <v>Storage - Other</v>
          </cell>
          <cell r="L675" t="str">
            <v>Fuel Cell - East</v>
          </cell>
          <cell r="M675" t="str">
            <v>Storage</v>
          </cell>
          <cell r="N675" t="str">
            <v>Other</v>
          </cell>
          <cell r="O675" t="str">
            <v>Storage</v>
          </cell>
          <cell r="Q675" t="str">
            <v>Storage</v>
          </cell>
          <cell r="R675" t="str">
            <v>Fuel Cell</v>
          </cell>
          <cell r="S675" t="str">
            <v>Storage</v>
          </cell>
          <cell r="T675" t="str">
            <v>Fuel Cell</v>
          </cell>
          <cell r="U675" t="str">
            <v>Fuel Cell - East</v>
          </cell>
          <cell r="V675" t="str">
            <v>Storage</v>
          </cell>
          <cell r="W675" t="str">
            <v>ID</v>
          </cell>
          <cell r="X675" t="str">
            <v>No</v>
          </cell>
        </row>
        <row r="676">
          <cell r="A676">
            <v>228833</v>
          </cell>
          <cell r="B676" t="str">
            <v>I_GO_SC_AER</v>
          </cell>
          <cell r="C676" t="str">
            <v>I_GO_SC_AER</v>
          </cell>
          <cell r="D676" t="str">
            <v>New Thermal</v>
          </cell>
          <cell r="E676" t="str">
            <v>East</v>
          </cell>
          <cell r="F676" t="str">
            <v>SCCT Aero GO</v>
          </cell>
          <cell r="G676" t="str">
            <v/>
          </cell>
          <cell r="H676" t="str">
            <v/>
          </cell>
          <cell r="I676" t="str">
            <v>Gas</v>
          </cell>
          <cell r="J676" t="str">
            <v>Gas- Peaking</v>
          </cell>
          <cell r="K676" t="str">
            <v>Goshen</v>
          </cell>
          <cell r="L676" t="str">
            <v>SCCT Aero GO</v>
          </cell>
          <cell r="M676" t="str">
            <v>IRP_SCCT</v>
          </cell>
          <cell r="N676" t="str">
            <v>Gas</v>
          </cell>
          <cell r="O676" t="str">
            <v>Gas</v>
          </cell>
          <cell r="P676" t="str">
            <v/>
          </cell>
          <cell r="Q676" t="str">
            <v>Thermal</v>
          </cell>
          <cell r="R676" t="str">
            <v>SCCT</v>
          </cell>
          <cell r="S676" t="str">
            <v>Thermal</v>
          </cell>
          <cell r="T676" t="str">
            <v>SCCT</v>
          </cell>
          <cell r="U676" t="str">
            <v>SCCT Aero GO</v>
          </cell>
          <cell r="V676" t="str">
            <v>IRP_SCCT</v>
          </cell>
          <cell r="W676" t="str">
            <v>ID</v>
          </cell>
          <cell r="X676" t="str">
            <v>No</v>
          </cell>
        </row>
        <row r="677">
          <cell r="A677">
            <v>95875</v>
          </cell>
          <cell r="B677" t="str">
            <v>I_GO_SC_FRM</v>
          </cell>
          <cell r="C677" t="str">
            <v>I_GO_SC_FRM</v>
          </cell>
          <cell r="D677" t="str">
            <v>New Thermal</v>
          </cell>
          <cell r="E677" t="str">
            <v>East</v>
          </cell>
          <cell r="F677" t="str">
            <v>SCCT Frame ID</v>
          </cell>
          <cell r="G677" t="str">
            <v/>
          </cell>
          <cell r="H677" t="str">
            <v/>
          </cell>
          <cell r="I677" t="str">
            <v>Gas</v>
          </cell>
          <cell r="J677" t="str">
            <v>Gas- Peaking</v>
          </cell>
          <cell r="K677" t="str">
            <v>Goshen</v>
          </cell>
          <cell r="L677" t="str">
            <v>SCCT Frame ID</v>
          </cell>
          <cell r="M677" t="str">
            <v>IRP_SCCT</v>
          </cell>
          <cell r="N677" t="str">
            <v>Gas</v>
          </cell>
          <cell r="O677" t="str">
            <v>Gas</v>
          </cell>
          <cell r="Q677" t="str">
            <v>Thermal</v>
          </cell>
          <cell r="R677" t="str">
            <v>SCCT</v>
          </cell>
          <cell r="S677" t="str">
            <v>Thermal</v>
          </cell>
          <cell r="T677" t="str">
            <v>SCCT</v>
          </cell>
          <cell r="U677" t="str">
            <v>SCCT Frame ID</v>
          </cell>
          <cell r="V677" t="str">
            <v>IRP_SCCT</v>
          </cell>
          <cell r="W677" t="str">
            <v>ID</v>
          </cell>
          <cell r="X677" t="str">
            <v>No</v>
          </cell>
        </row>
        <row r="678">
          <cell r="A678">
            <v>95873</v>
          </cell>
          <cell r="B678" t="str">
            <v>I_GO_SC_ICA</v>
          </cell>
          <cell r="C678" t="str">
            <v>I_GO_SC_ICA</v>
          </cell>
          <cell r="D678" t="str">
            <v>New Thermal</v>
          </cell>
          <cell r="E678" t="str">
            <v>East</v>
          </cell>
          <cell r="F678" t="str">
            <v>IC Aero GO</v>
          </cell>
          <cell r="G678" t="str">
            <v/>
          </cell>
          <cell r="H678" t="str">
            <v/>
          </cell>
          <cell r="I678" t="str">
            <v>Gas</v>
          </cell>
          <cell r="J678" t="str">
            <v>Gas- Peaking</v>
          </cell>
          <cell r="K678" t="str">
            <v>Goshen</v>
          </cell>
          <cell r="L678" t="str">
            <v>IC Aero GO</v>
          </cell>
          <cell r="M678" t="str">
            <v>IRP_SCCT</v>
          </cell>
          <cell r="N678" t="str">
            <v>Gas</v>
          </cell>
          <cell r="O678" t="str">
            <v>Gas</v>
          </cell>
          <cell r="P678" t="str">
            <v/>
          </cell>
          <cell r="Q678" t="str">
            <v>Thermal</v>
          </cell>
          <cell r="R678" t="str">
            <v>Gas</v>
          </cell>
          <cell r="S678" t="str">
            <v>Thermal</v>
          </cell>
          <cell r="T678" t="str">
            <v>Gas</v>
          </cell>
          <cell r="U678" t="str">
            <v>IC Aero GO</v>
          </cell>
          <cell r="V678" t="str">
            <v>IRP_SCCT</v>
          </cell>
          <cell r="W678" t="str">
            <v>ID</v>
          </cell>
          <cell r="X678" t="str">
            <v>No</v>
          </cell>
        </row>
        <row r="679">
          <cell r="A679">
            <v>96070</v>
          </cell>
          <cell r="B679" t="str">
            <v>I_GO_SC_RE</v>
          </cell>
          <cell r="C679" t="str">
            <v>I_GO_SC_RE</v>
          </cell>
          <cell r="D679" t="str">
            <v>New Thermal</v>
          </cell>
          <cell r="E679" t="str">
            <v>East</v>
          </cell>
          <cell r="F679" t="str">
            <v>Reciprocating Engine - East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Gas- Peaking</v>
          </cell>
          <cell r="K679" t="str">
            <v>Goshen</v>
          </cell>
          <cell r="L679" t="str">
            <v>Reciprocating Engine - East</v>
          </cell>
          <cell r="M679" t="str">
            <v>IRP_SCCT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GAS</v>
          </cell>
          <cell r="S679" t="str">
            <v>Thermal</v>
          </cell>
          <cell r="T679" t="str">
            <v>GAS</v>
          </cell>
          <cell r="U679" t="str">
            <v>Reciprocating Engine - East</v>
          </cell>
          <cell r="V679" t="str">
            <v>IRP_SCCT</v>
          </cell>
          <cell r="W679" t="str">
            <v>ID</v>
          </cell>
          <cell r="X679" t="str">
            <v>No</v>
          </cell>
        </row>
        <row r="680">
          <cell r="A680">
            <v>96037</v>
          </cell>
          <cell r="B680" t="str">
            <v>I_GO_WD_29</v>
          </cell>
          <cell r="C680" t="str">
            <v>I_GO_WD_29</v>
          </cell>
          <cell r="D680" t="str">
            <v>New Thermal</v>
          </cell>
          <cell r="E680" t="str">
            <v>East</v>
          </cell>
          <cell r="F680" t="str">
            <v>Wind, GO, 31</v>
          </cell>
          <cell r="G680" t="str">
            <v/>
          </cell>
          <cell r="H680" t="str">
            <v/>
          </cell>
          <cell r="I680" t="str">
            <v>Wind</v>
          </cell>
          <cell r="J680" t="str">
            <v>Renewable - Wind</v>
          </cell>
          <cell r="K680" t="str">
            <v/>
          </cell>
          <cell r="L680" t="str">
            <v>Wind, GO, 31</v>
          </cell>
          <cell r="M680" t="str">
            <v>Wind</v>
          </cell>
          <cell r="N680" t="str">
            <v>Wind</v>
          </cell>
          <cell r="O680" t="str">
            <v>Wind</v>
          </cell>
          <cell r="P680" t="str">
            <v/>
          </cell>
          <cell r="Q680" t="str">
            <v>Wind</v>
          </cell>
          <cell r="R680" t="str">
            <v>Wind</v>
          </cell>
          <cell r="S680" t="str">
            <v>Wind</v>
          </cell>
          <cell r="T680" t="str">
            <v>Wind</v>
          </cell>
          <cell r="U680" t="str">
            <v>Wind, GO, 31</v>
          </cell>
          <cell r="V680" t="str">
            <v>Wind</v>
          </cell>
          <cell r="W680" t="str">
            <v>ID</v>
          </cell>
          <cell r="X680" t="str">
            <v>Yes</v>
          </cell>
        </row>
        <row r="681">
          <cell r="A681">
            <v>101742</v>
          </cell>
          <cell r="B681" t="str">
            <v>I_GO_WD_29T</v>
          </cell>
          <cell r="C681" t="str">
            <v>I_GO_WD_29T</v>
          </cell>
          <cell r="D681" t="str">
            <v>New Thermal</v>
          </cell>
          <cell r="E681" t="str">
            <v>East</v>
          </cell>
          <cell r="F681" t="str">
            <v>Wind, GO, 31</v>
          </cell>
          <cell r="G681" t="str">
            <v/>
          </cell>
          <cell r="H681" t="str">
            <v/>
          </cell>
          <cell r="I681" t="str">
            <v>Wind</v>
          </cell>
          <cell r="J681" t="str">
            <v>Renewable - Wind</v>
          </cell>
          <cell r="K681" t="str">
            <v/>
          </cell>
          <cell r="L681" t="str">
            <v>Wind, GO, 31</v>
          </cell>
          <cell r="M681" t="str">
            <v>Wind</v>
          </cell>
          <cell r="N681" t="str">
            <v>Wind</v>
          </cell>
          <cell r="O681" t="str">
            <v>Wind</v>
          </cell>
          <cell r="P681" t="str">
            <v/>
          </cell>
          <cell r="Q681" t="str">
            <v>Wind</v>
          </cell>
          <cell r="R681" t="str">
            <v>Wind</v>
          </cell>
          <cell r="S681" t="str">
            <v>Wind</v>
          </cell>
          <cell r="T681" t="str">
            <v>Wind</v>
          </cell>
          <cell r="U681" t="str">
            <v>Wind, GO, 31</v>
          </cell>
          <cell r="V681" t="str">
            <v>Wind</v>
          </cell>
          <cell r="W681" t="str">
            <v>ID</v>
          </cell>
          <cell r="X681" t="str">
            <v>Yes</v>
          </cell>
        </row>
        <row r="682">
          <cell r="A682">
            <v>101847</v>
          </cell>
          <cell r="B682" t="str">
            <v>I_Hem_WD_29</v>
          </cell>
          <cell r="C682" t="str">
            <v>I_Hem_WD_29</v>
          </cell>
          <cell r="D682" t="str">
            <v>New Thermal</v>
          </cell>
          <cell r="E682" t="str">
            <v>West</v>
          </cell>
          <cell r="F682" t="str">
            <v>Wind, HM, 29</v>
          </cell>
          <cell r="G682" t="str">
            <v/>
          </cell>
          <cell r="H682" t="str">
            <v/>
          </cell>
          <cell r="I682" t="str">
            <v>Wind</v>
          </cell>
          <cell r="J682" t="str">
            <v>Renewable - Wind</v>
          </cell>
          <cell r="K682" t="str">
            <v/>
          </cell>
          <cell r="L682" t="str">
            <v>Wind, HM, 29</v>
          </cell>
          <cell r="M682" t="str">
            <v>Wind</v>
          </cell>
          <cell r="N682" t="str">
            <v>Wind</v>
          </cell>
          <cell r="O682" t="str">
            <v>Wind</v>
          </cell>
          <cell r="P682" t="str">
            <v/>
          </cell>
          <cell r="Q682" t="str">
            <v>Wind</v>
          </cell>
          <cell r="R682" t="str">
            <v>Wind</v>
          </cell>
          <cell r="S682" t="str">
            <v>Wind</v>
          </cell>
          <cell r="T682" t="str">
            <v>Wind</v>
          </cell>
          <cell r="U682" t="str">
            <v>Wind, HM, 29</v>
          </cell>
          <cell r="V682" t="str">
            <v>Wind</v>
          </cell>
          <cell r="W682" t="str">
            <v>OR</v>
          </cell>
          <cell r="X682" t="str">
            <v>Yes</v>
          </cell>
        </row>
        <row r="683">
          <cell r="A683">
            <v>101848</v>
          </cell>
          <cell r="B683" t="str">
            <v>I_Hem_WD_29T</v>
          </cell>
          <cell r="C683" t="str">
            <v>I_Hem_WD_29T</v>
          </cell>
          <cell r="D683" t="str">
            <v>New Thermal</v>
          </cell>
          <cell r="E683" t="str">
            <v>West</v>
          </cell>
          <cell r="F683" t="str">
            <v>Wind, HM, 29</v>
          </cell>
          <cell r="G683" t="str">
            <v/>
          </cell>
          <cell r="H683" t="str">
            <v/>
          </cell>
          <cell r="I683" t="str">
            <v>Wind</v>
          </cell>
          <cell r="J683" t="str">
            <v>Renewable - Wind</v>
          </cell>
          <cell r="K683" t="str">
            <v/>
          </cell>
          <cell r="L683" t="str">
            <v>Wind, HM, 29</v>
          </cell>
          <cell r="M683" t="str">
            <v>Wind</v>
          </cell>
          <cell r="N683" t="str">
            <v>Wind</v>
          </cell>
          <cell r="O683" t="str">
            <v>Wind</v>
          </cell>
          <cell r="P683" t="str">
            <v/>
          </cell>
          <cell r="Q683" t="str">
            <v>Wind</v>
          </cell>
          <cell r="R683" t="str">
            <v>Wind</v>
          </cell>
          <cell r="S683" t="str">
            <v>Wind</v>
          </cell>
          <cell r="T683" t="str">
            <v>Wind</v>
          </cell>
          <cell r="U683" t="str">
            <v>Wind, HM, 29</v>
          </cell>
          <cell r="V683" t="str">
            <v>Wind</v>
          </cell>
          <cell r="W683" t="str">
            <v>OR</v>
          </cell>
          <cell r="X683" t="str">
            <v>Yes</v>
          </cell>
        </row>
        <row r="684">
          <cell r="A684">
            <v>228918</v>
          </cell>
          <cell r="B684" t="str">
            <v>I_HTN_CC_F1</v>
          </cell>
          <cell r="C684" t="str">
            <v>I_HTN_CC_F1</v>
          </cell>
          <cell r="D684" t="str">
            <v>New Thermal</v>
          </cell>
          <cell r="E684" t="str">
            <v>East</v>
          </cell>
          <cell r="F684" t="str">
            <v>CCCT - Huntington - F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F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F 1x1</v>
          </cell>
          <cell r="V684" t="str">
            <v>IRP_CCCT</v>
          </cell>
          <cell r="W684" t="str">
            <v>UT</v>
          </cell>
          <cell r="X684" t="str">
            <v>No</v>
          </cell>
        </row>
        <row r="685">
          <cell r="A685">
            <v>228919</v>
          </cell>
          <cell r="B685" t="str">
            <v>I_HTN_CC_F1D</v>
          </cell>
          <cell r="C685" t="str">
            <v>I_HTN_CC_F1D</v>
          </cell>
          <cell r="D685" t="str">
            <v>New Thermal</v>
          </cell>
          <cell r="E685" t="str">
            <v>East</v>
          </cell>
          <cell r="F685" t="str">
            <v>CCCT - Huntington - F 1x1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F 1x1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F 1x1</v>
          </cell>
          <cell r="V685" t="str">
            <v>IRP_CCCT</v>
          </cell>
          <cell r="W685" t="str">
            <v>UT</v>
          </cell>
          <cell r="X685" t="str">
            <v>No</v>
          </cell>
        </row>
        <row r="686">
          <cell r="A686">
            <v>228920</v>
          </cell>
          <cell r="B686" t="str">
            <v>I_HTN_CC_F2</v>
          </cell>
          <cell r="C686" t="str">
            <v>I_HTN_CC_F2</v>
          </cell>
          <cell r="D686" t="str">
            <v>New Thermal</v>
          </cell>
          <cell r="E686" t="str">
            <v>East</v>
          </cell>
          <cell r="F686" t="str">
            <v>CCCT - Huntington - F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F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F 2x1</v>
          </cell>
          <cell r="V686" t="str">
            <v>IRP_CCCT</v>
          </cell>
          <cell r="W686" t="str">
            <v>UT</v>
          </cell>
          <cell r="X686" t="str">
            <v>No</v>
          </cell>
        </row>
        <row r="687">
          <cell r="A687">
            <v>228921</v>
          </cell>
          <cell r="B687" t="str">
            <v>I_HTN_CC_F2D</v>
          </cell>
          <cell r="C687" t="str">
            <v>I_HTN_CC_F2D</v>
          </cell>
          <cell r="D687" t="str">
            <v>New Thermal</v>
          </cell>
          <cell r="E687" t="str">
            <v>East</v>
          </cell>
          <cell r="F687" t="str">
            <v>CCCT - Huntington - F 2x1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F 2x1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F 2x1</v>
          </cell>
          <cell r="V687" t="str">
            <v>IRP_CCCT</v>
          </cell>
          <cell r="W687" t="str">
            <v>UT</v>
          </cell>
          <cell r="X687" t="str">
            <v>No</v>
          </cell>
        </row>
        <row r="688">
          <cell r="A688">
            <v>228922</v>
          </cell>
          <cell r="B688" t="str">
            <v>I_HTN_CC_G1</v>
          </cell>
          <cell r="C688" t="str">
            <v>I_HTN_CC_G1</v>
          </cell>
          <cell r="D688" t="str">
            <v>New Thermal</v>
          </cell>
          <cell r="E688" t="str">
            <v>East</v>
          </cell>
          <cell r="F688" t="str">
            <v>CCCT - Huntington - G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G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G 1x1</v>
          </cell>
          <cell r="V688" t="str">
            <v>IRP_CCCT</v>
          </cell>
          <cell r="W688" t="str">
            <v>UT</v>
          </cell>
          <cell r="X688" t="str">
            <v>No</v>
          </cell>
        </row>
        <row r="689">
          <cell r="A689">
            <v>228923</v>
          </cell>
          <cell r="B689" t="str">
            <v>I_HTN_CC_G1D</v>
          </cell>
          <cell r="C689" t="str">
            <v>I_HTN_CC_G1D</v>
          </cell>
          <cell r="D689" t="str">
            <v>New Thermal</v>
          </cell>
          <cell r="E689" t="str">
            <v>East</v>
          </cell>
          <cell r="F689" t="str">
            <v>CCCT - Huntington - G 1x1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 - CCCT</v>
          </cell>
          <cell r="K689" t="str">
            <v>Huntington</v>
          </cell>
          <cell r="L689" t="str">
            <v>CCCT - Huntington - G 1x1</v>
          </cell>
          <cell r="M689" t="str">
            <v>IRP_CCCT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CCCT</v>
          </cell>
          <cell r="S689" t="str">
            <v>Thermal</v>
          </cell>
          <cell r="T689" t="str">
            <v>CCCT</v>
          </cell>
          <cell r="U689" t="str">
            <v>CCCT - Huntington - G 1x1</v>
          </cell>
          <cell r="V689" t="str">
            <v>IRP_CCCT</v>
          </cell>
          <cell r="W689" t="str">
            <v>UT</v>
          </cell>
          <cell r="X689" t="str">
            <v>No</v>
          </cell>
        </row>
        <row r="690">
          <cell r="A690">
            <v>228924</v>
          </cell>
          <cell r="B690" t="str">
            <v>I_HTN_CC_G2</v>
          </cell>
          <cell r="C690" t="str">
            <v>I_HTN_CC_G2</v>
          </cell>
          <cell r="D690" t="str">
            <v>New Thermal</v>
          </cell>
          <cell r="E690" t="str">
            <v>East</v>
          </cell>
          <cell r="F690" t="str">
            <v>CCCT - Huntington - G 2x1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 - CCCT</v>
          </cell>
          <cell r="K690" t="str">
            <v>Huntington</v>
          </cell>
          <cell r="L690" t="str">
            <v>CCCT - Huntington - G 2x1</v>
          </cell>
          <cell r="M690" t="str">
            <v>IRP_CCCT</v>
          </cell>
          <cell r="N690" t="str">
            <v>Gas</v>
          </cell>
          <cell r="O690" t="str">
            <v>Gas</v>
          </cell>
          <cell r="P690" t="str">
            <v/>
          </cell>
          <cell r="Q690" t="str">
            <v>Thermal</v>
          </cell>
          <cell r="R690" t="str">
            <v>CCCT</v>
          </cell>
          <cell r="S690" t="str">
            <v>Thermal</v>
          </cell>
          <cell r="T690" t="str">
            <v>CCCT</v>
          </cell>
          <cell r="U690" t="str">
            <v>CCCT - Huntington - G 2x1</v>
          </cell>
          <cell r="V690" t="str">
            <v>IRP_CCCT</v>
          </cell>
          <cell r="W690" t="str">
            <v>UT</v>
          </cell>
          <cell r="X690" t="str">
            <v>No</v>
          </cell>
        </row>
        <row r="691">
          <cell r="A691">
            <v>228925</v>
          </cell>
          <cell r="B691" t="str">
            <v>I_HTN_CC_G2D</v>
          </cell>
          <cell r="C691" t="str">
            <v>I_HTN_CC_G2D</v>
          </cell>
          <cell r="D691" t="str">
            <v>New Thermal</v>
          </cell>
          <cell r="E691" t="str">
            <v>East</v>
          </cell>
          <cell r="F691" t="str">
            <v>CCCT - Huntington - G 2x1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 - CCCT</v>
          </cell>
          <cell r="K691" t="str">
            <v>Huntington</v>
          </cell>
          <cell r="L691" t="str">
            <v>CCCT - Huntington - G 2x1</v>
          </cell>
          <cell r="M691" t="str">
            <v>IRP_CCCT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CCCT</v>
          </cell>
          <cell r="S691" t="str">
            <v>Thermal</v>
          </cell>
          <cell r="T691" t="str">
            <v>CCCT</v>
          </cell>
          <cell r="U691" t="str">
            <v>CCCT - Huntington - G 2x1</v>
          </cell>
          <cell r="V691" t="str">
            <v>IRP_CCCT</v>
          </cell>
          <cell r="W691" t="str">
            <v>UT</v>
          </cell>
          <cell r="X691" t="str">
            <v>No</v>
          </cell>
        </row>
        <row r="692">
          <cell r="A692">
            <v>228926</v>
          </cell>
          <cell r="B692" t="str">
            <v>I_HTN_CC_J1</v>
          </cell>
          <cell r="C692" t="str">
            <v>I_HTN_CC_J1</v>
          </cell>
          <cell r="D692" t="str">
            <v>New Thermal</v>
          </cell>
          <cell r="E692" t="str">
            <v>East</v>
          </cell>
          <cell r="F692" t="str">
            <v>CCCT - Huntington - J 1x1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 - CCCT</v>
          </cell>
          <cell r="K692" t="str">
            <v>Huntington</v>
          </cell>
          <cell r="L692" t="str">
            <v>CCCT - Huntington - J 1x1</v>
          </cell>
          <cell r="M692" t="str">
            <v>IRP_CCCT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CCCT</v>
          </cell>
          <cell r="S692" t="str">
            <v>Thermal</v>
          </cell>
          <cell r="T692" t="str">
            <v>CCCT</v>
          </cell>
          <cell r="U692" t="str">
            <v>CCCT - Huntington - J 1x1</v>
          </cell>
          <cell r="V692" t="str">
            <v>IRP_CCCT</v>
          </cell>
          <cell r="W692" t="str">
            <v>UT</v>
          </cell>
          <cell r="X692" t="str">
            <v>No</v>
          </cell>
        </row>
        <row r="693">
          <cell r="A693">
            <v>228927</v>
          </cell>
          <cell r="B693" t="str">
            <v>I_HTN_CC_J1D</v>
          </cell>
          <cell r="C693" t="str">
            <v>I_HTN_CC_J1D</v>
          </cell>
          <cell r="D693" t="str">
            <v>New Thermal</v>
          </cell>
          <cell r="E693" t="str">
            <v>East</v>
          </cell>
          <cell r="F693" t="str">
            <v>CCCT - Huntington - J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Huntington</v>
          </cell>
          <cell r="L693" t="str">
            <v>CCCT - Huntington - J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Huntington - J 1x1</v>
          </cell>
          <cell r="V693" t="str">
            <v>IRP_CCCT</v>
          </cell>
          <cell r="W693" t="str">
            <v>UT</v>
          </cell>
          <cell r="X693" t="str">
            <v>No</v>
          </cell>
        </row>
        <row r="694">
          <cell r="A694">
            <v>228928</v>
          </cell>
          <cell r="B694" t="str">
            <v>I_HTN_SC_AER</v>
          </cell>
          <cell r="C694" t="str">
            <v>I_HTN_SC_AER</v>
          </cell>
          <cell r="D694" t="str">
            <v>New Thermal</v>
          </cell>
          <cell r="E694" t="str">
            <v>East</v>
          </cell>
          <cell r="F694" t="str">
            <v>SCCT Aero HTN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Gas- Peaking</v>
          </cell>
          <cell r="K694" t="str">
            <v>Huntington</v>
          </cell>
          <cell r="L694" t="str">
            <v>SCCT Aero HTN</v>
          </cell>
          <cell r="M694" t="str">
            <v>IRP_SCCT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SCCT</v>
          </cell>
          <cell r="S694" t="str">
            <v>Thermal</v>
          </cell>
          <cell r="T694" t="str">
            <v>SCCT</v>
          </cell>
          <cell r="U694" t="str">
            <v>SCCT Aero HTN</v>
          </cell>
          <cell r="V694" t="str">
            <v>IRP_SCCT</v>
          </cell>
          <cell r="W694" t="str">
            <v>UT</v>
          </cell>
          <cell r="X694" t="str">
            <v>No</v>
          </cell>
        </row>
        <row r="695">
          <cell r="A695">
            <v>228929</v>
          </cell>
          <cell r="B695" t="str">
            <v>I_HTN_SC_FRM</v>
          </cell>
          <cell r="C695" t="str">
            <v>I_HTN_SC_FRM</v>
          </cell>
          <cell r="D695" t="str">
            <v>New Thermal</v>
          </cell>
          <cell r="E695" t="str">
            <v>East</v>
          </cell>
          <cell r="F695" t="str">
            <v>SCCT Frame HTN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Gas- Peaking</v>
          </cell>
          <cell r="K695" t="str">
            <v>Huntington</v>
          </cell>
          <cell r="L695" t="str">
            <v>SCCT Frame HTN</v>
          </cell>
          <cell r="M695" t="str">
            <v>IRP_SCCT</v>
          </cell>
          <cell r="N695" t="str">
            <v>Gas</v>
          </cell>
          <cell r="O695" t="str">
            <v>Gas</v>
          </cell>
          <cell r="Q695" t="str">
            <v>Thermal</v>
          </cell>
          <cell r="R695" t="str">
            <v>SCCT</v>
          </cell>
          <cell r="S695" t="str">
            <v>Thermal</v>
          </cell>
          <cell r="T695" t="str">
            <v>SCCT</v>
          </cell>
          <cell r="U695" t="str">
            <v>SCCT Frame HTN</v>
          </cell>
          <cell r="V695" t="str">
            <v>IRP_SCCT</v>
          </cell>
          <cell r="W695" t="str">
            <v>UT</v>
          </cell>
          <cell r="X695" t="str">
            <v>No</v>
          </cell>
        </row>
        <row r="696">
          <cell r="A696">
            <v>228930</v>
          </cell>
          <cell r="B696" t="str">
            <v>I_HTN_SC_ICA</v>
          </cell>
          <cell r="C696" t="str">
            <v>I_HTN_SC_ICA</v>
          </cell>
          <cell r="D696" t="str">
            <v>New Thermal</v>
          </cell>
          <cell r="E696" t="str">
            <v>East</v>
          </cell>
          <cell r="F696" t="str">
            <v>IC Aero HTN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Gas- Peaking</v>
          </cell>
          <cell r="K696" t="str">
            <v>Huntington</v>
          </cell>
          <cell r="L696" t="str">
            <v>IC Aero HTN</v>
          </cell>
          <cell r="M696" t="str">
            <v>IRP_SCCT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SCCT</v>
          </cell>
          <cell r="S696" t="str">
            <v>Thermal</v>
          </cell>
          <cell r="T696" t="str">
            <v>SCCT</v>
          </cell>
          <cell r="U696" t="str">
            <v>IC Aero HTN</v>
          </cell>
          <cell r="V696" t="str">
            <v>IRP_SCCT</v>
          </cell>
          <cell r="W696" t="str">
            <v>UT</v>
          </cell>
          <cell r="X696" t="str">
            <v>No</v>
          </cell>
        </row>
        <row r="697">
          <cell r="A697">
            <v>228931</v>
          </cell>
          <cell r="B697" t="str">
            <v>I_HTN_SC_RE</v>
          </cell>
          <cell r="C697" t="str">
            <v>I_HTN_SC_RE</v>
          </cell>
          <cell r="D697" t="str">
            <v>New Thermal</v>
          </cell>
          <cell r="E697" t="str">
            <v>East</v>
          </cell>
          <cell r="F697" t="str">
            <v>Reciprocating Engine - East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Gas- Peaking</v>
          </cell>
          <cell r="K697" t="str">
            <v>Huntington</v>
          </cell>
          <cell r="L697" t="str">
            <v>Reciprocating Engine - East</v>
          </cell>
          <cell r="M697" t="str">
            <v>IRP_SCCT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SCCT</v>
          </cell>
          <cell r="S697" t="str">
            <v>Thermal</v>
          </cell>
          <cell r="T697" t="str">
            <v>SCCT</v>
          </cell>
          <cell r="U697" t="str">
            <v>Reciprocating Engine - East</v>
          </cell>
          <cell r="V697" t="str">
            <v>IRP_SCCT</v>
          </cell>
          <cell r="W697" t="str">
            <v>UT</v>
          </cell>
          <cell r="X697" t="str">
            <v>No</v>
          </cell>
        </row>
        <row r="698">
          <cell r="A698">
            <v>228813</v>
          </cell>
          <cell r="B698" t="str">
            <v>I_HTR_CC_F1</v>
          </cell>
          <cell r="C698" t="str">
            <v>I_HTR_CC_F1</v>
          </cell>
          <cell r="D698" t="str">
            <v>New Thermal</v>
          </cell>
          <cell r="E698" t="str">
            <v>East</v>
          </cell>
          <cell r="F698" t="str">
            <v>CCCT - Hunter - F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F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F 1x1</v>
          </cell>
          <cell r="V698" t="str">
            <v>IRP_CCCT</v>
          </cell>
          <cell r="W698" t="str">
            <v>UT</v>
          </cell>
          <cell r="X698" t="str">
            <v>No</v>
          </cell>
        </row>
        <row r="699">
          <cell r="A699">
            <v>228814</v>
          </cell>
          <cell r="B699" t="str">
            <v>I_HTR_CC_F1D</v>
          </cell>
          <cell r="C699" t="str">
            <v>I_HTR_CC_F1D</v>
          </cell>
          <cell r="D699" t="str">
            <v>New Thermal</v>
          </cell>
          <cell r="E699" t="str">
            <v>East</v>
          </cell>
          <cell r="F699" t="str">
            <v>CCCT - Hunter - F 1x1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F 1x1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F 1x1</v>
          </cell>
          <cell r="V699" t="str">
            <v>IRP_CCCT</v>
          </cell>
          <cell r="W699" t="str">
            <v>UT</v>
          </cell>
          <cell r="X699" t="str">
            <v>No</v>
          </cell>
        </row>
        <row r="700">
          <cell r="A700">
            <v>228815</v>
          </cell>
          <cell r="B700" t="str">
            <v>I_HTR_CC_F2</v>
          </cell>
          <cell r="C700" t="str">
            <v>I_HTR_CC_F2</v>
          </cell>
          <cell r="D700" t="str">
            <v>New Thermal</v>
          </cell>
          <cell r="E700" t="str">
            <v>East</v>
          </cell>
          <cell r="F700" t="str">
            <v>CCCT - Hunter - F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F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F 2x1</v>
          </cell>
          <cell r="V700" t="str">
            <v>IRP_CCCT</v>
          </cell>
          <cell r="W700" t="str">
            <v>UT</v>
          </cell>
          <cell r="X700" t="str">
            <v>No</v>
          </cell>
        </row>
        <row r="701">
          <cell r="A701">
            <v>228816</v>
          </cell>
          <cell r="B701" t="str">
            <v>I_HTR_CC_F2D</v>
          </cell>
          <cell r="C701" t="str">
            <v>I_HTR_CC_F2D</v>
          </cell>
          <cell r="D701" t="str">
            <v>New Thermal</v>
          </cell>
          <cell r="E701" t="str">
            <v>East</v>
          </cell>
          <cell r="F701" t="str">
            <v>CCCT - Hunter - F 2x1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F 2x1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F 2x1</v>
          </cell>
          <cell r="V701" t="str">
            <v>IRP_CCCT</v>
          </cell>
          <cell r="W701" t="str">
            <v>UT</v>
          </cell>
          <cell r="X701" t="str">
            <v>No</v>
          </cell>
        </row>
        <row r="702">
          <cell r="A702">
            <v>228817</v>
          </cell>
          <cell r="B702" t="str">
            <v>I_HTR_CC_G1</v>
          </cell>
          <cell r="C702" t="str">
            <v>I_HTR_CC_G1</v>
          </cell>
          <cell r="D702" t="str">
            <v>New Thermal</v>
          </cell>
          <cell r="E702" t="str">
            <v>East</v>
          </cell>
          <cell r="F702" t="str">
            <v>CCCT - Hunter - G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G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G 1x1</v>
          </cell>
          <cell r="V702" t="str">
            <v>IRP_CCCT</v>
          </cell>
          <cell r="W702" t="str">
            <v>UT</v>
          </cell>
          <cell r="X702" t="str">
            <v>No</v>
          </cell>
        </row>
        <row r="703">
          <cell r="A703">
            <v>228818</v>
          </cell>
          <cell r="B703" t="str">
            <v>I_HTR_CC_G1D</v>
          </cell>
          <cell r="C703" t="str">
            <v>I_HTR_CC_G1D</v>
          </cell>
          <cell r="D703" t="str">
            <v>New Thermal</v>
          </cell>
          <cell r="E703" t="str">
            <v>East</v>
          </cell>
          <cell r="F703" t="str">
            <v>CCCT - Hunter - G 1x1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 - CCCT</v>
          </cell>
          <cell r="K703" t="str">
            <v>Hunter</v>
          </cell>
          <cell r="L703" t="str">
            <v>CCCT - Hunter - G 1x1</v>
          </cell>
          <cell r="M703" t="str">
            <v>IRP_CCCT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CCCT</v>
          </cell>
          <cell r="S703" t="str">
            <v>Thermal</v>
          </cell>
          <cell r="T703" t="str">
            <v>CCCT</v>
          </cell>
          <cell r="U703" t="str">
            <v>CCCT - Hunter - G 1x1</v>
          </cell>
          <cell r="V703" t="str">
            <v>IRP_CCCT</v>
          </cell>
          <cell r="W703" t="str">
            <v>UT</v>
          </cell>
          <cell r="X703" t="str">
            <v>No</v>
          </cell>
        </row>
        <row r="704">
          <cell r="A704">
            <v>228819</v>
          </cell>
          <cell r="B704" t="str">
            <v>I_HTR_CC_G2</v>
          </cell>
          <cell r="C704" t="str">
            <v>I_HTR_CC_G2</v>
          </cell>
          <cell r="D704" t="str">
            <v>New Thermal</v>
          </cell>
          <cell r="E704" t="str">
            <v>East</v>
          </cell>
          <cell r="F704" t="str">
            <v>CCCT - Hunter - G 2x1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 - CCCT</v>
          </cell>
          <cell r="K704" t="str">
            <v>Hunter</v>
          </cell>
          <cell r="L704" t="str">
            <v>CCCT - Hunter - G 2x1</v>
          </cell>
          <cell r="M704" t="str">
            <v>IRP_CCCT</v>
          </cell>
          <cell r="N704" t="str">
            <v>Gas</v>
          </cell>
          <cell r="O704" t="str">
            <v>Gas</v>
          </cell>
          <cell r="P704" t="str">
            <v/>
          </cell>
          <cell r="Q704" t="str">
            <v>Thermal</v>
          </cell>
          <cell r="R704" t="str">
            <v>CCCT</v>
          </cell>
          <cell r="S704" t="str">
            <v>Thermal</v>
          </cell>
          <cell r="T704" t="str">
            <v>CCCT</v>
          </cell>
          <cell r="U704" t="str">
            <v>CCCT - Hunter - G 2x1</v>
          </cell>
          <cell r="V704" t="str">
            <v>IRP_CCCT</v>
          </cell>
          <cell r="W704" t="str">
            <v>UT</v>
          </cell>
          <cell r="X704" t="str">
            <v>No</v>
          </cell>
        </row>
        <row r="705">
          <cell r="A705">
            <v>228820</v>
          </cell>
          <cell r="B705" t="str">
            <v>I_HTR_CC_G2D</v>
          </cell>
          <cell r="C705" t="str">
            <v>I_HTR_CC_G2D</v>
          </cell>
          <cell r="D705" t="str">
            <v>New Thermal</v>
          </cell>
          <cell r="E705" t="str">
            <v>East</v>
          </cell>
          <cell r="F705" t="str">
            <v>CCCT - Hunter - G 2x1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 - CCCT</v>
          </cell>
          <cell r="K705" t="str">
            <v>Hunter</v>
          </cell>
          <cell r="L705" t="str">
            <v>CCCT - Hunter - G 2x1</v>
          </cell>
          <cell r="M705" t="str">
            <v>IRP_CCCT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CCCT</v>
          </cell>
          <cell r="S705" t="str">
            <v>Thermal</v>
          </cell>
          <cell r="T705" t="str">
            <v>CCCT</v>
          </cell>
          <cell r="U705" t="str">
            <v>CCCT - Hunter - G 2x1</v>
          </cell>
          <cell r="V705" t="str">
            <v>IRP_CCCT</v>
          </cell>
          <cell r="W705" t="str">
            <v>UT</v>
          </cell>
          <cell r="X705" t="str">
            <v>No</v>
          </cell>
        </row>
        <row r="706">
          <cell r="A706">
            <v>228821</v>
          </cell>
          <cell r="B706" t="str">
            <v>I_HTR_CC_J1</v>
          </cell>
          <cell r="C706" t="str">
            <v>I_HTR_CC_J1</v>
          </cell>
          <cell r="D706" t="str">
            <v>New Thermal</v>
          </cell>
          <cell r="E706" t="str">
            <v>East</v>
          </cell>
          <cell r="F706" t="str">
            <v>CCCT - Hunter - J 1x1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 - CCCT</v>
          </cell>
          <cell r="K706" t="str">
            <v>Hunter</v>
          </cell>
          <cell r="L706" t="str">
            <v>CCCT - Hunter - J 1x1</v>
          </cell>
          <cell r="M706" t="str">
            <v>IRP_CCCT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CCCT</v>
          </cell>
          <cell r="S706" t="str">
            <v>Thermal</v>
          </cell>
          <cell r="T706" t="str">
            <v>CCCT</v>
          </cell>
          <cell r="U706" t="str">
            <v>CCCT - Hunter - J 1x1</v>
          </cell>
          <cell r="V706" t="str">
            <v>IRP_CCCT</v>
          </cell>
          <cell r="W706" t="str">
            <v>UT</v>
          </cell>
          <cell r="X706" t="str">
            <v>No</v>
          </cell>
        </row>
        <row r="707">
          <cell r="A707">
            <v>228822</v>
          </cell>
          <cell r="B707" t="str">
            <v>I_HTR_CC_J1D</v>
          </cell>
          <cell r="C707" t="str">
            <v>I_HTR_CC_J1D</v>
          </cell>
          <cell r="D707" t="str">
            <v>New Thermal</v>
          </cell>
          <cell r="E707" t="str">
            <v>East</v>
          </cell>
          <cell r="F707" t="str">
            <v>CCCT - Hunter - J 1x1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Hunter</v>
          </cell>
          <cell r="L707" t="str">
            <v>CCCT - Hunter - J 1x1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Hunter - J 1x1</v>
          </cell>
          <cell r="V707" t="str">
            <v>IRP_CCCT</v>
          </cell>
          <cell r="W707" t="str">
            <v>UT</v>
          </cell>
          <cell r="X707" t="str">
            <v>No</v>
          </cell>
        </row>
        <row r="708">
          <cell r="A708">
            <v>228809</v>
          </cell>
          <cell r="B708" t="str">
            <v>I_HTR_SC_AER</v>
          </cell>
          <cell r="C708" t="str">
            <v>I_HTR_SC_AER</v>
          </cell>
          <cell r="D708" t="str">
            <v>New Thermal</v>
          </cell>
          <cell r="E708" t="str">
            <v>East</v>
          </cell>
          <cell r="F708" t="str">
            <v>SCCT Aero HTR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Gas- Peaking</v>
          </cell>
          <cell r="K708" t="str">
            <v>Hunter</v>
          </cell>
          <cell r="L708" t="str">
            <v>SCCT Aero HTR</v>
          </cell>
          <cell r="M708" t="str">
            <v>IRP_SCCT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SCCT</v>
          </cell>
          <cell r="S708" t="str">
            <v>Thermal</v>
          </cell>
          <cell r="T708" t="str">
            <v>SCCT</v>
          </cell>
          <cell r="U708" t="str">
            <v>SCCT Aero HTR</v>
          </cell>
          <cell r="V708" t="str">
            <v>IRP_SCCT</v>
          </cell>
          <cell r="W708" t="str">
            <v>UT</v>
          </cell>
          <cell r="X708" t="str">
            <v>No</v>
          </cell>
        </row>
        <row r="709">
          <cell r="A709">
            <v>228811</v>
          </cell>
          <cell r="B709" t="str">
            <v>I_HTR_SC_FRM</v>
          </cell>
          <cell r="C709" t="str">
            <v>I_HTR_SC_FRM</v>
          </cell>
          <cell r="D709" t="str">
            <v>New Thermal</v>
          </cell>
          <cell r="E709" t="str">
            <v>East</v>
          </cell>
          <cell r="F709" t="str">
            <v>SCCT Frame HTR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Gas- Peaking</v>
          </cell>
          <cell r="K709" t="str">
            <v>Hunter</v>
          </cell>
          <cell r="L709" t="str">
            <v>SCCT Frame HTR</v>
          </cell>
          <cell r="M709" t="str">
            <v>IRP_SCCT</v>
          </cell>
          <cell r="N709" t="str">
            <v>Gas</v>
          </cell>
          <cell r="O709" t="str">
            <v>Gas</v>
          </cell>
          <cell r="Q709" t="str">
            <v>Thermal</v>
          </cell>
          <cell r="R709" t="str">
            <v>SCCT</v>
          </cell>
          <cell r="S709" t="str">
            <v>Thermal</v>
          </cell>
          <cell r="T709" t="str">
            <v>SCCT</v>
          </cell>
          <cell r="U709" t="str">
            <v>SCCT Frame HTR</v>
          </cell>
          <cell r="V709" t="str">
            <v>IRP_SCCT</v>
          </cell>
          <cell r="W709" t="str">
            <v>UT</v>
          </cell>
          <cell r="X709" t="str">
            <v>No</v>
          </cell>
        </row>
        <row r="710">
          <cell r="A710">
            <v>228810</v>
          </cell>
          <cell r="B710" t="str">
            <v>I_HTR_SC_ICA</v>
          </cell>
          <cell r="C710" t="str">
            <v>I_HTR_SC_ICA</v>
          </cell>
          <cell r="D710" t="str">
            <v>New Thermal</v>
          </cell>
          <cell r="E710" t="str">
            <v>East</v>
          </cell>
          <cell r="F710" t="str">
            <v>IC Aero HTR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Gas- Peaking</v>
          </cell>
          <cell r="K710" t="str">
            <v>Hunter</v>
          </cell>
          <cell r="L710" t="str">
            <v>IC Aero HTR</v>
          </cell>
          <cell r="M710" t="str">
            <v>IRP_SCCT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SCCT</v>
          </cell>
          <cell r="S710" t="str">
            <v>Thermal</v>
          </cell>
          <cell r="T710" t="str">
            <v>SCCT</v>
          </cell>
          <cell r="U710" t="str">
            <v>IC Aero HTR</v>
          </cell>
          <cell r="V710" t="str">
            <v>IRP_SCCT</v>
          </cell>
          <cell r="W710" t="str">
            <v>UT</v>
          </cell>
          <cell r="X710" t="str">
            <v>No</v>
          </cell>
        </row>
        <row r="711">
          <cell r="A711">
            <v>228812</v>
          </cell>
          <cell r="B711" t="str">
            <v>I_HTR_SC_RE</v>
          </cell>
          <cell r="C711" t="str">
            <v>I_HTR_SC_RE</v>
          </cell>
          <cell r="D711" t="str">
            <v>New Thermal</v>
          </cell>
          <cell r="E711" t="str">
            <v>East</v>
          </cell>
          <cell r="F711" t="str">
            <v>Reciprocating Engine - East</v>
          </cell>
          <cell r="G711" t="str">
            <v/>
          </cell>
          <cell r="H711" t="str">
            <v/>
          </cell>
          <cell r="I711" t="str">
            <v>Gas</v>
          </cell>
          <cell r="J711" t="str">
            <v>Gas- Peaking</v>
          </cell>
          <cell r="K711" t="str">
            <v>Hunter</v>
          </cell>
          <cell r="L711" t="str">
            <v>Reciprocating Engine - East</v>
          </cell>
          <cell r="M711" t="str">
            <v>IRP_SCCT</v>
          </cell>
          <cell r="N711" t="str">
            <v>Gas</v>
          </cell>
          <cell r="O711" t="str">
            <v>Gas</v>
          </cell>
          <cell r="P711" t="str">
            <v/>
          </cell>
          <cell r="Q711" t="str">
            <v>Thermal</v>
          </cell>
          <cell r="R711" t="str">
            <v>SCCT</v>
          </cell>
          <cell r="S711" t="str">
            <v>Thermal</v>
          </cell>
          <cell r="T711" t="str">
            <v>SCCT</v>
          </cell>
          <cell r="U711" t="str">
            <v>Reciprocating Engine - East</v>
          </cell>
          <cell r="V711" t="str">
            <v>IRP_SCCT</v>
          </cell>
          <cell r="W711" t="str">
            <v>UT</v>
          </cell>
          <cell r="X711" t="str">
            <v>No</v>
          </cell>
        </row>
        <row r="712">
          <cell r="A712">
            <v>228827</v>
          </cell>
          <cell r="B712" t="str">
            <v>I_JB_CC_G2</v>
          </cell>
          <cell r="C712" t="str">
            <v>I_JB_CC_G2</v>
          </cell>
          <cell r="D712" t="str">
            <v>New Thermal</v>
          </cell>
          <cell r="E712" t="str">
            <v>West</v>
          </cell>
          <cell r="F712" t="str">
            <v>CCCT - Jbridger - G 2x1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 - CCCT</v>
          </cell>
          <cell r="K712" t="str">
            <v>Jbridger</v>
          </cell>
          <cell r="L712" t="str">
            <v>CCCT - Jbridger - G 2x1</v>
          </cell>
          <cell r="M712" t="str">
            <v>IRP_CCCT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CCCT</v>
          </cell>
          <cell r="S712" t="str">
            <v>Thermal</v>
          </cell>
          <cell r="T712" t="str">
            <v>CCCT</v>
          </cell>
          <cell r="U712" t="str">
            <v>CCCT - Jbridger - G 2x1</v>
          </cell>
          <cell r="V712" t="str">
            <v>IRP_CCCT</v>
          </cell>
          <cell r="W712" t="str">
            <v>WY</v>
          </cell>
          <cell r="X712" t="str">
            <v>No</v>
          </cell>
        </row>
        <row r="713">
          <cell r="A713">
            <v>228828</v>
          </cell>
          <cell r="B713" t="str">
            <v>I_JB_CC_G2D</v>
          </cell>
          <cell r="C713" t="str">
            <v>I_JB_CC_G2D</v>
          </cell>
          <cell r="D713" t="str">
            <v>New Thermal</v>
          </cell>
          <cell r="E713" t="str">
            <v>West</v>
          </cell>
          <cell r="F713" t="str">
            <v>CCCT - Jbridger - G 2x1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 - CCCT</v>
          </cell>
          <cell r="K713" t="str">
            <v>Jbridger</v>
          </cell>
          <cell r="L713" t="str">
            <v>CCCT - Jbridger - G 2x1</v>
          </cell>
          <cell r="M713" t="str">
            <v>IRP_CCCT</v>
          </cell>
          <cell r="N713" t="str">
            <v>Gas</v>
          </cell>
          <cell r="O713" t="str">
            <v>Gas</v>
          </cell>
          <cell r="P713" t="str">
            <v/>
          </cell>
          <cell r="Q713" t="str">
            <v>Thermal</v>
          </cell>
          <cell r="R713" t="str">
            <v>CCCT</v>
          </cell>
          <cell r="S713" t="str">
            <v>Thermal</v>
          </cell>
          <cell r="T713" t="str">
            <v>CCCT</v>
          </cell>
          <cell r="U713" t="str">
            <v>CCCT - Jbridger - G 2x1</v>
          </cell>
          <cell r="V713" t="str">
            <v>IRP_CCCT</v>
          </cell>
          <cell r="W713" t="str">
            <v>WY</v>
          </cell>
          <cell r="X713" t="str">
            <v>No</v>
          </cell>
        </row>
        <row r="714">
          <cell r="A714">
            <v>228829</v>
          </cell>
          <cell r="B714" t="str">
            <v>I_JB_CC_J1</v>
          </cell>
          <cell r="C714" t="str">
            <v>I_JB_CC_J1</v>
          </cell>
          <cell r="D714" t="str">
            <v>New Thermal</v>
          </cell>
          <cell r="E714" t="str">
            <v>West</v>
          </cell>
          <cell r="F714" t="str">
            <v>CCCT - Jbridger - J 1x1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 - CCCT</v>
          </cell>
          <cell r="K714" t="str">
            <v>Jbridger</v>
          </cell>
          <cell r="L714" t="str">
            <v>CCCT - Jbridger - J 1x1</v>
          </cell>
          <cell r="M714" t="str">
            <v>IRP_CCCT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Thermal</v>
          </cell>
          <cell r="R714" t="str">
            <v>CCCT</v>
          </cell>
          <cell r="S714" t="str">
            <v>Thermal</v>
          </cell>
          <cell r="T714" t="str">
            <v>CCCT</v>
          </cell>
          <cell r="U714" t="str">
            <v>CCCT - Jbridger - J 1x1</v>
          </cell>
          <cell r="V714" t="str">
            <v>IRP_CCCT</v>
          </cell>
          <cell r="W714" t="str">
            <v>WY</v>
          </cell>
          <cell r="X714" t="str">
            <v>No</v>
          </cell>
        </row>
        <row r="715">
          <cell r="A715">
            <v>228830</v>
          </cell>
          <cell r="B715" t="str">
            <v>I_JB_CC_J1D</v>
          </cell>
          <cell r="C715" t="str">
            <v>I_JB_CC_J1D</v>
          </cell>
          <cell r="D715" t="str">
            <v>New Thermal</v>
          </cell>
          <cell r="E715" t="str">
            <v>West</v>
          </cell>
          <cell r="F715" t="str">
            <v>CCCT - Jbridger - J 1x1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 - CCCT</v>
          </cell>
          <cell r="K715" t="str">
            <v>Jbridger</v>
          </cell>
          <cell r="L715" t="str">
            <v>CCCT - Jbridger - J 1x1</v>
          </cell>
          <cell r="M715" t="str">
            <v>IRP_CCCT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CCCT</v>
          </cell>
          <cell r="S715" t="str">
            <v>Thermal</v>
          </cell>
          <cell r="T715" t="str">
            <v>CCCT</v>
          </cell>
          <cell r="U715" t="str">
            <v>CCCT - Jbridger - J 1x1</v>
          </cell>
          <cell r="V715" t="str">
            <v>IRP_CCCT</v>
          </cell>
          <cell r="W715" t="str">
            <v>WY</v>
          </cell>
          <cell r="X715" t="str">
            <v>No</v>
          </cell>
        </row>
        <row r="716">
          <cell r="A716">
            <v>95907</v>
          </cell>
          <cell r="B716" t="str">
            <v>I_JB_IGC_CCS</v>
          </cell>
          <cell r="C716" t="str">
            <v>I_JB_IGC_CCS</v>
          </cell>
          <cell r="D716" t="str">
            <v>New Thermal</v>
          </cell>
          <cell r="E716" t="str">
            <v>East</v>
          </cell>
          <cell r="F716" t="str">
            <v>WY IGCC CCS</v>
          </cell>
          <cell r="G716" t="str">
            <v/>
          </cell>
          <cell r="H716" t="str">
            <v/>
          </cell>
          <cell r="I716" t="str">
            <v>Coal</v>
          </cell>
          <cell r="J716" t="str">
            <v>IGCC with CCS</v>
          </cell>
          <cell r="K716" t="str">
            <v/>
          </cell>
          <cell r="L716" t="str">
            <v>WY IGCC CCS</v>
          </cell>
          <cell r="M716" t="str">
            <v>Coal</v>
          </cell>
          <cell r="N716" t="str">
            <v>Coal</v>
          </cell>
          <cell r="O716" t="str">
            <v>Clean Coal</v>
          </cell>
          <cell r="P716" t="str">
            <v/>
          </cell>
          <cell r="U716" t="str">
            <v>WY IGCC CCS</v>
          </cell>
          <cell r="V716" t="str">
            <v>Coal</v>
          </cell>
          <cell r="W716" t="str">
            <v>WY</v>
          </cell>
          <cell r="X716" t="str">
            <v>No</v>
          </cell>
        </row>
        <row r="717">
          <cell r="A717">
            <v>228823</v>
          </cell>
          <cell r="B717" t="str">
            <v>I_JB_SC_AER</v>
          </cell>
          <cell r="C717" t="str">
            <v>I_JB_SC_AER</v>
          </cell>
          <cell r="D717" t="str">
            <v>New Thermal</v>
          </cell>
          <cell r="E717" t="str">
            <v>West</v>
          </cell>
          <cell r="F717" t="str">
            <v>SCCT Aero JB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Gas- Peaking</v>
          </cell>
          <cell r="K717" t="str">
            <v>Jbridger</v>
          </cell>
          <cell r="L717" t="str">
            <v>SCCT Aero JB</v>
          </cell>
          <cell r="M717" t="str">
            <v>IRP_SCCT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SCCT</v>
          </cell>
          <cell r="S717" t="str">
            <v>Thermal</v>
          </cell>
          <cell r="T717" t="str">
            <v>SCCT</v>
          </cell>
          <cell r="U717" t="str">
            <v>SCCT Aero JB</v>
          </cell>
          <cell r="V717" t="str">
            <v>IRP_SCCT</v>
          </cell>
          <cell r="W717" t="str">
            <v>WY</v>
          </cell>
          <cell r="X717" t="str">
            <v>No</v>
          </cell>
        </row>
        <row r="718">
          <cell r="A718">
            <v>228825</v>
          </cell>
          <cell r="B718" t="str">
            <v>I_JB_SC_FRM</v>
          </cell>
          <cell r="C718" t="str">
            <v>I_JB_SC_FRM</v>
          </cell>
          <cell r="D718" t="str">
            <v>New Thermal</v>
          </cell>
          <cell r="E718" t="str">
            <v>West</v>
          </cell>
          <cell r="F718" t="str">
            <v>SCCT Frame JB</v>
          </cell>
          <cell r="G718" t="str">
            <v/>
          </cell>
          <cell r="H718" t="str">
            <v/>
          </cell>
          <cell r="I718" t="str">
            <v>Gas</v>
          </cell>
          <cell r="J718" t="str">
            <v>Gas- Peaking</v>
          </cell>
          <cell r="K718" t="str">
            <v>Jbridger</v>
          </cell>
          <cell r="L718" t="str">
            <v>SCCT Frame JB</v>
          </cell>
          <cell r="M718" t="str">
            <v>IRP_SCCT</v>
          </cell>
          <cell r="N718" t="str">
            <v>Gas</v>
          </cell>
          <cell r="O718" t="str">
            <v>Gas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Frame JB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228824</v>
          </cell>
          <cell r="B719" t="str">
            <v>I_JB_SC_ICA</v>
          </cell>
          <cell r="C719" t="str">
            <v>I_JB_SC_ICA</v>
          </cell>
          <cell r="D719" t="str">
            <v>New Thermal</v>
          </cell>
          <cell r="E719" t="str">
            <v>West</v>
          </cell>
          <cell r="F719" t="str">
            <v>IC Aero JB</v>
          </cell>
          <cell r="G719" t="str">
            <v/>
          </cell>
          <cell r="H719" t="str">
            <v/>
          </cell>
          <cell r="I719" t="str">
            <v>Gas</v>
          </cell>
          <cell r="J719" t="str">
            <v>Gas- Peaking</v>
          </cell>
          <cell r="K719" t="str">
            <v>Jbridger</v>
          </cell>
          <cell r="L719" t="str">
            <v>IC Aero JB</v>
          </cell>
          <cell r="M719" t="str">
            <v>IRP_SCCT</v>
          </cell>
          <cell r="N719" t="str">
            <v>Gas</v>
          </cell>
          <cell r="O719" t="str">
            <v>Gas</v>
          </cell>
          <cell r="P719" t="str">
            <v/>
          </cell>
          <cell r="Q719" t="str">
            <v>Thermal</v>
          </cell>
          <cell r="R719" t="str">
            <v>Gas</v>
          </cell>
          <cell r="S719" t="str">
            <v>Thermal</v>
          </cell>
          <cell r="T719" t="str">
            <v>Gas</v>
          </cell>
          <cell r="U719" t="str">
            <v>IC Aero JB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228826</v>
          </cell>
          <cell r="B720" t="str">
            <v>I_JB_SC_RE</v>
          </cell>
          <cell r="C720" t="str">
            <v>I_JB_SC_RE</v>
          </cell>
          <cell r="D720" t="str">
            <v>New Thermal</v>
          </cell>
          <cell r="E720" t="str">
            <v>West</v>
          </cell>
          <cell r="F720" t="str">
            <v>Reciprocating Engine - West</v>
          </cell>
          <cell r="G720" t="str">
            <v/>
          </cell>
          <cell r="H720" t="str">
            <v/>
          </cell>
          <cell r="I720" t="str">
            <v>Gas</v>
          </cell>
          <cell r="J720" t="str">
            <v>Gas- Peaking</v>
          </cell>
          <cell r="K720" t="str">
            <v>Jbridger</v>
          </cell>
          <cell r="L720" t="str">
            <v>Reciprocating Engine - West</v>
          </cell>
          <cell r="M720" t="str">
            <v>IRP_SCCT</v>
          </cell>
          <cell r="N720" t="str">
            <v>Gas</v>
          </cell>
          <cell r="O720" t="str">
            <v>Gas</v>
          </cell>
          <cell r="P720" t="str">
            <v/>
          </cell>
          <cell r="Q720" t="str">
            <v>Thermal</v>
          </cell>
          <cell r="R720" t="str">
            <v>GAS</v>
          </cell>
          <cell r="S720" t="str">
            <v>Thermal</v>
          </cell>
          <cell r="T720" t="str">
            <v>GAS</v>
          </cell>
          <cell r="U720" t="str">
            <v>Reciprocating Engine - West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228978</v>
          </cell>
          <cell r="B721" t="str">
            <v>I_NTN_CC_J1</v>
          </cell>
          <cell r="C721" t="str">
            <v>I_NTN_CC_J1</v>
          </cell>
          <cell r="D721" t="str">
            <v>New Thermal</v>
          </cell>
          <cell r="E721" t="str">
            <v>East</v>
          </cell>
          <cell r="F721" t="str">
            <v>CCCT - Naughton - J 1x1</v>
          </cell>
          <cell r="G721" t="str">
            <v/>
          </cell>
          <cell r="H721" t="str">
            <v/>
          </cell>
          <cell r="I721" t="str">
            <v>Gas</v>
          </cell>
          <cell r="J721" t="str">
            <v>Gas - CCCT</v>
          </cell>
          <cell r="K721" t="str">
            <v>Naughton</v>
          </cell>
          <cell r="L721" t="str">
            <v>CCCT - Naughton - J 1x1</v>
          </cell>
          <cell r="M721" t="str">
            <v>IRP_CCCT</v>
          </cell>
          <cell r="N721" t="str">
            <v>Gas</v>
          </cell>
          <cell r="O721" t="str">
            <v>Gas</v>
          </cell>
          <cell r="P721" t="str">
            <v/>
          </cell>
          <cell r="Q721" t="str">
            <v>Thermal</v>
          </cell>
          <cell r="R721" t="str">
            <v>CCCT</v>
          </cell>
          <cell r="S721" t="str">
            <v>Thermal</v>
          </cell>
          <cell r="T721" t="str">
            <v>CCCT</v>
          </cell>
          <cell r="U721" t="str">
            <v>CCCT - Naughton - J 1x1</v>
          </cell>
          <cell r="V721" t="str">
            <v>IRP_CCCT</v>
          </cell>
          <cell r="W721" t="str">
            <v>WY</v>
          </cell>
          <cell r="X721" t="str">
            <v>No</v>
          </cell>
        </row>
        <row r="722">
          <cell r="A722">
            <v>228979</v>
          </cell>
          <cell r="B722" t="str">
            <v>I_NTN_CC_J1D</v>
          </cell>
          <cell r="C722" t="str">
            <v>I_NTN_CC_J1D</v>
          </cell>
          <cell r="D722" t="str">
            <v>New Thermal</v>
          </cell>
          <cell r="E722" t="str">
            <v>East</v>
          </cell>
          <cell r="F722" t="str">
            <v>CCCT - Naughton - J 1x1</v>
          </cell>
          <cell r="G722" t="str">
            <v/>
          </cell>
          <cell r="H722" t="str">
            <v/>
          </cell>
          <cell r="I722" t="str">
            <v>Gas</v>
          </cell>
          <cell r="J722" t="str">
            <v>Gas - CCCT</v>
          </cell>
          <cell r="K722" t="str">
            <v>Naughton</v>
          </cell>
          <cell r="L722" t="str">
            <v>CCCT - Naughton - J 1x1</v>
          </cell>
          <cell r="M722" t="str">
            <v>IRP_CCCT</v>
          </cell>
          <cell r="N722" t="str">
            <v>Gas</v>
          </cell>
          <cell r="O722" t="str">
            <v>Gas</v>
          </cell>
          <cell r="P722" t="str">
            <v/>
          </cell>
          <cell r="Q722" t="str">
            <v>Thermal</v>
          </cell>
          <cell r="R722" t="str">
            <v>CCCT</v>
          </cell>
          <cell r="S722" t="str">
            <v>Thermal</v>
          </cell>
          <cell r="T722" t="str">
            <v>CCCT</v>
          </cell>
          <cell r="U722" t="str">
            <v>CCCT - Naughton - J 1x1</v>
          </cell>
          <cell r="V722" t="str">
            <v>IRP_CCCT</v>
          </cell>
          <cell r="W722" t="str">
            <v>WY</v>
          </cell>
          <cell r="X722" t="str">
            <v>No</v>
          </cell>
        </row>
        <row r="723">
          <cell r="A723">
            <v>228980</v>
          </cell>
          <cell r="B723" t="str">
            <v>I_NTN_SC_AER</v>
          </cell>
          <cell r="C723" t="str">
            <v>I_NTN_SC_AER</v>
          </cell>
          <cell r="D723" t="str">
            <v>New Thermal</v>
          </cell>
          <cell r="E723" t="str">
            <v>East</v>
          </cell>
          <cell r="F723" t="str">
            <v>SCCT Aero NTN</v>
          </cell>
          <cell r="I723" t="str">
            <v>Gas</v>
          </cell>
          <cell r="J723" t="str">
            <v>Gas- Peaking</v>
          </cell>
          <cell r="K723" t="str">
            <v>Naughton</v>
          </cell>
          <cell r="L723" t="str">
            <v>SCCT Aero NTN</v>
          </cell>
          <cell r="M723" t="str">
            <v>IRP_SCCT</v>
          </cell>
          <cell r="N723" t="str">
            <v>Gas</v>
          </cell>
          <cell r="O723" t="str">
            <v>Gas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Aero NTN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228981</v>
          </cell>
          <cell r="B724" t="str">
            <v>I_NTN_SC_FRM</v>
          </cell>
          <cell r="C724" t="str">
            <v>I_NTN_SC_FRM</v>
          </cell>
          <cell r="D724" t="str">
            <v>New Thermal</v>
          </cell>
          <cell r="E724" t="str">
            <v>East</v>
          </cell>
          <cell r="F724" t="str">
            <v>SCCT Frame NTN</v>
          </cell>
          <cell r="I724" t="str">
            <v>Gas</v>
          </cell>
          <cell r="J724" t="str">
            <v>Gas- Peaking</v>
          </cell>
          <cell r="K724" t="str">
            <v>Naughton</v>
          </cell>
          <cell r="L724" t="str">
            <v>SCCT Frame NTN</v>
          </cell>
          <cell r="M724" t="str">
            <v>IRP_SCCT</v>
          </cell>
          <cell r="N724" t="str">
            <v>Gas</v>
          </cell>
          <cell r="O724" t="str">
            <v>Gas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SCCT Frame NTN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228982</v>
          </cell>
          <cell r="B725" t="str">
            <v>I_NTN_SC_ICA</v>
          </cell>
          <cell r="C725" t="str">
            <v>I_NTN_SC_ICA</v>
          </cell>
          <cell r="D725" t="str">
            <v>New Thermal</v>
          </cell>
          <cell r="E725" t="str">
            <v>East</v>
          </cell>
          <cell r="F725" t="str">
            <v>IC Aero NTN</v>
          </cell>
          <cell r="I725" t="str">
            <v>Gas</v>
          </cell>
          <cell r="J725" t="str">
            <v>Gas- Peaking</v>
          </cell>
          <cell r="K725" t="str">
            <v>Naughton</v>
          </cell>
          <cell r="L725" t="str">
            <v>IC Aero NTN</v>
          </cell>
          <cell r="M725" t="str">
            <v>IRP_SCCT</v>
          </cell>
          <cell r="N725" t="str">
            <v>Gas</v>
          </cell>
          <cell r="O725" t="str">
            <v>Gas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IC Aero NTN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228983</v>
          </cell>
          <cell r="B726" t="str">
            <v>I_NTN_SC_RE</v>
          </cell>
          <cell r="C726" t="str">
            <v>I_NTN_SC_RE</v>
          </cell>
          <cell r="D726" t="str">
            <v>New Thermal</v>
          </cell>
          <cell r="E726" t="str">
            <v>East</v>
          </cell>
          <cell r="F726" t="str">
            <v>Reciprocating Engine - East</v>
          </cell>
          <cell r="I726" t="str">
            <v>Gas</v>
          </cell>
          <cell r="J726" t="str">
            <v>Gas- Peaking</v>
          </cell>
          <cell r="K726" t="str">
            <v>Naughton</v>
          </cell>
          <cell r="L726" t="str">
            <v>Reciprocating Engine - East</v>
          </cell>
          <cell r="M726" t="str">
            <v>IRP_SCCT</v>
          </cell>
          <cell r="N726" t="str">
            <v>Gas</v>
          </cell>
          <cell r="O726" t="str">
            <v>Gas</v>
          </cell>
          <cell r="Q726" t="str">
            <v>Thermal</v>
          </cell>
          <cell r="R726" t="str">
            <v>SCCT</v>
          </cell>
          <cell r="S726" t="str">
            <v>Thermal</v>
          </cell>
          <cell r="T726" t="str">
            <v>SCCT</v>
          </cell>
          <cell r="U726" t="str">
            <v>Reciprocating Engine - East</v>
          </cell>
          <cell r="V726" t="str">
            <v>IRP_SCCT</v>
          </cell>
          <cell r="W726" t="str">
            <v>WY</v>
          </cell>
          <cell r="X726" t="str">
            <v>No</v>
          </cell>
        </row>
        <row r="727">
          <cell r="A727">
            <v>228974</v>
          </cell>
          <cell r="B727" t="str">
            <v>I_WYD_SC_AER</v>
          </cell>
          <cell r="C727" t="str">
            <v>I_WYD_SC_AER</v>
          </cell>
          <cell r="D727" t="str">
            <v>New Thermal</v>
          </cell>
          <cell r="E727" t="str">
            <v>East</v>
          </cell>
          <cell r="F727" t="str">
            <v>SCCT Aero WYD</v>
          </cell>
          <cell r="I727" t="str">
            <v>Gas</v>
          </cell>
          <cell r="J727" t="str">
            <v>Gas- Peaking</v>
          </cell>
          <cell r="K727" t="str">
            <v>Wyodak</v>
          </cell>
          <cell r="L727" t="str">
            <v>SCCT Aero WYD</v>
          </cell>
          <cell r="M727" t="str">
            <v>IRP_SCCT</v>
          </cell>
          <cell r="N727" t="str">
            <v>Gas</v>
          </cell>
          <cell r="O727" t="str">
            <v>Gas</v>
          </cell>
          <cell r="Q727" t="str">
            <v>Thermal</v>
          </cell>
          <cell r="R727" t="str">
            <v>SCCT</v>
          </cell>
          <cell r="S727" t="str">
            <v>Thermal</v>
          </cell>
          <cell r="T727" t="str">
            <v>SCCT</v>
          </cell>
          <cell r="U727" t="str">
            <v>SCCT Aero WYD</v>
          </cell>
          <cell r="V727" t="str">
            <v>IRP_SCCT</v>
          </cell>
          <cell r="W727" t="str">
            <v>WY</v>
          </cell>
          <cell r="X727" t="str">
            <v>No</v>
          </cell>
        </row>
        <row r="728">
          <cell r="A728">
            <v>228975</v>
          </cell>
          <cell r="B728" t="str">
            <v>I_WYD_SC_FRM</v>
          </cell>
          <cell r="C728" t="str">
            <v>I_WYD_SC_FRM</v>
          </cell>
          <cell r="D728" t="str">
            <v>New Thermal</v>
          </cell>
          <cell r="E728" t="str">
            <v>East</v>
          </cell>
          <cell r="F728" t="str">
            <v>SCCT Frame WYD</v>
          </cell>
          <cell r="I728" t="str">
            <v>Gas</v>
          </cell>
          <cell r="J728" t="str">
            <v>Gas- Peaking</v>
          </cell>
          <cell r="K728" t="str">
            <v>Wyodak</v>
          </cell>
          <cell r="L728" t="str">
            <v>SCCT Frame WYD</v>
          </cell>
          <cell r="M728" t="str">
            <v>IRP_SCCT</v>
          </cell>
          <cell r="N728" t="str">
            <v>Gas</v>
          </cell>
          <cell r="O728" t="str">
            <v>Gas</v>
          </cell>
          <cell r="Q728" t="str">
            <v>Thermal</v>
          </cell>
          <cell r="R728" t="str">
            <v>SCCT</v>
          </cell>
          <cell r="S728" t="str">
            <v>Thermal</v>
          </cell>
          <cell r="T728" t="str">
            <v>SCCT</v>
          </cell>
          <cell r="U728" t="str">
            <v>SCCT Frame WYD</v>
          </cell>
          <cell r="V728" t="str">
            <v>IRP_SCCT</v>
          </cell>
          <cell r="W728" t="str">
            <v>WY</v>
          </cell>
          <cell r="X728" t="str">
            <v>No</v>
          </cell>
        </row>
        <row r="729">
          <cell r="A729">
            <v>228976</v>
          </cell>
          <cell r="B729" t="str">
            <v>I_WYD_SC_ICA</v>
          </cell>
          <cell r="C729" t="str">
            <v>I_WYD_SC_ICA</v>
          </cell>
          <cell r="D729" t="str">
            <v>New Thermal</v>
          </cell>
          <cell r="E729" t="str">
            <v>East</v>
          </cell>
          <cell r="F729" t="str">
            <v>IC Aero WYD</v>
          </cell>
          <cell r="I729" t="str">
            <v>Gas</v>
          </cell>
          <cell r="J729" t="str">
            <v>Gas- Peaking</v>
          </cell>
          <cell r="K729" t="str">
            <v>Wyodak</v>
          </cell>
          <cell r="L729" t="str">
            <v>IC Aero WYD</v>
          </cell>
          <cell r="M729" t="str">
            <v>IRP_SCCT</v>
          </cell>
          <cell r="N729" t="str">
            <v>Gas</v>
          </cell>
          <cell r="O729" t="str">
            <v>Gas</v>
          </cell>
          <cell r="Q729" t="str">
            <v>Thermal</v>
          </cell>
          <cell r="R729" t="str">
            <v>SCCT</v>
          </cell>
          <cell r="S729" t="str">
            <v>Thermal</v>
          </cell>
          <cell r="T729" t="str">
            <v>SCCT</v>
          </cell>
          <cell r="U729" t="str">
            <v>IC Aero WYD</v>
          </cell>
          <cell r="V729" t="str">
            <v>IRP_SCCT</v>
          </cell>
          <cell r="W729" t="str">
            <v>WY</v>
          </cell>
          <cell r="X729" t="str">
            <v>No</v>
          </cell>
        </row>
        <row r="730">
          <cell r="A730">
            <v>228977</v>
          </cell>
          <cell r="B730" t="str">
            <v>I_WYD_SC_RE</v>
          </cell>
          <cell r="C730" t="str">
            <v>I_WYD_SC_RE</v>
          </cell>
          <cell r="D730" t="str">
            <v>New Thermal</v>
          </cell>
          <cell r="E730" t="str">
            <v>East</v>
          </cell>
          <cell r="F730" t="str">
            <v>Reciprocating Engine - East</v>
          </cell>
          <cell r="I730" t="str">
            <v>Gas</v>
          </cell>
          <cell r="J730" t="str">
            <v>Gas- Peaking</v>
          </cell>
          <cell r="K730" t="str">
            <v>Wyodak</v>
          </cell>
          <cell r="L730" t="str">
            <v>Reciprocating Engine - East</v>
          </cell>
          <cell r="M730" t="str">
            <v>IRP_SCCT</v>
          </cell>
          <cell r="N730" t="str">
            <v>Gas</v>
          </cell>
          <cell r="O730" t="str">
            <v>Gas</v>
          </cell>
          <cell r="Q730" t="str">
            <v>Thermal</v>
          </cell>
          <cell r="R730" t="str">
            <v>SCCT</v>
          </cell>
          <cell r="S730" t="str">
            <v>Thermal</v>
          </cell>
          <cell r="T730" t="str">
            <v>SCCT</v>
          </cell>
          <cell r="U730" t="str">
            <v>Reciprocating Engine - East</v>
          </cell>
          <cell r="V730" t="str">
            <v>IRP_SCCT</v>
          </cell>
          <cell r="W730" t="str">
            <v>WY</v>
          </cell>
          <cell r="X730" t="str">
            <v>No</v>
          </cell>
        </row>
        <row r="731">
          <cell r="A731">
            <v>99873</v>
          </cell>
          <cell r="B731" t="str">
            <v>I_PNC_BIOFOR</v>
          </cell>
          <cell r="C731" t="str">
            <v>I_PNC_BIOFOR</v>
          </cell>
          <cell r="D731" t="str">
            <v>New Thermal</v>
          </cell>
          <cell r="E731" t="str">
            <v>West</v>
          </cell>
          <cell r="F731" t="str">
            <v>Utility Biomass - West</v>
          </cell>
          <cell r="G731" t="str">
            <v/>
          </cell>
          <cell r="H731" t="str">
            <v/>
          </cell>
          <cell r="I731" t="str">
            <v>Other</v>
          </cell>
          <cell r="J731" t="str">
            <v>Renewable - Biomass</v>
          </cell>
          <cell r="K731" t="str">
            <v/>
          </cell>
          <cell r="L731" t="str">
            <v>Utility Biomass - West</v>
          </cell>
          <cell r="M731" t="str">
            <v>Biomass</v>
          </cell>
          <cell r="N731" t="str">
            <v>Other</v>
          </cell>
          <cell r="O731" t="str">
            <v>Other Renewables</v>
          </cell>
          <cell r="P731" t="str">
            <v/>
          </cell>
          <cell r="Q731" t="str">
            <v>Other Renewables</v>
          </cell>
          <cell r="R731" t="str">
            <v>Utility Biomass - West</v>
          </cell>
          <cell r="S731" t="str">
            <v>Other Renewables</v>
          </cell>
          <cell r="T731" t="str">
            <v>Utility Biomass - West</v>
          </cell>
          <cell r="U731" t="str">
            <v>Utility Biomass - West</v>
          </cell>
          <cell r="V731" t="str">
            <v>Biomass</v>
          </cell>
          <cell r="W731" t="str">
            <v>OR</v>
          </cell>
          <cell r="X731" t="str">
            <v>No</v>
          </cell>
        </row>
        <row r="732">
          <cell r="A732">
            <v>95659</v>
          </cell>
          <cell r="B732" t="str">
            <v>I_PNC_CC_F2</v>
          </cell>
          <cell r="C732" t="str">
            <v>I_PNC_CC_F2</v>
          </cell>
          <cell r="D732" t="str">
            <v>New Thermal</v>
          </cell>
          <cell r="E732" t="str">
            <v>West</v>
          </cell>
          <cell r="F732" t="str">
            <v>CCCT - PortlandNC - F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F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F 2x1</v>
          </cell>
          <cell r="V732" t="str">
            <v>IRP_CCCT</v>
          </cell>
          <cell r="W732" t="str">
            <v>OR</v>
          </cell>
          <cell r="X732" t="str">
            <v>No</v>
          </cell>
        </row>
        <row r="733">
          <cell r="A733">
            <v>95660</v>
          </cell>
          <cell r="B733" t="str">
            <v>I_PNC_CC_F2D</v>
          </cell>
          <cell r="C733" t="str">
            <v>I_PNC_CC_F2D</v>
          </cell>
          <cell r="D733" t="str">
            <v>New Thermal</v>
          </cell>
          <cell r="E733" t="str">
            <v>West</v>
          </cell>
          <cell r="F733" t="str">
            <v>CCCT - PortlandNC - F 2x1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F 2x1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F 2x1</v>
          </cell>
          <cell r="V733" t="str">
            <v>IRP_CCCT</v>
          </cell>
          <cell r="W733" t="str">
            <v>OR</v>
          </cell>
          <cell r="X733" t="str">
            <v>No</v>
          </cell>
        </row>
        <row r="734">
          <cell r="A734">
            <v>99829</v>
          </cell>
          <cell r="B734" t="str">
            <v>I_PNC_CC_G1</v>
          </cell>
          <cell r="C734" t="str">
            <v>I_PNC_CC_G1</v>
          </cell>
          <cell r="D734" t="str">
            <v>New Thermal</v>
          </cell>
          <cell r="E734" t="str">
            <v>West</v>
          </cell>
          <cell r="F734" t="str">
            <v>CCCT - PortlandNC - G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G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G 1x1</v>
          </cell>
          <cell r="V734" t="str">
            <v>IRP_CCCT</v>
          </cell>
          <cell r="W734" t="str">
            <v>OR</v>
          </cell>
          <cell r="X734" t="str">
            <v>No</v>
          </cell>
        </row>
        <row r="735">
          <cell r="A735">
            <v>99830</v>
          </cell>
          <cell r="B735" t="str">
            <v>I_PNC_CC_G1D</v>
          </cell>
          <cell r="C735" t="str">
            <v>I_PNC_CC_G1D</v>
          </cell>
          <cell r="D735" t="str">
            <v>New Thermal</v>
          </cell>
          <cell r="E735" t="str">
            <v>West</v>
          </cell>
          <cell r="F735" t="str">
            <v>CCCT - PortlandNC - G 1x1</v>
          </cell>
          <cell r="G735" t="str">
            <v/>
          </cell>
          <cell r="H735" t="str">
            <v/>
          </cell>
          <cell r="I735" t="str">
            <v>Gas</v>
          </cell>
          <cell r="J735" t="str">
            <v>Gas - CCCT</v>
          </cell>
          <cell r="K735" t="str">
            <v>PortlandNC</v>
          </cell>
          <cell r="L735" t="str">
            <v>CCCT - PortlandNC - G 1x1</v>
          </cell>
          <cell r="M735" t="str">
            <v>IRP_CCCT</v>
          </cell>
          <cell r="N735" t="str">
            <v>Gas</v>
          </cell>
          <cell r="O735" t="str">
            <v>Gas</v>
          </cell>
          <cell r="P735" t="str">
            <v/>
          </cell>
          <cell r="Q735" t="str">
            <v>Thermal</v>
          </cell>
          <cell r="R735" t="str">
            <v>CCCT</v>
          </cell>
          <cell r="S735" t="str">
            <v>Thermal</v>
          </cell>
          <cell r="T735" t="str">
            <v>CCCT</v>
          </cell>
          <cell r="U735" t="str">
            <v>CCCT - PortlandNC - G 1x1</v>
          </cell>
          <cell r="V735" t="str">
            <v>IRP_CCCT</v>
          </cell>
          <cell r="W735" t="str">
            <v>OR</v>
          </cell>
          <cell r="X735" t="str">
            <v>No</v>
          </cell>
        </row>
        <row r="736">
          <cell r="A736">
            <v>99831</v>
          </cell>
          <cell r="B736" t="str">
            <v>I_PNC_CC_G2</v>
          </cell>
          <cell r="C736" t="str">
            <v>I_PNC_CC_G2</v>
          </cell>
          <cell r="D736" t="str">
            <v>New Thermal</v>
          </cell>
          <cell r="E736" t="str">
            <v>West</v>
          </cell>
          <cell r="F736" t="str">
            <v>CCCT - PortlandNC - G 2x1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 - CCCT</v>
          </cell>
          <cell r="K736" t="str">
            <v>PortlandNC</v>
          </cell>
          <cell r="L736" t="str">
            <v>CCCT - PortlandNC - G 2x1</v>
          </cell>
          <cell r="M736" t="str">
            <v>IRP_CCCT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CCCT</v>
          </cell>
          <cell r="S736" t="str">
            <v>Thermal</v>
          </cell>
          <cell r="T736" t="str">
            <v>CCCT</v>
          </cell>
          <cell r="U736" t="str">
            <v>CCCT - PortlandNC - G 2x1</v>
          </cell>
          <cell r="V736" t="str">
            <v>IRP_CCCT</v>
          </cell>
          <cell r="W736" t="str">
            <v>OR</v>
          </cell>
          <cell r="X736" t="str">
            <v>No</v>
          </cell>
        </row>
        <row r="737">
          <cell r="A737">
            <v>99832</v>
          </cell>
          <cell r="B737" t="str">
            <v>I_PNC_CC_G2D</v>
          </cell>
          <cell r="C737" t="str">
            <v>I_PNC_CC_G2D</v>
          </cell>
          <cell r="D737" t="str">
            <v>New Thermal</v>
          </cell>
          <cell r="E737" t="str">
            <v>West</v>
          </cell>
          <cell r="F737" t="str">
            <v>CCCT - PortlandNC - G 2x1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 - CCCT</v>
          </cell>
          <cell r="K737" t="str">
            <v>PortlandNC</v>
          </cell>
          <cell r="L737" t="str">
            <v>CCCT - PortlandNC - G 2x1</v>
          </cell>
          <cell r="M737" t="str">
            <v>IRP_CCCT</v>
          </cell>
          <cell r="N737" t="str">
            <v>Gas</v>
          </cell>
          <cell r="O737" t="str">
            <v>Gas</v>
          </cell>
          <cell r="P737" t="str">
            <v/>
          </cell>
          <cell r="Q737" t="str">
            <v>Thermal</v>
          </cell>
          <cell r="R737" t="str">
            <v>CCCT</v>
          </cell>
          <cell r="S737" t="str">
            <v>Thermal</v>
          </cell>
          <cell r="T737" t="str">
            <v>CCCT</v>
          </cell>
          <cell r="U737" t="str">
            <v>CCCT - PortlandNC - G 2x1</v>
          </cell>
          <cell r="V737" t="str">
            <v>IRP_CCCT</v>
          </cell>
          <cell r="W737" t="str">
            <v>OR</v>
          </cell>
          <cell r="X737" t="str">
            <v>No</v>
          </cell>
        </row>
        <row r="738">
          <cell r="A738">
            <v>99833</v>
          </cell>
          <cell r="B738" t="str">
            <v>I_PNC_CC_J1</v>
          </cell>
          <cell r="C738" t="str">
            <v>I_PNC_CC_J1</v>
          </cell>
          <cell r="D738" t="str">
            <v>New Thermal</v>
          </cell>
          <cell r="E738" t="str">
            <v>West</v>
          </cell>
          <cell r="F738" t="str">
            <v>CCCT - PortlandNC - J 1x1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 - CCCT</v>
          </cell>
          <cell r="K738" t="str">
            <v>PortlandNC</v>
          </cell>
          <cell r="L738" t="str">
            <v>CCCT - PortlandNC - J 1x1</v>
          </cell>
          <cell r="M738" t="str">
            <v>IRP_CCCT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Thermal</v>
          </cell>
          <cell r="R738" t="str">
            <v>CCCT</v>
          </cell>
          <cell r="S738" t="str">
            <v>Thermal</v>
          </cell>
          <cell r="T738" t="str">
            <v>CCCT</v>
          </cell>
          <cell r="U738" t="str">
            <v>CCCT - PortlandNC - J 1x1</v>
          </cell>
          <cell r="V738" t="str">
            <v>IRP_CCCT</v>
          </cell>
          <cell r="W738" t="str">
            <v>OR</v>
          </cell>
          <cell r="X738" t="str">
            <v>No</v>
          </cell>
        </row>
        <row r="739">
          <cell r="A739">
            <v>99834</v>
          </cell>
          <cell r="B739" t="str">
            <v>I_PNC_CC_J1D</v>
          </cell>
          <cell r="C739" t="str">
            <v>I_PNC_CC_J1D</v>
          </cell>
          <cell r="D739" t="str">
            <v>New Thermal</v>
          </cell>
          <cell r="E739" t="str">
            <v>West</v>
          </cell>
          <cell r="F739" t="str">
            <v>CCCT - PortlandNC - J 1x1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 - CCCT</v>
          </cell>
          <cell r="K739" t="str">
            <v>PortlandNC</v>
          </cell>
          <cell r="L739" t="str">
            <v>CCCT - PortlandNC - J 1x1</v>
          </cell>
          <cell r="M739" t="str">
            <v>IRP_CCCT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CCCT</v>
          </cell>
          <cell r="S739" t="str">
            <v>Thermal</v>
          </cell>
          <cell r="T739" t="str">
            <v>CCCT</v>
          </cell>
          <cell r="U739" t="str">
            <v>CCCT - PortlandNC - J 1x1</v>
          </cell>
          <cell r="V739" t="str">
            <v>IRP_CCCT</v>
          </cell>
          <cell r="W739" t="str">
            <v>OR</v>
          </cell>
          <cell r="X739" t="str">
            <v>No</v>
          </cell>
        </row>
        <row r="740">
          <cell r="A740">
            <v>99921</v>
          </cell>
          <cell r="B740" t="str">
            <v>I_PNC_NUC_MD</v>
          </cell>
          <cell r="C740" t="str">
            <v>I_PNC_NUC_MD</v>
          </cell>
          <cell r="D740" t="str">
            <v>New Thermal</v>
          </cell>
          <cell r="E740" t="str">
            <v>West</v>
          </cell>
          <cell r="F740" t="str">
            <v>Modular-Nuclear-West</v>
          </cell>
          <cell r="G740" t="str">
            <v/>
          </cell>
          <cell r="H740" t="str">
            <v/>
          </cell>
          <cell r="I740" t="str">
            <v>Nuclear</v>
          </cell>
          <cell r="J740" t="str">
            <v>Nuclear</v>
          </cell>
          <cell r="K740" t="str">
            <v/>
          </cell>
          <cell r="L740" t="str">
            <v>Modular-Nuclear-West</v>
          </cell>
          <cell r="M740" t="str">
            <v>Nuclear</v>
          </cell>
          <cell r="N740" t="str">
            <v>Nuclear</v>
          </cell>
          <cell r="O740" t="str">
            <v>Nuclear</v>
          </cell>
          <cell r="P740" t="str">
            <v/>
          </cell>
          <cell r="Q740" t="str">
            <v>Nuclear</v>
          </cell>
          <cell r="R740" t="str">
            <v>Nuclear</v>
          </cell>
          <cell r="S740" t="str">
            <v>Nuclear</v>
          </cell>
          <cell r="T740" t="str">
            <v>Nuclear</v>
          </cell>
          <cell r="U740" t="str">
            <v>Modular-Nuclear-West</v>
          </cell>
          <cell r="V740" t="str">
            <v>Nuclear</v>
          </cell>
          <cell r="W740" t="str">
            <v>OR</v>
          </cell>
          <cell r="X740" t="str">
            <v>Yes</v>
          </cell>
        </row>
        <row r="741">
          <cell r="A741">
            <v>99835</v>
          </cell>
          <cell r="B741" t="str">
            <v>I_PNC_SC_AER</v>
          </cell>
          <cell r="C741" t="str">
            <v>I_PNC_SC_AER</v>
          </cell>
          <cell r="D741" t="str">
            <v>New Thermal</v>
          </cell>
          <cell r="E741" t="str">
            <v>West</v>
          </cell>
          <cell r="F741" t="str">
            <v>SCCT Aero PNC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Gas- Peaking</v>
          </cell>
          <cell r="K741" t="str">
            <v>PortlandNC</v>
          </cell>
          <cell r="L741" t="str">
            <v>SCCT Aero PNC</v>
          </cell>
          <cell r="M741" t="str">
            <v>IRP_SCCT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SCCT</v>
          </cell>
          <cell r="S741" t="str">
            <v>Thermal</v>
          </cell>
          <cell r="T741" t="str">
            <v>SCCT</v>
          </cell>
          <cell r="U741" t="str">
            <v>SCCT Aero PNC</v>
          </cell>
          <cell r="V741" t="str">
            <v>IRP_SCCT</v>
          </cell>
          <cell r="W741" t="str">
            <v>OR</v>
          </cell>
          <cell r="X741" t="str">
            <v>No</v>
          </cell>
        </row>
        <row r="742">
          <cell r="A742">
            <v>99837</v>
          </cell>
          <cell r="B742" t="str">
            <v>I_PNC_SC_FRM</v>
          </cell>
          <cell r="C742" t="str">
            <v>I_PNC_SC_FRM</v>
          </cell>
          <cell r="D742" t="str">
            <v>New Thermal</v>
          </cell>
          <cell r="E742" t="str">
            <v>West</v>
          </cell>
          <cell r="F742" t="str">
            <v>SCCT Frame PNC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Gas- Peaking</v>
          </cell>
          <cell r="K742" t="str">
            <v>PortlandNC</v>
          </cell>
          <cell r="L742" t="str">
            <v>SCCT Frame PNC</v>
          </cell>
          <cell r="M742" t="str">
            <v>IRP_SCCT</v>
          </cell>
          <cell r="N742" t="str">
            <v>Gas</v>
          </cell>
          <cell r="O742" t="str">
            <v>Gas</v>
          </cell>
          <cell r="Q742" t="str">
            <v>Thermal</v>
          </cell>
          <cell r="R742" t="str">
            <v>SCCT</v>
          </cell>
          <cell r="S742" t="str">
            <v>Thermal</v>
          </cell>
          <cell r="T742" t="str">
            <v>SCCT</v>
          </cell>
          <cell r="U742" t="str">
            <v>SCCT Frame PNC</v>
          </cell>
          <cell r="V742" t="str">
            <v>IRP_SCCT</v>
          </cell>
          <cell r="W742" t="str">
            <v>OR</v>
          </cell>
          <cell r="X742" t="str">
            <v>No</v>
          </cell>
        </row>
        <row r="743">
          <cell r="A743">
            <v>99836</v>
          </cell>
          <cell r="B743" t="str">
            <v>I_PNC_SC_ICA</v>
          </cell>
          <cell r="C743" t="str">
            <v>I_PNC_SC_ICA</v>
          </cell>
          <cell r="D743" t="str">
            <v>New Thermal</v>
          </cell>
          <cell r="E743" t="str">
            <v>West</v>
          </cell>
          <cell r="F743" t="str">
            <v>IC Aero PO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Gas- Peaking</v>
          </cell>
          <cell r="K743" t="str">
            <v>PortlandNC</v>
          </cell>
          <cell r="L743" t="str">
            <v>IC Aero PO</v>
          </cell>
          <cell r="M743" t="str">
            <v>IRP_SCCT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Gas</v>
          </cell>
          <cell r="S743" t="str">
            <v>Thermal</v>
          </cell>
          <cell r="T743" t="str">
            <v>Gas</v>
          </cell>
          <cell r="U743" t="str">
            <v>IC Aero PO</v>
          </cell>
          <cell r="V743" t="str">
            <v>IRP_SCCT</v>
          </cell>
          <cell r="W743" t="str">
            <v>OR</v>
          </cell>
          <cell r="X743" t="str">
            <v>No</v>
          </cell>
        </row>
        <row r="744">
          <cell r="A744">
            <v>99838</v>
          </cell>
          <cell r="B744" t="str">
            <v>I_PNC_SC_RE</v>
          </cell>
          <cell r="C744" t="str">
            <v>I_PNC_SC_RE</v>
          </cell>
          <cell r="D744" t="str">
            <v>New Thermal</v>
          </cell>
          <cell r="E744" t="str">
            <v>West</v>
          </cell>
          <cell r="F744" t="str">
            <v>Reciprocating Engine - West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Gas- Peaking</v>
          </cell>
          <cell r="K744" t="str">
            <v>PortlandNC</v>
          </cell>
          <cell r="L744" t="str">
            <v>Reciprocating Engine - West</v>
          </cell>
          <cell r="M744" t="str">
            <v>IRP_SCCT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GAS</v>
          </cell>
          <cell r="S744" t="str">
            <v>Thermal</v>
          </cell>
          <cell r="T744" t="str">
            <v>GAS</v>
          </cell>
          <cell r="U744" t="str">
            <v>Reciprocating Engine - West</v>
          </cell>
          <cell r="V744" t="str">
            <v>IRP_SCCT</v>
          </cell>
          <cell r="W744" t="str">
            <v>OR</v>
          </cell>
          <cell r="X744" t="str">
            <v>No</v>
          </cell>
        </row>
        <row r="745">
          <cell r="A745">
            <v>99875</v>
          </cell>
          <cell r="B745" t="str">
            <v>I_SO_BIOFOR</v>
          </cell>
          <cell r="C745" t="str">
            <v>I_SO_BIOFOR</v>
          </cell>
          <cell r="D745" t="str">
            <v>New Thermal</v>
          </cell>
          <cell r="E745" t="str">
            <v>West</v>
          </cell>
          <cell r="F745" t="str">
            <v>Utility Biomass - West</v>
          </cell>
          <cell r="G745" t="str">
            <v/>
          </cell>
          <cell r="H745" t="str">
            <v/>
          </cell>
          <cell r="I745" t="str">
            <v>Other</v>
          </cell>
          <cell r="J745" t="str">
            <v>Renewable - Biomass</v>
          </cell>
          <cell r="K745" t="str">
            <v/>
          </cell>
          <cell r="L745" t="str">
            <v>Utility Biomass - West</v>
          </cell>
          <cell r="M745" t="str">
            <v>Biomass</v>
          </cell>
          <cell r="N745" t="str">
            <v>Other</v>
          </cell>
          <cell r="O745" t="str">
            <v>Other Renewables</v>
          </cell>
          <cell r="P745" t="str">
            <v/>
          </cell>
          <cell r="Q745" t="str">
            <v>Other Renewables</v>
          </cell>
          <cell r="R745" t="str">
            <v>Utility Biomass - West</v>
          </cell>
          <cell r="S745" t="str">
            <v>Other Renewables</v>
          </cell>
          <cell r="T745" t="str">
            <v>Utility Biomass - West</v>
          </cell>
          <cell r="U745" t="str">
            <v>Utility Biomass - West</v>
          </cell>
          <cell r="V745" t="str">
            <v>Biomass</v>
          </cell>
          <cell r="W745" t="str">
            <v>OR</v>
          </cell>
          <cell r="X745" t="str">
            <v>No</v>
          </cell>
        </row>
        <row r="746">
          <cell r="A746">
            <v>95653</v>
          </cell>
          <cell r="B746" t="str">
            <v>I_SO_CC_F2</v>
          </cell>
          <cell r="C746" t="str">
            <v>I_SO_CC_F2</v>
          </cell>
          <cell r="D746" t="str">
            <v>New Thermal</v>
          </cell>
          <cell r="E746" t="str">
            <v>West</v>
          </cell>
          <cell r="F746" t="str">
            <v>CCCT - SOregonCal - F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F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F 2x1</v>
          </cell>
          <cell r="V746" t="str">
            <v>IRP_CCCT</v>
          </cell>
          <cell r="W746" t="str">
            <v>OR</v>
          </cell>
          <cell r="X746" t="str">
            <v>No</v>
          </cell>
        </row>
        <row r="747">
          <cell r="A747">
            <v>95654</v>
          </cell>
          <cell r="B747" t="str">
            <v>I_SO_CC_F2D</v>
          </cell>
          <cell r="C747" t="str">
            <v>I_SO_CC_F2D</v>
          </cell>
          <cell r="D747" t="str">
            <v>New Thermal</v>
          </cell>
          <cell r="E747" t="str">
            <v>West</v>
          </cell>
          <cell r="F747" t="str">
            <v>CCCT - SOregonCal - F 2x1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F 2x1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F 2x1</v>
          </cell>
          <cell r="V747" t="str">
            <v>IRP_CCCT</v>
          </cell>
          <cell r="W747" t="str">
            <v>OR</v>
          </cell>
          <cell r="X747" t="str">
            <v>No</v>
          </cell>
        </row>
        <row r="748">
          <cell r="A748">
            <v>95655</v>
          </cell>
          <cell r="B748" t="str">
            <v>I_SO_CC_G1</v>
          </cell>
          <cell r="C748" t="str">
            <v>I_SO_CC_G1</v>
          </cell>
          <cell r="D748" t="str">
            <v>New Thermal</v>
          </cell>
          <cell r="E748" t="str">
            <v>West</v>
          </cell>
          <cell r="F748" t="str">
            <v>CCCT - SOregonCal - G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G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G 1x1</v>
          </cell>
          <cell r="V748" t="str">
            <v>IRP_CCCT</v>
          </cell>
          <cell r="W748" t="str">
            <v>OR</v>
          </cell>
          <cell r="X748" t="str">
            <v>No</v>
          </cell>
        </row>
        <row r="749">
          <cell r="A749">
            <v>95656</v>
          </cell>
          <cell r="B749" t="str">
            <v>I_SO_CC_G1D</v>
          </cell>
          <cell r="C749" t="str">
            <v>I_SO_CC_G1D</v>
          </cell>
          <cell r="D749" t="str">
            <v>New Thermal</v>
          </cell>
          <cell r="E749" t="str">
            <v>West</v>
          </cell>
          <cell r="F749" t="str">
            <v>CCCT - SOregonCal - G 1x1</v>
          </cell>
          <cell r="G749" t="str">
            <v/>
          </cell>
          <cell r="H749" t="str">
            <v/>
          </cell>
          <cell r="I749" t="str">
            <v>Gas</v>
          </cell>
          <cell r="J749" t="str">
            <v>Gas - CCCT</v>
          </cell>
          <cell r="K749" t="str">
            <v>SOregonCal</v>
          </cell>
          <cell r="L749" t="str">
            <v>CCCT - SOregonCal - G 1x1</v>
          </cell>
          <cell r="M749" t="str">
            <v>IRP_CCCT</v>
          </cell>
          <cell r="N749" t="str">
            <v>Gas</v>
          </cell>
          <cell r="O749" t="str">
            <v>Gas</v>
          </cell>
          <cell r="P749" t="str">
            <v/>
          </cell>
          <cell r="Q749" t="str">
            <v>Thermal</v>
          </cell>
          <cell r="R749" t="str">
            <v>CCCT</v>
          </cell>
          <cell r="S749" t="str">
            <v>Thermal</v>
          </cell>
          <cell r="T749" t="str">
            <v>CCCT</v>
          </cell>
          <cell r="U749" t="str">
            <v>CCCT - SOregonCal - G 1x1</v>
          </cell>
          <cell r="V749" t="str">
            <v>IRP_CCCT</v>
          </cell>
          <cell r="W749" t="str">
            <v>OR</v>
          </cell>
          <cell r="X749" t="str">
            <v>No</v>
          </cell>
        </row>
        <row r="750">
          <cell r="A750">
            <v>95657</v>
          </cell>
          <cell r="B750" t="str">
            <v>I_SO_CC_G2</v>
          </cell>
          <cell r="C750" t="str">
            <v>I_SO_CC_G2</v>
          </cell>
          <cell r="D750" t="str">
            <v>New Thermal</v>
          </cell>
          <cell r="E750" t="str">
            <v>West</v>
          </cell>
          <cell r="F750" t="str">
            <v>CCCT - SOregonCal - G 2x1</v>
          </cell>
          <cell r="G750" t="str">
            <v/>
          </cell>
          <cell r="H750" t="str">
            <v/>
          </cell>
          <cell r="I750" t="str">
            <v>Gas</v>
          </cell>
          <cell r="J750" t="str">
            <v>Gas - CCCT</v>
          </cell>
          <cell r="K750" t="str">
            <v>SOregonCal</v>
          </cell>
          <cell r="L750" t="str">
            <v>CCCT - SOregonCal - G 2x1</v>
          </cell>
          <cell r="M750" t="str">
            <v>IRP_CCCT</v>
          </cell>
          <cell r="N750" t="str">
            <v>Gas</v>
          </cell>
          <cell r="O750" t="str">
            <v>Gas</v>
          </cell>
          <cell r="P750" t="str">
            <v/>
          </cell>
          <cell r="Q750" t="str">
            <v>Thermal</v>
          </cell>
          <cell r="R750" t="str">
            <v>CCCT</v>
          </cell>
          <cell r="S750" t="str">
            <v>Thermal</v>
          </cell>
          <cell r="T750" t="str">
            <v>CCCT</v>
          </cell>
          <cell r="U750" t="str">
            <v>CCCT - SOregonCal - G 2x1</v>
          </cell>
          <cell r="V750" t="str">
            <v>IRP_CCCT</v>
          </cell>
          <cell r="W750" t="str">
            <v>OR</v>
          </cell>
          <cell r="X750" t="str">
            <v>No</v>
          </cell>
        </row>
        <row r="751">
          <cell r="A751">
            <v>95658</v>
          </cell>
          <cell r="B751" t="str">
            <v>I_SO_CC_G2D</v>
          </cell>
          <cell r="C751" t="str">
            <v>I_SO_CC_G2D</v>
          </cell>
          <cell r="D751" t="str">
            <v>New Thermal</v>
          </cell>
          <cell r="E751" t="str">
            <v>West</v>
          </cell>
          <cell r="F751" t="str">
            <v>CCCT - SOregonCal - G 2x1</v>
          </cell>
          <cell r="G751" t="str">
            <v/>
          </cell>
          <cell r="H751" t="str">
            <v/>
          </cell>
          <cell r="I751" t="str">
            <v>Gas</v>
          </cell>
          <cell r="J751" t="str">
            <v>Gas - CCCT</v>
          </cell>
          <cell r="K751" t="str">
            <v>SOregonCal</v>
          </cell>
          <cell r="L751" t="str">
            <v>CCCT - SOregonCal - G 2x1</v>
          </cell>
          <cell r="M751" t="str">
            <v>IRP_CCCT</v>
          </cell>
          <cell r="N751" t="str">
            <v>Gas</v>
          </cell>
          <cell r="O751" t="str">
            <v>Gas</v>
          </cell>
          <cell r="P751" t="str">
            <v/>
          </cell>
          <cell r="Q751" t="str">
            <v>Thermal</v>
          </cell>
          <cell r="R751" t="str">
            <v>CCCT</v>
          </cell>
          <cell r="S751" t="str">
            <v>Thermal</v>
          </cell>
          <cell r="T751" t="str">
            <v>CCCT</v>
          </cell>
          <cell r="U751" t="str">
            <v>CCCT - SOregonCal - G 2x1</v>
          </cell>
          <cell r="V751" t="str">
            <v>IRP_CCCT</v>
          </cell>
          <cell r="W751" t="str">
            <v>OR</v>
          </cell>
          <cell r="X751" t="str">
            <v>No</v>
          </cell>
        </row>
        <row r="752">
          <cell r="A752">
            <v>99854</v>
          </cell>
          <cell r="B752" t="str">
            <v>I_SO_CC_J1</v>
          </cell>
          <cell r="C752" t="str">
            <v>I_SO_CC_J1</v>
          </cell>
          <cell r="D752" t="str">
            <v>New Thermal</v>
          </cell>
          <cell r="E752" t="str">
            <v>West</v>
          </cell>
          <cell r="F752" t="str">
            <v>CCCT - SOregonCal - J 1x1</v>
          </cell>
          <cell r="G752" t="str">
            <v/>
          </cell>
          <cell r="H752" t="str">
            <v/>
          </cell>
          <cell r="I752" t="str">
            <v>Gas</v>
          </cell>
          <cell r="J752" t="str">
            <v>Gas - CCCT</v>
          </cell>
          <cell r="K752" t="str">
            <v>SOregonCal</v>
          </cell>
          <cell r="L752" t="str">
            <v>CCCT - SOregonCal - J 1x1</v>
          </cell>
          <cell r="M752" t="str">
            <v>IRP_CCCT</v>
          </cell>
          <cell r="N752" t="str">
            <v>Gas</v>
          </cell>
          <cell r="O752" t="str">
            <v>Gas</v>
          </cell>
          <cell r="P752" t="str">
            <v/>
          </cell>
          <cell r="Q752" t="str">
            <v>Thermal</v>
          </cell>
          <cell r="R752" t="str">
            <v>CCCT</v>
          </cell>
          <cell r="S752" t="str">
            <v>Thermal</v>
          </cell>
          <cell r="T752" t="str">
            <v>CCCT</v>
          </cell>
          <cell r="U752" t="str">
            <v>CCCT - SOregonCal - J 1x1</v>
          </cell>
          <cell r="V752" t="str">
            <v>IRP_CCCT</v>
          </cell>
          <cell r="W752" t="str">
            <v>OR</v>
          </cell>
          <cell r="X752" t="str">
            <v>No</v>
          </cell>
        </row>
        <row r="753">
          <cell r="A753">
            <v>99855</v>
          </cell>
          <cell r="B753" t="str">
            <v>I_SO_CC_J1D</v>
          </cell>
          <cell r="C753" t="str">
            <v>I_SO_CC_J1D</v>
          </cell>
          <cell r="D753" t="str">
            <v>New Thermal</v>
          </cell>
          <cell r="E753" t="str">
            <v>West</v>
          </cell>
          <cell r="F753" t="str">
            <v>CCCT - SOregonCal - J 1x1</v>
          </cell>
          <cell r="G753" t="str">
            <v/>
          </cell>
          <cell r="H753" t="str">
            <v/>
          </cell>
          <cell r="I753" t="str">
            <v>Gas</v>
          </cell>
          <cell r="J753" t="str">
            <v>Gas - CCCT</v>
          </cell>
          <cell r="K753" t="str">
            <v>SOregonCal</v>
          </cell>
          <cell r="L753" t="str">
            <v>CCCT - SOregonCal - J 1x1</v>
          </cell>
          <cell r="M753" t="str">
            <v>IRP_CCCT</v>
          </cell>
          <cell r="N753" t="str">
            <v>Gas</v>
          </cell>
          <cell r="O753" t="str">
            <v>Gas</v>
          </cell>
          <cell r="P753" t="str">
            <v/>
          </cell>
          <cell r="Q753" t="str">
            <v>Thermal</v>
          </cell>
          <cell r="R753" t="str">
            <v>CCCT</v>
          </cell>
          <cell r="S753" t="str">
            <v>Thermal</v>
          </cell>
          <cell r="T753" t="str">
            <v>CCCT</v>
          </cell>
          <cell r="U753" t="str">
            <v>CCCT - SOregonCal - J 1x1</v>
          </cell>
          <cell r="V753" t="str">
            <v>IRP_CCCT</v>
          </cell>
          <cell r="W753" t="str">
            <v>OR</v>
          </cell>
          <cell r="X753" t="str">
            <v>No</v>
          </cell>
        </row>
        <row r="754">
          <cell r="A754">
            <v>101379</v>
          </cell>
          <cell r="B754" t="str">
            <v>I_SO_GEO_PPA</v>
          </cell>
          <cell r="C754" t="str">
            <v>I_SO_GEO_PPA</v>
          </cell>
          <cell r="D754" t="str">
            <v>New Thermal</v>
          </cell>
          <cell r="E754" t="str">
            <v>West</v>
          </cell>
          <cell r="F754" t="str">
            <v>Geothermal, Greenfield - West</v>
          </cell>
          <cell r="G754" t="str">
            <v/>
          </cell>
          <cell r="H754" t="str">
            <v/>
          </cell>
          <cell r="I754" t="str">
            <v>Geothermal</v>
          </cell>
          <cell r="J754" t="str">
            <v>Renewable - Geothermal</v>
          </cell>
          <cell r="K754" t="str">
            <v/>
          </cell>
          <cell r="L754" t="str">
            <v>Geothermal, Greenfield - West</v>
          </cell>
          <cell r="M754" t="str">
            <v>Geothermal</v>
          </cell>
          <cell r="N754" t="str">
            <v>Geothermal</v>
          </cell>
          <cell r="O754" t="str">
            <v>Other Renewables</v>
          </cell>
          <cell r="P754" t="str">
            <v/>
          </cell>
          <cell r="Q754" t="str">
            <v>Geothermal</v>
          </cell>
          <cell r="R754" t="str">
            <v>Geothermal</v>
          </cell>
          <cell r="S754" t="str">
            <v>Geothermal</v>
          </cell>
          <cell r="T754" t="str">
            <v>Geothermal</v>
          </cell>
          <cell r="U754" t="str">
            <v>Geothermal, Greenfield - West</v>
          </cell>
          <cell r="V754" t="str">
            <v>Geothermal</v>
          </cell>
          <cell r="W754" t="str">
            <v>OR</v>
          </cell>
          <cell r="X754" t="str">
            <v>Yes</v>
          </cell>
        </row>
        <row r="755">
          <cell r="A755">
            <v>219065</v>
          </cell>
          <cell r="B755" t="str">
            <v>I_SO_PV50_ST</v>
          </cell>
          <cell r="C755" t="str">
            <v>I_SO_PV50_ST</v>
          </cell>
          <cell r="D755" t="str">
            <v>New Thermal</v>
          </cell>
          <cell r="E755" t="str">
            <v>West</v>
          </cell>
          <cell r="F755" t="str">
            <v>Utility Solar - PV - West</v>
          </cell>
          <cell r="G755" t="str">
            <v/>
          </cell>
          <cell r="H755" t="str">
            <v/>
          </cell>
          <cell r="I755" t="str">
            <v>Solar</v>
          </cell>
          <cell r="J755" t="str">
            <v>Renewable - Utility Solar</v>
          </cell>
          <cell r="K755" t="str">
            <v/>
          </cell>
          <cell r="L755" t="str">
            <v>Utility Solar - PV - West</v>
          </cell>
          <cell r="M755" t="str">
            <v>Solar</v>
          </cell>
          <cell r="N755" t="str">
            <v>Solar</v>
          </cell>
          <cell r="O755" t="str">
            <v>Other Renewables</v>
          </cell>
          <cell r="Q755" t="str">
            <v>Other Renewables</v>
          </cell>
          <cell r="R755" t="str">
            <v>Solar</v>
          </cell>
          <cell r="S755" t="str">
            <v>Other Renewables</v>
          </cell>
          <cell r="T755" t="str">
            <v>Solar</v>
          </cell>
          <cell r="U755" t="str">
            <v>Utility Solar - PV - West</v>
          </cell>
          <cell r="V755" t="str">
            <v>Solar</v>
          </cell>
          <cell r="W755" t="str">
            <v>OR</v>
          </cell>
          <cell r="X755" t="str">
            <v>Yes</v>
          </cell>
        </row>
        <row r="756">
          <cell r="A756">
            <v>225239</v>
          </cell>
          <cell r="B756" t="str">
            <v>I_SO_PV50FT</v>
          </cell>
          <cell r="C756" t="str">
            <v>I_SO_PV50FT</v>
          </cell>
          <cell r="D756" t="str">
            <v>New Thermal</v>
          </cell>
          <cell r="E756" t="str">
            <v>West</v>
          </cell>
          <cell r="F756" t="str">
            <v>Utility Solar - PV - West</v>
          </cell>
          <cell r="G756" t="str">
            <v/>
          </cell>
          <cell r="H756" t="str">
            <v/>
          </cell>
          <cell r="I756" t="str">
            <v>Solar</v>
          </cell>
          <cell r="J756" t="str">
            <v>Renewable - Utility Solar</v>
          </cell>
          <cell r="L756" t="str">
            <v>Utility Solar - PV - West</v>
          </cell>
          <cell r="M756" t="str">
            <v>Solar</v>
          </cell>
          <cell r="N756" t="str">
            <v>Solar</v>
          </cell>
          <cell r="O756" t="str">
            <v>Other Renewables</v>
          </cell>
          <cell r="Q756" t="str">
            <v>Other Renewables</v>
          </cell>
          <cell r="R756" t="str">
            <v>Solar</v>
          </cell>
          <cell r="S756" t="str">
            <v>Other Renewables</v>
          </cell>
          <cell r="T756" t="str">
            <v>Solar</v>
          </cell>
          <cell r="U756" t="str">
            <v>Utility Solar - PV - West</v>
          </cell>
          <cell r="V756" t="str">
            <v>Solar</v>
          </cell>
          <cell r="W756" t="str">
            <v>OR</v>
          </cell>
          <cell r="X756" t="str">
            <v>Yes</v>
          </cell>
        </row>
        <row r="757">
          <cell r="A757">
            <v>225240</v>
          </cell>
          <cell r="B757" t="str">
            <v>I_SO_PV50FTI</v>
          </cell>
          <cell r="C757" t="str">
            <v>I_SO_PV50FTI</v>
          </cell>
          <cell r="D757" t="str">
            <v>New Thermal</v>
          </cell>
          <cell r="E757" t="str">
            <v>West</v>
          </cell>
          <cell r="F757" t="str">
            <v>Utility Solar - PV - West</v>
          </cell>
          <cell r="G757" t="str">
            <v/>
          </cell>
          <cell r="H757" t="str">
            <v/>
          </cell>
          <cell r="I757" t="str">
            <v>Solar</v>
          </cell>
          <cell r="J757" t="str">
            <v>Renewable - Utility Solar</v>
          </cell>
          <cell r="L757" t="str">
            <v>Utility Solar - PV - West</v>
          </cell>
          <cell r="M757" t="str">
            <v>Solar</v>
          </cell>
          <cell r="N757" t="str">
            <v>Solar</v>
          </cell>
          <cell r="O757" t="str">
            <v>Other Renewables</v>
          </cell>
          <cell r="Q757" t="str">
            <v>Other Renewables</v>
          </cell>
          <cell r="R757" t="str">
            <v>Solar</v>
          </cell>
          <cell r="S757" t="str">
            <v>Other Renewables</v>
          </cell>
          <cell r="T757" t="str">
            <v>Solar</v>
          </cell>
          <cell r="U757" t="str">
            <v>Utility Solar - PV - West</v>
          </cell>
          <cell r="V757" t="str">
            <v>Solar</v>
          </cell>
          <cell r="W757" t="str">
            <v>OR</v>
          </cell>
          <cell r="X757" t="str">
            <v>Yes</v>
          </cell>
        </row>
        <row r="758">
          <cell r="A758">
            <v>225238</v>
          </cell>
          <cell r="B758" t="str">
            <v>I_SO_PV50STI</v>
          </cell>
          <cell r="C758" t="str">
            <v>I_SO_PV50STI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95638</v>
          </cell>
          <cell r="B759" t="str">
            <v>I_SO_SC_AER</v>
          </cell>
          <cell r="C759" t="str">
            <v>I_SO_SC_AER</v>
          </cell>
          <cell r="D759" t="str">
            <v>New Thermal</v>
          </cell>
          <cell r="E759" t="str">
            <v>West</v>
          </cell>
          <cell r="F759" t="str">
            <v>SCCT Aero SO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Gas- Peaking</v>
          </cell>
          <cell r="K759" t="str">
            <v>SOregonCal</v>
          </cell>
          <cell r="L759" t="str">
            <v>SCCT Aero SO</v>
          </cell>
          <cell r="M759" t="str">
            <v>IRP_SCCT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SCCT</v>
          </cell>
          <cell r="S759" t="str">
            <v>Thermal</v>
          </cell>
          <cell r="T759" t="str">
            <v>SCCT</v>
          </cell>
          <cell r="U759" t="str">
            <v>SCCT Aero SO</v>
          </cell>
          <cell r="V759" t="str">
            <v>IRP_SCCT</v>
          </cell>
          <cell r="W759" t="str">
            <v>OR</v>
          </cell>
          <cell r="X759" t="str">
            <v>No</v>
          </cell>
        </row>
        <row r="760">
          <cell r="A760">
            <v>95642</v>
          </cell>
          <cell r="B760" t="str">
            <v>I_SO_SC_FRM</v>
          </cell>
          <cell r="C760" t="str">
            <v>I_SO_SC_FRM</v>
          </cell>
          <cell r="D760" t="str">
            <v>New Thermal</v>
          </cell>
          <cell r="E760" t="str">
            <v>West</v>
          </cell>
          <cell r="F760" t="str">
            <v>SCCT Frame SO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Gas- Peaking</v>
          </cell>
          <cell r="K760" t="str">
            <v>SOregonCal</v>
          </cell>
          <cell r="L760" t="str">
            <v>SCCT Frame SO</v>
          </cell>
          <cell r="M760" t="str">
            <v>IRP_SCCT</v>
          </cell>
          <cell r="N760" t="str">
            <v>Gas</v>
          </cell>
          <cell r="O760" t="str">
            <v>Gas</v>
          </cell>
          <cell r="Q760" t="str">
            <v>Thermal</v>
          </cell>
          <cell r="R760" t="str">
            <v>SCCT</v>
          </cell>
          <cell r="S760" t="str">
            <v>Thermal</v>
          </cell>
          <cell r="T760" t="str">
            <v>SCCT</v>
          </cell>
          <cell r="U760" t="str">
            <v>SCCT Frame SO</v>
          </cell>
          <cell r="V760" t="str">
            <v>IRP_SCCT</v>
          </cell>
          <cell r="W760" t="str">
            <v>OR</v>
          </cell>
          <cell r="X760" t="str">
            <v>No</v>
          </cell>
        </row>
        <row r="761">
          <cell r="A761">
            <v>95639</v>
          </cell>
          <cell r="B761" t="str">
            <v>I_SO_SC_ICA</v>
          </cell>
          <cell r="C761" t="str">
            <v>I_SO_SC_ICA</v>
          </cell>
          <cell r="D761" t="str">
            <v>New Thermal</v>
          </cell>
          <cell r="E761" t="str">
            <v>West</v>
          </cell>
          <cell r="F761" t="str">
            <v>IC Aero SO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Gas- Peaking</v>
          </cell>
          <cell r="K761" t="str">
            <v>SOregonCal</v>
          </cell>
          <cell r="L761" t="str">
            <v>IC Aero SO</v>
          </cell>
          <cell r="M761" t="str">
            <v>IRP_SCCT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Gas</v>
          </cell>
          <cell r="S761" t="str">
            <v>Thermal</v>
          </cell>
          <cell r="T761" t="str">
            <v>Gas</v>
          </cell>
          <cell r="U761" t="str">
            <v>IC Aero SO</v>
          </cell>
          <cell r="V761" t="str">
            <v>IRP_SCCT</v>
          </cell>
          <cell r="W761" t="str">
            <v>OR</v>
          </cell>
          <cell r="X761" t="str">
            <v>No</v>
          </cell>
        </row>
        <row r="762">
          <cell r="A762">
            <v>95641</v>
          </cell>
          <cell r="B762" t="str">
            <v>I_SO_SC_RE</v>
          </cell>
          <cell r="C762" t="str">
            <v>I_SO_SC_RE</v>
          </cell>
          <cell r="D762" t="str">
            <v>New Thermal</v>
          </cell>
          <cell r="E762" t="str">
            <v>West</v>
          </cell>
          <cell r="F762" t="str">
            <v>Reciprocating Engine - West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Gas- Peaking</v>
          </cell>
          <cell r="K762" t="str">
            <v>SOregonCal</v>
          </cell>
          <cell r="L762" t="str">
            <v>Reciprocating Engine - West</v>
          </cell>
          <cell r="M762" t="str">
            <v>IRP_SCCT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GAS</v>
          </cell>
          <cell r="S762" t="str">
            <v>Thermal</v>
          </cell>
          <cell r="T762" t="str">
            <v>GAS</v>
          </cell>
          <cell r="U762" t="str">
            <v>Reciprocating Engine - West</v>
          </cell>
          <cell r="V762" t="str">
            <v>IRP_SCCT</v>
          </cell>
          <cell r="W762" t="str">
            <v>OR</v>
          </cell>
          <cell r="X762" t="str">
            <v>No</v>
          </cell>
        </row>
        <row r="763">
          <cell r="A763">
            <v>96031</v>
          </cell>
          <cell r="B763" t="str">
            <v>I_SO_US_CS15</v>
          </cell>
          <cell r="C763" t="str">
            <v>I_SO_US_CS15</v>
          </cell>
          <cell r="D763" t="str">
            <v>New Thermal</v>
          </cell>
          <cell r="E763" t="str">
            <v>West</v>
          </cell>
          <cell r="F763" t="str">
            <v>Utility Solar - PV - West</v>
          </cell>
          <cell r="G763" t="str">
            <v/>
          </cell>
          <cell r="H763" t="str">
            <v/>
          </cell>
          <cell r="I763" t="str">
            <v>Solar</v>
          </cell>
          <cell r="J763" t="str">
            <v>Renewable - Utility Solar</v>
          </cell>
          <cell r="K763" t="str">
            <v/>
          </cell>
          <cell r="L763" t="str">
            <v>Utility Solar - PV - West</v>
          </cell>
          <cell r="M763" t="str">
            <v>Solar</v>
          </cell>
          <cell r="N763" t="str">
            <v>Solar</v>
          </cell>
          <cell r="O763" t="str">
            <v>Other Renewables</v>
          </cell>
          <cell r="P763" t="str">
            <v/>
          </cell>
          <cell r="Q763" t="str">
            <v>Other Renewables</v>
          </cell>
          <cell r="R763" t="str">
            <v>Solar</v>
          </cell>
          <cell r="S763" t="str">
            <v>Other Renewables</v>
          </cell>
          <cell r="T763" t="str">
            <v>Solar</v>
          </cell>
          <cell r="U763" t="str">
            <v>Utility Solar - PV - West</v>
          </cell>
          <cell r="V763" t="str">
            <v>Solar</v>
          </cell>
          <cell r="W763" t="str">
            <v>OR</v>
          </cell>
          <cell r="X763" t="str">
            <v>Yes</v>
          </cell>
        </row>
        <row r="764">
          <cell r="A764">
            <v>95879</v>
          </cell>
          <cell r="B764" t="str">
            <v>I_UN_CC_F1</v>
          </cell>
          <cell r="C764" t="str">
            <v>I_UN_CC_F1</v>
          </cell>
          <cell r="D764" t="str">
            <v>New Thermal</v>
          </cell>
          <cell r="E764" t="str">
            <v>East</v>
          </cell>
          <cell r="F764" t="str">
            <v>CCCT - Utah-N - F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F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F 1x1</v>
          </cell>
          <cell r="V764" t="str">
            <v>IRP_CCCT</v>
          </cell>
          <cell r="W764" t="str">
            <v>UT</v>
          </cell>
          <cell r="X764" t="str">
            <v>No</v>
          </cell>
        </row>
        <row r="765">
          <cell r="A765">
            <v>95898</v>
          </cell>
          <cell r="B765" t="str">
            <v>I_UN_CC_F1D</v>
          </cell>
          <cell r="C765" t="str">
            <v>I_UN_CC_F1D</v>
          </cell>
          <cell r="D765" t="str">
            <v>New Thermal</v>
          </cell>
          <cell r="E765" t="str">
            <v>East</v>
          </cell>
          <cell r="F765" t="str">
            <v>CCCT - Utah-N - F 1x1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F 1x1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F 1x1</v>
          </cell>
          <cell r="V765" t="str">
            <v>IRP_CCCT</v>
          </cell>
          <cell r="W765" t="str">
            <v>UT</v>
          </cell>
          <cell r="X765" t="str">
            <v>No</v>
          </cell>
        </row>
        <row r="766">
          <cell r="A766">
            <v>95880</v>
          </cell>
          <cell r="B766" t="str">
            <v>I_UN_CC_F2</v>
          </cell>
          <cell r="C766" t="str">
            <v>I_UN_CC_F2</v>
          </cell>
          <cell r="D766" t="str">
            <v>New Thermal</v>
          </cell>
          <cell r="E766" t="str">
            <v>East</v>
          </cell>
          <cell r="F766" t="str">
            <v>CCCT - Utah-N - F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F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F 2x1</v>
          </cell>
          <cell r="V766" t="str">
            <v>IRP_CCCT</v>
          </cell>
          <cell r="W766" t="str">
            <v>UT</v>
          </cell>
          <cell r="X766" t="str">
            <v>No</v>
          </cell>
        </row>
        <row r="767">
          <cell r="A767">
            <v>95899</v>
          </cell>
          <cell r="B767" t="str">
            <v>I_UN_CC_F2D</v>
          </cell>
          <cell r="C767" t="str">
            <v>I_UN_CC_F2D</v>
          </cell>
          <cell r="D767" t="str">
            <v>New Thermal</v>
          </cell>
          <cell r="E767" t="str">
            <v>East</v>
          </cell>
          <cell r="F767" t="str">
            <v>CCCT - Utah-N - F 2x1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F 2x1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F 2x1</v>
          </cell>
          <cell r="V767" t="str">
            <v>IRP_CCCT</v>
          </cell>
          <cell r="W767" t="str">
            <v>UT</v>
          </cell>
          <cell r="X767" t="str">
            <v>No</v>
          </cell>
        </row>
        <row r="768">
          <cell r="A768">
            <v>95882</v>
          </cell>
          <cell r="B768" t="str">
            <v>I_UN_CC_G1</v>
          </cell>
          <cell r="C768" t="str">
            <v>I_UN_CC_G1</v>
          </cell>
          <cell r="D768" t="str">
            <v>New Thermal</v>
          </cell>
          <cell r="E768" t="str">
            <v>East</v>
          </cell>
          <cell r="F768" t="str">
            <v>CCCT - Utah-N - G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G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G 1x1</v>
          </cell>
          <cell r="V768" t="str">
            <v>IRP_CCCT</v>
          </cell>
          <cell r="W768" t="str">
            <v>UT</v>
          </cell>
          <cell r="X768" t="str">
            <v>No</v>
          </cell>
        </row>
        <row r="769">
          <cell r="A769">
            <v>95901</v>
          </cell>
          <cell r="B769" t="str">
            <v>I_UN_CC_G1D</v>
          </cell>
          <cell r="C769" t="str">
            <v>I_UN_CC_G1D</v>
          </cell>
          <cell r="D769" t="str">
            <v>New Thermal</v>
          </cell>
          <cell r="E769" t="str">
            <v>East</v>
          </cell>
          <cell r="F769" t="str">
            <v>CCCT - Utah-N - G 1x1</v>
          </cell>
          <cell r="G769" t="str">
            <v/>
          </cell>
          <cell r="H769" t="str">
            <v/>
          </cell>
          <cell r="I769" t="str">
            <v>Gas</v>
          </cell>
          <cell r="J769" t="str">
            <v>Gas - CCCT</v>
          </cell>
          <cell r="K769" t="str">
            <v>Utah-N</v>
          </cell>
          <cell r="L769" t="str">
            <v>CCCT - Utah-N - G 1x1</v>
          </cell>
          <cell r="M769" t="str">
            <v>IRP_CCCT</v>
          </cell>
          <cell r="N769" t="str">
            <v>Gas</v>
          </cell>
          <cell r="O769" t="str">
            <v>Gas</v>
          </cell>
          <cell r="P769" t="str">
            <v/>
          </cell>
          <cell r="Q769" t="str">
            <v>Thermal</v>
          </cell>
          <cell r="R769" t="str">
            <v>CCCT</v>
          </cell>
          <cell r="S769" t="str">
            <v>Thermal</v>
          </cell>
          <cell r="T769" t="str">
            <v>CCCT</v>
          </cell>
          <cell r="U769" t="str">
            <v>CCCT - Utah-N - G 1x1</v>
          </cell>
          <cell r="V769" t="str">
            <v>IRP_CCCT</v>
          </cell>
          <cell r="W769" t="str">
            <v>UT</v>
          </cell>
          <cell r="X769" t="str">
            <v>No</v>
          </cell>
        </row>
        <row r="770">
          <cell r="A770">
            <v>95883</v>
          </cell>
          <cell r="B770" t="str">
            <v>I_UN_CC_G2</v>
          </cell>
          <cell r="C770" t="str">
            <v>I_UN_CC_G2</v>
          </cell>
          <cell r="D770" t="str">
            <v>New Thermal</v>
          </cell>
          <cell r="E770" t="str">
            <v>East</v>
          </cell>
          <cell r="F770" t="str">
            <v>CCCT - Utah-N - G 2x1</v>
          </cell>
          <cell r="G770" t="str">
            <v/>
          </cell>
          <cell r="H770" t="str">
            <v/>
          </cell>
          <cell r="I770" t="str">
            <v>Gas</v>
          </cell>
          <cell r="J770" t="str">
            <v>Gas - CCCT</v>
          </cell>
          <cell r="K770" t="str">
            <v>Utah-N</v>
          </cell>
          <cell r="L770" t="str">
            <v>CCCT - Utah-N - G 2x1</v>
          </cell>
          <cell r="M770" t="str">
            <v>IRP_CCCT</v>
          </cell>
          <cell r="N770" t="str">
            <v>Gas</v>
          </cell>
          <cell r="O770" t="str">
            <v>Gas</v>
          </cell>
          <cell r="P770" t="str">
            <v/>
          </cell>
          <cell r="Q770" t="str">
            <v>Thermal</v>
          </cell>
          <cell r="R770" t="str">
            <v>CCCT</v>
          </cell>
          <cell r="S770" t="str">
            <v>Thermal</v>
          </cell>
          <cell r="T770" t="str">
            <v>CCCT</v>
          </cell>
          <cell r="U770" t="str">
            <v>CCCT - Utah-N - G 2x1</v>
          </cell>
          <cell r="V770" t="str">
            <v>IRP_CCCT</v>
          </cell>
          <cell r="W770" t="str">
            <v>UT</v>
          </cell>
          <cell r="X770" t="str">
            <v>No</v>
          </cell>
        </row>
        <row r="771">
          <cell r="A771">
            <v>95902</v>
          </cell>
          <cell r="B771" t="str">
            <v>I_UN_CC_G2D</v>
          </cell>
          <cell r="C771" t="str">
            <v>I_UN_CC_G2D</v>
          </cell>
          <cell r="D771" t="str">
            <v>New Thermal</v>
          </cell>
          <cell r="E771" t="str">
            <v>East</v>
          </cell>
          <cell r="F771" t="str">
            <v>CCCT - Utah-N - G 2x1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 - CCCT</v>
          </cell>
          <cell r="K771" t="str">
            <v>Utah-N</v>
          </cell>
          <cell r="L771" t="str">
            <v>CCCT - Utah-N - G 2x1</v>
          </cell>
          <cell r="M771" t="str">
            <v>IRP_CCCT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CCCT</v>
          </cell>
          <cell r="S771" t="str">
            <v>Thermal</v>
          </cell>
          <cell r="T771" t="str">
            <v>CCCT</v>
          </cell>
          <cell r="U771" t="str">
            <v>CCCT - Utah-N - G 2x1</v>
          </cell>
          <cell r="V771" t="str">
            <v>IRP_CCCT</v>
          </cell>
          <cell r="W771" t="str">
            <v>UT</v>
          </cell>
          <cell r="X771" t="str">
            <v>No</v>
          </cell>
        </row>
        <row r="772">
          <cell r="A772">
            <v>99797</v>
          </cell>
          <cell r="B772" t="str">
            <v>I_UN_CC_J1</v>
          </cell>
          <cell r="C772" t="str">
            <v>I_UN_CC_J1</v>
          </cell>
          <cell r="D772" t="str">
            <v>New Thermal</v>
          </cell>
          <cell r="E772" t="str">
            <v>East</v>
          </cell>
          <cell r="F772" t="str">
            <v>CCCT - Utah-N - J 1x1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 - CCCT</v>
          </cell>
          <cell r="K772" t="str">
            <v>Utah-N</v>
          </cell>
          <cell r="L772" t="str">
            <v>CCCT - Utah-N - J 1x1</v>
          </cell>
          <cell r="M772" t="str">
            <v>IRP_CCCT</v>
          </cell>
          <cell r="N772" t="str">
            <v>Gas</v>
          </cell>
          <cell r="O772" t="str">
            <v>Gas</v>
          </cell>
          <cell r="P772" t="str">
            <v/>
          </cell>
          <cell r="Q772" t="str">
            <v>Thermal</v>
          </cell>
          <cell r="R772" t="str">
            <v>CCCT</v>
          </cell>
          <cell r="S772" t="str">
            <v>Thermal</v>
          </cell>
          <cell r="T772" t="str">
            <v>CCCT</v>
          </cell>
          <cell r="U772" t="str">
            <v>CCCT - Utah-N - J 1x1</v>
          </cell>
          <cell r="V772" t="str">
            <v>IRP_CCCT</v>
          </cell>
          <cell r="W772" t="str">
            <v>UT</v>
          </cell>
          <cell r="X772" t="str">
            <v>No</v>
          </cell>
        </row>
        <row r="773">
          <cell r="A773">
            <v>99798</v>
          </cell>
          <cell r="B773" t="str">
            <v>I_UN_CC_J1D</v>
          </cell>
          <cell r="C773" t="str">
            <v>I_UN_CC_J1D</v>
          </cell>
          <cell r="D773" t="str">
            <v>New Thermal</v>
          </cell>
          <cell r="E773" t="str">
            <v>East</v>
          </cell>
          <cell r="F773" t="str">
            <v>CCCT - Utah-N - J 1x1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 - CCCT</v>
          </cell>
          <cell r="K773" t="str">
            <v>Utah-N</v>
          </cell>
          <cell r="L773" t="str">
            <v>CCCT - Utah-N - J 1x1</v>
          </cell>
          <cell r="M773" t="str">
            <v>IRP_CCCT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Thermal</v>
          </cell>
          <cell r="R773" t="str">
            <v>CCCT</v>
          </cell>
          <cell r="S773" t="str">
            <v>Thermal</v>
          </cell>
          <cell r="T773" t="str">
            <v>CCCT</v>
          </cell>
          <cell r="U773" t="str">
            <v>CCCT - Utah-N - J 1x1</v>
          </cell>
          <cell r="V773" t="str">
            <v>IRP_CCCT</v>
          </cell>
          <cell r="W773" t="str">
            <v>UT</v>
          </cell>
          <cell r="X773" t="str">
            <v>No</v>
          </cell>
        </row>
        <row r="774">
          <cell r="A774">
            <v>95885</v>
          </cell>
          <cell r="B774" t="str">
            <v>I_UN_Fcell</v>
          </cell>
          <cell r="C774" t="str">
            <v>I_UN_Fcell</v>
          </cell>
          <cell r="D774" t="str">
            <v>New Thermal</v>
          </cell>
          <cell r="E774" t="str">
            <v>East</v>
          </cell>
          <cell r="F774" t="str">
            <v>Fuel Cell - East</v>
          </cell>
          <cell r="I774" t="str">
            <v>Other</v>
          </cell>
          <cell r="J774" t="str">
            <v>Storage - Other</v>
          </cell>
          <cell r="L774" t="str">
            <v>Fuel Cell - East</v>
          </cell>
          <cell r="M774" t="str">
            <v>Storage</v>
          </cell>
          <cell r="N774" t="str">
            <v>Other</v>
          </cell>
          <cell r="O774" t="str">
            <v>Storage</v>
          </cell>
          <cell r="Q774" t="str">
            <v>Storage</v>
          </cell>
          <cell r="R774" t="str">
            <v>Fuel Cell</v>
          </cell>
          <cell r="S774" t="str">
            <v>Storage</v>
          </cell>
          <cell r="T774" t="str">
            <v>Fuel Cell</v>
          </cell>
          <cell r="U774" t="str">
            <v>Fuel Cell - East</v>
          </cell>
          <cell r="V774" t="str">
            <v>Storage</v>
          </cell>
          <cell r="W774" t="str">
            <v>UT</v>
          </cell>
          <cell r="X774" t="str">
            <v>No</v>
          </cell>
        </row>
        <row r="775">
          <cell r="A775">
            <v>228791</v>
          </cell>
          <cell r="B775" t="str">
            <v>I_UN_NUC_MD</v>
          </cell>
          <cell r="C775" t="str">
            <v>I_UN_NUC_MD</v>
          </cell>
          <cell r="D775" t="str">
            <v>New Thermal</v>
          </cell>
          <cell r="E775" t="str">
            <v>East</v>
          </cell>
          <cell r="F775" t="str">
            <v>Modular-Nuclear-East</v>
          </cell>
          <cell r="G775" t="str">
            <v/>
          </cell>
          <cell r="H775" t="str">
            <v/>
          </cell>
          <cell r="I775" t="str">
            <v>Nuclear</v>
          </cell>
          <cell r="J775" t="str">
            <v>Nuclear</v>
          </cell>
          <cell r="L775" t="str">
            <v>Modular-Nuclear-East</v>
          </cell>
          <cell r="M775" t="str">
            <v>Nuclear</v>
          </cell>
          <cell r="N775" t="str">
            <v>Nuclear</v>
          </cell>
          <cell r="O775" t="str">
            <v>Nuclear</v>
          </cell>
          <cell r="Q775" t="str">
            <v>Nuclear</v>
          </cell>
          <cell r="R775" t="str">
            <v>Nuclear</v>
          </cell>
          <cell r="S775" t="str">
            <v>Nuclear</v>
          </cell>
          <cell r="T775" t="str">
            <v>Nuclear</v>
          </cell>
          <cell r="U775" t="str">
            <v>Modular-Nuclear-East</v>
          </cell>
          <cell r="V775" t="str">
            <v>Nuclear</v>
          </cell>
          <cell r="W775" t="str">
            <v>UT</v>
          </cell>
          <cell r="X775" t="str">
            <v>Yes</v>
          </cell>
        </row>
        <row r="776">
          <cell r="A776">
            <v>95891</v>
          </cell>
          <cell r="B776" t="str">
            <v>I_UN_SC_AER</v>
          </cell>
          <cell r="C776" t="str">
            <v>I_UN_SC_AER</v>
          </cell>
          <cell r="D776" t="str">
            <v>New Thermal</v>
          </cell>
          <cell r="E776" t="str">
            <v>East</v>
          </cell>
          <cell r="F776" t="str">
            <v>SCCT Aero UN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Gas- Peaking</v>
          </cell>
          <cell r="K776" t="str">
            <v>Utah-N</v>
          </cell>
          <cell r="L776" t="str">
            <v>SCCT Aero UN</v>
          </cell>
          <cell r="M776" t="str">
            <v>IRP_SCCT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SCCT</v>
          </cell>
          <cell r="S776" t="str">
            <v>Thermal</v>
          </cell>
          <cell r="T776" t="str">
            <v>SCCT</v>
          </cell>
          <cell r="U776" t="str">
            <v>SCCT Aero UN</v>
          </cell>
          <cell r="V776" t="str">
            <v>IRP_SCCT</v>
          </cell>
          <cell r="W776" t="str">
            <v>UT</v>
          </cell>
          <cell r="X776" t="str">
            <v>No</v>
          </cell>
        </row>
        <row r="777">
          <cell r="A777">
            <v>95892</v>
          </cell>
          <cell r="B777" t="str">
            <v>I_UN_SC_FRM</v>
          </cell>
          <cell r="C777" t="str">
            <v>I_UN_SC_FRM</v>
          </cell>
          <cell r="D777" t="str">
            <v>New Thermal</v>
          </cell>
          <cell r="E777" t="str">
            <v>East</v>
          </cell>
          <cell r="F777" t="str">
            <v>SCCT Frame UTN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Gas- Peaking</v>
          </cell>
          <cell r="K777" t="str">
            <v>Utah-N</v>
          </cell>
          <cell r="L777" t="str">
            <v>SCCT Frame UTN</v>
          </cell>
          <cell r="M777" t="str">
            <v>IRP_SCCT</v>
          </cell>
          <cell r="N777" t="str">
            <v>Gas</v>
          </cell>
          <cell r="O777" t="str">
            <v>Gas</v>
          </cell>
          <cell r="Q777" t="str">
            <v>Thermal</v>
          </cell>
          <cell r="R777" t="str">
            <v>SCCT</v>
          </cell>
          <cell r="S777" t="str">
            <v>Thermal</v>
          </cell>
          <cell r="T777" t="str">
            <v>SCCT</v>
          </cell>
          <cell r="U777" t="str">
            <v>SCCT Frame UTN</v>
          </cell>
          <cell r="V777" t="str">
            <v>IRP_SCCT</v>
          </cell>
          <cell r="W777" t="str">
            <v>UT</v>
          </cell>
          <cell r="X777" t="str">
            <v>No</v>
          </cell>
        </row>
        <row r="778">
          <cell r="A778">
            <v>95893</v>
          </cell>
          <cell r="B778" t="str">
            <v>I_UN_SC_ICA</v>
          </cell>
          <cell r="C778" t="str">
            <v>I_UN_SC_ICA</v>
          </cell>
          <cell r="D778" t="str">
            <v>New Thermal</v>
          </cell>
          <cell r="E778" t="str">
            <v>East</v>
          </cell>
          <cell r="F778" t="str">
            <v>IC Aero UN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Gas- Peaking</v>
          </cell>
          <cell r="K778" t="str">
            <v>Utah-N</v>
          </cell>
          <cell r="L778" t="str">
            <v>IC Aero UN</v>
          </cell>
          <cell r="M778" t="str">
            <v>IRP_SCCT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Gas</v>
          </cell>
          <cell r="S778" t="str">
            <v>Thermal</v>
          </cell>
          <cell r="T778" t="str">
            <v>Gas</v>
          </cell>
          <cell r="U778" t="str">
            <v>IC Aero UN</v>
          </cell>
          <cell r="V778" t="str">
            <v>IRP_SCCT</v>
          </cell>
          <cell r="W778" t="str">
            <v>UT</v>
          </cell>
          <cell r="X778" t="str">
            <v>No</v>
          </cell>
        </row>
        <row r="779">
          <cell r="A779">
            <v>95894</v>
          </cell>
          <cell r="B779" t="str">
            <v>I_UN_SC_ICA2</v>
          </cell>
          <cell r="C779" t="str">
            <v>I_UN_SC_ICA2</v>
          </cell>
          <cell r="D779" t="str">
            <v>New Thermal</v>
          </cell>
          <cell r="E779" t="str">
            <v>East</v>
          </cell>
          <cell r="F779" t="str">
            <v>IC Aero UN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Gas- Peaking</v>
          </cell>
          <cell r="K779" t="str">
            <v>Utah-N</v>
          </cell>
          <cell r="L779" t="str">
            <v>IC Aero UN</v>
          </cell>
          <cell r="M779" t="str">
            <v>IRP_SCCT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Gas</v>
          </cell>
          <cell r="S779" t="str">
            <v>Thermal</v>
          </cell>
          <cell r="T779" t="str">
            <v>Gas</v>
          </cell>
          <cell r="U779" t="str">
            <v>IC Aero UN</v>
          </cell>
          <cell r="V779" t="str">
            <v>IRP_SCCT</v>
          </cell>
          <cell r="W779" t="str">
            <v>UT</v>
          </cell>
          <cell r="X779" t="str">
            <v>No</v>
          </cell>
        </row>
        <row r="780">
          <cell r="A780">
            <v>95887</v>
          </cell>
          <cell r="B780" t="str">
            <v>I_UN_SC_RE</v>
          </cell>
          <cell r="C780" t="str">
            <v>I_UN_SC_RE</v>
          </cell>
          <cell r="D780" t="str">
            <v>New Thermal</v>
          </cell>
          <cell r="E780" t="str">
            <v>East</v>
          </cell>
          <cell r="F780" t="str">
            <v>Reciprocating Engine - East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Gas- Peaking</v>
          </cell>
          <cell r="K780" t="str">
            <v>Utah-n</v>
          </cell>
          <cell r="L780" t="str">
            <v>Reciprocating Engine - East</v>
          </cell>
          <cell r="M780" t="str">
            <v>IRP_SCCT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GAS</v>
          </cell>
          <cell r="S780" t="str">
            <v>Thermal</v>
          </cell>
          <cell r="T780" t="str">
            <v>GAS</v>
          </cell>
          <cell r="U780" t="str">
            <v>Reciprocating Engine - East</v>
          </cell>
          <cell r="V780" t="str">
            <v>IRP_SCCT</v>
          </cell>
          <cell r="W780" t="str">
            <v>UT</v>
          </cell>
          <cell r="X780" t="str">
            <v>No</v>
          </cell>
        </row>
        <row r="781">
          <cell r="A781">
            <v>228893</v>
          </cell>
          <cell r="B781" t="str">
            <v>I_US_CC_F1</v>
          </cell>
          <cell r="C781" t="str">
            <v>I_US_CC_F1</v>
          </cell>
          <cell r="D781" t="str">
            <v>New Thermal</v>
          </cell>
          <cell r="E781" t="str">
            <v>East</v>
          </cell>
          <cell r="F781" t="str">
            <v>CCCT - Utah-S - F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F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F 1x1</v>
          </cell>
          <cell r="V781" t="str">
            <v>IRP_CCCT</v>
          </cell>
          <cell r="W781" t="str">
            <v>UT</v>
          </cell>
          <cell r="X781" t="str">
            <v>No</v>
          </cell>
        </row>
        <row r="782">
          <cell r="A782">
            <v>228894</v>
          </cell>
          <cell r="B782" t="str">
            <v>I_US_CC_F1D</v>
          </cell>
          <cell r="C782" t="str">
            <v>I_US_CC_F1D</v>
          </cell>
          <cell r="D782" t="str">
            <v>New Thermal</v>
          </cell>
          <cell r="E782" t="str">
            <v>East</v>
          </cell>
          <cell r="F782" t="str">
            <v>CCCT - Utah-S - F 1x1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F 1x1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F 1x1</v>
          </cell>
          <cell r="V782" t="str">
            <v>IRP_CCCT</v>
          </cell>
          <cell r="W782" t="str">
            <v>UT</v>
          </cell>
          <cell r="X782" t="str">
            <v>No</v>
          </cell>
        </row>
        <row r="783">
          <cell r="A783">
            <v>95881</v>
          </cell>
          <cell r="B783" t="str">
            <v>I_US_CC_F2</v>
          </cell>
          <cell r="C783" t="str">
            <v>I_US_CC_F2</v>
          </cell>
          <cell r="D783" t="str">
            <v>New Thermal</v>
          </cell>
          <cell r="E783" t="str">
            <v>East</v>
          </cell>
          <cell r="F783" t="str">
            <v>CCCT - Utah-S - F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F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F 2x1</v>
          </cell>
          <cell r="V783" t="str">
            <v>IRP_CCCT</v>
          </cell>
          <cell r="W783" t="str">
            <v>UT</v>
          </cell>
          <cell r="X783" t="str">
            <v>No</v>
          </cell>
        </row>
        <row r="784">
          <cell r="A784">
            <v>95900</v>
          </cell>
          <cell r="B784" t="str">
            <v>I_US_CC_F2D</v>
          </cell>
          <cell r="C784" t="str">
            <v>I_US_CC_F2D</v>
          </cell>
          <cell r="D784" t="str">
            <v>New Thermal</v>
          </cell>
          <cell r="E784" t="str">
            <v>East</v>
          </cell>
          <cell r="F784" t="str">
            <v>CCCT - Utah-S - F 2x1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F 2x1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F 2x1</v>
          </cell>
          <cell r="V784" t="str">
            <v>IRP_CCCT</v>
          </cell>
          <cell r="W784" t="str">
            <v>UT</v>
          </cell>
          <cell r="X784" t="str">
            <v>No</v>
          </cell>
        </row>
        <row r="785">
          <cell r="A785">
            <v>99799</v>
          </cell>
          <cell r="B785" t="str">
            <v>I_US_CC_G1</v>
          </cell>
          <cell r="C785" t="str">
            <v>I_US_CC_G1</v>
          </cell>
          <cell r="D785" t="str">
            <v>New Thermal</v>
          </cell>
          <cell r="E785" t="str">
            <v>East</v>
          </cell>
          <cell r="F785" t="str">
            <v>CCCT - Utah-S - G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G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G 1x1</v>
          </cell>
          <cell r="V785" t="str">
            <v>IRP_CCCT</v>
          </cell>
          <cell r="W785" t="str">
            <v>UT</v>
          </cell>
          <cell r="X785" t="str">
            <v>No</v>
          </cell>
        </row>
        <row r="786">
          <cell r="A786">
            <v>99800</v>
          </cell>
          <cell r="B786" t="str">
            <v>I_US_CC_G1D</v>
          </cell>
          <cell r="C786" t="str">
            <v>I_US_CC_G1D</v>
          </cell>
          <cell r="D786" t="str">
            <v>New Thermal</v>
          </cell>
          <cell r="E786" t="str">
            <v>East</v>
          </cell>
          <cell r="F786" t="str">
            <v>CCCT - Utah-S - G 1x1</v>
          </cell>
          <cell r="G786" t="str">
            <v/>
          </cell>
          <cell r="H786" t="str">
            <v/>
          </cell>
          <cell r="I786" t="str">
            <v>Gas</v>
          </cell>
          <cell r="J786" t="str">
            <v>Gas - CCCT</v>
          </cell>
          <cell r="K786" t="str">
            <v>Utah-S</v>
          </cell>
          <cell r="L786" t="str">
            <v>CCCT - Utah-S - G 1x1</v>
          </cell>
          <cell r="M786" t="str">
            <v>IRP_CCCT</v>
          </cell>
          <cell r="N786" t="str">
            <v>Gas</v>
          </cell>
          <cell r="O786" t="str">
            <v>Gas</v>
          </cell>
          <cell r="P786" t="str">
            <v/>
          </cell>
          <cell r="Q786" t="str">
            <v>Thermal</v>
          </cell>
          <cell r="R786" t="str">
            <v>CCCT</v>
          </cell>
          <cell r="S786" t="str">
            <v>Thermal</v>
          </cell>
          <cell r="T786" t="str">
            <v>CCCT</v>
          </cell>
          <cell r="U786" t="str">
            <v>CCCT - Utah-S - G 1x1</v>
          </cell>
          <cell r="V786" t="str">
            <v>IRP_CCCT</v>
          </cell>
          <cell r="W786" t="str">
            <v>UT</v>
          </cell>
          <cell r="X786" t="str">
            <v>No</v>
          </cell>
        </row>
        <row r="787">
          <cell r="A787">
            <v>99801</v>
          </cell>
          <cell r="B787" t="str">
            <v>I_US_CC_G2</v>
          </cell>
          <cell r="C787" t="str">
            <v>I_US_CC_G2</v>
          </cell>
          <cell r="D787" t="str">
            <v>New Thermal</v>
          </cell>
          <cell r="E787" t="str">
            <v>East</v>
          </cell>
          <cell r="F787" t="str">
            <v>CCCT - Utah-S - G 2x1</v>
          </cell>
          <cell r="G787" t="str">
            <v/>
          </cell>
          <cell r="H787" t="str">
            <v/>
          </cell>
          <cell r="I787" t="str">
            <v>Gas</v>
          </cell>
          <cell r="J787" t="str">
            <v>Gas - CCCT</v>
          </cell>
          <cell r="K787" t="str">
            <v>Utah-S</v>
          </cell>
          <cell r="L787" t="str">
            <v>CCCT - Utah-S - G 2x1</v>
          </cell>
          <cell r="M787" t="str">
            <v>IRP_CCCT</v>
          </cell>
          <cell r="N787" t="str">
            <v>Gas</v>
          </cell>
          <cell r="O787" t="str">
            <v>Gas</v>
          </cell>
          <cell r="P787" t="str">
            <v/>
          </cell>
          <cell r="Q787" t="str">
            <v>Thermal</v>
          </cell>
          <cell r="R787" t="str">
            <v>CCCT</v>
          </cell>
          <cell r="S787" t="str">
            <v>Thermal</v>
          </cell>
          <cell r="T787" t="str">
            <v>CCCT</v>
          </cell>
          <cell r="U787" t="str">
            <v>CCCT - Utah-S - G 2x1</v>
          </cell>
          <cell r="V787" t="str">
            <v>IRP_CCCT</v>
          </cell>
          <cell r="W787" t="str">
            <v>UT</v>
          </cell>
          <cell r="X787" t="str">
            <v>No</v>
          </cell>
        </row>
        <row r="788">
          <cell r="A788">
            <v>99802</v>
          </cell>
          <cell r="B788" t="str">
            <v>I_US_CC_G2D</v>
          </cell>
          <cell r="C788" t="str">
            <v>I_US_CC_G2D</v>
          </cell>
          <cell r="D788" t="str">
            <v>New Thermal</v>
          </cell>
          <cell r="E788" t="str">
            <v>East</v>
          </cell>
          <cell r="F788" t="str">
            <v>CCCT - Utah-S - G 2x1</v>
          </cell>
          <cell r="G788" t="str">
            <v/>
          </cell>
          <cell r="H788" t="str">
            <v/>
          </cell>
          <cell r="I788" t="str">
            <v>Gas</v>
          </cell>
          <cell r="J788" t="str">
            <v>Gas - CCCT</v>
          </cell>
          <cell r="K788" t="str">
            <v>Utah-S</v>
          </cell>
          <cell r="L788" t="str">
            <v>CCCT - Utah-S - G 2x1</v>
          </cell>
          <cell r="M788" t="str">
            <v>IRP_CCCT</v>
          </cell>
          <cell r="N788" t="str">
            <v>Gas</v>
          </cell>
          <cell r="O788" t="str">
            <v>Gas</v>
          </cell>
          <cell r="P788" t="str">
            <v/>
          </cell>
          <cell r="Q788" t="str">
            <v>Thermal</v>
          </cell>
          <cell r="R788" t="str">
            <v>CCCT</v>
          </cell>
          <cell r="S788" t="str">
            <v>Thermal</v>
          </cell>
          <cell r="T788" t="str">
            <v>CCCT</v>
          </cell>
          <cell r="U788" t="str">
            <v>CCCT - Utah-S - G 2x1</v>
          </cell>
          <cell r="V788" t="str">
            <v>IRP_CCCT</v>
          </cell>
          <cell r="W788" t="str">
            <v>UT</v>
          </cell>
          <cell r="X788" t="str">
            <v>No</v>
          </cell>
        </row>
        <row r="789">
          <cell r="A789">
            <v>99803</v>
          </cell>
          <cell r="B789" t="str">
            <v>I_US_CC_J1</v>
          </cell>
          <cell r="C789" t="str">
            <v>I_US_CC_J1</v>
          </cell>
          <cell r="D789" t="str">
            <v>New Thermal</v>
          </cell>
          <cell r="E789" t="str">
            <v>East</v>
          </cell>
          <cell r="F789" t="str">
            <v>CCCT - Utah-S - J 1x1</v>
          </cell>
          <cell r="G789" t="str">
            <v/>
          </cell>
          <cell r="H789" t="str">
            <v/>
          </cell>
          <cell r="I789" t="str">
            <v>Gas</v>
          </cell>
          <cell r="J789" t="str">
            <v>Gas - CCCT</v>
          </cell>
          <cell r="K789" t="str">
            <v>Utah-S</v>
          </cell>
          <cell r="L789" t="str">
            <v>CCCT - Utah-S - J 1x1</v>
          </cell>
          <cell r="M789" t="str">
            <v>IRP_CCCT</v>
          </cell>
          <cell r="N789" t="str">
            <v>Gas</v>
          </cell>
          <cell r="O789" t="str">
            <v>Gas</v>
          </cell>
          <cell r="P789" t="str">
            <v/>
          </cell>
          <cell r="Q789" t="str">
            <v>Thermal</v>
          </cell>
          <cell r="R789" t="str">
            <v>CCCT</v>
          </cell>
          <cell r="S789" t="str">
            <v>Thermal</v>
          </cell>
          <cell r="T789" t="str">
            <v>CCCT</v>
          </cell>
          <cell r="U789" t="str">
            <v>CCCT - Utah-S - J 1x1</v>
          </cell>
          <cell r="V789" t="str">
            <v>IRP_CCCT</v>
          </cell>
          <cell r="W789" t="str">
            <v>UT</v>
          </cell>
          <cell r="X789" t="str">
            <v>No</v>
          </cell>
        </row>
        <row r="790">
          <cell r="A790">
            <v>99804</v>
          </cell>
          <cell r="B790" t="str">
            <v>I_US_CC_J1D</v>
          </cell>
          <cell r="C790" t="str">
            <v>I_US_CC_J1D</v>
          </cell>
          <cell r="D790" t="str">
            <v>New Thermal</v>
          </cell>
          <cell r="E790" t="str">
            <v>East</v>
          </cell>
          <cell r="F790" t="str">
            <v>CCCT - Utah-S - J 1x1</v>
          </cell>
          <cell r="G790" t="str">
            <v/>
          </cell>
          <cell r="H790" t="str">
            <v/>
          </cell>
          <cell r="I790" t="str">
            <v>Gas</v>
          </cell>
          <cell r="J790" t="str">
            <v>Gas - CCCT</v>
          </cell>
          <cell r="K790" t="str">
            <v>Utah-S</v>
          </cell>
          <cell r="L790" t="str">
            <v>CCCT - Utah-S - J 1x1</v>
          </cell>
          <cell r="M790" t="str">
            <v>IRP_CCCT</v>
          </cell>
          <cell r="N790" t="str">
            <v>Gas</v>
          </cell>
          <cell r="O790" t="str">
            <v>Gas</v>
          </cell>
          <cell r="P790" t="str">
            <v/>
          </cell>
          <cell r="Q790" t="str">
            <v>Thermal</v>
          </cell>
          <cell r="R790" t="str">
            <v>CCCT</v>
          </cell>
          <cell r="S790" t="str">
            <v>Thermal</v>
          </cell>
          <cell r="T790" t="str">
            <v>CCCT</v>
          </cell>
          <cell r="U790" t="str">
            <v>CCCT - Utah-S - J 1x1</v>
          </cell>
          <cell r="V790" t="str">
            <v>IRP_CCCT</v>
          </cell>
          <cell r="W790" t="str">
            <v>UT</v>
          </cell>
          <cell r="X790" t="str">
            <v>No</v>
          </cell>
        </row>
        <row r="791">
          <cell r="A791">
            <v>99870</v>
          </cell>
          <cell r="B791" t="str">
            <v>I_US_CSP_MST</v>
          </cell>
          <cell r="C791" t="str">
            <v>I_US_CSP_MST</v>
          </cell>
          <cell r="D791" t="str">
            <v>New Thermal</v>
          </cell>
          <cell r="E791" t="str">
            <v>East</v>
          </cell>
          <cell r="F791" t="str">
            <v>Utility Solar - PV - East</v>
          </cell>
          <cell r="G791" t="str">
            <v/>
          </cell>
          <cell r="H791" t="str">
            <v/>
          </cell>
          <cell r="I791" t="str">
            <v>Solar</v>
          </cell>
          <cell r="J791" t="str">
            <v>Renewable - Utility Solar</v>
          </cell>
          <cell r="K791" t="str">
            <v/>
          </cell>
          <cell r="L791" t="str">
            <v>Utility Solar - PV - East</v>
          </cell>
          <cell r="M791" t="str">
            <v>Solar</v>
          </cell>
          <cell r="N791" t="str">
            <v>Solar</v>
          </cell>
          <cell r="O791" t="str">
            <v>Other Renewables</v>
          </cell>
          <cell r="P791" t="str">
            <v/>
          </cell>
          <cell r="Q791" t="str">
            <v>Other Renewables</v>
          </cell>
          <cell r="R791" t="str">
            <v>Solar</v>
          </cell>
          <cell r="S791" t="str">
            <v>Other Renewables</v>
          </cell>
          <cell r="T791" t="str">
            <v>Solar</v>
          </cell>
          <cell r="U791" t="str">
            <v>Utility Solar - PV - East</v>
          </cell>
          <cell r="V791" t="str">
            <v>Solar</v>
          </cell>
          <cell r="W791" t="str">
            <v>UT</v>
          </cell>
          <cell r="X791" t="str">
            <v>Yes</v>
          </cell>
        </row>
        <row r="792">
          <cell r="A792">
            <v>99868</v>
          </cell>
          <cell r="B792" t="str">
            <v>I_US_CSP_TRF</v>
          </cell>
          <cell r="C792" t="str">
            <v>I_US_CSP_TRF</v>
          </cell>
          <cell r="D792" t="str">
            <v>New Thermal</v>
          </cell>
          <cell r="E792" t="str">
            <v>East</v>
          </cell>
          <cell r="F792" t="str">
            <v>Utility Solar - PV - East</v>
          </cell>
          <cell r="G792" t="str">
            <v/>
          </cell>
          <cell r="H792" t="str">
            <v/>
          </cell>
          <cell r="I792" t="str">
            <v>Solar</v>
          </cell>
          <cell r="J792" t="str">
            <v>Renewable - Utility Solar</v>
          </cell>
          <cell r="K792" t="str">
            <v/>
          </cell>
          <cell r="L792" t="str">
            <v>Utility Solar - PV - East</v>
          </cell>
          <cell r="M792" t="str">
            <v>Solar</v>
          </cell>
          <cell r="N792" t="str">
            <v>Solar</v>
          </cell>
          <cell r="O792" t="str">
            <v>Other Renewables</v>
          </cell>
          <cell r="P792" t="str">
            <v/>
          </cell>
          <cell r="Q792" t="str">
            <v>Other Renewables</v>
          </cell>
          <cell r="R792" t="str">
            <v>Solar</v>
          </cell>
          <cell r="S792" t="str">
            <v>Other Renewables</v>
          </cell>
          <cell r="T792" t="str">
            <v>Solar</v>
          </cell>
          <cell r="U792" t="str">
            <v>Utility Solar - PV - East</v>
          </cell>
          <cell r="V792" t="str">
            <v>Solar</v>
          </cell>
          <cell r="W792" t="str">
            <v>UT</v>
          </cell>
          <cell r="X792" t="str">
            <v>Yes</v>
          </cell>
        </row>
        <row r="793">
          <cell r="A793">
            <v>99869</v>
          </cell>
          <cell r="B793" t="str">
            <v>I_US_CSP_TWR</v>
          </cell>
          <cell r="C793" t="str">
            <v>I_US_CSP_TWR</v>
          </cell>
          <cell r="D793" t="str">
            <v>New Thermal</v>
          </cell>
          <cell r="E793" t="str">
            <v>East</v>
          </cell>
          <cell r="F793" t="str">
            <v>Utility Solar - PV - East</v>
          </cell>
          <cell r="G793" t="str">
            <v/>
          </cell>
          <cell r="H793" t="str">
            <v/>
          </cell>
          <cell r="I793" t="str">
            <v>Solar</v>
          </cell>
          <cell r="J793" t="str">
            <v>Renewable - Utility Solar</v>
          </cell>
          <cell r="K793" t="str">
            <v/>
          </cell>
          <cell r="L793" t="str">
            <v>Utility Solar - PV - East</v>
          </cell>
          <cell r="M793" t="str">
            <v>Solar</v>
          </cell>
          <cell r="N793" t="str">
            <v>Solar</v>
          </cell>
          <cell r="O793" t="str">
            <v>Other Renewables</v>
          </cell>
          <cell r="P793" t="str">
            <v/>
          </cell>
          <cell r="Q793" t="str">
            <v>Other Renewables</v>
          </cell>
          <cell r="R793" t="str">
            <v>Solar</v>
          </cell>
          <cell r="S793" t="str">
            <v>Other Renewables</v>
          </cell>
          <cell r="T793" t="str">
            <v>Solar</v>
          </cell>
          <cell r="U793" t="str">
            <v>Utility Solar - PV - East</v>
          </cell>
          <cell r="V793" t="str">
            <v>Solar</v>
          </cell>
          <cell r="W793" t="str">
            <v>UT</v>
          </cell>
          <cell r="X793" t="str">
            <v>Yes</v>
          </cell>
        </row>
        <row r="794">
          <cell r="A794">
            <v>228895</v>
          </cell>
          <cell r="B794" t="str">
            <v>I_US_Fcell</v>
          </cell>
          <cell r="C794" t="str">
            <v>I_US_Fcell</v>
          </cell>
          <cell r="D794" t="str">
            <v>New Thermal</v>
          </cell>
          <cell r="E794" t="str">
            <v>East</v>
          </cell>
          <cell r="F794" t="str">
            <v>Fuel Cell - East</v>
          </cell>
          <cell r="I794" t="str">
            <v>Other</v>
          </cell>
          <cell r="J794" t="str">
            <v>Storage - Other</v>
          </cell>
          <cell r="L794" t="str">
            <v>Fuel Cell - East</v>
          </cell>
          <cell r="M794" t="str">
            <v>Storage</v>
          </cell>
          <cell r="N794" t="str">
            <v>Other</v>
          </cell>
          <cell r="O794" t="str">
            <v>Storage</v>
          </cell>
          <cell r="Q794" t="str">
            <v>Storage</v>
          </cell>
          <cell r="R794" t="str">
            <v>Fuel Cell</v>
          </cell>
          <cell r="S794" t="str">
            <v>Storage</v>
          </cell>
          <cell r="T794" t="str">
            <v>Fuel Cell</v>
          </cell>
          <cell r="U794" t="str">
            <v>Fuel Cell - East</v>
          </cell>
          <cell r="V794" t="str">
            <v>Storage</v>
          </cell>
          <cell r="W794" t="str">
            <v>UT</v>
          </cell>
          <cell r="X794" t="str">
            <v>No</v>
          </cell>
        </row>
        <row r="795">
          <cell r="A795">
            <v>228776</v>
          </cell>
          <cell r="B795" t="str">
            <v>I_US_GEO_B35</v>
          </cell>
          <cell r="C795" t="str">
            <v>I_US_GEO_B35</v>
          </cell>
          <cell r="D795" t="str">
            <v>New Thermal</v>
          </cell>
          <cell r="E795" t="str">
            <v>East</v>
          </cell>
          <cell r="F795" t="str">
            <v>Geothermal, Greenfield - East</v>
          </cell>
          <cell r="G795" t="str">
            <v/>
          </cell>
          <cell r="H795" t="str">
            <v/>
          </cell>
          <cell r="I795" t="str">
            <v>Geothermal</v>
          </cell>
          <cell r="J795" t="str">
            <v>Renewable - Geothermal</v>
          </cell>
          <cell r="L795" t="str">
            <v>Geothermal, Greenfield - East</v>
          </cell>
          <cell r="M795" t="str">
            <v>Geothermal</v>
          </cell>
          <cell r="N795" t="str">
            <v>Geothermal</v>
          </cell>
          <cell r="O795" t="str">
            <v>Other Renewables</v>
          </cell>
          <cell r="P795" t="str">
            <v/>
          </cell>
          <cell r="Q795" t="str">
            <v>Geothermal</v>
          </cell>
          <cell r="R795" t="str">
            <v>Geothermal</v>
          </cell>
          <cell r="S795" t="str">
            <v>Geothermal</v>
          </cell>
          <cell r="T795" t="str">
            <v>Geothermal</v>
          </cell>
          <cell r="U795" t="str">
            <v>Geothermal, Greenfield - East</v>
          </cell>
          <cell r="V795" t="str">
            <v>Geothermal</v>
          </cell>
          <cell r="W795" t="str">
            <v>UT</v>
          </cell>
          <cell r="X795" t="str">
            <v>Yes</v>
          </cell>
        </row>
        <row r="796">
          <cell r="A796">
            <v>101378</v>
          </cell>
          <cell r="B796" t="str">
            <v>I_US_GEO_PPA</v>
          </cell>
          <cell r="C796" t="str">
            <v>I_US_GEO_PPA</v>
          </cell>
          <cell r="D796" t="str">
            <v>New Thermal</v>
          </cell>
          <cell r="E796" t="str">
            <v>East</v>
          </cell>
          <cell r="F796" t="str">
            <v>Geothermal, Greenfield - East</v>
          </cell>
          <cell r="G796" t="str">
            <v/>
          </cell>
          <cell r="H796" t="str">
            <v/>
          </cell>
          <cell r="I796" t="str">
            <v>Geothermal</v>
          </cell>
          <cell r="J796" t="str">
            <v>Renewable - Geothermal</v>
          </cell>
          <cell r="K796" t="str">
            <v/>
          </cell>
          <cell r="L796" t="str">
            <v>Geothermal, Greenfield - East</v>
          </cell>
          <cell r="M796" t="str">
            <v>Geothermal</v>
          </cell>
          <cell r="N796" t="str">
            <v>Geothermal</v>
          </cell>
          <cell r="O796" t="str">
            <v>Other Renewables</v>
          </cell>
          <cell r="P796" t="str">
            <v/>
          </cell>
          <cell r="Q796" t="str">
            <v>Geothermal</v>
          </cell>
          <cell r="R796" t="str">
            <v>Geothermal</v>
          </cell>
          <cell r="S796" t="str">
            <v>Geothermal</v>
          </cell>
          <cell r="T796" t="str">
            <v>Geothermal</v>
          </cell>
          <cell r="U796" t="str">
            <v>Geothermal, Greenfield - East</v>
          </cell>
          <cell r="V796" t="str">
            <v>Geothermal</v>
          </cell>
          <cell r="W796" t="str">
            <v>UT</v>
          </cell>
          <cell r="X796" t="str">
            <v>Yes</v>
          </cell>
        </row>
        <row r="797">
          <cell r="A797">
            <v>95888</v>
          </cell>
          <cell r="B797" t="str">
            <v>I_US_IGC_CCS</v>
          </cell>
          <cell r="C797" t="str">
            <v>I_US_IGC_CCS</v>
          </cell>
          <cell r="D797" t="str">
            <v>New Thermal</v>
          </cell>
          <cell r="E797" t="str">
            <v>East</v>
          </cell>
          <cell r="F797" t="str">
            <v>UTS IGCC CCS</v>
          </cell>
          <cell r="G797" t="str">
            <v/>
          </cell>
          <cell r="H797" t="str">
            <v/>
          </cell>
          <cell r="I797" t="str">
            <v>Coal</v>
          </cell>
          <cell r="J797" t="str">
            <v>IGCC with CCS</v>
          </cell>
          <cell r="K797" t="str">
            <v/>
          </cell>
          <cell r="L797" t="str">
            <v>UTS IGCC CCS</v>
          </cell>
          <cell r="M797" t="str">
            <v>Coal</v>
          </cell>
          <cell r="N797" t="str">
            <v>Coal</v>
          </cell>
          <cell r="O797" t="str">
            <v>Clean Coal</v>
          </cell>
          <cell r="P797" t="str">
            <v/>
          </cell>
          <cell r="U797" t="str">
            <v>UTS IGCC CCS</v>
          </cell>
          <cell r="V797" t="str">
            <v>Coal</v>
          </cell>
          <cell r="W797" t="str">
            <v>UT</v>
          </cell>
          <cell r="X797" t="str">
            <v>No</v>
          </cell>
        </row>
        <row r="798">
          <cell r="A798">
            <v>99919</v>
          </cell>
          <cell r="B798" t="str">
            <v>I_UN_NUC_AD</v>
          </cell>
          <cell r="C798" t="str">
            <v>I_UN_NUC_AD</v>
          </cell>
          <cell r="D798" t="str">
            <v>New Thermal</v>
          </cell>
          <cell r="E798" t="str">
            <v>East</v>
          </cell>
          <cell r="F798" t="str">
            <v>Nuclear - East</v>
          </cell>
          <cell r="G798" t="str">
            <v/>
          </cell>
          <cell r="H798" t="str">
            <v/>
          </cell>
          <cell r="I798" t="str">
            <v>Nuclear</v>
          </cell>
          <cell r="J798" t="str">
            <v>Nuclear</v>
          </cell>
          <cell r="L798" t="str">
            <v>Nuclear - East</v>
          </cell>
          <cell r="M798" t="str">
            <v>Nuclear</v>
          </cell>
          <cell r="N798" t="str">
            <v>Nuclear</v>
          </cell>
          <cell r="O798" t="str">
            <v>Nuclear</v>
          </cell>
          <cell r="P798" t="str">
            <v/>
          </cell>
          <cell r="Q798" t="str">
            <v>Nuclear</v>
          </cell>
          <cell r="R798" t="str">
            <v>Nuclear</v>
          </cell>
          <cell r="S798" t="str">
            <v>Nuclear</v>
          </cell>
          <cell r="T798" t="str">
            <v>Nuclear</v>
          </cell>
          <cell r="U798" t="str">
            <v>Nuclear - East</v>
          </cell>
          <cell r="V798" t="str">
            <v>Nuclear</v>
          </cell>
          <cell r="W798" t="str">
            <v>UT</v>
          </cell>
          <cell r="X798" t="str">
            <v>Yes</v>
          </cell>
        </row>
        <row r="799">
          <cell r="A799">
            <v>225234</v>
          </cell>
          <cell r="B799" t="str">
            <v>I_US_PV5_FT</v>
          </cell>
          <cell r="C799" t="str">
            <v>I_US_PV5_FT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225237</v>
          </cell>
          <cell r="B800" t="str">
            <v>I_US_PV5_FTI</v>
          </cell>
          <cell r="C800" t="str">
            <v>I_US_PV5_FTI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225235</v>
          </cell>
          <cell r="B801" t="str">
            <v>I_US_PV5_ST</v>
          </cell>
          <cell r="C801" t="str">
            <v>I_US_PV5_ST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225236</v>
          </cell>
          <cell r="B802" t="str">
            <v>I_US_PV5_STI</v>
          </cell>
          <cell r="C802" t="str">
            <v>I_US_PV5_STI</v>
          </cell>
          <cell r="D802" t="str">
            <v>New Thermal</v>
          </cell>
          <cell r="E802" t="str">
            <v>East</v>
          </cell>
          <cell r="F802" t="str">
            <v>Utility Solar - PV - East</v>
          </cell>
          <cell r="G802" t="str">
            <v/>
          </cell>
          <cell r="H802" t="str">
            <v/>
          </cell>
          <cell r="I802" t="str">
            <v>Solar</v>
          </cell>
          <cell r="J802" t="str">
            <v>Renewable - Utility Solar</v>
          </cell>
          <cell r="L802" t="str">
            <v>Utility Solar - PV - East</v>
          </cell>
          <cell r="M802" t="str">
            <v>Solar</v>
          </cell>
          <cell r="N802" t="str">
            <v>Solar</v>
          </cell>
          <cell r="O802" t="str">
            <v>Other Renewables</v>
          </cell>
          <cell r="Q802" t="str">
            <v>Other Renewables</v>
          </cell>
          <cell r="R802" t="str">
            <v>Solar</v>
          </cell>
          <cell r="S802" t="str">
            <v>Other Renewables</v>
          </cell>
          <cell r="T802" t="str">
            <v>Solar</v>
          </cell>
          <cell r="U802" t="str">
            <v>Utility Solar - PV - East</v>
          </cell>
          <cell r="V802" t="str">
            <v>Solar</v>
          </cell>
          <cell r="W802" t="str">
            <v>UT</v>
          </cell>
          <cell r="X802" t="str">
            <v>Yes</v>
          </cell>
        </row>
        <row r="803">
          <cell r="A803">
            <v>101701</v>
          </cell>
          <cell r="B803" t="str">
            <v>I_US_PV50_ST</v>
          </cell>
          <cell r="C803" t="str">
            <v>I_US_PV50_ST</v>
          </cell>
          <cell r="D803" t="str">
            <v>New Thermal</v>
          </cell>
          <cell r="E803" t="str">
            <v>East</v>
          </cell>
          <cell r="F803" t="str">
            <v>Utility Solar - PV - East</v>
          </cell>
          <cell r="G803" t="str">
            <v/>
          </cell>
          <cell r="H803" t="str">
            <v/>
          </cell>
          <cell r="I803" t="str">
            <v>Solar</v>
          </cell>
          <cell r="J803" t="str">
            <v>Renewable - Utility Solar</v>
          </cell>
          <cell r="K803" t="str">
            <v/>
          </cell>
          <cell r="L803" t="str">
            <v>Utility Solar - PV - East</v>
          </cell>
          <cell r="M803" t="str">
            <v>Solar</v>
          </cell>
          <cell r="N803" t="str">
            <v>Solar</v>
          </cell>
          <cell r="O803" t="str">
            <v>Other Renewables</v>
          </cell>
          <cell r="P803" t="str">
            <v/>
          </cell>
          <cell r="Q803" t="str">
            <v>Other Renewables</v>
          </cell>
          <cell r="R803" t="str">
            <v>Solar</v>
          </cell>
          <cell r="S803" t="str">
            <v>Other Renewables</v>
          </cell>
          <cell r="T803" t="str">
            <v>Solar</v>
          </cell>
          <cell r="U803" t="str">
            <v>Utility Solar - PV - East</v>
          </cell>
          <cell r="V803" t="str">
            <v>Solar</v>
          </cell>
          <cell r="W803" t="str">
            <v>UT</v>
          </cell>
          <cell r="X803" t="str">
            <v>Yes</v>
          </cell>
        </row>
        <row r="804">
          <cell r="A804">
            <v>101677</v>
          </cell>
          <cell r="B804" t="str">
            <v>I_US_PV50FT</v>
          </cell>
          <cell r="C804" t="str">
            <v>I_US_PV50FT</v>
          </cell>
          <cell r="D804" t="str">
            <v>New Thermal</v>
          </cell>
          <cell r="E804" t="str">
            <v>East</v>
          </cell>
          <cell r="F804" t="str">
            <v>Utility Solar - PV - East</v>
          </cell>
          <cell r="G804" t="str">
            <v/>
          </cell>
          <cell r="H804" t="str">
            <v/>
          </cell>
          <cell r="I804" t="str">
            <v>Solar</v>
          </cell>
          <cell r="J804" t="str">
            <v>Renewable - Utility Solar</v>
          </cell>
          <cell r="L804" t="str">
            <v>Utility Solar - PV - East</v>
          </cell>
          <cell r="M804" t="str">
            <v>Solar</v>
          </cell>
          <cell r="N804" t="str">
            <v>Solar</v>
          </cell>
          <cell r="O804" t="str">
            <v>Other Renewables</v>
          </cell>
          <cell r="Q804" t="str">
            <v>Other Renewables</v>
          </cell>
          <cell r="R804" t="str">
            <v>Solar</v>
          </cell>
          <cell r="S804" t="str">
            <v>Other Renewables</v>
          </cell>
          <cell r="T804" t="str">
            <v>Solar</v>
          </cell>
          <cell r="U804" t="str">
            <v>Utility Solar - PV - East</v>
          </cell>
          <cell r="V804" t="str">
            <v>Solar</v>
          </cell>
          <cell r="W804" t="str">
            <v>UT</v>
          </cell>
          <cell r="X804" t="str">
            <v>Yes</v>
          </cell>
        </row>
        <row r="805">
          <cell r="A805">
            <v>101758</v>
          </cell>
          <cell r="B805" t="str">
            <v>I_US_PV50FTI</v>
          </cell>
          <cell r="C805" t="str">
            <v>I_US_PV50FTI</v>
          </cell>
          <cell r="D805" t="str">
            <v>New Thermal</v>
          </cell>
          <cell r="E805" t="str">
            <v>East</v>
          </cell>
          <cell r="F805" t="str">
            <v>Utility Solar - PV - East</v>
          </cell>
          <cell r="G805" t="str">
            <v/>
          </cell>
          <cell r="H805" t="str">
            <v/>
          </cell>
          <cell r="I805" t="str">
            <v>Solar</v>
          </cell>
          <cell r="J805" t="str">
            <v>Renewable - Utility Solar</v>
          </cell>
          <cell r="L805" t="str">
            <v>Utility Solar - PV - East</v>
          </cell>
          <cell r="M805" t="str">
            <v>Solar</v>
          </cell>
          <cell r="N805" t="str">
            <v>Solar</v>
          </cell>
          <cell r="O805" t="str">
            <v>Other Renewables</v>
          </cell>
          <cell r="Q805" t="str">
            <v>Other Renewables</v>
          </cell>
          <cell r="R805" t="str">
            <v>Solar</v>
          </cell>
          <cell r="S805" t="str">
            <v>Other Renewables</v>
          </cell>
          <cell r="T805" t="str">
            <v>Solar</v>
          </cell>
          <cell r="U805" t="str">
            <v>Utility Solar - PV - East</v>
          </cell>
          <cell r="V805" t="str">
            <v>Solar</v>
          </cell>
          <cell r="W805" t="str">
            <v>UT</v>
          </cell>
          <cell r="X805" t="str">
            <v>Yes</v>
          </cell>
        </row>
        <row r="806">
          <cell r="A806">
            <v>101762</v>
          </cell>
          <cell r="B806" t="str">
            <v>I_US_PV50STI</v>
          </cell>
          <cell r="C806" t="str">
            <v>I_US_PV50STI</v>
          </cell>
          <cell r="D806" t="str">
            <v>New Thermal</v>
          </cell>
          <cell r="E806" t="str">
            <v>East</v>
          </cell>
          <cell r="F806" t="str">
            <v>Utility Solar - PV - East</v>
          </cell>
          <cell r="G806" t="str">
            <v/>
          </cell>
          <cell r="H806" t="str">
            <v/>
          </cell>
          <cell r="I806" t="str">
            <v>Solar</v>
          </cell>
          <cell r="J806" t="str">
            <v>Renewable - Utility Solar</v>
          </cell>
          <cell r="K806" t="str">
            <v/>
          </cell>
          <cell r="L806" t="str">
            <v>Utility Solar - PV - East</v>
          </cell>
          <cell r="M806" t="str">
            <v>Solar</v>
          </cell>
          <cell r="N806" t="str">
            <v>Solar</v>
          </cell>
          <cell r="O806" t="str">
            <v>Other Renewables</v>
          </cell>
          <cell r="P806" t="str">
            <v/>
          </cell>
          <cell r="Q806" t="str">
            <v>Other Renewables</v>
          </cell>
          <cell r="R806" t="str">
            <v>Solar</v>
          </cell>
          <cell r="S806" t="str">
            <v>Other Renewables</v>
          </cell>
          <cell r="T806" t="str">
            <v>Solar</v>
          </cell>
          <cell r="U806" t="str">
            <v>Utility Solar - PV - East</v>
          </cell>
          <cell r="V806" t="str">
            <v>Solar</v>
          </cell>
          <cell r="W806" t="str">
            <v>UT</v>
          </cell>
          <cell r="X806" t="str">
            <v>Yes</v>
          </cell>
        </row>
        <row r="807">
          <cell r="A807">
            <v>99805</v>
          </cell>
          <cell r="B807" t="str">
            <v>I_US_SC_AER</v>
          </cell>
          <cell r="C807" t="str">
            <v>I_US_SC_AER</v>
          </cell>
          <cell r="D807" t="str">
            <v>New Thermal</v>
          </cell>
          <cell r="E807" t="str">
            <v>East</v>
          </cell>
          <cell r="F807" t="str">
            <v>SCCT Aero US</v>
          </cell>
          <cell r="G807" t="str">
            <v/>
          </cell>
          <cell r="H807" t="str">
            <v/>
          </cell>
          <cell r="I807" t="str">
            <v>Gas</v>
          </cell>
          <cell r="J807" t="str">
            <v>Gas- Peaking</v>
          </cell>
          <cell r="K807" t="str">
            <v>Utah-S</v>
          </cell>
          <cell r="L807" t="str">
            <v>SCCT Aero US</v>
          </cell>
          <cell r="M807" t="str">
            <v>IRP_SCCT</v>
          </cell>
          <cell r="N807" t="str">
            <v>Gas</v>
          </cell>
          <cell r="O807" t="str">
            <v>Gas</v>
          </cell>
          <cell r="P807" t="str">
            <v/>
          </cell>
          <cell r="Q807" t="str">
            <v>Thermal</v>
          </cell>
          <cell r="R807" t="str">
            <v>SCCT</v>
          </cell>
          <cell r="S807" t="str">
            <v>Thermal</v>
          </cell>
          <cell r="T807" t="str">
            <v>SCCT</v>
          </cell>
          <cell r="U807" t="str">
            <v>SCCT Aero US</v>
          </cell>
          <cell r="V807" t="str">
            <v>IRP_SCCT</v>
          </cell>
          <cell r="W807" t="str">
            <v>UT</v>
          </cell>
          <cell r="X807" t="str">
            <v>No</v>
          </cell>
        </row>
        <row r="808">
          <cell r="A808">
            <v>99807</v>
          </cell>
          <cell r="B808" t="str">
            <v>I_US_SC_FRM</v>
          </cell>
          <cell r="C808" t="str">
            <v>I_US_SC_FRM</v>
          </cell>
          <cell r="D808" t="str">
            <v>New Thermal</v>
          </cell>
          <cell r="E808" t="str">
            <v>East</v>
          </cell>
          <cell r="F808" t="str">
            <v>SCCT Frame UTS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Utah-S</v>
          </cell>
          <cell r="L808" t="str">
            <v>SCCT Frame UTS</v>
          </cell>
          <cell r="M808" t="str">
            <v>IRP_SCCT</v>
          </cell>
          <cell r="N808" t="str">
            <v>Gas</v>
          </cell>
          <cell r="O808" t="str">
            <v>Gas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UTS</v>
          </cell>
          <cell r="V808" t="str">
            <v>IRP_SCCT</v>
          </cell>
          <cell r="W808" t="str">
            <v>UT</v>
          </cell>
          <cell r="X808" t="str">
            <v>No</v>
          </cell>
        </row>
        <row r="809">
          <cell r="A809">
            <v>99806</v>
          </cell>
          <cell r="B809" t="str">
            <v>I_US_SC_ICA</v>
          </cell>
          <cell r="C809" t="str">
            <v>I_US_SC_ICA</v>
          </cell>
          <cell r="D809" t="str">
            <v>New Thermal</v>
          </cell>
          <cell r="E809" t="str">
            <v>East</v>
          </cell>
          <cell r="F809" t="str">
            <v>IC Aero US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Utah-S</v>
          </cell>
          <cell r="L809" t="str">
            <v>IC Aero US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Thermal</v>
          </cell>
          <cell r="R809" t="str">
            <v>Gas</v>
          </cell>
          <cell r="S809" t="str">
            <v>Thermal</v>
          </cell>
          <cell r="T809" t="str">
            <v>Gas</v>
          </cell>
          <cell r="U809" t="str">
            <v>IC Aero US</v>
          </cell>
          <cell r="V809" t="str">
            <v>IRP_SCCT</v>
          </cell>
          <cell r="W809" t="str">
            <v>UT</v>
          </cell>
          <cell r="X809" t="str">
            <v>No</v>
          </cell>
        </row>
        <row r="810">
          <cell r="A810">
            <v>99808</v>
          </cell>
          <cell r="B810" t="str">
            <v>I_US_SC_RE</v>
          </cell>
          <cell r="C810" t="str">
            <v>I_US_SC_RE</v>
          </cell>
          <cell r="D810" t="str">
            <v>New Thermal</v>
          </cell>
          <cell r="E810" t="str">
            <v>East</v>
          </cell>
          <cell r="F810" t="str">
            <v>Reciprocating Engine - East</v>
          </cell>
          <cell r="G810" t="str">
            <v/>
          </cell>
          <cell r="H810" t="str">
            <v/>
          </cell>
          <cell r="I810" t="str">
            <v>Gas</v>
          </cell>
          <cell r="J810" t="str">
            <v>Gas- Peaking</v>
          </cell>
          <cell r="K810" t="str">
            <v>Utah-S</v>
          </cell>
          <cell r="L810" t="str">
            <v>Reciprocating Engine - East</v>
          </cell>
          <cell r="M810" t="str">
            <v>IRP_SCCT</v>
          </cell>
          <cell r="N810" t="str">
            <v>Gas</v>
          </cell>
          <cell r="O810" t="str">
            <v>Gas</v>
          </cell>
          <cell r="P810" t="str">
            <v/>
          </cell>
          <cell r="Q810" t="str">
            <v>Thermal</v>
          </cell>
          <cell r="R810" t="str">
            <v>GAS</v>
          </cell>
          <cell r="S810" t="str">
            <v>Thermal</v>
          </cell>
          <cell r="T810" t="str">
            <v>GAS</v>
          </cell>
          <cell r="U810" t="str">
            <v>Reciprocating Engine - East</v>
          </cell>
          <cell r="V810" t="str">
            <v>IRP_SCCT</v>
          </cell>
          <cell r="W810" t="str">
            <v>UT</v>
          </cell>
          <cell r="X810" t="str">
            <v>No</v>
          </cell>
        </row>
        <row r="811">
          <cell r="A811">
            <v>96046</v>
          </cell>
          <cell r="B811" t="str">
            <v>I_US_WD_29</v>
          </cell>
          <cell r="C811" t="str">
            <v>I_US_WD_29</v>
          </cell>
          <cell r="D811" t="str">
            <v>New Thermal</v>
          </cell>
          <cell r="E811" t="str">
            <v>East</v>
          </cell>
          <cell r="F811" t="str">
            <v>Wind, UT, 31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UT, 31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UT, 31</v>
          </cell>
          <cell r="V811" t="str">
            <v>Wind</v>
          </cell>
          <cell r="W811" t="str">
            <v>UT</v>
          </cell>
          <cell r="X811" t="str">
            <v>Yes</v>
          </cell>
        </row>
        <row r="812">
          <cell r="A812">
            <v>101745</v>
          </cell>
          <cell r="B812" t="str">
            <v>I_US_WD_29T</v>
          </cell>
          <cell r="C812" t="str">
            <v>I_US_WD_29T</v>
          </cell>
          <cell r="D812" t="str">
            <v>New Thermal</v>
          </cell>
          <cell r="E812" t="str">
            <v>East</v>
          </cell>
          <cell r="F812" t="str">
            <v>Wind, UT, 31</v>
          </cell>
          <cell r="G812" t="str">
            <v/>
          </cell>
          <cell r="H812" t="str">
            <v/>
          </cell>
          <cell r="I812" t="str">
            <v>Wind</v>
          </cell>
          <cell r="J812" t="str">
            <v>Renewable - Wind</v>
          </cell>
          <cell r="K812" t="str">
            <v/>
          </cell>
          <cell r="L812" t="str">
            <v>Wind, UT, 31</v>
          </cell>
          <cell r="M812" t="str">
            <v>Wind</v>
          </cell>
          <cell r="N812" t="str">
            <v>Wind</v>
          </cell>
          <cell r="O812" t="str">
            <v>Wind</v>
          </cell>
          <cell r="P812" t="str">
            <v/>
          </cell>
          <cell r="Q812" t="str">
            <v>Wind</v>
          </cell>
          <cell r="R812" t="str">
            <v>Wind</v>
          </cell>
          <cell r="S812" t="str">
            <v>Wind</v>
          </cell>
          <cell r="T812" t="str">
            <v>Wind</v>
          </cell>
          <cell r="U812" t="str">
            <v>Wind, UT, 31</v>
          </cell>
          <cell r="V812" t="str">
            <v>Wind</v>
          </cell>
          <cell r="W812" t="str">
            <v>UT</v>
          </cell>
          <cell r="X812" t="str">
            <v>Yes</v>
          </cell>
        </row>
        <row r="813">
          <cell r="A813">
            <v>96161</v>
          </cell>
          <cell r="B813" t="str">
            <v>I_WAE_SC_FRM</v>
          </cell>
          <cell r="C813" t="str">
            <v>I_WAE_SC_FRM</v>
          </cell>
          <cell r="D813" t="str">
            <v>New Thermal</v>
          </cell>
          <cell r="E813" t="str">
            <v>East</v>
          </cell>
          <cell r="F813" t="str">
            <v>SCCT Frame WYAE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Gas- Peaking</v>
          </cell>
          <cell r="K813" t="str">
            <v>Wyoming-AE</v>
          </cell>
          <cell r="L813" t="str">
            <v>SCCT Frame WYAE</v>
          </cell>
          <cell r="M813" t="str">
            <v>IRP_SCCT</v>
          </cell>
          <cell r="N813" t="str">
            <v>Gas</v>
          </cell>
          <cell r="O813" t="str">
            <v>Gas</v>
          </cell>
          <cell r="Q813" t="str">
            <v>Thermal</v>
          </cell>
          <cell r="R813" t="str">
            <v>SCCT</v>
          </cell>
          <cell r="S813" t="str">
            <v>Thermal</v>
          </cell>
          <cell r="T813" t="str">
            <v>SCCT</v>
          </cell>
          <cell r="U813" t="str">
            <v>SCCT Frame WYAE</v>
          </cell>
          <cell r="V813" t="str">
            <v>IRP_SCCT</v>
          </cell>
          <cell r="W813" t="str">
            <v>WY</v>
          </cell>
          <cell r="X813" t="str">
            <v>No</v>
          </cell>
        </row>
        <row r="814">
          <cell r="A814">
            <v>96162</v>
          </cell>
          <cell r="B814" t="str">
            <v>I_WAE_SC_ICA</v>
          </cell>
          <cell r="C814" t="str">
            <v>I_WAE_SC_ICA</v>
          </cell>
          <cell r="D814" t="str">
            <v>New Thermal</v>
          </cell>
          <cell r="E814" t="str">
            <v>East</v>
          </cell>
          <cell r="F814" t="str">
            <v>IC Aero WYAE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Gas- Peaking</v>
          </cell>
          <cell r="K814" t="str">
            <v>Wyoming-AE</v>
          </cell>
          <cell r="L814" t="str">
            <v>IC Aero WYAE</v>
          </cell>
          <cell r="M814" t="str">
            <v>IRP_SCCT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Gas</v>
          </cell>
          <cell r="S814" t="str">
            <v>Thermal</v>
          </cell>
          <cell r="T814" t="str">
            <v>Gas</v>
          </cell>
          <cell r="U814" t="str">
            <v>IC Aero WYAE</v>
          </cell>
          <cell r="V814" t="str">
            <v>IRP_SCCT</v>
          </cell>
          <cell r="W814" t="str">
            <v>WY</v>
          </cell>
          <cell r="X814" t="str">
            <v>No</v>
          </cell>
        </row>
        <row r="815">
          <cell r="A815">
            <v>101690</v>
          </cell>
          <cell r="B815" t="str">
            <v>I_WAE_WD_40</v>
          </cell>
          <cell r="C815" t="str">
            <v>I_WAE_WD_40</v>
          </cell>
          <cell r="D815" t="str">
            <v>New Thermal</v>
          </cell>
          <cell r="E815" t="str">
            <v>East</v>
          </cell>
          <cell r="F815" t="str">
            <v>Wind, WYAE, 43</v>
          </cell>
          <cell r="G815" t="str">
            <v/>
          </cell>
          <cell r="H815" t="str">
            <v/>
          </cell>
          <cell r="I815" t="str">
            <v>Wind</v>
          </cell>
          <cell r="J815" t="str">
            <v>Renewable - Wind</v>
          </cell>
          <cell r="K815" t="str">
            <v/>
          </cell>
          <cell r="L815" t="str">
            <v>Wind, WYAE, 43</v>
          </cell>
          <cell r="M815" t="str">
            <v>Wind</v>
          </cell>
          <cell r="N815" t="str">
            <v>Wind</v>
          </cell>
          <cell r="O815" t="str">
            <v>Wind</v>
          </cell>
          <cell r="P815" t="str">
            <v/>
          </cell>
          <cell r="Q815" t="str">
            <v>Wind</v>
          </cell>
          <cell r="R815" t="str">
            <v>Wind</v>
          </cell>
          <cell r="S815" t="str">
            <v>Wind</v>
          </cell>
          <cell r="T815" t="str">
            <v>Wind</v>
          </cell>
          <cell r="U815" t="str">
            <v>Wind, WYAE, 43</v>
          </cell>
          <cell r="V815" t="str">
            <v>Wind</v>
          </cell>
          <cell r="W815" t="str">
            <v>WY</v>
          </cell>
          <cell r="X815" t="str">
            <v>Yes</v>
          </cell>
        </row>
        <row r="816">
          <cell r="A816">
            <v>101751</v>
          </cell>
          <cell r="B816" t="str">
            <v>I_WAE_WD_40T</v>
          </cell>
          <cell r="C816" t="str">
            <v>I_WAE_WD_40T</v>
          </cell>
          <cell r="D816" t="str">
            <v>New Thermal</v>
          </cell>
          <cell r="E816" t="str">
            <v>East</v>
          </cell>
          <cell r="F816" t="str">
            <v>Wind, WYAE, 43</v>
          </cell>
          <cell r="G816" t="str">
            <v/>
          </cell>
          <cell r="H816" t="str">
            <v/>
          </cell>
          <cell r="I816" t="str">
            <v>Wind</v>
          </cell>
          <cell r="J816" t="str">
            <v>Renewable - Wind</v>
          </cell>
          <cell r="K816" t="str">
            <v/>
          </cell>
          <cell r="L816" t="str">
            <v>Wind, WYAE, 43</v>
          </cell>
          <cell r="M816" t="str">
            <v>Wind</v>
          </cell>
          <cell r="N816" t="str">
            <v>Wind</v>
          </cell>
          <cell r="O816" t="str">
            <v>Wind</v>
          </cell>
          <cell r="P816" t="str">
            <v/>
          </cell>
          <cell r="Q816" t="str">
            <v>Wind</v>
          </cell>
          <cell r="R816" t="str">
            <v>Wind</v>
          </cell>
          <cell r="S816" t="str">
            <v>Wind</v>
          </cell>
          <cell r="T816" t="str">
            <v>Wind</v>
          </cell>
          <cell r="U816" t="str">
            <v>Wind, WYAE, 43</v>
          </cell>
          <cell r="V816" t="str">
            <v>Wind</v>
          </cell>
          <cell r="W816" t="str">
            <v>WY</v>
          </cell>
          <cell r="X816" t="str">
            <v>Yes</v>
          </cell>
        </row>
        <row r="817">
          <cell r="A817">
            <v>99818</v>
          </cell>
          <cell r="B817" t="str">
            <v>I_WNE_CC_F1</v>
          </cell>
          <cell r="C817" t="str">
            <v>I_WNE_CC_F1</v>
          </cell>
          <cell r="D817" t="str">
            <v>New Thermal</v>
          </cell>
          <cell r="E817" t="str">
            <v>East</v>
          </cell>
          <cell r="F817" t="str">
            <v>CCCT - Wyoming-NE - F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F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F 1x1</v>
          </cell>
          <cell r="V817" t="str">
            <v>IRP_CCCT</v>
          </cell>
          <cell r="W817" t="str">
            <v>WY</v>
          </cell>
          <cell r="X817" t="str">
            <v>No</v>
          </cell>
        </row>
        <row r="818">
          <cell r="A818">
            <v>99819</v>
          </cell>
          <cell r="B818" t="str">
            <v>I_WNE_CC_F1D</v>
          </cell>
          <cell r="C818" t="str">
            <v>I_WNE_CC_F1D</v>
          </cell>
          <cell r="D818" t="str">
            <v>New Thermal</v>
          </cell>
          <cell r="E818" t="str">
            <v>East</v>
          </cell>
          <cell r="F818" t="str">
            <v>CCCT - Wyoming-NE - F 1x1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F 1x1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F 1x1</v>
          </cell>
          <cell r="V818" t="str">
            <v>IRP_CCCT</v>
          </cell>
          <cell r="W818" t="str">
            <v>WY</v>
          </cell>
          <cell r="X818" t="str">
            <v>No</v>
          </cell>
        </row>
        <row r="819">
          <cell r="A819">
            <v>228788</v>
          </cell>
          <cell r="B819" t="str">
            <v>I_WNE_CC_F2</v>
          </cell>
          <cell r="C819" t="str">
            <v>I_WNE_CC_F2</v>
          </cell>
          <cell r="D819" t="str">
            <v>New Thermal</v>
          </cell>
          <cell r="E819" t="str">
            <v>East</v>
          </cell>
          <cell r="F819" t="str">
            <v>CCCT - Wyoming-NE - F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F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F 2x1</v>
          </cell>
          <cell r="V819" t="str">
            <v>IRP_CCCT</v>
          </cell>
          <cell r="W819" t="str">
            <v>WY</v>
          </cell>
          <cell r="X819" t="str">
            <v>No</v>
          </cell>
        </row>
        <row r="820">
          <cell r="A820">
            <v>228789</v>
          </cell>
          <cell r="B820" t="str">
            <v>I_WNE_CC_F2D</v>
          </cell>
          <cell r="C820" t="str">
            <v>I_WNE_CC_F2D</v>
          </cell>
          <cell r="D820" t="str">
            <v>New Thermal</v>
          </cell>
          <cell r="E820" t="str">
            <v>East</v>
          </cell>
          <cell r="F820" t="str">
            <v>CCCT - Wyoming-NE - F 2x1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F 2x1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F 2x1</v>
          </cell>
          <cell r="V820" t="str">
            <v>IRP_CCCT</v>
          </cell>
          <cell r="W820" t="str">
            <v>WY</v>
          </cell>
          <cell r="X820" t="str">
            <v>No</v>
          </cell>
        </row>
        <row r="821">
          <cell r="A821">
            <v>99820</v>
          </cell>
          <cell r="B821" t="str">
            <v>I_WNE_CC_G1</v>
          </cell>
          <cell r="C821" t="str">
            <v>I_WNE_CC_G1</v>
          </cell>
          <cell r="D821" t="str">
            <v>New Thermal</v>
          </cell>
          <cell r="E821" t="str">
            <v>East</v>
          </cell>
          <cell r="F821" t="str">
            <v>CCCT - Wyoming-NE - G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G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G 1x1</v>
          </cell>
          <cell r="V821" t="str">
            <v>IRP_CCCT</v>
          </cell>
          <cell r="W821" t="str">
            <v>WY</v>
          </cell>
          <cell r="X821" t="str">
            <v>No</v>
          </cell>
        </row>
        <row r="822">
          <cell r="A822">
            <v>99821</v>
          </cell>
          <cell r="B822" t="str">
            <v>I_WNE_CC_G1D</v>
          </cell>
          <cell r="C822" t="str">
            <v>I_WNE_CC_G1D</v>
          </cell>
          <cell r="D822" t="str">
            <v>New Thermal</v>
          </cell>
          <cell r="E822" t="str">
            <v>East</v>
          </cell>
          <cell r="F822" t="str">
            <v>CCCT - Wyoming-NE - G 1x1</v>
          </cell>
          <cell r="G822" t="str">
            <v/>
          </cell>
          <cell r="H822" t="str">
            <v/>
          </cell>
          <cell r="I822" t="str">
            <v>Gas</v>
          </cell>
          <cell r="J822" t="str">
            <v>Gas - CCCT</v>
          </cell>
          <cell r="K822" t="str">
            <v>Wyoming-NE</v>
          </cell>
          <cell r="L822" t="str">
            <v>CCCT - Wyoming-NE - G 1x1</v>
          </cell>
          <cell r="M822" t="str">
            <v>IRP_CCCT</v>
          </cell>
          <cell r="N822" t="str">
            <v>Gas</v>
          </cell>
          <cell r="O822" t="str">
            <v>Gas</v>
          </cell>
          <cell r="P822" t="str">
            <v/>
          </cell>
          <cell r="Q822" t="str">
            <v>Thermal</v>
          </cell>
          <cell r="R822" t="str">
            <v>CCCT</v>
          </cell>
          <cell r="S822" t="str">
            <v>Thermal</v>
          </cell>
          <cell r="T822" t="str">
            <v>CCCT</v>
          </cell>
          <cell r="U822" t="str">
            <v>CCCT - Wyoming-NE - G 1x1</v>
          </cell>
          <cell r="V822" t="str">
            <v>IRP_CCCT</v>
          </cell>
          <cell r="W822" t="str">
            <v>WY</v>
          </cell>
          <cell r="X822" t="str">
            <v>No</v>
          </cell>
        </row>
        <row r="823">
          <cell r="A823">
            <v>99822</v>
          </cell>
          <cell r="B823" t="str">
            <v>I_WNE_CC_G2</v>
          </cell>
          <cell r="C823" t="str">
            <v>I_WNE_CC_G2</v>
          </cell>
          <cell r="D823" t="str">
            <v>New Thermal</v>
          </cell>
          <cell r="E823" t="str">
            <v>East</v>
          </cell>
          <cell r="F823" t="str">
            <v>CCCT - Wyoming-NE - G 2x1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 - CCCT</v>
          </cell>
          <cell r="K823" t="str">
            <v>Wyoming-NE</v>
          </cell>
          <cell r="L823" t="str">
            <v>CCCT - Wyoming-NE - G 2x1</v>
          </cell>
          <cell r="M823" t="str">
            <v>IRP_CCCT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CCCT</v>
          </cell>
          <cell r="S823" t="str">
            <v>Thermal</v>
          </cell>
          <cell r="T823" t="str">
            <v>CCCT</v>
          </cell>
          <cell r="U823" t="str">
            <v>CCCT - Wyoming-NE - G 2x1</v>
          </cell>
          <cell r="V823" t="str">
            <v>IRP_CCCT</v>
          </cell>
          <cell r="W823" t="str">
            <v>WY</v>
          </cell>
          <cell r="X823" t="str">
            <v>No</v>
          </cell>
        </row>
        <row r="824">
          <cell r="A824">
            <v>99823</v>
          </cell>
          <cell r="B824" t="str">
            <v>I_WNE_CC_G2D</v>
          </cell>
          <cell r="C824" t="str">
            <v>I_WNE_CC_G2D</v>
          </cell>
          <cell r="D824" t="str">
            <v>New Thermal</v>
          </cell>
          <cell r="E824" t="str">
            <v>East</v>
          </cell>
          <cell r="F824" t="str">
            <v>CCCT - Wyoming-NE - G 2x1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 - CCCT</v>
          </cell>
          <cell r="K824" t="str">
            <v>Wyoming-NE</v>
          </cell>
          <cell r="L824" t="str">
            <v>CCCT - Wyoming-NE - G 2x1</v>
          </cell>
          <cell r="M824" t="str">
            <v>IRP_CCCT</v>
          </cell>
          <cell r="N824" t="str">
            <v>Gas</v>
          </cell>
          <cell r="O824" t="str">
            <v>Gas</v>
          </cell>
          <cell r="P824" t="str">
            <v/>
          </cell>
          <cell r="Q824" t="str">
            <v>Thermal</v>
          </cell>
          <cell r="R824" t="str">
            <v>CCCT</v>
          </cell>
          <cell r="S824" t="str">
            <v>Thermal</v>
          </cell>
          <cell r="T824" t="str">
            <v>CCCT</v>
          </cell>
          <cell r="U824" t="str">
            <v>CCCT - Wyoming-NE - G 2x1</v>
          </cell>
          <cell r="V824" t="str">
            <v>IRP_CCCT</v>
          </cell>
          <cell r="W824" t="str">
            <v>WY</v>
          </cell>
          <cell r="X824" t="str">
            <v>No</v>
          </cell>
        </row>
        <row r="825">
          <cell r="A825">
            <v>99824</v>
          </cell>
          <cell r="B825" t="str">
            <v>I_WNE_CC_J1</v>
          </cell>
          <cell r="C825" t="str">
            <v>I_WNE_CC_J1</v>
          </cell>
          <cell r="D825" t="str">
            <v>New Thermal</v>
          </cell>
          <cell r="E825" t="str">
            <v>East</v>
          </cell>
          <cell r="F825" t="str">
            <v>CCCT - Wyoming-NE - J 1x1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 - CCCT</v>
          </cell>
          <cell r="K825" t="str">
            <v>Wyoming-NE</v>
          </cell>
          <cell r="L825" t="str">
            <v>CCCT - Wyoming-NE - J 1x1</v>
          </cell>
          <cell r="M825" t="str">
            <v>IRP_CCCT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CCCT</v>
          </cell>
          <cell r="S825" t="str">
            <v>Thermal</v>
          </cell>
          <cell r="T825" t="str">
            <v>CCCT</v>
          </cell>
          <cell r="U825" t="str">
            <v>CCCT - Wyoming-NE - J 1x1</v>
          </cell>
          <cell r="V825" t="str">
            <v>IRP_CCCT</v>
          </cell>
          <cell r="W825" t="str">
            <v>WY</v>
          </cell>
          <cell r="X825" t="str">
            <v>No</v>
          </cell>
        </row>
        <row r="826">
          <cell r="A826">
            <v>99825</v>
          </cell>
          <cell r="B826" t="str">
            <v>I_WNE_CC_J1D</v>
          </cell>
          <cell r="C826" t="str">
            <v>I_WNE_CC_J1D</v>
          </cell>
          <cell r="D826" t="str">
            <v>New Thermal</v>
          </cell>
          <cell r="E826" t="str">
            <v>East</v>
          </cell>
          <cell r="F826" t="str">
            <v>CCCT - Wyoming-NE - J 1x1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 - CCCT</v>
          </cell>
          <cell r="K826" t="str">
            <v>Wyoming-NE</v>
          </cell>
          <cell r="L826" t="str">
            <v>CCCT - Wyoming-NE - J 1x1</v>
          </cell>
          <cell r="M826" t="str">
            <v>IRP_CCCT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CCCT</v>
          </cell>
          <cell r="S826" t="str">
            <v>Thermal</v>
          </cell>
          <cell r="T826" t="str">
            <v>CCCT</v>
          </cell>
          <cell r="U826" t="str">
            <v>CCCT - Wyoming-NE - J 1x1</v>
          </cell>
          <cell r="V826" t="str">
            <v>IRP_CCCT</v>
          </cell>
          <cell r="W826" t="str">
            <v>WY</v>
          </cell>
          <cell r="X826" t="str">
            <v>No</v>
          </cell>
        </row>
        <row r="827">
          <cell r="A827">
            <v>99828</v>
          </cell>
          <cell r="B827" t="str">
            <v>I_WNE_Fcell</v>
          </cell>
          <cell r="C827" t="str">
            <v>I_WNE_Fcell</v>
          </cell>
          <cell r="D827" t="str">
            <v>New Thermal</v>
          </cell>
          <cell r="E827" t="str">
            <v>East</v>
          </cell>
          <cell r="F827" t="str">
            <v>Fuel Cell - East</v>
          </cell>
          <cell r="I827" t="str">
            <v>Other</v>
          </cell>
          <cell r="J827" t="str">
            <v>Storage - Other</v>
          </cell>
          <cell r="L827" t="str">
            <v>Fuel Cell - East</v>
          </cell>
          <cell r="M827" t="str">
            <v>Storage</v>
          </cell>
          <cell r="N827" t="str">
            <v>Other</v>
          </cell>
          <cell r="O827" t="str">
            <v>Storage</v>
          </cell>
          <cell r="Q827" t="str">
            <v>Storage</v>
          </cell>
          <cell r="R827" t="str">
            <v>Fuel Cell</v>
          </cell>
          <cell r="S827" t="str">
            <v>Storage</v>
          </cell>
          <cell r="T827" t="str">
            <v>Fuel Cell</v>
          </cell>
          <cell r="U827" t="str">
            <v>Fuel Cell - East</v>
          </cell>
          <cell r="V827" t="str">
            <v>Storage</v>
          </cell>
          <cell r="W827" t="str">
            <v>WY</v>
          </cell>
          <cell r="X827" t="str">
            <v>No</v>
          </cell>
        </row>
        <row r="828">
          <cell r="A828">
            <v>99826</v>
          </cell>
          <cell r="B828" t="str">
            <v>I_WNE_SC_AER</v>
          </cell>
          <cell r="C828" t="str">
            <v>I_WNE_SC_AER</v>
          </cell>
          <cell r="D828" t="str">
            <v>New Thermal</v>
          </cell>
          <cell r="E828" t="str">
            <v>East</v>
          </cell>
          <cell r="F828" t="str">
            <v>SCCT Aero WYNE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Gas- Peaking</v>
          </cell>
          <cell r="K828" t="str">
            <v>Wyoming-NE</v>
          </cell>
          <cell r="L828" t="str">
            <v>SCCT Aero WYNE</v>
          </cell>
          <cell r="M828" t="str">
            <v>IRP_SCCT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SCCT</v>
          </cell>
          <cell r="S828" t="str">
            <v>Thermal</v>
          </cell>
          <cell r="T828" t="str">
            <v>SCCT</v>
          </cell>
          <cell r="U828" t="str">
            <v>SCCT Aero WYNE</v>
          </cell>
          <cell r="V828" t="str">
            <v>IRP_SCCT</v>
          </cell>
          <cell r="W828" t="str">
            <v>WY</v>
          </cell>
          <cell r="X828" t="str">
            <v>No</v>
          </cell>
        </row>
        <row r="829">
          <cell r="A829">
            <v>96163</v>
          </cell>
          <cell r="B829" t="str">
            <v>I_WNE_SC_FRM</v>
          </cell>
          <cell r="C829" t="str">
            <v>I_WNE_SC_FRM</v>
          </cell>
          <cell r="D829" t="str">
            <v>New Thermal</v>
          </cell>
          <cell r="E829" t="str">
            <v>East</v>
          </cell>
          <cell r="F829" t="str">
            <v>SCCT Frame WYNE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Gas- Peaking</v>
          </cell>
          <cell r="K829" t="str">
            <v>Wyoming-NE</v>
          </cell>
          <cell r="L829" t="str">
            <v>SCCT Frame WYNE</v>
          </cell>
          <cell r="M829" t="str">
            <v>IRP_SCCT</v>
          </cell>
          <cell r="N829" t="str">
            <v>Gas</v>
          </cell>
          <cell r="O829" t="str">
            <v>Gas</v>
          </cell>
          <cell r="Q829" t="str">
            <v>Thermal</v>
          </cell>
          <cell r="R829" t="str">
            <v>SCCT</v>
          </cell>
          <cell r="S829" t="str">
            <v>Thermal</v>
          </cell>
          <cell r="T829" t="str">
            <v>SCCT</v>
          </cell>
          <cell r="U829" t="str">
            <v>SCCT Frame WYNE</v>
          </cell>
          <cell r="V829" t="str">
            <v>IRP_SCCT</v>
          </cell>
          <cell r="W829" t="str">
            <v>WY</v>
          </cell>
          <cell r="X829" t="str">
            <v>No</v>
          </cell>
        </row>
        <row r="830">
          <cell r="A830">
            <v>96164</v>
          </cell>
          <cell r="B830" t="str">
            <v>I_WNE_SC_ICA</v>
          </cell>
          <cell r="C830" t="str">
            <v>I_WNE_SC_ICA</v>
          </cell>
          <cell r="D830" t="str">
            <v>New Thermal</v>
          </cell>
          <cell r="E830" t="str">
            <v>East</v>
          </cell>
          <cell r="F830" t="str">
            <v>IC Aero WYNE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Gas- Peaking</v>
          </cell>
          <cell r="K830" t="str">
            <v>Wyoming-NE</v>
          </cell>
          <cell r="L830" t="str">
            <v>IC Aero WYNE</v>
          </cell>
          <cell r="M830" t="str">
            <v>IRP_SCCT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Gas</v>
          </cell>
          <cell r="S830" t="str">
            <v>Thermal</v>
          </cell>
          <cell r="T830" t="str">
            <v>Gas</v>
          </cell>
          <cell r="U830" t="str">
            <v>IC Aero WYNE</v>
          </cell>
          <cell r="V830" t="str">
            <v>IRP_SCCT</v>
          </cell>
          <cell r="W830" t="str">
            <v>WY</v>
          </cell>
          <cell r="X830" t="str">
            <v>No</v>
          </cell>
        </row>
        <row r="831">
          <cell r="A831">
            <v>99827</v>
          </cell>
          <cell r="B831" t="str">
            <v>I_WNE_SC_RE</v>
          </cell>
          <cell r="C831" t="str">
            <v>I_WNE_SC_RE</v>
          </cell>
          <cell r="D831" t="str">
            <v>New Thermal</v>
          </cell>
          <cell r="E831" t="str">
            <v>East</v>
          </cell>
          <cell r="F831" t="str">
            <v>Reciprocating Engine - East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Gas- Peaking</v>
          </cell>
          <cell r="K831" t="str">
            <v>Wyoming-NE</v>
          </cell>
          <cell r="L831" t="str">
            <v>Reciprocating Engine - East</v>
          </cell>
          <cell r="M831" t="str">
            <v>IRP_SCCT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GAS</v>
          </cell>
          <cell r="S831" t="str">
            <v>Thermal</v>
          </cell>
          <cell r="T831" t="str">
            <v>GAS</v>
          </cell>
          <cell r="U831" t="str">
            <v>Reciprocating Engine - East</v>
          </cell>
          <cell r="V831" t="str">
            <v>IRP_SCCT</v>
          </cell>
          <cell r="W831" t="str">
            <v>WY</v>
          </cell>
          <cell r="X831" t="str">
            <v>No</v>
          </cell>
        </row>
        <row r="832">
          <cell r="A832">
            <v>99810</v>
          </cell>
          <cell r="B832" t="str">
            <v>I_WSW_CC_F1</v>
          </cell>
          <cell r="C832" t="str">
            <v>I_WSW_CC_F1</v>
          </cell>
          <cell r="D832" t="str">
            <v>New Thermal</v>
          </cell>
          <cell r="E832" t="str">
            <v>East</v>
          </cell>
          <cell r="F832" t="str">
            <v>CCCT - Wyoming-SW - F 1x1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F 1x1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F 1x1</v>
          </cell>
          <cell r="V832" t="str">
            <v>IRP_CCCT</v>
          </cell>
          <cell r="W832" t="str">
            <v>WY</v>
          </cell>
          <cell r="X832" t="str">
            <v>No</v>
          </cell>
        </row>
        <row r="833">
          <cell r="A833">
            <v>99811</v>
          </cell>
          <cell r="B833" t="str">
            <v>I_WSW_CC_F1D</v>
          </cell>
          <cell r="C833" t="str">
            <v>I_WSW_CC_F1D</v>
          </cell>
          <cell r="D833" t="str">
            <v>New Thermal</v>
          </cell>
          <cell r="E833" t="str">
            <v>East</v>
          </cell>
          <cell r="F833" t="str">
            <v>CCCT - Wyoming-SW - F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F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F 1x1</v>
          </cell>
          <cell r="V833" t="str">
            <v>IRP_CCCT</v>
          </cell>
          <cell r="W833" t="str">
            <v>WY</v>
          </cell>
          <cell r="X833" t="str">
            <v>No</v>
          </cell>
        </row>
        <row r="834">
          <cell r="A834">
            <v>96073</v>
          </cell>
          <cell r="B834" t="str">
            <v>I_WSW_CC_G1</v>
          </cell>
          <cell r="C834" t="str">
            <v>I_WSW_CC_G1</v>
          </cell>
          <cell r="D834" t="str">
            <v>New Thermal</v>
          </cell>
          <cell r="E834" t="str">
            <v>East</v>
          </cell>
          <cell r="F834" t="str">
            <v>CCCT - Wyoming-SW - G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G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G 1x1</v>
          </cell>
          <cell r="V834" t="str">
            <v>IRP_CCCT</v>
          </cell>
          <cell r="W834" t="str">
            <v>WY</v>
          </cell>
          <cell r="X834" t="str">
            <v>No</v>
          </cell>
        </row>
        <row r="835">
          <cell r="A835">
            <v>96074</v>
          </cell>
          <cell r="B835" t="str">
            <v>I_WSW_CC_G1D</v>
          </cell>
          <cell r="C835" t="str">
            <v>I_WSW_CC_G1D</v>
          </cell>
          <cell r="D835" t="str">
            <v>New Thermal</v>
          </cell>
          <cell r="E835" t="str">
            <v>East</v>
          </cell>
          <cell r="F835" t="str">
            <v>CCCT - Wyoming-SW - G 1x1</v>
          </cell>
          <cell r="G835" t="str">
            <v/>
          </cell>
          <cell r="H835" t="str">
            <v/>
          </cell>
          <cell r="I835" t="str">
            <v>Gas</v>
          </cell>
          <cell r="J835" t="str">
            <v>Gas - CCCT</v>
          </cell>
          <cell r="K835" t="str">
            <v>Wyoming-SW</v>
          </cell>
          <cell r="L835" t="str">
            <v>CCCT - Wyoming-SW - G 1x1</v>
          </cell>
          <cell r="M835" t="str">
            <v>IRP_CCCT</v>
          </cell>
          <cell r="N835" t="str">
            <v>Gas</v>
          </cell>
          <cell r="O835" t="str">
            <v>Gas</v>
          </cell>
          <cell r="P835" t="str">
            <v/>
          </cell>
          <cell r="Q835" t="str">
            <v>Thermal</v>
          </cell>
          <cell r="R835" t="str">
            <v>CCCT</v>
          </cell>
          <cell r="S835" t="str">
            <v>Thermal</v>
          </cell>
          <cell r="T835" t="str">
            <v>CCCT</v>
          </cell>
          <cell r="U835" t="str">
            <v>CCCT - Wyoming-SW - G 1x1</v>
          </cell>
          <cell r="V835" t="str">
            <v>IRP_CCCT</v>
          </cell>
          <cell r="W835" t="str">
            <v>WY</v>
          </cell>
          <cell r="X835" t="str">
            <v>No</v>
          </cell>
        </row>
        <row r="836">
          <cell r="A836">
            <v>99812</v>
          </cell>
          <cell r="B836" t="str">
            <v>I_WSW_CC_G2</v>
          </cell>
          <cell r="C836" t="str">
            <v>I_WSW_CC_G2</v>
          </cell>
          <cell r="D836" t="str">
            <v>New Thermal</v>
          </cell>
          <cell r="E836" t="str">
            <v>East</v>
          </cell>
          <cell r="F836" t="str">
            <v>CCCT - Wyoming-SW - G 2x1</v>
          </cell>
          <cell r="G836" t="str">
            <v/>
          </cell>
          <cell r="H836" t="str">
            <v/>
          </cell>
          <cell r="I836" t="str">
            <v>Gas</v>
          </cell>
          <cell r="J836" t="str">
            <v>Gas - CCCT</v>
          </cell>
          <cell r="K836" t="str">
            <v>Wyoming-SW</v>
          </cell>
          <cell r="L836" t="str">
            <v>CCCT - Wyoming-SW - G 2x1</v>
          </cell>
          <cell r="M836" t="str">
            <v>IRP_CCCT</v>
          </cell>
          <cell r="N836" t="str">
            <v>Gas</v>
          </cell>
          <cell r="O836" t="str">
            <v>Gas</v>
          </cell>
          <cell r="P836" t="str">
            <v/>
          </cell>
          <cell r="Q836" t="str">
            <v>Thermal</v>
          </cell>
          <cell r="R836" t="str">
            <v>CCCT</v>
          </cell>
          <cell r="S836" t="str">
            <v>Thermal</v>
          </cell>
          <cell r="T836" t="str">
            <v>CCCT</v>
          </cell>
          <cell r="U836" t="str">
            <v>CCCT - Wyoming-SW - G 2x1</v>
          </cell>
          <cell r="V836" t="str">
            <v>IRP_CCCT</v>
          </cell>
          <cell r="W836" t="str">
            <v>WY</v>
          </cell>
          <cell r="X836" t="str">
            <v>No</v>
          </cell>
        </row>
        <row r="837">
          <cell r="A837">
            <v>99813</v>
          </cell>
          <cell r="B837" t="str">
            <v>I_WSW_CC_G2D</v>
          </cell>
          <cell r="C837" t="str">
            <v>I_WSW_CC_G2D</v>
          </cell>
          <cell r="D837" t="str">
            <v>New Thermal</v>
          </cell>
          <cell r="E837" t="str">
            <v>East</v>
          </cell>
          <cell r="F837" t="str">
            <v>CCCT - Wyoming-SW - G 2x1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 - CCCT</v>
          </cell>
          <cell r="K837" t="str">
            <v>Wyoming-SW</v>
          </cell>
          <cell r="L837" t="str">
            <v>CCCT - Wyoming-SW - G 2x1</v>
          </cell>
          <cell r="M837" t="str">
            <v>IRP_CCCT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CCCT</v>
          </cell>
          <cell r="S837" t="str">
            <v>Thermal</v>
          </cell>
          <cell r="T837" t="str">
            <v>CCCT</v>
          </cell>
          <cell r="U837" t="str">
            <v>CCCT - Wyoming-SW - G 2x1</v>
          </cell>
          <cell r="V837" t="str">
            <v>IRP_CCCT</v>
          </cell>
          <cell r="W837" t="str">
            <v>WY</v>
          </cell>
          <cell r="X837" t="str">
            <v>No</v>
          </cell>
        </row>
        <row r="838">
          <cell r="A838">
            <v>99814</v>
          </cell>
          <cell r="B838" t="str">
            <v>I_WSW_CC_J1</v>
          </cell>
          <cell r="C838" t="str">
            <v>I_WSW_CC_J1</v>
          </cell>
          <cell r="D838" t="str">
            <v>New Thermal</v>
          </cell>
          <cell r="E838" t="str">
            <v>East</v>
          </cell>
          <cell r="F838" t="str">
            <v>CCCT - Wyoming-SW - J 1x1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 - CCCT</v>
          </cell>
          <cell r="K838" t="str">
            <v>Wyoming-SW</v>
          </cell>
          <cell r="L838" t="str">
            <v>CCCT - Wyoming-SW - J 1x1</v>
          </cell>
          <cell r="M838" t="str">
            <v>IRP_CCCT</v>
          </cell>
          <cell r="N838" t="str">
            <v>Gas</v>
          </cell>
          <cell r="O838" t="str">
            <v>Gas</v>
          </cell>
          <cell r="P838" t="str">
            <v/>
          </cell>
          <cell r="Q838" t="str">
            <v>Thermal</v>
          </cell>
          <cell r="R838" t="str">
            <v>CCCT</v>
          </cell>
          <cell r="S838" t="str">
            <v>Thermal</v>
          </cell>
          <cell r="T838" t="str">
            <v>CCCT</v>
          </cell>
          <cell r="U838" t="str">
            <v>CCCT - Wyoming-SW - J 1x1</v>
          </cell>
          <cell r="V838" t="str">
            <v>IRP_CCCT</v>
          </cell>
          <cell r="W838" t="str">
            <v>WY</v>
          </cell>
          <cell r="X838" t="str">
            <v>No</v>
          </cell>
        </row>
        <row r="839">
          <cell r="A839">
            <v>99815</v>
          </cell>
          <cell r="B839" t="str">
            <v>I_WSW_CC_J1D</v>
          </cell>
          <cell r="C839" t="str">
            <v>I_WSW_CC_J1D</v>
          </cell>
          <cell r="D839" t="str">
            <v>New Thermal</v>
          </cell>
          <cell r="E839" t="str">
            <v>East</v>
          </cell>
          <cell r="F839" t="str">
            <v>CCCT - Wyoming-SW - J 1x1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 - CCCT</v>
          </cell>
          <cell r="K839" t="str">
            <v>Wyoming-SW</v>
          </cell>
          <cell r="L839" t="str">
            <v>CCCT - Wyoming-SW - J 1x1</v>
          </cell>
          <cell r="M839" t="str">
            <v>IRP_CCCT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Thermal</v>
          </cell>
          <cell r="R839" t="str">
            <v>CCCT</v>
          </cell>
          <cell r="S839" t="str">
            <v>Thermal</v>
          </cell>
          <cell r="T839" t="str">
            <v>CCCT</v>
          </cell>
          <cell r="U839" t="str">
            <v>CCCT - Wyoming-SW - J 1x1</v>
          </cell>
          <cell r="V839" t="str">
            <v>IRP_CCCT</v>
          </cell>
          <cell r="W839" t="str">
            <v>WY</v>
          </cell>
          <cell r="X839" t="str">
            <v>No</v>
          </cell>
        </row>
        <row r="840">
          <cell r="A840">
            <v>99920</v>
          </cell>
          <cell r="B840" t="str">
            <v>I_WSW_NUC_AD</v>
          </cell>
          <cell r="C840" t="str">
            <v>I_WSW_NUC_AD</v>
          </cell>
          <cell r="D840" t="str">
            <v>New Thermal</v>
          </cell>
          <cell r="E840" t="str">
            <v>East</v>
          </cell>
          <cell r="F840" t="str">
            <v>Nuclear - East</v>
          </cell>
          <cell r="G840" t="str">
            <v/>
          </cell>
          <cell r="H840" t="str">
            <v/>
          </cell>
          <cell r="I840" t="str">
            <v>Nuclear</v>
          </cell>
          <cell r="J840" t="str">
            <v>Nuclear</v>
          </cell>
          <cell r="K840" t="str">
            <v/>
          </cell>
          <cell r="L840" t="str">
            <v>Nuclear - East</v>
          </cell>
          <cell r="M840" t="str">
            <v>Nuclear</v>
          </cell>
          <cell r="N840" t="str">
            <v>Nuclear</v>
          </cell>
          <cell r="O840" t="str">
            <v>Nuclear</v>
          </cell>
          <cell r="P840" t="str">
            <v/>
          </cell>
          <cell r="Q840" t="str">
            <v>Nuclear</v>
          </cell>
          <cell r="R840" t="str">
            <v>Nuclear</v>
          </cell>
          <cell r="S840" t="str">
            <v>Nuclear</v>
          </cell>
          <cell r="T840" t="str">
            <v>Nuclear</v>
          </cell>
          <cell r="U840" t="str">
            <v>Nuclear - East</v>
          </cell>
          <cell r="V840" t="str">
            <v>Nuclear</v>
          </cell>
          <cell r="W840" t="str">
            <v>WY</v>
          </cell>
          <cell r="X840" t="str">
            <v>Yes</v>
          </cell>
        </row>
        <row r="841">
          <cell r="A841">
            <v>99923</v>
          </cell>
          <cell r="B841" t="str">
            <v>I_WSW_NUC_MD</v>
          </cell>
          <cell r="C841" t="str">
            <v>I_WSW_NUC_MD</v>
          </cell>
          <cell r="D841" t="str">
            <v>New Thermal</v>
          </cell>
          <cell r="E841" t="str">
            <v>East</v>
          </cell>
          <cell r="F841" t="str">
            <v>Modular-Nuclear-East</v>
          </cell>
          <cell r="G841" t="str">
            <v/>
          </cell>
          <cell r="H841" t="str">
            <v/>
          </cell>
          <cell r="I841" t="str">
            <v>Nuclear</v>
          </cell>
          <cell r="J841" t="str">
            <v>Nuclear</v>
          </cell>
          <cell r="K841" t="str">
            <v/>
          </cell>
          <cell r="L841" t="str">
            <v>Modular-Nuclear-East</v>
          </cell>
          <cell r="M841" t="str">
            <v>Nuclear</v>
          </cell>
          <cell r="N841" t="str">
            <v>Nuclear</v>
          </cell>
          <cell r="O841" t="str">
            <v>Nuclear</v>
          </cell>
          <cell r="P841" t="str">
            <v/>
          </cell>
          <cell r="Q841" t="str">
            <v>Nuclear</v>
          </cell>
          <cell r="R841" t="str">
            <v>Nuclear</v>
          </cell>
          <cell r="S841" t="str">
            <v>Nuclear</v>
          </cell>
          <cell r="T841" t="str">
            <v>Nuclear</v>
          </cell>
          <cell r="U841" t="str">
            <v>Modular-Nuclear-East</v>
          </cell>
          <cell r="V841" t="str">
            <v>Nuclear</v>
          </cell>
          <cell r="W841" t="str">
            <v>WY</v>
          </cell>
          <cell r="X841" t="str">
            <v>Yes</v>
          </cell>
        </row>
        <row r="842">
          <cell r="A842">
            <v>228790</v>
          </cell>
          <cell r="B842" t="str">
            <v>I_WSW_SC_AER</v>
          </cell>
          <cell r="C842" t="str">
            <v>I_WSW_SC_AER</v>
          </cell>
          <cell r="D842" t="str">
            <v>New Thermal</v>
          </cell>
          <cell r="E842" t="str">
            <v>East</v>
          </cell>
          <cell r="F842" t="str">
            <v>SCCT Aero WYSW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Gas- Peaking</v>
          </cell>
          <cell r="K842" t="str">
            <v>Wyoming-SW</v>
          </cell>
          <cell r="L842" t="str">
            <v>SCCT Aero WYSW</v>
          </cell>
          <cell r="M842" t="str">
            <v>IRP_SCCT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SCCT</v>
          </cell>
          <cell r="S842" t="str">
            <v>Thermal</v>
          </cell>
          <cell r="T842" t="str">
            <v>SCCT</v>
          </cell>
          <cell r="U842" t="str">
            <v>SCCT Aero WYSW</v>
          </cell>
          <cell r="V842" t="str">
            <v>IRP_SCCT</v>
          </cell>
          <cell r="W842" t="str">
            <v>WY</v>
          </cell>
          <cell r="X842" t="str">
            <v>No</v>
          </cell>
        </row>
        <row r="843">
          <cell r="A843">
            <v>96165</v>
          </cell>
          <cell r="B843" t="str">
            <v>I_WSW_SC_FRM</v>
          </cell>
          <cell r="C843" t="str">
            <v>I_WSW_SC_FRM</v>
          </cell>
          <cell r="D843" t="str">
            <v>New Thermal</v>
          </cell>
          <cell r="E843" t="str">
            <v>East</v>
          </cell>
          <cell r="F843" t="str">
            <v>SCCT Frame WYSW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Gas- Peaking</v>
          </cell>
          <cell r="K843" t="str">
            <v>Wyoming-SW</v>
          </cell>
          <cell r="L843" t="str">
            <v>SCCT Frame WYSW</v>
          </cell>
          <cell r="M843" t="str">
            <v>IRP_SCCT</v>
          </cell>
          <cell r="N843" t="str">
            <v>Gas</v>
          </cell>
          <cell r="O843" t="str">
            <v>Gas</v>
          </cell>
          <cell r="Q843" t="str">
            <v>Thermal</v>
          </cell>
          <cell r="R843" t="str">
            <v>SCCT</v>
          </cell>
          <cell r="S843" t="str">
            <v>Thermal</v>
          </cell>
          <cell r="T843" t="str">
            <v>SCCT</v>
          </cell>
          <cell r="U843" t="str">
            <v>SCCT Frame WYSW</v>
          </cell>
          <cell r="V843" t="str">
            <v>IRP_SCCT</v>
          </cell>
          <cell r="W843" t="str">
            <v>WY</v>
          </cell>
          <cell r="X843" t="str">
            <v>No</v>
          </cell>
        </row>
        <row r="844">
          <cell r="A844">
            <v>96166</v>
          </cell>
          <cell r="B844" t="str">
            <v>I_WSW_SC_ICA</v>
          </cell>
          <cell r="C844" t="str">
            <v>I_WSW_SC_ICA</v>
          </cell>
          <cell r="D844" t="str">
            <v>New Thermal</v>
          </cell>
          <cell r="E844" t="str">
            <v>East</v>
          </cell>
          <cell r="F844" t="str">
            <v>IC Aero WYSW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Gas- Peaking</v>
          </cell>
          <cell r="K844" t="str">
            <v>Wyoming-SW</v>
          </cell>
          <cell r="L844" t="str">
            <v>IC Aero WYSW</v>
          </cell>
          <cell r="M844" t="str">
            <v>IRP_SCCT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Gas</v>
          </cell>
          <cell r="S844" t="str">
            <v>Thermal</v>
          </cell>
          <cell r="T844" t="str">
            <v>Gas</v>
          </cell>
          <cell r="U844" t="str">
            <v>IC Aero WYSW</v>
          </cell>
          <cell r="V844" t="str">
            <v>IRP_SCCT</v>
          </cell>
          <cell r="W844" t="str">
            <v>WY</v>
          </cell>
          <cell r="X844" t="str">
            <v>No</v>
          </cell>
        </row>
        <row r="845">
          <cell r="A845">
            <v>99816</v>
          </cell>
          <cell r="B845" t="str">
            <v>I_WSW_SC_RE</v>
          </cell>
          <cell r="C845" t="str">
            <v>I_WSW_SC_RE</v>
          </cell>
          <cell r="D845" t="str">
            <v>New Thermal</v>
          </cell>
          <cell r="E845" t="str">
            <v>East</v>
          </cell>
          <cell r="F845" t="str">
            <v>Reciprocating Engine - East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Gas- Peaking</v>
          </cell>
          <cell r="K845" t="str">
            <v>Wyoming-SW</v>
          </cell>
          <cell r="L845" t="str">
            <v>Reciprocating Engine - East</v>
          </cell>
          <cell r="M845" t="str">
            <v>IRP_SCCT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GAS</v>
          </cell>
          <cell r="S845" t="str">
            <v>Thermal</v>
          </cell>
          <cell r="T845" t="str">
            <v>GAS</v>
          </cell>
          <cell r="U845" t="str">
            <v>Reciprocating Engine - East</v>
          </cell>
          <cell r="V845" t="str">
            <v>IRP_SCCT</v>
          </cell>
          <cell r="W845" t="str">
            <v>WY</v>
          </cell>
          <cell r="X845" t="str">
            <v>No</v>
          </cell>
        </row>
        <row r="846">
          <cell r="A846">
            <v>99874</v>
          </cell>
          <cell r="B846" t="str">
            <v>I_WV_BIOFOR</v>
          </cell>
          <cell r="C846" t="str">
            <v>I_WV_BIOFOR</v>
          </cell>
          <cell r="D846" t="str">
            <v>New Thermal</v>
          </cell>
          <cell r="E846" t="str">
            <v>West</v>
          </cell>
          <cell r="F846" t="str">
            <v>Utility Biomass - West</v>
          </cell>
          <cell r="G846" t="str">
            <v/>
          </cell>
          <cell r="H846" t="str">
            <v/>
          </cell>
          <cell r="I846" t="str">
            <v>Other</v>
          </cell>
          <cell r="J846" t="str">
            <v>Renewable - Biomass</v>
          </cell>
          <cell r="K846" t="str">
            <v/>
          </cell>
          <cell r="L846" t="str">
            <v>Utility Biomass - West</v>
          </cell>
          <cell r="M846" t="str">
            <v>Biomass</v>
          </cell>
          <cell r="N846" t="str">
            <v>Other</v>
          </cell>
          <cell r="O846" t="str">
            <v>Other Renewables</v>
          </cell>
          <cell r="P846" t="str">
            <v/>
          </cell>
          <cell r="Q846" t="str">
            <v>Other Renewables</v>
          </cell>
          <cell r="R846" t="str">
            <v>Other Renewables</v>
          </cell>
          <cell r="S846" t="str">
            <v>Other Renewables</v>
          </cell>
          <cell r="T846" t="str">
            <v>Utility Biomass - West</v>
          </cell>
          <cell r="U846" t="str">
            <v>Utility Biomass - West</v>
          </cell>
          <cell r="V846" t="str">
            <v>Biomass</v>
          </cell>
          <cell r="W846" t="str">
            <v>OR</v>
          </cell>
          <cell r="X846" t="str">
            <v>No</v>
          </cell>
        </row>
        <row r="847">
          <cell r="A847">
            <v>228782</v>
          </cell>
          <cell r="B847" t="str">
            <v>I_WV_CC_F2</v>
          </cell>
          <cell r="C847" t="str">
            <v>I_WV_CC_F2</v>
          </cell>
          <cell r="D847" t="str">
            <v>New Thermal</v>
          </cell>
          <cell r="E847" t="str">
            <v>West</v>
          </cell>
          <cell r="F847" t="str">
            <v>CCCT - WillamValcc - F 2x1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F 2x1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F 2x1</v>
          </cell>
          <cell r="V847" t="str">
            <v>IRP_CCCT</v>
          </cell>
          <cell r="W847" t="str">
            <v>OR</v>
          </cell>
          <cell r="X847" t="str">
            <v>No</v>
          </cell>
        </row>
        <row r="848">
          <cell r="A848">
            <v>228783</v>
          </cell>
          <cell r="B848" t="str">
            <v>I_WV_CC_F2D</v>
          </cell>
          <cell r="C848" t="str">
            <v>I_WV_CC_F2D</v>
          </cell>
          <cell r="D848" t="str">
            <v>New Thermal</v>
          </cell>
          <cell r="E848" t="str">
            <v>West</v>
          </cell>
          <cell r="F848" t="str">
            <v>CCCT - WillamValcc - F 2x1</v>
          </cell>
          <cell r="G848" t="str">
            <v/>
          </cell>
          <cell r="H848" t="str">
            <v/>
          </cell>
          <cell r="I848" t="str">
            <v>Gas</v>
          </cell>
          <cell r="J848" t="str">
            <v>Gas - CCCT</v>
          </cell>
          <cell r="K848" t="str">
            <v>WillamValcc</v>
          </cell>
          <cell r="L848" t="str">
            <v>CCCT - WillamValcc - F 2x1</v>
          </cell>
          <cell r="M848" t="str">
            <v>IRP_CCCT</v>
          </cell>
          <cell r="N848" t="str">
            <v>Gas</v>
          </cell>
          <cell r="O848" t="str">
            <v>Gas</v>
          </cell>
          <cell r="P848" t="str">
            <v/>
          </cell>
          <cell r="Q848" t="str">
            <v>Thermal</v>
          </cell>
          <cell r="R848" t="str">
            <v>CCCT</v>
          </cell>
          <cell r="S848" t="str">
            <v>Thermal</v>
          </cell>
          <cell r="T848" t="str">
            <v>CCCT</v>
          </cell>
          <cell r="U848" t="str">
            <v>CCCT - WillamValcc - F 2x1</v>
          </cell>
          <cell r="V848" t="str">
            <v>IRP_CCCT</v>
          </cell>
          <cell r="W848" t="str">
            <v>OR</v>
          </cell>
          <cell r="X848" t="str">
            <v>No</v>
          </cell>
        </row>
        <row r="849">
          <cell r="A849">
            <v>228784</v>
          </cell>
          <cell r="B849" t="str">
            <v>I_WV_CC_G2</v>
          </cell>
          <cell r="C849" t="str">
            <v>I_WV_CC_G2</v>
          </cell>
          <cell r="D849" t="str">
            <v>New Thermal</v>
          </cell>
          <cell r="E849" t="str">
            <v>West</v>
          </cell>
          <cell r="F849" t="str">
            <v>CCCT - WillamValcc - G 2x1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 - CCCT</v>
          </cell>
          <cell r="K849" t="str">
            <v>WillamValcc</v>
          </cell>
          <cell r="L849" t="str">
            <v>CCCT - WillamValcc - G 2x1</v>
          </cell>
          <cell r="M849" t="str">
            <v>IRP_CCCT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CCCT</v>
          </cell>
          <cell r="S849" t="str">
            <v>Thermal</v>
          </cell>
          <cell r="T849" t="str">
            <v>CCCT</v>
          </cell>
          <cell r="U849" t="str">
            <v>CCCT - WillamValcc - G 2x1</v>
          </cell>
          <cell r="V849" t="str">
            <v>IRP_CCCT</v>
          </cell>
          <cell r="W849" t="str">
            <v>OR</v>
          </cell>
          <cell r="X849" t="str">
            <v>No</v>
          </cell>
        </row>
        <row r="850">
          <cell r="A850">
            <v>228785</v>
          </cell>
          <cell r="B850" t="str">
            <v>I_WV_CC_G2D</v>
          </cell>
          <cell r="C850" t="str">
            <v>I_WV_CC_G2D</v>
          </cell>
          <cell r="D850" t="str">
            <v>New Thermal</v>
          </cell>
          <cell r="E850" t="str">
            <v>West</v>
          </cell>
          <cell r="F850" t="str">
            <v>CCCT - WillamValcc - G 2x1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 - CCCT</v>
          </cell>
          <cell r="K850" t="str">
            <v>WillamValcc</v>
          </cell>
          <cell r="L850" t="str">
            <v>CCCT - WillamValcc - G 2x1</v>
          </cell>
          <cell r="M850" t="str">
            <v>IRP_CCCT</v>
          </cell>
          <cell r="N850" t="str">
            <v>Gas</v>
          </cell>
          <cell r="O850" t="str">
            <v>Gas</v>
          </cell>
          <cell r="P850" t="str">
            <v/>
          </cell>
          <cell r="Q850" t="str">
            <v>Thermal</v>
          </cell>
          <cell r="R850" t="str">
            <v>CCCT</v>
          </cell>
          <cell r="S850" t="str">
            <v>Thermal</v>
          </cell>
          <cell r="T850" t="str">
            <v>CCCT</v>
          </cell>
          <cell r="U850" t="str">
            <v>CCCT - WillamValcc - G 2x1</v>
          </cell>
          <cell r="V850" t="str">
            <v>IRP_CCCT</v>
          </cell>
          <cell r="W850" t="str">
            <v>OR</v>
          </cell>
          <cell r="X850" t="str">
            <v>No</v>
          </cell>
        </row>
        <row r="851">
          <cell r="A851">
            <v>228786</v>
          </cell>
          <cell r="B851" t="str">
            <v>I_WV_CC_J1</v>
          </cell>
          <cell r="C851" t="str">
            <v>I_WV_CC_J1</v>
          </cell>
          <cell r="D851" t="str">
            <v>New Thermal</v>
          </cell>
          <cell r="E851" t="str">
            <v>West</v>
          </cell>
          <cell r="F851" t="str">
            <v>CCCT - WillamValcc - J 1x1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 - CCCT</v>
          </cell>
          <cell r="K851" t="str">
            <v>WillamValcc</v>
          </cell>
          <cell r="L851" t="str">
            <v>CCCT - WillamValcc - J 1x1</v>
          </cell>
          <cell r="M851" t="str">
            <v>IRP_CCCT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CCCT</v>
          </cell>
          <cell r="S851" t="str">
            <v>Thermal</v>
          </cell>
          <cell r="T851" t="str">
            <v>CCCT</v>
          </cell>
          <cell r="U851" t="str">
            <v>CCCT - WillamValcc - J 1x1</v>
          </cell>
          <cell r="V851" t="str">
            <v>IRP_CCCT</v>
          </cell>
          <cell r="W851" t="str">
            <v>OR</v>
          </cell>
          <cell r="X851" t="str">
            <v>No</v>
          </cell>
        </row>
        <row r="852">
          <cell r="A852">
            <v>228787</v>
          </cell>
          <cell r="B852" t="str">
            <v>I_WV_CC_J1D</v>
          </cell>
          <cell r="C852" t="str">
            <v>I_WV_CC_J1D</v>
          </cell>
          <cell r="D852" t="str">
            <v>New Thermal</v>
          </cell>
          <cell r="E852" t="str">
            <v>West</v>
          </cell>
          <cell r="F852" t="str">
            <v>CCCT - WillamValcc - J 1x1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 - CCCT</v>
          </cell>
          <cell r="K852" t="str">
            <v>WillamValcc</v>
          </cell>
          <cell r="L852" t="str">
            <v>CCCT - WillamValcc - J 1x1</v>
          </cell>
          <cell r="M852" t="str">
            <v>IRP_CCCT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CCCT</v>
          </cell>
          <cell r="S852" t="str">
            <v>Thermal</v>
          </cell>
          <cell r="T852" t="str">
            <v>CCCT</v>
          </cell>
          <cell r="U852" t="str">
            <v>CCCT - WillamValcc - J 1x1</v>
          </cell>
          <cell r="V852" t="str">
            <v>IRP_CCCT</v>
          </cell>
          <cell r="W852" t="str">
            <v>OR</v>
          </cell>
          <cell r="X852" t="str">
            <v>No</v>
          </cell>
        </row>
        <row r="853">
          <cell r="A853">
            <v>99859</v>
          </cell>
          <cell r="B853" t="str">
            <v>I_WV_GEO_G90</v>
          </cell>
          <cell r="C853" t="str">
            <v>I_WV_GEO_G90</v>
          </cell>
          <cell r="D853" t="str">
            <v>New Thermal</v>
          </cell>
          <cell r="E853" t="str">
            <v>West</v>
          </cell>
          <cell r="F853" t="str">
            <v>Geothermal, Greenfield - West</v>
          </cell>
          <cell r="G853" t="str">
            <v/>
          </cell>
          <cell r="H853" t="str">
            <v/>
          </cell>
          <cell r="I853" t="str">
            <v>Geothermal</v>
          </cell>
          <cell r="J853" t="str">
            <v>Renewable - Geothermal</v>
          </cell>
          <cell r="K853" t="str">
            <v/>
          </cell>
          <cell r="L853" t="str">
            <v>Geothermal, Greenfield - West</v>
          </cell>
          <cell r="M853" t="str">
            <v>Geothermal</v>
          </cell>
          <cell r="N853" t="str">
            <v>Geothermal</v>
          </cell>
          <cell r="O853" t="str">
            <v>Other Renewables</v>
          </cell>
          <cell r="P853" t="str">
            <v/>
          </cell>
          <cell r="Q853" t="str">
            <v>Geothermal</v>
          </cell>
          <cell r="R853" t="str">
            <v>Geothermal</v>
          </cell>
          <cell r="S853" t="str">
            <v>Geothermal</v>
          </cell>
          <cell r="T853" t="str">
            <v>Geothermal</v>
          </cell>
          <cell r="U853" t="str">
            <v>Geothermal, Greenfield - West</v>
          </cell>
          <cell r="V853" t="str">
            <v>Geothermal</v>
          </cell>
          <cell r="W853" t="str">
            <v>OR</v>
          </cell>
          <cell r="X853" t="str">
            <v>Yes</v>
          </cell>
        </row>
        <row r="854">
          <cell r="A854">
            <v>99839</v>
          </cell>
          <cell r="B854" t="str">
            <v>I_WV_SC_AER</v>
          </cell>
          <cell r="C854" t="str">
            <v>I_WV_SC_AER</v>
          </cell>
          <cell r="D854" t="str">
            <v>New Thermal</v>
          </cell>
          <cell r="E854" t="str">
            <v>West</v>
          </cell>
          <cell r="F854" t="str">
            <v>SCCT Aero WV</v>
          </cell>
          <cell r="G854" t="str">
            <v/>
          </cell>
          <cell r="H854" t="str">
            <v/>
          </cell>
          <cell r="I854" t="str">
            <v>Gas</v>
          </cell>
          <cell r="J854" t="str">
            <v>Gas- Peaking</v>
          </cell>
          <cell r="K854" t="str">
            <v>WillamValcc</v>
          </cell>
          <cell r="L854" t="str">
            <v>SCCT Aero WV</v>
          </cell>
          <cell r="M854" t="str">
            <v>IRP_SCCT</v>
          </cell>
          <cell r="N854" t="str">
            <v>Gas</v>
          </cell>
          <cell r="O854" t="str">
            <v>Gas</v>
          </cell>
          <cell r="P854" t="str">
            <v/>
          </cell>
          <cell r="Q854" t="str">
            <v>Thermal</v>
          </cell>
          <cell r="R854" t="str">
            <v>SCCT</v>
          </cell>
          <cell r="S854" t="str">
            <v>Thermal</v>
          </cell>
          <cell r="T854" t="str">
            <v>SCCT</v>
          </cell>
          <cell r="U854" t="str">
            <v>SCCT Aero WV</v>
          </cell>
          <cell r="V854" t="str">
            <v>IRP_SCCT</v>
          </cell>
          <cell r="W854" t="str">
            <v>OR</v>
          </cell>
          <cell r="X854" t="str">
            <v>No</v>
          </cell>
        </row>
        <row r="855">
          <cell r="A855">
            <v>228781</v>
          </cell>
          <cell r="B855" t="str">
            <v>I_WV_SC_FRM</v>
          </cell>
          <cell r="C855" t="str">
            <v>I_WV_SC_FRM</v>
          </cell>
          <cell r="D855" t="str">
            <v>New Thermal</v>
          </cell>
          <cell r="E855" t="str">
            <v>West</v>
          </cell>
          <cell r="F855" t="str">
            <v>SCCT Frame WV</v>
          </cell>
          <cell r="G855" t="str">
            <v/>
          </cell>
          <cell r="H855" t="str">
            <v/>
          </cell>
          <cell r="I855" t="str">
            <v>Gas</v>
          </cell>
          <cell r="J855" t="str">
            <v>Gas- Peaking</v>
          </cell>
          <cell r="K855" t="str">
            <v>WillamValcc</v>
          </cell>
          <cell r="L855" t="str">
            <v>SCCT Frame WV</v>
          </cell>
          <cell r="M855" t="str">
            <v>IRP_SCCT</v>
          </cell>
          <cell r="N855" t="str">
            <v>Gas</v>
          </cell>
          <cell r="O855" t="str">
            <v>Gas</v>
          </cell>
          <cell r="Q855" t="str">
            <v>Thermal</v>
          </cell>
          <cell r="R855" t="str">
            <v>SCCT</v>
          </cell>
          <cell r="S855" t="str">
            <v>Thermal</v>
          </cell>
          <cell r="T855" t="str">
            <v>SCCT</v>
          </cell>
          <cell r="U855" t="str">
            <v>SCCT Frame WV</v>
          </cell>
          <cell r="V855" t="str">
            <v>IRP_SCCT</v>
          </cell>
          <cell r="W855" t="str">
            <v>OR</v>
          </cell>
          <cell r="X855" t="str">
            <v>No</v>
          </cell>
        </row>
        <row r="856">
          <cell r="A856">
            <v>99840</v>
          </cell>
          <cell r="B856" t="str">
            <v>I_WV_SC_ICA</v>
          </cell>
          <cell r="C856" t="str">
            <v>I_WV_SC_ICA</v>
          </cell>
          <cell r="D856" t="str">
            <v>New Thermal</v>
          </cell>
          <cell r="E856" t="str">
            <v>West</v>
          </cell>
          <cell r="F856" t="str">
            <v>IC Aero WV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Gas- Peaking</v>
          </cell>
          <cell r="K856" t="str">
            <v>WillamValcc</v>
          </cell>
          <cell r="L856" t="str">
            <v>IC Aero WV</v>
          </cell>
          <cell r="M856" t="str">
            <v>IRP_SCCT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Gas</v>
          </cell>
          <cell r="S856" t="str">
            <v>Thermal</v>
          </cell>
          <cell r="T856" t="str">
            <v>Gas</v>
          </cell>
          <cell r="U856" t="str">
            <v>IC Aero WV</v>
          </cell>
          <cell r="V856" t="str">
            <v>IRP_SCCT</v>
          </cell>
          <cell r="W856" t="str">
            <v>OR</v>
          </cell>
          <cell r="X856" t="str">
            <v>No</v>
          </cell>
        </row>
        <row r="857">
          <cell r="A857">
            <v>99841</v>
          </cell>
          <cell r="B857" t="str">
            <v>I_WV_SC_RE</v>
          </cell>
          <cell r="C857" t="str">
            <v>I_WV_SC_RE</v>
          </cell>
          <cell r="D857" t="str">
            <v>New Thermal</v>
          </cell>
          <cell r="E857" t="str">
            <v>West</v>
          </cell>
          <cell r="F857" t="str">
            <v>Reciprocating Engine - West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Gas- Peaking</v>
          </cell>
          <cell r="K857" t="str">
            <v>WillamValcc</v>
          </cell>
          <cell r="L857" t="str">
            <v>Reciprocating Engine - West</v>
          </cell>
          <cell r="M857" t="str">
            <v>IRP_SCCT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GAS</v>
          </cell>
          <cell r="S857" t="str">
            <v>Thermal</v>
          </cell>
          <cell r="T857" t="str">
            <v>GAS</v>
          </cell>
          <cell r="U857" t="str">
            <v>Reciprocating Engine - West</v>
          </cell>
          <cell r="V857" t="str">
            <v>IRP_SCCT</v>
          </cell>
          <cell r="W857" t="str">
            <v>OR</v>
          </cell>
          <cell r="X857" t="str">
            <v>No</v>
          </cell>
        </row>
        <row r="858">
          <cell r="A858">
            <v>96043</v>
          </cell>
          <cell r="B858" t="str">
            <v>I_YK_WD_29</v>
          </cell>
          <cell r="C858" t="str">
            <v>I_YK_WD_29</v>
          </cell>
          <cell r="D858" t="str">
            <v>New Thermal</v>
          </cell>
          <cell r="E858" t="str">
            <v>West</v>
          </cell>
          <cell r="F858" t="str">
            <v>Wind, YK, 29</v>
          </cell>
          <cell r="G858" t="str">
            <v/>
          </cell>
          <cell r="H858" t="str">
            <v/>
          </cell>
          <cell r="I858" t="str">
            <v>Wind</v>
          </cell>
          <cell r="J858" t="str">
            <v>Renewable - Wind</v>
          </cell>
          <cell r="K858" t="str">
            <v/>
          </cell>
          <cell r="L858" t="str">
            <v>Wind, YK, 29</v>
          </cell>
          <cell r="M858" t="str">
            <v>Wind</v>
          </cell>
          <cell r="N858" t="str">
            <v>Wind</v>
          </cell>
          <cell r="O858" t="str">
            <v>Wind</v>
          </cell>
          <cell r="P858" t="str">
            <v/>
          </cell>
          <cell r="Q858" t="str">
            <v>Wind</v>
          </cell>
          <cell r="R858" t="str">
            <v>Wind</v>
          </cell>
          <cell r="S858" t="str">
            <v>Wind</v>
          </cell>
          <cell r="T858" t="str">
            <v>Wind</v>
          </cell>
          <cell r="U858" t="str">
            <v>Wind, YK, 29</v>
          </cell>
          <cell r="V858" t="str">
            <v>Wind</v>
          </cell>
          <cell r="W858" t="str">
            <v>OR</v>
          </cell>
          <cell r="X858" t="str">
            <v>Yes</v>
          </cell>
        </row>
        <row r="859">
          <cell r="A859">
            <v>101744</v>
          </cell>
          <cell r="B859" t="str">
            <v>I_WV_WD_29T</v>
          </cell>
          <cell r="C859" t="str">
            <v>I_WV_WD_29T</v>
          </cell>
          <cell r="D859" t="str">
            <v>New Thermal</v>
          </cell>
          <cell r="E859" t="str">
            <v>West</v>
          </cell>
          <cell r="F859" t="str">
            <v>Wind, WV, 29</v>
          </cell>
          <cell r="G859" t="str">
            <v/>
          </cell>
          <cell r="H859" t="str">
            <v/>
          </cell>
          <cell r="I859" t="str">
            <v>Wind</v>
          </cell>
          <cell r="J859" t="str">
            <v>Renewable - Wind</v>
          </cell>
          <cell r="K859" t="str">
            <v/>
          </cell>
          <cell r="L859" t="str">
            <v>Wind, WV, 29</v>
          </cell>
          <cell r="M859" t="str">
            <v>Wind</v>
          </cell>
          <cell r="N859" t="str">
            <v>Wind</v>
          </cell>
          <cell r="O859" t="str">
            <v>Wind</v>
          </cell>
          <cell r="P859" t="str">
            <v/>
          </cell>
          <cell r="Q859" t="str">
            <v>Wind</v>
          </cell>
          <cell r="R859" t="str">
            <v>Wind</v>
          </cell>
          <cell r="S859" t="str">
            <v>Wind</v>
          </cell>
          <cell r="T859" t="str">
            <v>Wind</v>
          </cell>
          <cell r="U859" t="str">
            <v>Wind, WV, 29</v>
          </cell>
          <cell r="V859" t="str">
            <v>Wind</v>
          </cell>
          <cell r="W859" t="str">
            <v>OR</v>
          </cell>
          <cell r="X859" t="str">
            <v>Yes</v>
          </cell>
        </row>
        <row r="860">
          <cell r="A860">
            <v>99877</v>
          </cell>
          <cell r="B860" t="str">
            <v>I_WW_BIOFOR</v>
          </cell>
          <cell r="C860" t="str">
            <v>I_WW_BIOFOR</v>
          </cell>
          <cell r="D860" t="str">
            <v>New Thermal</v>
          </cell>
          <cell r="E860" t="str">
            <v>West</v>
          </cell>
          <cell r="F860" t="str">
            <v>Utility Biomass - West</v>
          </cell>
          <cell r="G860" t="str">
            <v/>
          </cell>
          <cell r="H860" t="str">
            <v/>
          </cell>
          <cell r="I860" t="str">
            <v>Other</v>
          </cell>
          <cell r="J860" t="str">
            <v>Renewable - Biomass</v>
          </cell>
          <cell r="K860" t="str">
            <v/>
          </cell>
          <cell r="L860" t="str">
            <v>Utility Biomass - West</v>
          </cell>
          <cell r="M860" t="str">
            <v>Biomass</v>
          </cell>
          <cell r="N860" t="str">
            <v>Other</v>
          </cell>
          <cell r="O860" t="str">
            <v>Other Renewables</v>
          </cell>
          <cell r="P860" t="str">
            <v/>
          </cell>
          <cell r="Q860" t="str">
            <v>Other Renewables</v>
          </cell>
          <cell r="R860" t="str">
            <v>Other Renewables</v>
          </cell>
          <cell r="S860" t="str">
            <v>Other Renewables</v>
          </cell>
          <cell r="T860" t="str">
            <v>Utility Biomass - West</v>
          </cell>
          <cell r="U860" t="str">
            <v>Utility Biomass - West</v>
          </cell>
          <cell r="V860" t="str">
            <v>Biomass</v>
          </cell>
          <cell r="W860" t="str">
            <v>WA</v>
          </cell>
          <cell r="X860" t="str">
            <v>No</v>
          </cell>
        </row>
        <row r="861">
          <cell r="A861">
            <v>99844</v>
          </cell>
          <cell r="B861" t="str">
            <v>I_WW_CC_F2</v>
          </cell>
          <cell r="C861" t="str">
            <v>I_WW_CC_F2</v>
          </cell>
          <cell r="D861" t="str">
            <v>New Thermal</v>
          </cell>
          <cell r="E861" t="str">
            <v>West</v>
          </cell>
          <cell r="F861" t="str">
            <v>CCCT - Walla Walla - F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F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F 2x1</v>
          </cell>
          <cell r="V861" t="str">
            <v>IRP_CCCT</v>
          </cell>
          <cell r="W861" t="str">
            <v>WA</v>
          </cell>
          <cell r="X861" t="str">
            <v>No</v>
          </cell>
        </row>
        <row r="862">
          <cell r="A862">
            <v>99845</v>
          </cell>
          <cell r="B862" t="str">
            <v>I_WW_CC_F2D</v>
          </cell>
          <cell r="C862" t="str">
            <v>I_WW_CC_F2D</v>
          </cell>
          <cell r="D862" t="str">
            <v>New Thermal</v>
          </cell>
          <cell r="E862" t="str">
            <v>West</v>
          </cell>
          <cell r="F862" t="str">
            <v>CCCT - Walla Walla - F 2x1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F 2x1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F 2x1</v>
          </cell>
          <cell r="V862" t="str">
            <v>IRP_CCCT</v>
          </cell>
          <cell r="W862" t="str">
            <v>WA</v>
          </cell>
          <cell r="X862" t="str">
            <v>No</v>
          </cell>
        </row>
        <row r="863">
          <cell r="A863">
            <v>96066</v>
          </cell>
          <cell r="B863" t="str">
            <v>I_WW_CC_G1</v>
          </cell>
          <cell r="C863" t="str">
            <v>I_WW_CC_G1</v>
          </cell>
          <cell r="D863" t="str">
            <v>New Thermal</v>
          </cell>
          <cell r="E863" t="str">
            <v>West</v>
          </cell>
          <cell r="F863" t="str">
            <v>CCCT - Walla Walla - G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G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G 1x1</v>
          </cell>
          <cell r="V863" t="str">
            <v>IRP_CCCT</v>
          </cell>
          <cell r="W863" t="str">
            <v>WA</v>
          </cell>
          <cell r="X863" t="str">
            <v>No</v>
          </cell>
        </row>
        <row r="864">
          <cell r="A864">
            <v>96067</v>
          </cell>
          <cell r="B864" t="str">
            <v>I_WW_CC_G1D</v>
          </cell>
          <cell r="C864" t="str">
            <v>I_WW_CC_G1D</v>
          </cell>
          <cell r="D864" t="str">
            <v>New Thermal</v>
          </cell>
          <cell r="E864" t="str">
            <v>West</v>
          </cell>
          <cell r="F864" t="str">
            <v>CCCT - Walla Walla - G 1x1</v>
          </cell>
          <cell r="G864" t="str">
            <v/>
          </cell>
          <cell r="H864" t="str">
            <v/>
          </cell>
          <cell r="I864" t="str">
            <v>Gas</v>
          </cell>
          <cell r="J864" t="str">
            <v>Gas - CCCT</v>
          </cell>
          <cell r="K864" t="str">
            <v>Walla Walla</v>
          </cell>
          <cell r="L864" t="str">
            <v>CCCT - Walla Walla - G 1x1</v>
          </cell>
          <cell r="M864" t="str">
            <v>IRP_CCCT</v>
          </cell>
          <cell r="N864" t="str">
            <v>Gas</v>
          </cell>
          <cell r="O864" t="str">
            <v>Gas</v>
          </cell>
          <cell r="P864" t="str">
            <v/>
          </cell>
          <cell r="Q864" t="str">
            <v>Thermal</v>
          </cell>
          <cell r="R864" t="str">
            <v>CCCT</v>
          </cell>
          <cell r="S864" t="str">
            <v>Thermal</v>
          </cell>
          <cell r="T864" t="str">
            <v>CCCT</v>
          </cell>
          <cell r="U864" t="str">
            <v>CCCT - Walla Walla - G 1x1</v>
          </cell>
          <cell r="V864" t="str">
            <v>IRP_CCCT</v>
          </cell>
          <cell r="W864" t="str">
            <v>WA</v>
          </cell>
          <cell r="X864" t="str">
            <v>No</v>
          </cell>
        </row>
        <row r="865">
          <cell r="A865">
            <v>99846</v>
          </cell>
          <cell r="B865" t="str">
            <v>I_WW_CC_G2</v>
          </cell>
          <cell r="C865" t="str">
            <v>I_WW_CC_G2</v>
          </cell>
          <cell r="D865" t="str">
            <v>New Thermal</v>
          </cell>
          <cell r="E865" t="str">
            <v>West</v>
          </cell>
          <cell r="F865" t="str">
            <v>CCCT - Walla Walla - G 2x1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 - CCCT</v>
          </cell>
          <cell r="K865" t="str">
            <v>Walla Walla</v>
          </cell>
          <cell r="L865" t="str">
            <v>CCCT - Walla Walla - G 2x1</v>
          </cell>
          <cell r="M865" t="str">
            <v>IRP_CCCT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CCCT</v>
          </cell>
          <cell r="S865" t="str">
            <v>Thermal</v>
          </cell>
          <cell r="T865" t="str">
            <v>CCCT</v>
          </cell>
          <cell r="U865" t="str">
            <v>CCCT - Walla Walla - G 2x1</v>
          </cell>
          <cell r="V865" t="str">
            <v>IRP_CCCT</v>
          </cell>
          <cell r="W865" t="str">
            <v>WA</v>
          </cell>
          <cell r="X865" t="str">
            <v>No</v>
          </cell>
        </row>
        <row r="866">
          <cell r="A866">
            <v>99847</v>
          </cell>
          <cell r="B866" t="str">
            <v>I_WW_CC_G2D</v>
          </cell>
          <cell r="C866" t="str">
            <v>I_WW_CC_G2D</v>
          </cell>
          <cell r="D866" t="str">
            <v>New Thermal</v>
          </cell>
          <cell r="E866" t="str">
            <v>West</v>
          </cell>
          <cell r="F866" t="str">
            <v>CCCT - Walla Walla - G 2x1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 - CCCT</v>
          </cell>
          <cell r="K866" t="str">
            <v>Walla Walla</v>
          </cell>
          <cell r="L866" t="str">
            <v>CCCT - Walla Walla - G 2x1</v>
          </cell>
          <cell r="M866" t="str">
            <v>IRP_CCCT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CCCT</v>
          </cell>
          <cell r="S866" t="str">
            <v>Thermal</v>
          </cell>
          <cell r="T866" t="str">
            <v>CCCT</v>
          </cell>
          <cell r="U866" t="str">
            <v>CCCT - Walla Walla - G 2x1</v>
          </cell>
          <cell r="V866" t="str">
            <v>IRP_CCCT</v>
          </cell>
          <cell r="W866" t="str">
            <v>WA</v>
          </cell>
          <cell r="X866" t="str">
            <v>No</v>
          </cell>
        </row>
        <row r="867">
          <cell r="A867">
            <v>99848</v>
          </cell>
          <cell r="B867" t="str">
            <v>I_WW_CC_J1</v>
          </cell>
          <cell r="C867" t="str">
            <v>I_WW_CC_J1</v>
          </cell>
          <cell r="D867" t="str">
            <v>New Thermal</v>
          </cell>
          <cell r="E867" t="str">
            <v>West</v>
          </cell>
          <cell r="F867" t="str">
            <v>CCCT - Walla Walla - J 1x1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 - CCCT</v>
          </cell>
          <cell r="K867" t="str">
            <v>Walla Walla</v>
          </cell>
          <cell r="L867" t="str">
            <v>CCCT - Walla Walla - J 1x1</v>
          </cell>
          <cell r="M867" t="str">
            <v>IRP_CCCT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Thermal</v>
          </cell>
          <cell r="R867" t="str">
            <v>CCCT</v>
          </cell>
          <cell r="S867" t="str">
            <v>Thermal</v>
          </cell>
          <cell r="T867" t="str">
            <v>CCCT</v>
          </cell>
          <cell r="U867" t="str">
            <v>CCCT - Walla Walla - J 1x1</v>
          </cell>
          <cell r="V867" t="str">
            <v>IRP_CCCT</v>
          </cell>
          <cell r="W867" t="str">
            <v>WA</v>
          </cell>
          <cell r="X867" t="str">
            <v>No</v>
          </cell>
        </row>
        <row r="868">
          <cell r="A868">
            <v>99849</v>
          </cell>
          <cell r="B868" t="str">
            <v>I_WW_CC_J1D</v>
          </cell>
          <cell r="C868" t="str">
            <v>I_WW_CC_J1D</v>
          </cell>
          <cell r="D868" t="str">
            <v>New Thermal</v>
          </cell>
          <cell r="E868" t="str">
            <v>West</v>
          </cell>
          <cell r="F868" t="str">
            <v>CCCT - Walla Walla - J 1x1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 - CCCT</v>
          </cell>
          <cell r="K868" t="str">
            <v>Walla Walla</v>
          </cell>
          <cell r="L868" t="str">
            <v>CCCT - Walla Walla - J 1x1</v>
          </cell>
          <cell r="M868" t="str">
            <v>IRP_CCCT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CCCT</v>
          </cell>
          <cell r="S868" t="str">
            <v>Thermal</v>
          </cell>
          <cell r="T868" t="str">
            <v>CCCT</v>
          </cell>
          <cell r="U868" t="str">
            <v>CCCT - Walla Walla - J 1x1</v>
          </cell>
          <cell r="V868" t="str">
            <v>IRP_CCCT</v>
          </cell>
          <cell r="W868" t="str">
            <v>WA</v>
          </cell>
          <cell r="X868" t="str">
            <v>No</v>
          </cell>
        </row>
        <row r="869">
          <cell r="A869">
            <v>99922</v>
          </cell>
          <cell r="B869" t="str">
            <v>I_WW_NUC_MD</v>
          </cell>
          <cell r="C869" t="str">
            <v>I_WW_NUC_MD</v>
          </cell>
          <cell r="D869" t="str">
            <v>New Thermal</v>
          </cell>
          <cell r="E869" t="str">
            <v>West</v>
          </cell>
          <cell r="F869" t="str">
            <v>Modular-Nuclear-West</v>
          </cell>
          <cell r="G869" t="str">
            <v/>
          </cell>
          <cell r="H869" t="str">
            <v/>
          </cell>
          <cell r="I869" t="str">
            <v>Nuclear</v>
          </cell>
          <cell r="J869" t="str">
            <v>Nuclear</v>
          </cell>
          <cell r="K869" t="str">
            <v/>
          </cell>
          <cell r="L869" t="str">
            <v>Modular-Nuclear-West</v>
          </cell>
          <cell r="M869" t="str">
            <v>Nuclear</v>
          </cell>
          <cell r="N869" t="str">
            <v>Nuclear</v>
          </cell>
          <cell r="O869" t="str">
            <v>Nuclear</v>
          </cell>
          <cell r="P869" t="str">
            <v/>
          </cell>
          <cell r="Q869" t="str">
            <v>Nuclear</v>
          </cell>
          <cell r="R869" t="str">
            <v>Nuclear</v>
          </cell>
          <cell r="S869" t="str">
            <v>Nuclear</v>
          </cell>
          <cell r="T869" t="str">
            <v>Nuclear</v>
          </cell>
          <cell r="U869" t="str">
            <v>Modular-Nuclear-West</v>
          </cell>
          <cell r="V869" t="str">
            <v>Nuclear</v>
          </cell>
          <cell r="W869" t="str">
            <v>WA</v>
          </cell>
          <cell r="X869" t="str">
            <v>Yes</v>
          </cell>
        </row>
        <row r="870">
          <cell r="A870">
            <v>99850</v>
          </cell>
          <cell r="B870" t="str">
            <v>I_WW_SC_AER</v>
          </cell>
          <cell r="C870" t="str">
            <v>I_WW_SC_AER</v>
          </cell>
          <cell r="D870" t="str">
            <v>New Thermal</v>
          </cell>
          <cell r="E870" t="str">
            <v>West</v>
          </cell>
          <cell r="F870" t="str">
            <v>SCCT Aero WW</v>
          </cell>
          <cell r="G870" t="str">
            <v/>
          </cell>
          <cell r="H870" t="str">
            <v/>
          </cell>
          <cell r="I870" t="str">
            <v>Gas</v>
          </cell>
          <cell r="J870" t="str">
            <v>Gas- Peaking</v>
          </cell>
          <cell r="K870" t="str">
            <v>Walla Walla</v>
          </cell>
          <cell r="L870" t="str">
            <v>SCCT Aero WW</v>
          </cell>
          <cell r="M870" t="str">
            <v>IRP_SCCT</v>
          </cell>
          <cell r="N870" t="str">
            <v>Gas</v>
          </cell>
          <cell r="O870" t="str">
            <v>Gas</v>
          </cell>
          <cell r="P870" t="str">
            <v/>
          </cell>
          <cell r="Q870" t="str">
            <v>Thermal</v>
          </cell>
          <cell r="R870" t="str">
            <v>SCCT</v>
          </cell>
          <cell r="S870" t="str">
            <v>Thermal</v>
          </cell>
          <cell r="T870" t="str">
            <v>SCCT</v>
          </cell>
          <cell r="U870" t="str">
            <v>SCCT Aero WW</v>
          </cell>
          <cell r="V870" t="str">
            <v>IRP_SCCT</v>
          </cell>
          <cell r="W870" t="str">
            <v>WA</v>
          </cell>
          <cell r="X870" t="str">
            <v>No</v>
          </cell>
        </row>
        <row r="871">
          <cell r="A871">
            <v>95646</v>
          </cell>
          <cell r="B871" t="str">
            <v>I_WW_SC_FRM</v>
          </cell>
          <cell r="C871" t="str">
            <v>I_WW_SC_FRM</v>
          </cell>
          <cell r="D871" t="str">
            <v>New Thermal</v>
          </cell>
          <cell r="E871" t="str">
            <v>West</v>
          </cell>
          <cell r="F871" t="str">
            <v>SCCT Frame WW</v>
          </cell>
          <cell r="G871" t="str">
            <v/>
          </cell>
          <cell r="H871" t="str">
            <v/>
          </cell>
          <cell r="I871" t="str">
            <v>Gas</v>
          </cell>
          <cell r="J871" t="str">
            <v>Gas- Peaking</v>
          </cell>
          <cell r="K871" t="str">
            <v>Walla Walla</v>
          </cell>
          <cell r="L871" t="str">
            <v>SCCT Frame WW</v>
          </cell>
          <cell r="M871" t="str">
            <v>IRP_SCCT</v>
          </cell>
          <cell r="N871" t="str">
            <v>Gas</v>
          </cell>
          <cell r="O871" t="str">
            <v>Gas</v>
          </cell>
          <cell r="P871" t="str">
            <v/>
          </cell>
          <cell r="Q871" t="str">
            <v>Thermal</v>
          </cell>
          <cell r="R871" t="str">
            <v>SCCT</v>
          </cell>
          <cell r="S871" t="str">
            <v>Thermal</v>
          </cell>
          <cell r="T871" t="str">
            <v>SCCT</v>
          </cell>
          <cell r="U871" t="str">
            <v>SCCT Frame WW</v>
          </cell>
          <cell r="V871" t="str">
            <v>IRP_SCCT</v>
          </cell>
          <cell r="W871" t="str">
            <v>WA</v>
          </cell>
          <cell r="X871" t="str">
            <v>No</v>
          </cell>
        </row>
        <row r="872">
          <cell r="A872">
            <v>95645</v>
          </cell>
          <cell r="B872" t="str">
            <v>I_WW_SC_ICA</v>
          </cell>
          <cell r="C872" t="str">
            <v>I_WW_SC_ICA</v>
          </cell>
          <cell r="D872" t="str">
            <v>New Thermal</v>
          </cell>
          <cell r="E872" t="str">
            <v>West</v>
          </cell>
          <cell r="F872" t="str">
            <v>IC Aero WW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Gas- Peaking</v>
          </cell>
          <cell r="K872" t="str">
            <v>Walla Walla</v>
          </cell>
          <cell r="L872" t="str">
            <v>IC Aero WW</v>
          </cell>
          <cell r="M872" t="str">
            <v>IRP_SCCT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Gas</v>
          </cell>
          <cell r="S872" t="str">
            <v>Thermal</v>
          </cell>
          <cell r="T872" t="str">
            <v>Gas</v>
          </cell>
          <cell r="U872" t="str">
            <v>IC Aero WW</v>
          </cell>
          <cell r="V872" t="str">
            <v>IRP_SCCT</v>
          </cell>
          <cell r="W872" t="str">
            <v>WA</v>
          </cell>
          <cell r="X872" t="str">
            <v>No</v>
          </cell>
        </row>
        <row r="873">
          <cell r="A873">
            <v>99851</v>
          </cell>
          <cell r="B873" t="str">
            <v>I_WW_SC_RE</v>
          </cell>
          <cell r="C873" t="str">
            <v>I_WW_SC_RE</v>
          </cell>
          <cell r="D873" t="str">
            <v>New Thermal</v>
          </cell>
          <cell r="E873" t="str">
            <v>West</v>
          </cell>
          <cell r="F873" t="str">
            <v>Reciprocating Engine - West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Gas- Peaking</v>
          </cell>
          <cell r="K873" t="str">
            <v>Walla Walla</v>
          </cell>
          <cell r="L873" t="str">
            <v>Reciprocating Engine - West</v>
          </cell>
          <cell r="M873" t="str">
            <v>IRP_SCCT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GAS</v>
          </cell>
          <cell r="S873" t="str">
            <v>Thermal</v>
          </cell>
          <cell r="T873" t="str">
            <v>GAS</v>
          </cell>
          <cell r="U873" t="str">
            <v>Reciprocating Engine - West</v>
          </cell>
          <cell r="V873" t="str">
            <v>IRP_SCCT</v>
          </cell>
          <cell r="W873" t="str">
            <v>WA</v>
          </cell>
          <cell r="X873" t="str">
            <v>No</v>
          </cell>
        </row>
        <row r="874">
          <cell r="A874">
            <v>229054</v>
          </cell>
          <cell r="B874" t="str">
            <v>I_WW_WD_29</v>
          </cell>
          <cell r="C874" t="str">
            <v>I_WW_WD_29</v>
          </cell>
          <cell r="D874" t="str">
            <v>New Thermal</v>
          </cell>
          <cell r="E874" t="str">
            <v>West</v>
          </cell>
          <cell r="F874" t="str">
            <v>Wind, WW, 29</v>
          </cell>
          <cell r="G874" t="str">
            <v/>
          </cell>
          <cell r="H874" t="str">
            <v/>
          </cell>
          <cell r="I874" t="str">
            <v>Wind</v>
          </cell>
          <cell r="J874" t="str">
            <v>Renewable - Wind</v>
          </cell>
          <cell r="K874" t="str">
            <v/>
          </cell>
          <cell r="L874" t="str">
            <v>Wind, WW, 29</v>
          </cell>
          <cell r="M874" t="str">
            <v>Wind</v>
          </cell>
          <cell r="N874" t="str">
            <v>Wind</v>
          </cell>
          <cell r="O874" t="str">
            <v>Wind</v>
          </cell>
          <cell r="P874" t="str">
            <v/>
          </cell>
          <cell r="Q874" t="str">
            <v>Wind</v>
          </cell>
          <cell r="R874" t="str">
            <v>Wind</v>
          </cell>
          <cell r="S874" t="str">
            <v>Wind</v>
          </cell>
          <cell r="T874" t="str">
            <v>Wind</v>
          </cell>
          <cell r="U874" t="str">
            <v>Wind, WW, 29</v>
          </cell>
          <cell r="V874" t="str">
            <v>Wind</v>
          </cell>
          <cell r="W874" t="str">
            <v>WA</v>
          </cell>
          <cell r="X874" t="str">
            <v>Yes</v>
          </cell>
        </row>
        <row r="875">
          <cell r="A875">
            <v>233656</v>
          </cell>
          <cell r="B875" t="str">
            <v>I_WYD_PPA</v>
          </cell>
          <cell r="C875" t="str">
            <v>I_WYD_PPA</v>
          </cell>
          <cell r="D875" t="str">
            <v>New Thermal</v>
          </cell>
          <cell r="E875" t="str">
            <v>East</v>
          </cell>
          <cell r="F875" t="str">
            <v>Wyodak - PPA</v>
          </cell>
          <cell r="G875" t="str">
            <v/>
          </cell>
          <cell r="H875" t="str">
            <v/>
          </cell>
          <cell r="I875" t="str">
            <v>Coal</v>
          </cell>
          <cell r="J875" t="str">
            <v>Coal</v>
          </cell>
          <cell r="K875" t="str">
            <v/>
          </cell>
          <cell r="L875" t="str">
            <v>Wyodak - PPA</v>
          </cell>
          <cell r="M875" t="str">
            <v>Coal</v>
          </cell>
          <cell r="N875" t="str">
            <v>Coal</v>
          </cell>
          <cell r="O875" t="str">
            <v>Coal</v>
          </cell>
          <cell r="P875" t="str">
            <v/>
          </cell>
          <cell r="Q875" t="str">
            <v>Thermal</v>
          </cell>
          <cell r="R875" t="str">
            <v>Coal</v>
          </cell>
          <cell r="S875" t="str">
            <v>Thermal</v>
          </cell>
          <cell r="T875" t="str">
            <v>Coal</v>
          </cell>
          <cell r="U875" t="str">
            <v>Wyodak - PPA</v>
          </cell>
          <cell r="V875" t="str">
            <v>Non_Reporting</v>
          </cell>
          <cell r="W875" t="str">
            <v>WY</v>
          </cell>
          <cell r="X875" t="str">
            <v>No</v>
          </cell>
        </row>
        <row r="876">
          <cell r="A876">
            <v>99876</v>
          </cell>
          <cell r="B876" t="str">
            <v>I_YK_BIOFOR</v>
          </cell>
          <cell r="C876" t="str">
            <v>I_YK_BIOFOR</v>
          </cell>
          <cell r="D876" t="str">
            <v>New Thermal</v>
          </cell>
          <cell r="E876" t="str">
            <v>West</v>
          </cell>
          <cell r="F876" t="str">
            <v>Utility Biomass - West</v>
          </cell>
          <cell r="G876" t="str">
            <v/>
          </cell>
          <cell r="H876" t="str">
            <v/>
          </cell>
          <cell r="I876" t="str">
            <v>Other</v>
          </cell>
          <cell r="J876" t="str">
            <v>Renewable - Biomass</v>
          </cell>
          <cell r="K876" t="str">
            <v/>
          </cell>
          <cell r="L876" t="str">
            <v>Utility Biomass - West</v>
          </cell>
          <cell r="M876" t="str">
            <v>Biomass</v>
          </cell>
          <cell r="N876" t="str">
            <v>Other</v>
          </cell>
          <cell r="O876" t="str">
            <v>Other Renewables</v>
          </cell>
          <cell r="P876" t="str">
            <v/>
          </cell>
          <cell r="Q876" t="str">
            <v>Other Renewables</v>
          </cell>
          <cell r="R876" t="str">
            <v>Other Renewables</v>
          </cell>
          <cell r="S876" t="str">
            <v>Other Renewables</v>
          </cell>
          <cell r="T876" t="str">
            <v>Utility Biomass - West</v>
          </cell>
          <cell r="U876" t="str">
            <v>Utility Biomass - West</v>
          </cell>
          <cell r="V876" t="str">
            <v>Biomass</v>
          </cell>
          <cell r="W876" t="str">
            <v>WA</v>
          </cell>
          <cell r="X876" t="str">
            <v>No</v>
          </cell>
        </row>
        <row r="877">
          <cell r="A877">
            <v>96068</v>
          </cell>
          <cell r="B877" t="str">
            <v>I_YK_CC_G1</v>
          </cell>
          <cell r="C877" t="str">
            <v>I_YK_CC_G1</v>
          </cell>
          <cell r="D877" t="str">
            <v>New Thermal</v>
          </cell>
          <cell r="E877" t="str">
            <v>West</v>
          </cell>
          <cell r="F877" t="str">
            <v>CCCT - Yakima - G 1x1</v>
          </cell>
          <cell r="G877" t="str">
            <v/>
          </cell>
          <cell r="H877" t="str">
            <v/>
          </cell>
          <cell r="I877" t="str">
            <v>Gas</v>
          </cell>
          <cell r="J877" t="str">
            <v>Gas - CCCT</v>
          </cell>
          <cell r="K877" t="str">
            <v>Yakima</v>
          </cell>
          <cell r="L877" t="str">
            <v>CCCT - Yakima - G 1x1</v>
          </cell>
          <cell r="M877" t="str">
            <v>IRP_CCCT</v>
          </cell>
          <cell r="N877" t="str">
            <v>Gas</v>
          </cell>
          <cell r="O877" t="str">
            <v>Gas</v>
          </cell>
          <cell r="P877" t="str">
            <v/>
          </cell>
          <cell r="Q877" t="str">
            <v>Thermal</v>
          </cell>
          <cell r="R877" t="str">
            <v>CCCT</v>
          </cell>
          <cell r="S877" t="str">
            <v>Thermal</v>
          </cell>
          <cell r="T877" t="str">
            <v>CCCT</v>
          </cell>
          <cell r="U877" t="str">
            <v>CCCT - Yakima - G 1x1</v>
          </cell>
          <cell r="V877" t="str">
            <v>IRP_CCCT</v>
          </cell>
          <cell r="W877" t="str">
            <v>WA</v>
          </cell>
          <cell r="X877" t="str">
            <v>No</v>
          </cell>
        </row>
        <row r="878">
          <cell r="A878">
            <v>96069</v>
          </cell>
          <cell r="B878" t="str">
            <v>I_YK_CC_G1D</v>
          </cell>
          <cell r="C878" t="str">
            <v>I_YK_CC_G1D</v>
          </cell>
          <cell r="D878" t="str">
            <v>New Thermal</v>
          </cell>
          <cell r="E878" t="str">
            <v>West</v>
          </cell>
          <cell r="F878" t="str">
            <v>CCCT - Yakima - G 1x1</v>
          </cell>
          <cell r="G878" t="str">
            <v/>
          </cell>
          <cell r="H878" t="str">
            <v/>
          </cell>
          <cell r="I878" t="str">
            <v>Gas</v>
          </cell>
          <cell r="J878" t="str">
            <v>Gas - CCCT</v>
          </cell>
          <cell r="K878" t="str">
            <v>Yakima</v>
          </cell>
          <cell r="L878" t="str">
            <v>CCCT - Yakima - G 1x1</v>
          </cell>
          <cell r="M878" t="str">
            <v>IRP_CCCT</v>
          </cell>
          <cell r="N878" t="str">
            <v>Gas</v>
          </cell>
          <cell r="O878" t="str">
            <v>Gas</v>
          </cell>
          <cell r="P878" t="str">
            <v/>
          </cell>
          <cell r="Q878" t="str">
            <v>Thermal</v>
          </cell>
          <cell r="R878" t="str">
            <v>CCCT</v>
          </cell>
          <cell r="S878" t="str">
            <v>Thermal</v>
          </cell>
          <cell r="T878" t="str">
            <v>CCCT</v>
          </cell>
          <cell r="U878" t="str">
            <v>CCCT - Yakima - G 1x1</v>
          </cell>
          <cell r="V878" t="str">
            <v>IRP_CCCT</v>
          </cell>
          <cell r="W878" t="str">
            <v>WA</v>
          </cell>
          <cell r="X878" t="str">
            <v>No</v>
          </cell>
        </row>
        <row r="879">
          <cell r="A879">
            <v>229064</v>
          </cell>
          <cell r="B879" t="str">
            <v>I_YK_PV50_ST</v>
          </cell>
          <cell r="C879" t="str">
            <v>I_YK_PV50_ST</v>
          </cell>
          <cell r="D879" t="str">
            <v>New Thermal</v>
          </cell>
          <cell r="E879" t="str">
            <v>West</v>
          </cell>
          <cell r="F879" t="str">
            <v>Utility Solar - PV - West</v>
          </cell>
          <cell r="G879" t="str">
            <v/>
          </cell>
          <cell r="H879" t="str">
            <v/>
          </cell>
          <cell r="I879" t="str">
            <v>Solar</v>
          </cell>
          <cell r="J879" t="str">
            <v>Renewable - Utility Solar</v>
          </cell>
          <cell r="K879" t="str">
            <v/>
          </cell>
          <cell r="L879" t="str">
            <v>Utility Solar - PV - West</v>
          </cell>
          <cell r="M879" t="str">
            <v>Solar</v>
          </cell>
          <cell r="N879" t="str">
            <v>Solar</v>
          </cell>
          <cell r="O879" t="str">
            <v>Other Renewables</v>
          </cell>
          <cell r="Q879" t="str">
            <v>Other Renewables</v>
          </cell>
          <cell r="R879" t="str">
            <v>Solar</v>
          </cell>
          <cell r="S879" t="str">
            <v>Other Renewables</v>
          </cell>
          <cell r="T879" t="str">
            <v>Solar</v>
          </cell>
          <cell r="U879" t="str">
            <v>Utility Solar - PV - West</v>
          </cell>
          <cell r="V879" t="str">
            <v>Solar</v>
          </cell>
          <cell r="W879" t="str">
            <v>WA</v>
          </cell>
          <cell r="X879" t="str">
            <v>Yes</v>
          </cell>
        </row>
        <row r="880">
          <cell r="A880">
            <v>229066</v>
          </cell>
          <cell r="B880" t="str">
            <v>I_YK_PV50_STI</v>
          </cell>
          <cell r="C880" t="str">
            <v>I_YK_PV50_STI</v>
          </cell>
          <cell r="D880" t="str">
            <v>New Thermal</v>
          </cell>
          <cell r="E880" t="str">
            <v>West</v>
          </cell>
          <cell r="F880" t="str">
            <v>Utility Solar - PV - West</v>
          </cell>
          <cell r="G880" t="str">
            <v/>
          </cell>
          <cell r="H880" t="str">
            <v/>
          </cell>
          <cell r="I880" t="str">
            <v>Solar</v>
          </cell>
          <cell r="J880" t="str">
            <v>Renewable - Utility Solar</v>
          </cell>
          <cell r="L880" t="str">
            <v>Utility Solar - PV - West</v>
          </cell>
          <cell r="M880" t="str">
            <v>Solar</v>
          </cell>
          <cell r="N880" t="str">
            <v>Solar</v>
          </cell>
          <cell r="O880" t="str">
            <v>Other Renewables</v>
          </cell>
          <cell r="Q880" t="str">
            <v>Other Renewables</v>
          </cell>
          <cell r="R880" t="str">
            <v>Solar</v>
          </cell>
          <cell r="S880" t="str">
            <v>Other Renewables</v>
          </cell>
          <cell r="T880" t="str">
            <v>Solar</v>
          </cell>
          <cell r="U880" t="str">
            <v>Utility Solar - PV - West</v>
          </cell>
          <cell r="V880" t="str">
            <v>Solar</v>
          </cell>
          <cell r="W880" t="str">
            <v>WA</v>
          </cell>
          <cell r="X880" t="str">
            <v>Yes</v>
          </cell>
        </row>
        <row r="881">
          <cell r="A881">
            <v>229065</v>
          </cell>
          <cell r="B881" t="str">
            <v>I_YK_PV50FT</v>
          </cell>
          <cell r="C881" t="str">
            <v>I_YK_PV50FT</v>
          </cell>
          <cell r="D881" t="str">
            <v>New Thermal</v>
          </cell>
          <cell r="E881" t="str">
            <v>West</v>
          </cell>
          <cell r="F881" t="str">
            <v>Utility Solar - PV - West</v>
          </cell>
          <cell r="G881" t="str">
            <v/>
          </cell>
          <cell r="H881" t="str">
            <v/>
          </cell>
          <cell r="I881" t="str">
            <v>Solar</v>
          </cell>
          <cell r="J881" t="str">
            <v>Renewable - Utility Solar</v>
          </cell>
          <cell r="L881" t="str">
            <v>Utility Solar - PV - West</v>
          </cell>
          <cell r="M881" t="str">
            <v>Solar</v>
          </cell>
          <cell r="N881" t="str">
            <v>Solar</v>
          </cell>
          <cell r="O881" t="str">
            <v>Other Renewables</v>
          </cell>
          <cell r="Q881" t="str">
            <v>Other Renewables</v>
          </cell>
          <cell r="R881" t="str">
            <v>Solar</v>
          </cell>
          <cell r="S881" t="str">
            <v>Other Renewables</v>
          </cell>
          <cell r="T881" t="str">
            <v>Solar</v>
          </cell>
          <cell r="U881" t="str">
            <v>Utility Solar - PV - West</v>
          </cell>
          <cell r="V881" t="str">
            <v>Solar</v>
          </cell>
          <cell r="W881" t="str">
            <v>WA</v>
          </cell>
          <cell r="X881" t="str">
            <v>Yes</v>
          </cell>
        </row>
        <row r="882">
          <cell r="A882">
            <v>229067</v>
          </cell>
          <cell r="B882" t="str">
            <v>I_YK_PV50FTI</v>
          </cell>
          <cell r="C882" t="str">
            <v>I_YK_PV50FTI</v>
          </cell>
          <cell r="D882" t="str">
            <v>New Thermal</v>
          </cell>
          <cell r="E882" t="str">
            <v>West</v>
          </cell>
          <cell r="F882" t="str">
            <v>Utility Solar - PV - West</v>
          </cell>
          <cell r="G882" t="str">
            <v/>
          </cell>
          <cell r="H882" t="str">
            <v/>
          </cell>
          <cell r="I882" t="str">
            <v>Solar</v>
          </cell>
          <cell r="J882" t="str">
            <v>Renewable - Utility Solar</v>
          </cell>
          <cell r="L882" t="str">
            <v>Utility Solar - PV - West</v>
          </cell>
          <cell r="M882" t="str">
            <v>Solar</v>
          </cell>
          <cell r="N882" t="str">
            <v>Solar</v>
          </cell>
          <cell r="O882" t="str">
            <v>Other Renewables</v>
          </cell>
          <cell r="Q882" t="str">
            <v>Other Renewables</v>
          </cell>
          <cell r="R882" t="str">
            <v>Solar</v>
          </cell>
          <cell r="S882" t="str">
            <v>Other Renewables</v>
          </cell>
          <cell r="T882" t="str">
            <v>Solar</v>
          </cell>
          <cell r="U882" t="str">
            <v>Utility Solar - PV - West</v>
          </cell>
          <cell r="V882" t="str">
            <v>Solar</v>
          </cell>
          <cell r="W882" t="str">
            <v>WA</v>
          </cell>
          <cell r="X882" t="str">
            <v>Yes</v>
          </cell>
        </row>
        <row r="883">
          <cell r="A883">
            <v>228841</v>
          </cell>
          <cell r="B883" t="str">
            <v>I_YK_NUC_MD</v>
          </cell>
          <cell r="C883" t="str">
            <v>I_YK_NUC_MD</v>
          </cell>
          <cell r="D883" t="str">
            <v>New Thermal</v>
          </cell>
          <cell r="E883" t="str">
            <v>West</v>
          </cell>
          <cell r="F883" t="str">
            <v>Modular-Nuclear-West</v>
          </cell>
          <cell r="G883" t="str">
            <v/>
          </cell>
          <cell r="H883" t="str">
            <v/>
          </cell>
          <cell r="I883" t="str">
            <v>Nuclear</v>
          </cell>
          <cell r="J883" t="str">
            <v>Nuclear</v>
          </cell>
          <cell r="L883" t="str">
            <v>Modular-Nuclear-West</v>
          </cell>
          <cell r="M883" t="str">
            <v>Nuclear</v>
          </cell>
          <cell r="N883" t="str">
            <v>Nuclear</v>
          </cell>
          <cell r="O883" t="str">
            <v>Nuclear</v>
          </cell>
          <cell r="Q883" t="str">
            <v>Nuclear</v>
          </cell>
          <cell r="R883" t="str">
            <v>Nuclear</v>
          </cell>
          <cell r="S883" t="str">
            <v>Nuclear</v>
          </cell>
          <cell r="T883" t="str">
            <v>Nuclear</v>
          </cell>
          <cell r="U883" t="str">
            <v>Modular-Nuclear-West</v>
          </cell>
          <cell r="V883" t="str">
            <v>Nuclear</v>
          </cell>
          <cell r="W883" t="str">
            <v>WA</v>
          </cell>
          <cell r="X883" t="str">
            <v>Yes</v>
          </cell>
        </row>
        <row r="884">
          <cell r="A884">
            <v>95644</v>
          </cell>
          <cell r="B884" t="str">
            <v>I_YK_SC_FRM</v>
          </cell>
          <cell r="C884" t="str">
            <v>I_YK_SC_FRM</v>
          </cell>
          <cell r="D884" t="str">
            <v>New Thermal</v>
          </cell>
          <cell r="E884" t="str">
            <v>West</v>
          </cell>
          <cell r="F884" t="str">
            <v>SCCT Frame WW</v>
          </cell>
          <cell r="G884" t="str">
            <v/>
          </cell>
          <cell r="H884" t="str">
            <v/>
          </cell>
          <cell r="I884" t="str">
            <v>Gas</v>
          </cell>
          <cell r="J884" t="str">
            <v>Gas- Peaking</v>
          </cell>
          <cell r="K884" t="str">
            <v>Yakima</v>
          </cell>
          <cell r="L884" t="str">
            <v>SCCT Frame WW</v>
          </cell>
          <cell r="M884" t="str">
            <v>IRP_SCCT</v>
          </cell>
          <cell r="N884" t="str">
            <v>Gas</v>
          </cell>
          <cell r="O884" t="str">
            <v>Gas</v>
          </cell>
          <cell r="P884" t="str">
            <v/>
          </cell>
          <cell r="Q884" t="str">
            <v>Thermal</v>
          </cell>
          <cell r="R884" t="str">
            <v>SCCT</v>
          </cell>
          <cell r="S884" t="str">
            <v>Thermal</v>
          </cell>
          <cell r="T884" t="str">
            <v>SCCT</v>
          </cell>
          <cell r="U884" t="str">
            <v>SCCT Frame WW</v>
          </cell>
          <cell r="V884" t="str">
            <v>IRP_SCCT</v>
          </cell>
          <cell r="W884" t="str">
            <v>WA</v>
          </cell>
          <cell r="X884" t="str">
            <v>No</v>
          </cell>
        </row>
        <row r="885">
          <cell r="A885">
            <v>95643</v>
          </cell>
          <cell r="B885" t="str">
            <v>I_YK_SC_ICA</v>
          </cell>
          <cell r="C885" t="str">
            <v>I_YK_SC_ICA</v>
          </cell>
          <cell r="D885" t="str">
            <v>New Thermal</v>
          </cell>
          <cell r="E885" t="str">
            <v>West</v>
          </cell>
          <cell r="F885" t="str">
            <v>IC Aero WW</v>
          </cell>
          <cell r="G885" t="str">
            <v/>
          </cell>
          <cell r="H885" t="str">
            <v/>
          </cell>
          <cell r="I885" t="str">
            <v>Gas</v>
          </cell>
          <cell r="J885" t="str">
            <v>Gas- Peaking</v>
          </cell>
          <cell r="K885" t="str">
            <v>Yakima</v>
          </cell>
          <cell r="L885" t="str">
            <v>IC Aero WW</v>
          </cell>
          <cell r="M885" t="str">
            <v>IRP_SCCT</v>
          </cell>
          <cell r="N885" t="str">
            <v>Gas</v>
          </cell>
          <cell r="O885" t="str">
            <v>Gas</v>
          </cell>
          <cell r="P885" t="str">
            <v/>
          </cell>
          <cell r="Q885" t="str">
            <v>Thermal</v>
          </cell>
          <cell r="R885" t="str">
            <v>Gas</v>
          </cell>
          <cell r="S885" t="str">
            <v>Thermal</v>
          </cell>
          <cell r="T885" t="str">
            <v>Gas</v>
          </cell>
          <cell r="U885" t="str">
            <v>IC Aero WW</v>
          </cell>
          <cell r="V885" t="str">
            <v>IRP_SCCT</v>
          </cell>
          <cell r="W885" t="str">
            <v>WA</v>
          </cell>
          <cell r="X885" t="str">
            <v>No</v>
          </cell>
        </row>
        <row r="886">
          <cell r="A886">
            <v>330398</v>
          </cell>
          <cell r="B886" t="str">
            <v>WSI_PNC_SC_ICA_2</v>
          </cell>
          <cell r="C886" t="str">
            <v>WSI_PNC_SC_ICA_2</v>
          </cell>
          <cell r="D886" t="str">
            <v>New Thermal</v>
          </cell>
          <cell r="E886" t="str">
            <v>West</v>
          </cell>
          <cell r="F886" t="str">
            <v>IC Aero PO</v>
          </cell>
          <cell r="G886" t="str">
            <v/>
          </cell>
          <cell r="H886" t="str">
            <v/>
          </cell>
          <cell r="I886" t="str">
            <v>Gas</v>
          </cell>
          <cell r="J886" t="str">
            <v>Gas- Peaking</v>
          </cell>
          <cell r="K886" t="str">
            <v>PortlandNC</v>
          </cell>
          <cell r="L886" t="str">
            <v>IC Aero PO</v>
          </cell>
          <cell r="M886" t="str">
            <v>IRP_SCCT</v>
          </cell>
          <cell r="N886" t="str">
            <v>Gas</v>
          </cell>
          <cell r="O886" t="str">
            <v>Gas</v>
          </cell>
          <cell r="P886" t="str">
            <v/>
          </cell>
          <cell r="Q886" t="str">
            <v>Thermal</v>
          </cell>
          <cell r="R886" t="str">
            <v>Gas</v>
          </cell>
          <cell r="S886" t="str">
            <v>Thermal</v>
          </cell>
          <cell r="T886" t="str">
            <v>Gas</v>
          </cell>
          <cell r="U886" t="str">
            <v>IC Aero PO</v>
          </cell>
          <cell r="V886" t="str">
            <v>IRP_SCCT</v>
          </cell>
          <cell r="W886" t="str">
            <v>OR</v>
          </cell>
          <cell r="X886" t="str">
            <v>No</v>
          </cell>
        </row>
        <row r="887">
          <cell r="A887">
            <v>330399</v>
          </cell>
          <cell r="B887" t="str">
            <v>WSI_PNC_SC_ICA_3</v>
          </cell>
          <cell r="C887" t="str">
            <v>WSI_PNC_SC_ICA_3</v>
          </cell>
          <cell r="D887" t="str">
            <v>New Thermal</v>
          </cell>
          <cell r="E887" t="str">
            <v>West</v>
          </cell>
          <cell r="F887" t="str">
            <v>IC Aero PO</v>
          </cell>
          <cell r="G887" t="str">
            <v/>
          </cell>
          <cell r="H887" t="str">
            <v/>
          </cell>
          <cell r="I887" t="str">
            <v>Gas</v>
          </cell>
          <cell r="J887" t="str">
            <v>Gas- Peaking</v>
          </cell>
          <cell r="K887" t="str">
            <v>PortlandNC</v>
          </cell>
          <cell r="L887" t="str">
            <v>IC Aero PO</v>
          </cell>
          <cell r="M887" t="str">
            <v>IRP_SCCT</v>
          </cell>
          <cell r="N887" t="str">
            <v>Gas</v>
          </cell>
          <cell r="O887" t="str">
            <v>Gas</v>
          </cell>
          <cell r="P887" t="str">
            <v/>
          </cell>
          <cell r="Q887" t="str">
            <v>Thermal</v>
          </cell>
          <cell r="R887" t="str">
            <v>Gas</v>
          </cell>
          <cell r="S887" t="str">
            <v>Thermal</v>
          </cell>
          <cell r="T887" t="str">
            <v>Gas</v>
          </cell>
          <cell r="U887" t="str">
            <v>IC Aero PO</v>
          </cell>
          <cell r="V887" t="str">
            <v>IRP_SCCT</v>
          </cell>
          <cell r="W887" t="str">
            <v>OR</v>
          </cell>
          <cell r="X887" t="str">
            <v>No</v>
          </cell>
        </row>
        <row r="888">
          <cell r="A888">
            <v>330400</v>
          </cell>
          <cell r="B888" t="str">
            <v>WSI_PNC_SC_ICA_4</v>
          </cell>
          <cell r="C888" t="str">
            <v>WSI_PNC_SC_ICA_4</v>
          </cell>
          <cell r="D888" t="str">
            <v>New Thermal</v>
          </cell>
          <cell r="E888" t="str">
            <v>West</v>
          </cell>
          <cell r="F888" t="str">
            <v>IC Aero PO</v>
          </cell>
          <cell r="G888" t="str">
            <v/>
          </cell>
          <cell r="H888" t="str">
            <v/>
          </cell>
          <cell r="I888" t="str">
            <v>Gas</v>
          </cell>
          <cell r="J888" t="str">
            <v>Gas- Peaking</v>
          </cell>
          <cell r="K888" t="str">
            <v>PortlandNC</v>
          </cell>
          <cell r="L888" t="str">
            <v>IC Aero PO</v>
          </cell>
          <cell r="M888" t="str">
            <v>IRP_SCCT</v>
          </cell>
          <cell r="N888" t="str">
            <v>Gas</v>
          </cell>
          <cell r="O888" t="str">
            <v>Gas</v>
          </cell>
          <cell r="P888" t="str">
            <v/>
          </cell>
          <cell r="Q888" t="str">
            <v>Thermal</v>
          </cell>
          <cell r="R888" t="str">
            <v>Gas</v>
          </cell>
          <cell r="S888" t="str">
            <v>Thermal</v>
          </cell>
          <cell r="T888" t="str">
            <v>Gas</v>
          </cell>
          <cell r="U888" t="str">
            <v>IC Aero PO</v>
          </cell>
          <cell r="V888" t="str">
            <v>IRP_SCCT</v>
          </cell>
          <cell r="W888" t="str">
            <v>OR</v>
          </cell>
          <cell r="X888" t="str">
            <v>No</v>
          </cell>
        </row>
        <row r="889">
          <cell r="A889">
            <v>330401</v>
          </cell>
          <cell r="B889" t="str">
            <v>WSI_PNC_SC_ICA_5</v>
          </cell>
          <cell r="C889" t="str">
            <v>WSI_PNC_SC_ICA_5</v>
          </cell>
          <cell r="D889" t="str">
            <v>New Thermal</v>
          </cell>
          <cell r="E889" t="str">
            <v>West</v>
          </cell>
          <cell r="F889" t="str">
            <v>IC Aero PO</v>
          </cell>
          <cell r="G889" t="str">
            <v/>
          </cell>
          <cell r="H889" t="str">
            <v/>
          </cell>
          <cell r="I889" t="str">
            <v>Gas</v>
          </cell>
          <cell r="J889" t="str">
            <v>Gas- Peaking</v>
          </cell>
          <cell r="K889" t="str">
            <v>PortlandNC</v>
          </cell>
          <cell r="L889" t="str">
            <v>IC Aero PO</v>
          </cell>
          <cell r="M889" t="str">
            <v>IRP_SCCT</v>
          </cell>
          <cell r="N889" t="str">
            <v>Gas</v>
          </cell>
          <cell r="O889" t="str">
            <v>Gas</v>
          </cell>
          <cell r="P889" t="str">
            <v/>
          </cell>
          <cell r="Q889" t="str">
            <v>Thermal</v>
          </cell>
          <cell r="R889" t="str">
            <v>Gas</v>
          </cell>
          <cell r="S889" t="str">
            <v>Thermal</v>
          </cell>
          <cell r="T889" t="str">
            <v>Gas</v>
          </cell>
          <cell r="U889" t="str">
            <v>IC Aero PO</v>
          </cell>
          <cell r="V889" t="str">
            <v>IRP_SCCT</v>
          </cell>
          <cell r="W889" t="str">
            <v>OR</v>
          </cell>
          <cell r="X889" t="str">
            <v>No</v>
          </cell>
        </row>
        <row r="890">
          <cell r="A890">
            <v>330402</v>
          </cell>
          <cell r="B890" t="str">
            <v>WSI_SO_SC_ICA_2</v>
          </cell>
          <cell r="C890" t="str">
            <v>WSI_SO_SC_ICA_2</v>
          </cell>
          <cell r="D890" t="str">
            <v>New Thermal</v>
          </cell>
          <cell r="E890" t="str">
            <v>West</v>
          </cell>
          <cell r="F890" t="str">
            <v>IC Aero SO</v>
          </cell>
          <cell r="G890" t="str">
            <v/>
          </cell>
          <cell r="H890" t="str">
            <v/>
          </cell>
          <cell r="I890" t="str">
            <v>Gas</v>
          </cell>
          <cell r="J890" t="str">
            <v>Gas- Peaking</v>
          </cell>
          <cell r="K890" t="str">
            <v>SOregonCal</v>
          </cell>
          <cell r="L890" t="str">
            <v>IC Aero SO</v>
          </cell>
          <cell r="M890" t="str">
            <v>IRP_SCCT</v>
          </cell>
          <cell r="N890" t="str">
            <v>Gas</v>
          </cell>
          <cell r="O890" t="str">
            <v>Gas</v>
          </cell>
          <cell r="P890" t="str">
            <v/>
          </cell>
          <cell r="Q890" t="str">
            <v>Thermal</v>
          </cell>
          <cell r="R890" t="str">
            <v>Gas</v>
          </cell>
          <cell r="S890" t="str">
            <v>Thermal</v>
          </cell>
          <cell r="T890" t="str">
            <v>Gas</v>
          </cell>
          <cell r="U890" t="str">
            <v>IC Aero SO</v>
          </cell>
          <cell r="V890" t="str">
            <v>IRP_SCCT</v>
          </cell>
          <cell r="W890" t="str">
            <v>OR</v>
          </cell>
          <cell r="X890" t="str">
            <v>No</v>
          </cell>
        </row>
        <row r="891">
          <cell r="A891">
            <v>330403</v>
          </cell>
          <cell r="B891" t="str">
            <v>WSI_SO_SC_ICA_3</v>
          </cell>
          <cell r="C891" t="str">
            <v>WSI_SO_SC_ICA_3</v>
          </cell>
          <cell r="D891" t="str">
            <v>New Thermal</v>
          </cell>
          <cell r="E891" t="str">
            <v>West</v>
          </cell>
          <cell r="F891" t="str">
            <v>IC Aero SO</v>
          </cell>
          <cell r="G891" t="str">
            <v/>
          </cell>
          <cell r="H891" t="str">
            <v/>
          </cell>
          <cell r="I891" t="str">
            <v>Gas</v>
          </cell>
          <cell r="J891" t="str">
            <v>Gas- Peaking</v>
          </cell>
          <cell r="K891" t="str">
            <v>SOregonCal</v>
          </cell>
          <cell r="L891" t="str">
            <v>IC Aero SO</v>
          </cell>
          <cell r="M891" t="str">
            <v>IRP_SCCT</v>
          </cell>
          <cell r="N891" t="str">
            <v>Gas</v>
          </cell>
          <cell r="O891" t="str">
            <v>Gas</v>
          </cell>
          <cell r="P891" t="str">
            <v/>
          </cell>
          <cell r="Q891" t="str">
            <v>Thermal</v>
          </cell>
          <cell r="R891" t="str">
            <v>Gas</v>
          </cell>
          <cell r="S891" t="str">
            <v>Thermal</v>
          </cell>
          <cell r="T891" t="str">
            <v>Gas</v>
          </cell>
          <cell r="U891" t="str">
            <v>IC Aero SO</v>
          </cell>
          <cell r="V891" t="str">
            <v>IRP_SCCT</v>
          </cell>
          <cell r="W891" t="str">
            <v>OR</v>
          </cell>
          <cell r="X891" t="str">
            <v>No</v>
          </cell>
        </row>
        <row r="892">
          <cell r="A892">
            <v>330404</v>
          </cell>
          <cell r="B892" t="str">
            <v>WSI_SO_SC_ICA_4</v>
          </cell>
          <cell r="C892" t="str">
            <v>WSI_SO_SC_ICA_4</v>
          </cell>
          <cell r="D892" t="str">
            <v>New Thermal</v>
          </cell>
          <cell r="E892" t="str">
            <v>West</v>
          </cell>
          <cell r="F892" t="str">
            <v>IC Aero SO</v>
          </cell>
          <cell r="G892" t="str">
            <v/>
          </cell>
          <cell r="H892" t="str">
            <v/>
          </cell>
          <cell r="I892" t="str">
            <v>Gas</v>
          </cell>
          <cell r="J892" t="str">
            <v>Gas- Peaking</v>
          </cell>
          <cell r="K892" t="str">
            <v>SOregonCal</v>
          </cell>
          <cell r="L892" t="str">
            <v>IC Aero SO</v>
          </cell>
          <cell r="M892" t="str">
            <v>IRP_SCCT</v>
          </cell>
          <cell r="N892" t="str">
            <v>Gas</v>
          </cell>
          <cell r="O892" t="str">
            <v>Gas</v>
          </cell>
          <cell r="P892" t="str">
            <v/>
          </cell>
          <cell r="Q892" t="str">
            <v>Thermal</v>
          </cell>
          <cell r="R892" t="str">
            <v>Gas</v>
          </cell>
          <cell r="S892" t="str">
            <v>Thermal</v>
          </cell>
          <cell r="T892" t="str">
            <v>Gas</v>
          </cell>
          <cell r="U892" t="str">
            <v>IC Aero SO</v>
          </cell>
          <cell r="V892" t="str">
            <v>IRP_SCCT</v>
          </cell>
          <cell r="W892" t="str">
            <v>OR</v>
          </cell>
          <cell r="X892" t="str">
            <v>No</v>
          </cell>
        </row>
        <row r="893">
          <cell r="A893">
            <v>330405</v>
          </cell>
          <cell r="B893" t="str">
            <v>WSI_SO_SC_ICA_5</v>
          </cell>
          <cell r="C893" t="str">
            <v>WSI_SO_SC_ICA_5</v>
          </cell>
          <cell r="D893" t="str">
            <v>New Thermal</v>
          </cell>
          <cell r="E893" t="str">
            <v>West</v>
          </cell>
          <cell r="F893" t="str">
            <v>IC Aero SO</v>
          </cell>
          <cell r="G893" t="str">
            <v/>
          </cell>
          <cell r="H893" t="str">
            <v/>
          </cell>
          <cell r="I893" t="str">
            <v>Gas</v>
          </cell>
          <cell r="J893" t="str">
            <v>Gas- Peaking</v>
          </cell>
          <cell r="K893" t="str">
            <v>SOregonCal</v>
          </cell>
          <cell r="L893" t="str">
            <v>IC Aero SO</v>
          </cell>
          <cell r="M893" t="str">
            <v>IRP_SCCT</v>
          </cell>
          <cell r="N893" t="str">
            <v>Gas</v>
          </cell>
          <cell r="O893" t="str">
            <v>Gas</v>
          </cell>
          <cell r="P893" t="str">
            <v/>
          </cell>
          <cell r="Q893" t="str">
            <v>Thermal</v>
          </cell>
          <cell r="R893" t="str">
            <v>Gas</v>
          </cell>
          <cell r="S893" t="str">
            <v>Thermal</v>
          </cell>
          <cell r="T893" t="str">
            <v>Gas</v>
          </cell>
          <cell r="U893" t="str">
            <v>IC Aero SO</v>
          </cell>
          <cell r="V893" t="str">
            <v>IRP_SCCT</v>
          </cell>
          <cell r="W893" t="str">
            <v>OR</v>
          </cell>
          <cell r="X893" t="str">
            <v>No</v>
          </cell>
        </row>
        <row r="894">
          <cell r="A894">
            <v>330406</v>
          </cell>
          <cell r="B894" t="str">
            <v>WSI_WV_SC_ICA_2</v>
          </cell>
          <cell r="C894" t="str">
            <v>WSI_WV_SC_ICA_2</v>
          </cell>
          <cell r="D894" t="str">
            <v>New Thermal</v>
          </cell>
          <cell r="E894" t="str">
            <v>West</v>
          </cell>
          <cell r="F894" t="str">
            <v>IC Aero WV</v>
          </cell>
          <cell r="G894" t="str">
            <v/>
          </cell>
          <cell r="H894" t="str">
            <v/>
          </cell>
          <cell r="I894" t="str">
            <v>Gas</v>
          </cell>
          <cell r="J894" t="str">
            <v>Gas- Peaking</v>
          </cell>
          <cell r="K894" t="str">
            <v>WillamValcc</v>
          </cell>
          <cell r="L894" t="str">
            <v>IC Aero WV</v>
          </cell>
          <cell r="M894" t="str">
            <v>IRP_SCCT</v>
          </cell>
          <cell r="N894" t="str">
            <v>Gas</v>
          </cell>
          <cell r="O894" t="str">
            <v>Gas</v>
          </cell>
          <cell r="P894" t="str">
            <v/>
          </cell>
          <cell r="Q894" t="str">
            <v>Thermal</v>
          </cell>
          <cell r="R894" t="str">
            <v>Gas</v>
          </cell>
          <cell r="S894" t="str">
            <v>Thermal</v>
          </cell>
          <cell r="T894" t="str">
            <v>Gas</v>
          </cell>
          <cell r="U894" t="str">
            <v>IC Aero WV</v>
          </cell>
          <cell r="V894" t="str">
            <v>IRP_SCCT</v>
          </cell>
          <cell r="W894" t="str">
            <v>OR</v>
          </cell>
          <cell r="X894" t="str">
            <v>No</v>
          </cell>
        </row>
        <row r="895">
          <cell r="A895">
            <v>330407</v>
          </cell>
          <cell r="B895" t="str">
            <v>WSI_WV_SC_ICA_3</v>
          </cell>
          <cell r="C895" t="str">
            <v>WSI_WV_SC_ICA_3</v>
          </cell>
          <cell r="D895" t="str">
            <v>New Thermal</v>
          </cell>
          <cell r="E895" t="str">
            <v>West</v>
          </cell>
          <cell r="F895" t="str">
            <v>IC Aero WV</v>
          </cell>
          <cell r="G895" t="str">
            <v/>
          </cell>
          <cell r="H895" t="str">
            <v/>
          </cell>
          <cell r="I895" t="str">
            <v>Gas</v>
          </cell>
          <cell r="J895" t="str">
            <v>Gas- Peaking</v>
          </cell>
          <cell r="K895" t="str">
            <v>WillamValcc</v>
          </cell>
          <cell r="L895" t="str">
            <v>IC Aero WV</v>
          </cell>
          <cell r="M895" t="str">
            <v>IRP_SCCT</v>
          </cell>
          <cell r="N895" t="str">
            <v>Gas</v>
          </cell>
          <cell r="O895" t="str">
            <v>Gas</v>
          </cell>
          <cell r="P895" t="str">
            <v/>
          </cell>
          <cell r="Q895" t="str">
            <v>Thermal</v>
          </cell>
          <cell r="R895" t="str">
            <v>Gas</v>
          </cell>
          <cell r="S895" t="str">
            <v>Thermal</v>
          </cell>
          <cell r="T895" t="str">
            <v>Gas</v>
          </cell>
          <cell r="U895" t="str">
            <v>IC Aero WV</v>
          </cell>
          <cell r="V895" t="str">
            <v>IRP_SCCT</v>
          </cell>
          <cell r="W895" t="str">
            <v>OR</v>
          </cell>
          <cell r="X895" t="str">
            <v>No</v>
          </cell>
        </row>
        <row r="896">
          <cell r="A896">
            <v>330408</v>
          </cell>
          <cell r="B896" t="str">
            <v>WSI_WV_SC_ICA_4</v>
          </cell>
          <cell r="C896" t="str">
            <v>WSI_WV_SC_ICA_4</v>
          </cell>
          <cell r="D896" t="str">
            <v>New Thermal</v>
          </cell>
          <cell r="E896" t="str">
            <v>West</v>
          </cell>
          <cell r="F896" t="str">
            <v>IC Aero WV</v>
          </cell>
          <cell r="G896" t="str">
            <v/>
          </cell>
          <cell r="H896" t="str">
            <v/>
          </cell>
          <cell r="I896" t="str">
            <v>Gas</v>
          </cell>
          <cell r="J896" t="str">
            <v>Gas- Peaking</v>
          </cell>
          <cell r="K896" t="str">
            <v>WillamValcc</v>
          </cell>
          <cell r="L896" t="str">
            <v>IC Aero WV</v>
          </cell>
          <cell r="M896" t="str">
            <v>IRP_SCCT</v>
          </cell>
          <cell r="N896" t="str">
            <v>Gas</v>
          </cell>
          <cell r="O896" t="str">
            <v>Gas</v>
          </cell>
          <cell r="P896" t="str">
            <v/>
          </cell>
          <cell r="Q896" t="str">
            <v>Thermal</v>
          </cell>
          <cell r="R896" t="str">
            <v>Gas</v>
          </cell>
          <cell r="S896" t="str">
            <v>Thermal</v>
          </cell>
          <cell r="T896" t="str">
            <v>Gas</v>
          </cell>
          <cell r="U896" t="str">
            <v>IC Aero WV</v>
          </cell>
          <cell r="V896" t="str">
            <v>IRP_SCCT</v>
          </cell>
          <cell r="W896" t="str">
            <v>OR</v>
          </cell>
          <cell r="X896" t="str">
            <v>No</v>
          </cell>
        </row>
        <row r="897">
          <cell r="A897">
            <v>330409</v>
          </cell>
          <cell r="B897" t="str">
            <v>WSI_WV_SC_ICA_5</v>
          </cell>
          <cell r="C897" t="str">
            <v>WSI_WV_SC_ICA_5</v>
          </cell>
          <cell r="D897" t="str">
            <v>New Thermal</v>
          </cell>
          <cell r="E897" t="str">
            <v>West</v>
          </cell>
          <cell r="F897" t="str">
            <v>IC Aero WV</v>
          </cell>
          <cell r="G897" t="str">
            <v/>
          </cell>
          <cell r="H897" t="str">
            <v/>
          </cell>
          <cell r="I897" t="str">
            <v>Gas</v>
          </cell>
          <cell r="J897" t="str">
            <v>Gas- Peaking</v>
          </cell>
          <cell r="K897" t="str">
            <v>WillamValcc</v>
          </cell>
          <cell r="L897" t="str">
            <v>IC Aero WV</v>
          </cell>
          <cell r="M897" t="str">
            <v>IRP_SCCT</v>
          </cell>
          <cell r="N897" t="str">
            <v>Gas</v>
          </cell>
          <cell r="O897" t="str">
            <v>Gas</v>
          </cell>
          <cell r="P897" t="str">
            <v/>
          </cell>
          <cell r="Q897" t="str">
            <v>Thermal</v>
          </cell>
          <cell r="R897" t="str">
            <v>Gas</v>
          </cell>
          <cell r="S897" t="str">
            <v>Thermal</v>
          </cell>
          <cell r="T897" t="str">
            <v>Gas</v>
          </cell>
          <cell r="U897" t="str">
            <v>IC Aero WV</v>
          </cell>
          <cell r="V897" t="str">
            <v>IRP_SCCT</v>
          </cell>
          <cell r="W897" t="str">
            <v>OR</v>
          </cell>
          <cell r="X897" t="str">
            <v>No</v>
          </cell>
        </row>
        <row r="898">
          <cell r="A898">
            <v>330410</v>
          </cell>
          <cell r="B898" t="str">
            <v>WSI_WW_SC_ICA_2</v>
          </cell>
          <cell r="C898" t="str">
            <v>WSI_WW_SC_ICA_2</v>
          </cell>
          <cell r="D898" t="str">
            <v>New Thermal</v>
          </cell>
          <cell r="E898" t="str">
            <v>West</v>
          </cell>
          <cell r="F898" t="str">
            <v>IC Aero WW</v>
          </cell>
          <cell r="G898" t="str">
            <v/>
          </cell>
          <cell r="H898" t="str">
            <v/>
          </cell>
          <cell r="I898" t="str">
            <v>Gas</v>
          </cell>
          <cell r="J898" t="str">
            <v>Gas- Peaking</v>
          </cell>
          <cell r="K898" t="str">
            <v>Walla Walla</v>
          </cell>
          <cell r="L898" t="str">
            <v>IC Aero WW</v>
          </cell>
          <cell r="M898" t="str">
            <v>IRP_SCCT</v>
          </cell>
          <cell r="N898" t="str">
            <v>Gas</v>
          </cell>
          <cell r="O898" t="str">
            <v>Gas</v>
          </cell>
          <cell r="P898" t="str">
            <v/>
          </cell>
          <cell r="Q898" t="str">
            <v>Thermal</v>
          </cell>
          <cell r="R898" t="str">
            <v>Gas</v>
          </cell>
          <cell r="S898" t="str">
            <v>Thermal</v>
          </cell>
          <cell r="T898" t="str">
            <v>Gas</v>
          </cell>
          <cell r="U898" t="str">
            <v>IC Aero WW</v>
          </cell>
          <cell r="V898" t="str">
            <v>IRP_SCCT</v>
          </cell>
          <cell r="W898" t="str">
            <v>WA</v>
          </cell>
          <cell r="X898" t="str">
            <v>No</v>
          </cell>
        </row>
        <row r="899">
          <cell r="A899">
            <v>330411</v>
          </cell>
          <cell r="B899" t="str">
            <v>WSI_WW_SC_ICA_3</v>
          </cell>
          <cell r="C899" t="str">
            <v>WSI_WW_SC_ICA_3</v>
          </cell>
          <cell r="D899" t="str">
            <v>New Thermal</v>
          </cell>
          <cell r="E899" t="str">
            <v>West</v>
          </cell>
          <cell r="F899" t="str">
            <v>IC Aero WW</v>
          </cell>
          <cell r="G899" t="str">
            <v/>
          </cell>
          <cell r="H899" t="str">
            <v/>
          </cell>
          <cell r="I899" t="str">
            <v>Gas</v>
          </cell>
          <cell r="J899" t="str">
            <v>Gas- Peaking</v>
          </cell>
          <cell r="K899" t="str">
            <v>Walla Walla</v>
          </cell>
          <cell r="L899" t="str">
            <v>IC Aero WW</v>
          </cell>
          <cell r="M899" t="str">
            <v>IRP_SCCT</v>
          </cell>
          <cell r="N899" t="str">
            <v>Gas</v>
          </cell>
          <cell r="O899" t="str">
            <v>Gas</v>
          </cell>
          <cell r="P899" t="str">
            <v/>
          </cell>
          <cell r="Q899" t="str">
            <v>Thermal</v>
          </cell>
          <cell r="R899" t="str">
            <v>Gas</v>
          </cell>
          <cell r="S899" t="str">
            <v>Thermal</v>
          </cell>
          <cell r="T899" t="str">
            <v>Gas</v>
          </cell>
          <cell r="U899" t="str">
            <v>IC Aero WW</v>
          </cell>
          <cell r="V899" t="str">
            <v>IRP_SCCT</v>
          </cell>
          <cell r="W899" t="str">
            <v>WA</v>
          </cell>
          <cell r="X899" t="str">
            <v>No</v>
          </cell>
        </row>
        <row r="900">
          <cell r="A900">
            <v>330412</v>
          </cell>
          <cell r="B900" t="str">
            <v>WSI_WW_SC_ICA_4</v>
          </cell>
          <cell r="C900" t="str">
            <v>WSI_WW_SC_ICA_4</v>
          </cell>
          <cell r="D900" t="str">
            <v>New Thermal</v>
          </cell>
          <cell r="E900" t="str">
            <v>West</v>
          </cell>
          <cell r="F900" t="str">
            <v>IC Aero WW</v>
          </cell>
          <cell r="G900" t="str">
            <v/>
          </cell>
          <cell r="H900" t="str">
            <v/>
          </cell>
          <cell r="I900" t="str">
            <v>Gas</v>
          </cell>
          <cell r="J900" t="str">
            <v>Gas- Peaking</v>
          </cell>
          <cell r="K900" t="str">
            <v>Walla Walla</v>
          </cell>
          <cell r="L900" t="str">
            <v>IC Aero WW</v>
          </cell>
          <cell r="M900" t="str">
            <v>IRP_SCCT</v>
          </cell>
          <cell r="N900" t="str">
            <v>Gas</v>
          </cell>
          <cell r="O900" t="str">
            <v>Gas</v>
          </cell>
          <cell r="P900" t="str">
            <v/>
          </cell>
          <cell r="Q900" t="str">
            <v>Thermal</v>
          </cell>
          <cell r="R900" t="str">
            <v>Gas</v>
          </cell>
          <cell r="S900" t="str">
            <v>Thermal</v>
          </cell>
          <cell r="T900" t="str">
            <v>Gas</v>
          </cell>
          <cell r="U900" t="str">
            <v>IC Aero WW</v>
          </cell>
          <cell r="V900" t="str">
            <v>IRP_SCCT</v>
          </cell>
          <cell r="W900" t="str">
            <v>WA</v>
          </cell>
          <cell r="X900" t="str">
            <v>No</v>
          </cell>
        </row>
        <row r="901">
          <cell r="A901">
            <v>330413</v>
          </cell>
          <cell r="B901" t="str">
            <v>WSI_WW_SC_ICA_5</v>
          </cell>
          <cell r="C901" t="str">
            <v>WSI_WW_SC_ICA_5</v>
          </cell>
          <cell r="D901" t="str">
            <v>New Thermal</v>
          </cell>
          <cell r="E901" t="str">
            <v>West</v>
          </cell>
          <cell r="F901" t="str">
            <v>IC Aero WW</v>
          </cell>
          <cell r="G901" t="str">
            <v/>
          </cell>
          <cell r="H901" t="str">
            <v/>
          </cell>
          <cell r="I901" t="str">
            <v>Gas</v>
          </cell>
          <cell r="J901" t="str">
            <v>Gas- Peaking</v>
          </cell>
          <cell r="K901" t="str">
            <v>Walla Walla</v>
          </cell>
          <cell r="L901" t="str">
            <v>IC Aero WW</v>
          </cell>
          <cell r="M901" t="str">
            <v>IRP_SCCT</v>
          </cell>
          <cell r="N901" t="str">
            <v>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Gas</v>
          </cell>
          <cell r="S901" t="str">
            <v>Thermal</v>
          </cell>
          <cell r="T901" t="str">
            <v>Gas</v>
          </cell>
          <cell r="U901" t="str">
            <v>IC Aero WW</v>
          </cell>
          <cell r="V901" t="str">
            <v>IRP_SCCT</v>
          </cell>
          <cell r="W901" t="str">
            <v>WA</v>
          </cell>
          <cell r="X901" t="str">
            <v>No</v>
          </cell>
        </row>
        <row r="902">
          <cell r="A902">
            <v>101725</v>
          </cell>
          <cell r="B902" t="str">
            <v>D3CA_CI_01</v>
          </cell>
          <cell r="C902" t="str">
            <v>D3CA_CI_01</v>
          </cell>
          <cell r="D902" t="str">
            <v>New Conservation</v>
          </cell>
          <cell r="E902" t="str">
            <v>West</v>
          </cell>
          <cell r="F902" t="str">
            <v>DSM, Class 3, CA-C&amp;I Pricing</v>
          </cell>
          <cell r="I902" t="str">
            <v>DSM, Class 3</v>
          </cell>
          <cell r="J902" t="str">
            <v>DSM - Load Control</v>
          </cell>
          <cell r="L902" t="str">
            <v>DSM, Class 3, CA-C&amp;I Pricing</v>
          </cell>
          <cell r="M902" t="str">
            <v>DSM, Class 3</v>
          </cell>
          <cell r="N902" t="str">
            <v>DSM, Class 1</v>
          </cell>
          <cell r="O902" t="str">
            <v>DSM</v>
          </cell>
          <cell r="P902" t="str">
            <v/>
          </cell>
          <cell r="Q902" t="str">
            <v>DSM, Class 1</v>
          </cell>
          <cell r="R902" t="str">
            <v>DSM, Class 1</v>
          </cell>
          <cell r="S902" t="str">
            <v>DSM, Class 1</v>
          </cell>
          <cell r="T902" t="str">
            <v>DSM, Class 1</v>
          </cell>
          <cell r="U902" t="str">
            <v>DSM, Class 3, CA-C&amp;I Pricing</v>
          </cell>
          <cell r="V902" t="str">
            <v>DSM, Class 1</v>
          </cell>
          <cell r="W902" t="str">
            <v>WY</v>
          </cell>
          <cell r="X902" t="str">
            <v>Non_Reporting</v>
          </cell>
        </row>
        <row r="903">
          <cell r="A903">
            <v>335949</v>
          </cell>
          <cell r="B903" t="str">
            <v>D3CA_DBB_01</v>
          </cell>
          <cell r="C903" t="str">
            <v>D3CA_DBB_01</v>
          </cell>
          <cell r="D903" t="str">
            <v>New Conservation</v>
          </cell>
          <cell r="E903" t="str">
            <v>West</v>
          </cell>
          <cell r="F903" t="str">
            <v>DSM, Class 3, CA-C&amp;I Demand Buyback</v>
          </cell>
          <cell r="I903" t="str">
            <v>DSM, Class 3</v>
          </cell>
          <cell r="J903" t="str">
            <v>DSM - Load Control</v>
          </cell>
          <cell r="L903" t="str">
            <v>DSM, Class 3, CA-C&amp;I Demand Buyback</v>
          </cell>
          <cell r="M903" t="str">
            <v>DSM, Class 3</v>
          </cell>
          <cell r="N903" t="str">
            <v>DSM, Class 1</v>
          </cell>
          <cell r="O903" t="str">
            <v>DSM</v>
          </cell>
          <cell r="P903" t="str">
            <v/>
          </cell>
          <cell r="Q903" t="str">
            <v>DSM, Class 1</v>
          </cell>
          <cell r="R903" t="str">
            <v>DSM, Class 1</v>
          </cell>
          <cell r="S903" t="str">
            <v>DSM, Class 1</v>
          </cell>
          <cell r="T903" t="str">
            <v>DSM, Class 1</v>
          </cell>
          <cell r="U903" t="str">
            <v>DSM, Class 3, CA-C&amp;I Demand Buyback</v>
          </cell>
          <cell r="V903" t="str">
            <v>DSM, Class 1</v>
          </cell>
          <cell r="W903" t="str">
            <v>WY</v>
          </cell>
          <cell r="X903" t="str">
            <v>Non_Reporting</v>
          </cell>
        </row>
        <row r="904">
          <cell r="A904">
            <v>101726</v>
          </cell>
          <cell r="B904" t="str">
            <v>D3CA_IRR_01</v>
          </cell>
          <cell r="C904" t="str">
            <v>D3CA_IRR_01</v>
          </cell>
          <cell r="D904" t="str">
            <v>New Conservation</v>
          </cell>
          <cell r="E904" t="str">
            <v>West</v>
          </cell>
          <cell r="F904" t="str">
            <v>DSM, Class 3, CA-Irrigate Price</v>
          </cell>
          <cell r="I904" t="str">
            <v>DSM, Class 3</v>
          </cell>
          <cell r="J904" t="str">
            <v>DSM - Load Control</v>
          </cell>
          <cell r="L904" t="str">
            <v>DSM, Class 3, CA-Irrigate Price</v>
          </cell>
          <cell r="M904" t="str">
            <v>DSM, Class 3</v>
          </cell>
          <cell r="N904" t="str">
            <v>DSM, Class 1</v>
          </cell>
          <cell r="O904" t="str">
            <v>DSM</v>
          </cell>
          <cell r="P904" t="str">
            <v/>
          </cell>
          <cell r="Q904" t="str">
            <v>DSM, Class 1</v>
          </cell>
          <cell r="R904" t="str">
            <v>DSM, Class 1</v>
          </cell>
          <cell r="S904" t="str">
            <v>DSM, Class 1</v>
          </cell>
          <cell r="T904" t="str">
            <v>DSM, Class 1</v>
          </cell>
          <cell r="U904" t="str">
            <v>DSM, Class 3, CA-Irrigate Price</v>
          </cell>
          <cell r="V904" t="str">
            <v>DSM, Class 1</v>
          </cell>
          <cell r="W904" t="str">
            <v>WY</v>
          </cell>
          <cell r="X904" t="str">
            <v>Non_Reporting</v>
          </cell>
        </row>
        <row r="905">
          <cell r="A905">
            <v>101724</v>
          </cell>
          <cell r="B905" t="str">
            <v>D3CA_RES_01</v>
          </cell>
          <cell r="C905" t="str">
            <v>D3CA_RES_01</v>
          </cell>
          <cell r="D905" t="str">
            <v>New Conservation</v>
          </cell>
          <cell r="E905" t="str">
            <v>West</v>
          </cell>
          <cell r="F905" t="str">
            <v>DSM, Class 3, CA-Res Price</v>
          </cell>
          <cell r="I905" t="str">
            <v>DSM, Class 3</v>
          </cell>
          <cell r="J905" t="str">
            <v>DSM - Load Control</v>
          </cell>
          <cell r="L905" t="str">
            <v>DSM, Class 3, CA-Res Price</v>
          </cell>
          <cell r="M905" t="str">
            <v>DSM, Class 3</v>
          </cell>
          <cell r="N905" t="str">
            <v>DSM, Class 1</v>
          </cell>
          <cell r="O905" t="str">
            <v>DSM</v>
          </cell>
          <cell r="P905" t="str">
            <v/>
          </cell>
          <cell r="Q905" t="str">
            <v>DSM, Class 1</v>
          </cell>
          <cell r="R905" t="str">
            <v>DSM, Class 1</v>
          </cell>
          <cell r="S905" t="str">
            <v>DSM, Class 1</v>
          </cell>
          <cell r="T905" t="str">
            <v>DSM, Class 1</v>
          </cell>
          <cell r="U905" t="str">
            <v>DSM, Class 3, CA-Res Price</v>
          </cell>
          <cell r="V905" t="str">
            <v>DSM, Class 1</v>
          </cell>
          <cell r="W905" t="str">
            <v>WY</v>
          </cell>
          <cell r="X905" t="str">
            <v>Non_Reporting</v>
          </cell>
        </row>
        <row r="906">
          <cell r="A906">
            <v>337128</v>
          </cell>
          <cell r="B906" t="str">
            <v>D3ID_CI_01</v>
          </cell>
          <cell r="C906" t="str">
            <v>D3ID_CI_01</v>
          </cell>
          <cell r="D906" t="str">
            <v>New Conservation</v>
          </cell>
          <cell r="E906" t="str">
            <v>East</v>
          </cell>
          <cell r="F906" t="str">
            <v>DSM, Class 3, ID-C&amp;I Pricing</v>
          </cell>
          <cell r="I906" t="str">
            <v>DSM, Class 3</v>
          </cell>
          <cell r="J906" t="str">
            <v>DSM - Load Control</v>
          </cell>
          <cell r="L906" t="str">
            <v>DSM, Class 3, ID-C&amp;I Pricing</v>
          </cell>
          <cell r="M906" t="str">
            <v>DSM, Class 3</v>
          </cell>
          <cell r="N906" t="str">
            <v>DSM, Class 1</v>
          </cell>
          <cell r="O906" t="str">
            <v>DSM</v>
          </cell>
          <cell r="P906" t="str">
            <v/>
          </cell>
          <cell r="Q906" t="str">
            <v>DSM, Class 1</v>
          </cell>
          <cell r="R906" t="str">
            <v>DSM, Class 1</v>
          </cell>
          <cell r="S906" t="str">
            <v>DSM, Class 1</v>
          </cell>
          <cell r="T906" t="str">
            <v>DSM, Class 1</v>
          </cell>
          <cell r="U906" t="str">
            <v>DSM, Class 3, ID-C&amp;I Pricing</v>
          </cell>
          <cell r="V906" t="str">
            <v>DSM, Class 1</v>
          </cell>
          <cell r="W906" t="str">
            <v>WY</v>
          </cell>
          <cell r="X906" t="str">
            <v>Non_Reporting</v>
          </cell>
        </row>
        <row r="907">
          <cell r="A907">
            <v>337131</v>
          </cell>
          <cell r="B907" t="str">
            <v>D3ID_DBB_01</v>
          </cell>
          <cell r="C907" t="str">
            <v>D3ID_DBB_01</v>
          </cell>
          <cell r="D907" t="str">
            <v>New Conservation</v>
          </cell>
          <cell r="E907" t="str">
            <v>East</v>
          </cell>
          <cell r="F907" t="str">
            <v>DSM, Class 3, ID-C&amp;I Demand Buyback</v>
          </cell>
          <cell r="I907" t="str">
            <v>DSM, Class 3</v>
          </cell>
          <cell r="J907" t="str">
            <v>DSM - Load Control</v>
          </cell>
          <cell r="L907" t="str">
            <v>DSM, Class 3, ID-C&amp;I Demand Buyback</v>
          </cell>
          <cell r="M907" t="str">
            <v>DSM, Class 3</v>
          </cell>
          <cell r="N907" t="str">
            <v>DSM, Class 1</v>
          </cell>
          <cell r="O907" t="str">
            <v>DSM</v>
          </cell>
          <cell r="P907" t="str">
            <v/>
          </cell>
          <cell r="Q907" t="str">
            <v>DSM, Class 1</v>
          </cell>
          <cell r="R907" t="str">
            <v>DSM, Class 1</v>
          </cell>
          <cell r="S907" t="str">
            <v>DSM, Class 1</v>
          </cell>
          <cell r="T907" t="str">
            <v>DSM, Class 1</v>
          </cell>
          <cell r="U907" t="str">
            <v>DSM, Class 3, ID-C&amp;I Demand Buyback</v>
          </cell>
          <cell r="V907" t="str">
            <v>DSM, Class 1</v>
          </cell>
          <cell r="W907" t="str">
            <v>WY</v>
          </cell>
          <cell r="X907" t="str">
            <v>Non_Reporting</v>
          </cell>
        </row>
        <row r="908">
          <cell r="A908">
            <v>337132</v>
          </cell>
          <cell r="B908" t="str">
            <v>D3ID_IRR_01</v>
          </cell>
          <cell r="C908" t="str">
            <v>D3ID_IRR_01</v>
          </cell>
          <cell r="D908" t="str">
            <v>New Conservation</v>
          </cell>
          <cell r="E908" t="str">
            <v>East</v>
          </cell>
          <cell r="F908" t="str">
            <v>DSM, Class 3, ID-Irrigate Price</v>
          </cell>
          <cell r="I908" t="str">
            <v>DSM, Class 3</v>
          </cell>
          <cell r="J908" t="str">
            <v>DSM - Load Control</v>
          </cell>
          <cell r="L908" t="str">
            <v>DSM, Class 3, ID-Irrigate Price</v>
          </cell>
          <cell r="M908" t="str">
            <v>DSM, Class 3</v>
          </cell>
          <cell r="N908" t="str">
            <v>DSM, Class 1</v>
          </cell>
          <cell r="O908" t="str">
            <v>DSM</v>
          </cell>
          <cell r="P908" t="str">
            <v/>
          </cell>
          <cell r="Q908" t="str">
            <v>DSM, Class 1</v>
          </cell>
          <cell r="R908" t="str">
            <v>DSM, Class 1</v>
          </cell>
          <cell r="S908" t="str">
            <v>DSM, Class 1</v>
          </cell>
          <cell r="T908" t="str">
            <v>DSM, Class 1</v>
          </cell>
          <cell r="U908" t="str">
            <v>DSM, Class 3, ID-Irrigate Price</v>
          </cell>
          <cell r="V908" t="str">
            <v>DSM, Class 1</v>
          </cell>
          <cell r="W908" t="str">
            <v>WY</v>
          </cell>
          <cell r="X908" t="str">
            <v>Non_Reporting</v>
          </cell>
        </row>
        <row r="909">
          <cell r="A909">
            <v>337129</v>
          </cell>
          <cell r="B909" t="str">
            <v>D3ID_RES_01</v>
          </cell>
          <cell r="C909" t="str">
            <v>D3ID_RES_01</v>
          </cell>
          <cell r="D909" t="str">
            <v>New Conservation</v>
          </cell>
          <cell r="E909" t="str">
            <v>East</v>
          </cell>
          <cell r="F909" t="str">
            <v>DSM, Class 3, ID-Res Price</v>
          </cell>
          <cell r="I909" t="str">
            <v>DSM, Class 3</v>
          </cell>
          <cell r="J909" t="str">
            <v>DSM - Load Control</v>
          </cell>
          <cell r="L909" t="str">
            <v>DSM, Class 3, ID-Res Price</v>
          </cell>
          <cell r="M909" t="str">
            <v>DSM, Class 3</v>
          </cell>
          <cell r="N909" t="str">
            <v>DSM, Class 1</v>
          </cell>
          <cell r="O909" t="str">
            <v>DSM</v>
          </cell>
          <cell r="P909" t="str">
            <v/>
          </cell>
          <cell r="Q909" t="str">
            <v>DSM, Class 1</v>
          </cell>
          <cell r="R909" t="str">
            <v>DSM, Class 1</v>
          </cell>
          <cell r="S909" t="str">
            <v>DSM, Class 1</v>
          </cell>
          <cell r="T909" t="str">
            <v>DSM, Class 1</v>
          </cell>
          <cell r="U909" t="str">
            <v>DSM, Class 3, ID-Res Price</v>
          </cell>
          <cell r="V909" t="str">
            <v>DSM, Class 1</v>
          </cell>
          <cell r="W909" t="str">
            <v>WY</v>
          </cell>
          <cell r="X909" t="str">
            <v>Non_Reporting</v>
          </cell>
        </row>
        <row r="910">
          <cell r="A910">
            <v>337103</v>
          </cell>
          <cell r="B910" t="str">
            <v>D3OR_CI_01</v>
          </cell>
          <cell r="C910" t="str">
            <v>D3OR_CI_01</v>
          </cell>
          <cell r="D910" t="str">
            <v>New Conservation</v>
          </cell>
          <cell r="E910" t="str">
            <v>West</v>
          </cell>
          <cell r="F910" t="str">
            <v>DSM, Class 3, OR-C&amp;I Pricing</v>
          </cell>
          <cell r="I910" t="str">
            <v>DSM, Class 3</v>
          </cell>
          <cell r="J910" t="str">
            <v>DSM - Load Control</v>
          </cell>
          <cell r="L910" t="str">
            <v>DSM, Class 3, OR-C&amp;I Pricing</v>
          </cell>
          <cell r="M910" t="str">
            <v>DSM, Class 3</v>
          </cell>
          <cell r="N910" t="str">
            <v>DSM, Class 1</v>
          </cell>
          <cell r="O910" t="str">
            <v>DSM</v>
          </cell>
          <cell r="P910" t="str">
            <v/>
          </cell>
          <cell r="Q910" t="str">
            <v>DSM, Class 1</v>
          </cell>
          <cell r="R910" t="str">
            <v>DSM, Class 1</v>
          </cell>
          <cell r="S910" t="str">
            <v>DSM, Class 1</v>
          </cell>
          <cell r="T910" t="str">
            <v>DSM, Class 1</v>
          </cell>
          <cell r="U910" t="str">
            <v>DSM, Class 3, OR-C&amp;I Pricing</v>
          </cell>
          <cell r="V910" t="str">
            <v>DSM, Class 1</v>
          </cell>
          <cell r="W910" t="str">
            <v>WY</v>
          </cell>
          <cell r="X910" t="str">
            <v>Non_Reporting</v>
          </cell>
        </row>
        <row r="911">
          <cell r="A911">
            <v>337104</v>
          </cell>
          <cell r="B911" t="str">
            <v>D3OR_CI_02</v>
          </cell>
          <cell r="C911" t="str">
            <v>D3OR_CI_02</v>
          </cell>
          <cell r="D911" t="str">
            <v>New Conservation</v>
          </cell>
          <cell r="E911" t="str">
            <v>West</v>
          </cell>
          <cell r="F911" t="str">
            <v>DSM, Class 3, OR-C&amp;I Pricing</v>
          </cell>
          <cell r="I911" t="str">
            <v>DSM, Class 3</v>
          </cell>
          <cell r="J911" t="str">
            <v>DSM - Load Control</v>
          </cell>
          <cell r="L911" t="str">
            <v>DSM, Class 3, OR-C&amp;I Pricing</v>
          </cell>
          <cell r="M911" t="str">
            <v>DSM, Class 3</v>
          </cell>
          <cell r="N911" t="str">
            <v>DSM, Class 1</v>
          </cell>
          <cell r="O911" t="str">
            <v>DSM</v>
          </cell>
          <cell r="P911" t="str">
            <v/>
          </cell>
          <cell r="Q911" t="str">
            <v>DSM, Class 1</v>
          </cell>
          <cell r="R911" t="str">
            <v>DSM, Class 1</v>
          </cell>
          <cell r="S911" t="str">
            <v>DSM, Class 1</v>
          </cell>
          <cell r="T911" t="str">
            <v>DSM, Class 1</v>
          </cell>
          <cell r="U911" t="str">
            <v>DSM, Class 3, OR-C&amp;I Pricing</v>
          </cell>
          <cell r="V911" t="str">
            <v>DSM, Class 1</v>
          </cell>
          <cell r="W911" t="str">
            <v>WY</v>
          </cell>
          <cell r="X911" t="str">
            <v>Non_Reporting</v>
          </cell>
        </row>
        <row r="912">
          <cell r="A912">
            <v>337105</v>
          </cell>
          <cell r="B912" t="str">
            <v>D3OR_CI_03</v>
          </cell>
          <cell r="C912" t="str">
            <v>D3OR_CI_03</v>
          </cell>
          <cell r="D912" t="str">
            <v>New Conservation</v>
          </cell>
          <cell r="E912" t="str">
            <v>West</v>
          </cell>
          <cell r="F912" t="str">
            <v>DSM, Class 3, OR-C&amp;I Pricing</v>
          </cell>
          <cell r="I912" t="str">
            <v>DSM, Class 3</v>
          </cell>
          <cell r="J912" t="str">
            <v>DSM - Load Control</v>
          </cell>
          <cell r="L912" t="str">
            <v>DSM, Class 3, OR-C&amp;I Pricing</v>
          </cell>
          <cell r="M912" t="str">
            <v>DSM, Class 3</v>
          </cell>
          <cell r="N912" t="str">
            <v>DSM, Class 1</v>
          </cell>
          <cell r="O912" t="str">
            <v>DSM</v>
          </cell>
          <cell r="P912" t="str">
            <v/>
          </cell>
          <cell r="Q912" t="str">
            <v>DSM, Class 1</v>
          </cell>
          <cell r="R912" t="str">
            <v>DSM, Class 1</v>
          </cell>
          <cell r="S912" t="str">
            <v>DSM, Class 1</v>
          </cell>
          <cell r="T912" t="str">
            <v>DSM, Class 1</v>
          </cell>
          <cell r="U912" t="str">
            <v>DSM, Class 3, OR-C&amp;I Pricing</v>
          </cell>
          <cell r="V912" t="str">
            <v>DSM, Class 1</v>
          </cell>
          <cell r="W912" t="str">
            <v>WY</v>
          </cell>
          <cell r="X912" t="str">
            <v>Non_Reporting</v>
          </cell>
        </row>
        <row r="913">
          <cell r="A913">
            <v>337106</v>
          </cell>
          <cell r="B913" t="str">
            <v>D3OR_CI_04</v>
          </cell>
          <cell r="C913" t="str">
            <v>D3OR_CI_04</v>
          </cell>
          <cell r="D913" t="str">
            <v>New Conservation</v>
          </cell>
          <cell r="E913" t="str">
            <v>West</v>
          </cell>
          <cell r="F913" t="str">
            <v>DSM, Class 3, OR-C&amp;I Pricing</v>
          </cell>
          <cell r="I913" t="str">
            <v>DSM, Class 3</v>
          </cell>
          <cell r="J913" t="str">
            <v>DSM - Load Control</v>
          </cell>
          <cell r="L913" t="str">
            <v>DSM, Class 3, OR-C&amp;I Pricing</v>
          </cell>
          <cell r="M913" t="str">
            <v>DSM, Class 3</v>
          </cell>
          <cell r="N913" t="str">
            <v>DSM, Class 1</v>
          </cell>
          <cell r="O913" t="str">
            <v>DSM</v>
          </cell>
          <cell r="P913" t="str">
            <v/>
          </cell>
          <cell r="Q913" t="str">
            <v>DSM, Class 1</v>
          </cell>
          <cell r="R913" t="str">
            <v>DSM, Class 1</v>
          </cell>
          <cell r="S913" t="str">
            <v>DSM, Class 1</v>
          </cell>
          <cell r="T913" t="str">
            <v>DSM, Class 1</v>
          </cell>
          <cell r="U913" t="str">
            <v>DSM, Class 3, OR-C&amp;I Pricing</v>
          </cell>
          <cell r="V913" t="str">
            <v>DSM, Class 1</v>
          </cell>
          <cell r="W913" t="str">
            <v>WY</v>
          </cell>
          <cell r="X913" t="str">
            <v>Non_Reporting</v>
          </cell>
        </row>
        <row r="914">
          <cell r="A914">
            <v>337108</v>
          </cell>
          <cell r="B914" t="str">
            <v>D3OR_DBB_01</v>
          </cell>
          <cell r="C914" t="str">
            <v>D3OR_DBB_01</v>
          </cell>
          <cell r="D914" t="str">
            <v>New Conservation</v>
          </cell>
          <cell r="E914" t="str">
            <v>West</v>
          </cell>
          <cell r="F914" t="str">
            <v>DSM, Class 3, OR-C&amp;I Demand Buyback</v>
          </cell>
          <cell r="I914" t="str">
            <v>DSM, Class 3</v>
          </cell>
          <cell r="J914" t="str">
            <v>DSM - Load Control</v>
          </cell>
          <cell r="L914" t="str">
            <v>DSM, Class 3, OR-C&amp;I Demand Buyback</v>
          </cell>
          <cell r="M914" t="str">
            <v>DSM, Class 3</v>
          </cell>
          <cell r="N914" t="str">
            <v>DSM, Class 1</v>
          </cell>
          <cell r="O914" t="str">
            <v>DSM</v>
          </cell>
          <cell r="P914" t="str">
            <v/>
          </cell>
          <cell r="Q914" t="str">
            <v>DSM, Class 1</v>
          </cell>
          <cell r="R914" t="str">
            <v>DSM, Class 1</v>
          </cell>
          <cell r="S914" t="str">
            <v>DSM, Class 1</v>
          </cell>
          <cell r="T914" t="str">
            <v>DSM, Class 1</v>
          </cell>
          <cell r="U914" t="str">
            <v>DSM, Class 3, OR-C&amp;I Demand Buyback</v>
          </cell>
          <cell r="V914" t="str">
            <v>DSM, Class 1</v>
          </cell>
          <cell r="W914" t="str">
            <v>WY</v>
          </cell>
          <cell r="X914" t="str">
            <v>Non_Reporting</v>
          </cell>
        </row>
        <row r="915">
          <cell r="A915">
            <v>101729</v>
          </cell>
          <cell r="B915" t="str">
            <v>D3OR_IRR_01</v>
          </cell>
          <cell r="C915" t="str">
            <v>D3OR_IRR_01</v>
          </cell>
          <cell r="D915" t="str">
            <v>New Conservation</v>
          </cell>
          <cell r="E915" t="str">
            <v>West</v>
          </cell>
          <cell r="F915" t="str">
            <v>DSM, Class 3, OR-Irrigate Price</v>
          </cell>
          <cell r="I915" t="str">
            <v>DSM, Class 3</v>
          </cell>
          <cell r="J915" t="str">
            <v>DSM - Load Control</v>
          </cell>
          <cell r="L915" t="str">
            <v>DSM, Class 3, OR-Irrigate Price</v>
          </cell>
          <cell r="M915" t="str">
            <v>DSM, Class 3</v>
          </cell>
          <cell r="N915" t="str">
            <v>DSM, Class 1</v>
          </cell>
          <cell r="O915" t="str">
            <v>DSM</v>
          </cell>
          <cell r="P915" t="str">
            <v/>
          </cell>
          <cell r="Q915" t="str">
            <v>DSM, Class 1</v>
          </cell>
          <cell r="R915" t="str">
            <v>DSM, Class 1</v>
          </cell>
          <cell r="S915" t="str">
            <v>DSM, Class 1</v>
          </cell>
          <cell r="T915" t="str">
            <v>DSM, Class 1</v>
          </cell>
          <cell r="U915" t="str">
            <v>DSM, Class 3, OR-Irrigate Price</v>
          </cell>
          <cell r="V915" t="str">
            <v>DSM, Class 1</v>
          </cell>
          <cell r="W915" t="str">
            <v>WY</v>
          </cell>
          <cell r="X915" t="str">
            <v>Non_Reporting</v>
          </cell>
        </row>
        <row r="916">
          <cell r="A916">
            <v>101727</v>
          </cell>
          <cell r="B916" t="str">
            <v>D3OR_RES_01</v>
          </cell>
          <cell r="C916" t="str">
            <v>D3OR_RES_01</v>
          </cell>
          <cell r="D916" t="str">
            <v>New Conservation</v>
          </cell>
          <cell r="E916" t="str">
            <v>West</v>
          </cell>
          <cell r="F916" t="str">
            <v>DSM, Class 3, OR-Res Price</v>
          </cell>
          <cell r="I916" t="str">
            <v>DSM, Class 3</v>
          </cell>
          <cell r="J916" t="str">
            <v>DSM - Load Control</v>
          </cell>
          <cell r="L916" t="str">
            <v>DSM, Class 3, OR-Res Price</v>
          </cell>
          <cell r="M916" t="str">
            <v>DSM, Class 3</v>
          </cell>
          <cell r="N916" t="str">
            <v>DSM, Class 1</v>
          </cell>
          <cell r="O916" t="str">
            <v>DSM</v>
          </cell>
          <cell r="P916" t="str">
            <v/>
          </cell>
          <cell r="Q916" t="str">
            <v>DSM, Class 1</v>
          </cell>
          <cell r="R916" t="str">
            <v>DSM, Class 1</v>
          </cell>
          <cell r="S916" t="str">
            <v>DSM, Class 1</v>
          </cell>
          <cell r="T916" t="str">
            <v>DSM, Class 1</v>
          </cell>
          <cell r="U916" t="str">
            <v>DSM, Class 3, OR-Res Price</v>
          </cell>
          <cell r="V916" t="str">
            <v>DSM, Class 1</v>
          </cell>
          <cell r="W916" t="str">
            <v>WY</v>
          </cell>
          <cell r="X916" t="str">
            <v>Non_Reporting</v>
          </cell>
        </row>
        <row r="917">
          <cell r="A917">
            <v>101728</v>
          </cell>
          <cell r="B917" t="str">
            <v>D3OR_RES_02</v>
          </cell>
          <cell r="C917" t="str">
            <v>D3OR_RES_02</v>
          </cell>
          <cell r="D917" t="str">
            <v>New Conservation</v>
          </cell>
          <cell r="E917" t="str">
            <v>West</v>
          </cell>
          <cell r="F917" t="str">
            <v>DSM, Class 3, OR-Res Price</v>
          </cell>
          <cell r="I917" t="str">
            <v>DSM, Class 3</v>
          </cell>
          <cell r="J917" t="str">
            <v>DSM - Load Control</v>
          </cell>
          <cell r="L917" t="str">
            <v>DSM, Class 3, OR-Res Price</v>
          </cell>
          <cell r="M917" t="str">
            <v>DSM, Class 3</v>
          </cell>
          <cell r="N917" t="str">
            <v>DSM, Class 1</v>
          </cell>
          <cell r="O917" t="str">
            <v>DSM</v>
          </cell>
          <cell r="P917" t="str">
            <v/>
          </cell>
          <cell r="Q917" t="str">
            <v>DSM, Class 1</v>
          </cell>
          <cell r="R917" t="str">
            <v>DSM, Class 1</v>
          </cell>
          <cell r="S917" t="str">
            <v>DSM, Class 1</v>
          </cell>
          <cell r="T917" t="str">
            <v>DSM, Class 1</v>
          </cell>
          <cell r="U917" t="str">
            <v>DSM, Class 3, OR-Res Price</v>
          </cell>
          <cell r="V917" t="str">
            <v>DSM, Class 1</v>
          </cell>
          <cell r="W917" t="str">
            <v>WY</v>
          </cell>
          <cell r="X917" t="str">
            <v>Non_Reporting</v>
          </cell>
        </row>
        <row r="918">
          <cell r="A918">
            <v>337100</v>
          </cell>
          <cell r="B918" t="str">
            <v>D3OR_RES_03</v>
          </cell>
          <cell r="C918" t="str">
            <v>D3OR_RES_03</v>
          </cell>
          <cell r="D918" t="str">
            <v>New Conservation</v>
          </cell>
          <cell r="E918" t="str">
            <v>West</v>
          </cell>
          <cell r="F918" t="str">
            <v>DSM, Class 3, OR-Res Price</v>
          </cell>
          <cell r="I918" t="str">
            <v>DSM, Class 3</v>
          </cell>
          <cell r="J918" t="str">
            <v>DSM - Load Control</v>
          </cell>
          <cell r="L918" t="str">
            <v>DSM, Class 3, OR-Res Price</v>
          </cell>
          <cell r="M918" t="str">
            <v>DSM, Class 3</v>
          </cell>
          <cell r="N918" t="str">
            <v>DSM, Class 1</v>
          </cell>
          <cell r="O918" t="str">
            <v>DSM</v>
          </cell>
          <cell r="P918" t="str">
            <v/>
          </cell>
          <cell r="Q918" t="str">
            <v>DSM, Class 1</v>
          </cell>
          <cell r="R918" t="str">
            <v>DSM, Class 1</v>
          </cell>
          <cell r="S918" t="str">
            <v>DSM, Class 1</v>
          </cell>
          <cell r="T918" t="str">
            <v>DSM, Class 1</v>
          </cell>
          <cell r="U918" t="str">
            <v>DSM, Class 3, OR-Res Price</v>
          </cell>
          <cell r="V918" t="str">
            <v>DSM, Class 1</v>
          </cell>
          <cell r="W918" t="str">
            <v>WY</v>
          </cell>
          <cell r="X918" t="str">
            <v>Non_Reporting</v>
          </cell>
        </row>
        <row r="919">
          <cell r="A919">
            <v>337101</v>
          </cell>
          <cell r="B919" t="str">
            <v>D3OR_RES_04</v>
          </cell>
          <cell r="C919" t="str">
            <v>D3OR_RES_04</v>
          </cell>
          <cell r="D919" t="str">
            <v>New Conservation</v>
          </cell>
          <cell r="E919" t="str">
            <v>West</v>
          </cell>
          <cell r="F919" t="str">
            <v>DSM, Class 3, OR-Res Price</v>
          </cell>
          <cell r="I919" t="str">
            <v>DSM, Class 3</v>
          </cell>
          <cell r="J919" t="str">
            <v>DSM - Load Control</v>
          </cell>
          <cell r="L919" t="str">
            <v>DSM, Class 3, OR-Res Price</v>
          </cell>
          <cell r="M919" t="str">
            <v>DSM, Class 3</v>
          </cell>
          <cell r="N919" t="str">
            <v>DSM, Class 1</v>
          </cell>
          <cell r="O919" t="str">
            <v>DSM</v>
          </cell>
          <cell r="P919" t="str">
            <v/>
          </cell>
          <cell r="Q919" t="str">
            <v>DSM, Class 1</v>
          </cell>
          <cell r="R919" t="str">
            <v>DSM, Class 1</v>
          </cell>
          <cell r="S919" t="str">
            <v>DSM, Class 1</v>
          </cell>
          <cell r="T919" t="str">
            <v>DSM, Class 1</v>
          </cell>
          <cell r="U919" t="str">
            <v>DSM, Class 3, OR-Res Price</v>
          </cell>
          <cell r="V919" t="str">
            <v>DSM, Class 1</v>
          </cell>
          <cell r="W919" t="str">
            <v>WY</v>
          </cell>
          <cell r="X919" t="str">
            <v>Non_Reporting</v>
          </cell>
        </row>
        <row r="920">
          <cell r="A920">
            <v>337102</v>
          </cell>
          <cell r="B920" t="str">
            <v>D3OR_RES_05</v>
          </cell>
          <cell r="C920" t="str">
            <v>D3OR_RES_05</v>
          </cell>
          <cell r="D920" t="str">
            <v>New Conservation</v>
          </cell>
          <cell r="E920" t="str">
            <v>West</v>
          </cell>
          <cell r="F920" t="str">
            <v>DSM, Class 3, OR-Res Price</v>
          </cell>
          <cell r="I920" t="str">
            <v>DSM, Class 3</v>
          </cell>
          <cell r="J920" t="str">
            <v>DSM - Load Control</v>
          </cell>
          <cell r="L920" t="str">
            <v>DSM, Class 3, OR-Res Price</v>
          </cell>
          <cell r="M920" t="str">
            <v>DSM, Class 3</v>
          </cell>
          <cell r="N920" t="str">
            <v>DSM, Class 1</v>
          </cell>
          <cell r="O920" t="str">
            <v>DSM</v>
          </cell>
          <cell r="P920" t="str">
            <v/>
          </cell>
          <cell r="Q920" t="str">
            <v>DSM, Class 1</v>
          </cell>
          <cell r="R920" t="str">
            <v>DSM, Class 1</v>
          </cell>
          <cell r="S920" t="str">
            <v>DSM, Class 1</v>
          </cell>
          <cell r="T920" t="str">
            <v>DSM, Class 1</v>
          </cell>
          <cell r="U920" t="str">
            <v>DSM, Class 3, OR-Res Price</v>
          </cell>
          <cell r="V920" t="str">
            <v>DSM, Class 1</v>
          </cell>
          <cell r="W920" t="str">
            <v>WY</v>
          </cell>
          <cell r="X920" t="str">
            <v>Non_Reporting</v>
          </cell>
        </row>
        <row r="921">
          <cell r="A921">
            <v>337107</v>
          </cell>
          <cell r="B921" t="str">
            <v>D3OR_RES_06</v>
          </cell>
          <cell r="C921" t="str">
            <v>D3OR_RES_06</v>
          </cell>
          <cell r="D921" t="str">
            <v>New Conservation</v>
          </cell>
          <cell r="E921" t="str">
            <v>West</v>
          </cell>
          <cell r="F921" t="str">
            <v>DSM, Class 3, OR-Res Price</v>
          </cell>
          <cell r="I921" t="str">
            <v>DSM, Class 3</v>
          </cell>
          <cell r="J921" t="str">
            <v>DSM - Load Control</v>
          </cell>
          <cell r="L921" t="str">
            <v>DSM, Class 3, OR-Res Price</v>
          </cell>
          <cell r="M921" t="str">
            <v>DSM, Class 3</v>
          </cell>
          <cell r="N921" t="str">
            <v>DSM, Class 1</v>
          </cell>
          <cell r="O921" t="str">
            <v>DSM</v>
          </cell>
          <cell r="P921" t="str">
            <v/>
          </cell>
          <cell r="Q921" t="str">
            <v>DSM, Class 1</v>
          </cell>
          <cell r="R921" t="str">
            <v>DSM, Class 1</v>
          </cell>
          <cell r="S921" t="str">
            <v>DSM, Class 1</v>
          </cell>
          <cell r="T921" t="str">
            <v>DSM, Class 1</v>
          </cell>
          <cell r="U921" t="str">
            <v>DSM, Class 3, OR-Res Price</v>
          </cell>
          <cell r="V921" t="str">
            <v>DSM, Class 1</v>
          </cell>
          <cell r="W921" t="str">
            <v>WY</v>
          </cell>
          <cell r="X921" t="str">
            <v>Non_Reporting</v>
          </cell>
        </row>
        <row r="922">
          <cell r="A922">
            <v>337142</v>
          </cell>
          <cell r="B922" t="str">
            <v>D3UT_CI_01</v>
          </cell>
          <cell r="C922" t="str">
            <v>D3UT_CI_01</v>
          </cell>
          <cell r="D922" t="str">
            <v>New Conservation</v>
          </cell>
          <cell r="E922" t="str">
            <v>East</v>
          </cell>
          <cell r="F922" t="str">
            <v>DSM, Class 3, UT-C&amp;I Pricing</v>
          </cell>
          <cell r="I922" t="str">
            <v>DSM, Class 3</v>
          </cell>
          <cell r="J922" t="str">
            <v>DSM - Load Control</v>
          </cell>
          <cell r="L922" t="str">
            <v>DSM, Class 3, UT-C&amp;I Pricing</v>
          </cell>
          <cell r="M922" t="str">
            <v>DSM, Class 3</v>
          </cell>
          <cell r="N922" t="str">
            <v>DSM, Class 1</v>
          </cell>
          <cell r="O922" t="str">
            <v>DSM</v>
          </cell>
          <cell r="P922" t="str">
            <v/>
          </cell>
          <cell r="Q922" t="str">
            <v>DSM, Class 1</v>
          </cell>
          <cell r="R922" t="str">
            <v>DSM, Class 1</v>
          </cell>
          <cell r="S922" t="str">
            <v>DSM, Class 1</v>
          </cell>
          <cell r="T922" t="str">
            <v>DSM, Class 1</v>
          </cell>
          <cell r="U922" t="str">
            <v>DSM, Class 3, UT-C&amp;I Pricing</v>
          </cell>
          <cell r="V922" t="str">
            <v>DSM, Class 1</v>
          </cell>
          <cell r="W922" t="str">
            <v>WY</v>
          </cell>
          <cell r="X922" t="str">
            <v>Non_Reporting</v>
          </cell>
        </row>
        <row r="923">
          <cell r="A923">
            <v>337146</v>
          </cell>
          <cell r="B923" t="str">
            <v>D3UT_CI_02</v>
          </cell>
          <cell r="C923" t="str">
            <v>D3UT_CI_02</v>
          </cell>
          <cell r="D923" t="str">
            <v>New Conservation</v>
          </cell>
          <cell r="E923" t="str">
            <v>East</v>
          </cell>
          <cell r="F923" t="str">
            <v>DSM, Class 3, UT-C&amp;I Pricing</v>
          </cell>
          <cell r="I923" t="str">
            <v>DSM, Class 3</v>
          </cell>
          <cell r="J923" t="str">
            <v>DSM - Load Control</v>
          </cell>
          <cell r="L923" t="str">
            <v>DSM, Class 3, UT-C&amp;I Pricing</v>
          </cell>
          <cell r="M923" t="str">
            <v>DSM, Class 3</v>
          </cell>
          <cell r="N923" t="str">
            <v>DSM, Class 1</v>
          </cell>
          <cell r="O923" t="str">
            <v>DSM</v>
          </cell>
          <cell r="P923" t="str">
            <v/>
          </cell>
          <cell r="Q923" t="str">
            <v>DSM, Class 1</v>
          </cell>
          <cell r="R923" t="str">
            <v>DSM, Class 1</v>
          </cell>
          <cell r="S923" t="str">
            <v>DSM, Class 1</v>
          </cell>
          <cell r="T923" t="str">
            <v>DSM, Class 1</v>
          </cell>
          <cell r="U923" t="str">
            <v>DSM, Class 3, UT-C&amp;I Pricing</v>
          </cell>
          <cell r="V923" t="str">
            <v>DSM, Class 1</v>
          </cell>
          <cell r="W923" t="str">
            <v>WY</v>
          </cell>
          <cell r="X923" t="str">
            <v>Non_Reporting</v>
          </cell>
        </row>
        <row r="924">
          <cell r="A924">
            <v>337147</v>
          </cell>
          <cell r="B924" t="str">
            <v>D3UT_CI_03</v>
          </cell>
          <cell r="C924" t="str">
            <v>D3UT_CI_03</v>
          </cell>
          <cell r="D924" t="str">
            <v>New Conservation</v>
          </cell>
          <cell r="E924" t="str">
            <v>East</v>
          </cell>
          <cell r="F924" t="str">
            <v>DSM, Class 3, UT-C&amp;I Pricing</v>
          </cell>
          <cell r="I924" t="str">
            <v>DSM, Class 3</v>
          </cell>
          <cell r="J924" t="str">
            <v>DSM - Load Control</v>
          </cell>
          <cell r="L924" t="str">
            <v>DSM, Class 3, UT-C&amp;I Pricing</v>
          </cell>
          <cell r="M924" t="str">
            <v>DSM, Class 3</v>
          </cell>
          <cell r="N924" t="str">
            <v>DSM, Class 1</v>
          </cell>
          <cell r="O924" t="str">
            <v>DSM</v>
          </cell>
          <cell r="P924" t="str">
            <v/>
          </cell>
          <cell r="Q924" t="str">
            <v>DSM, Class 1</v>
          </cell>
          <cell r="R924" t="str">
            <v>DSM, Class 1</v>
          </cell>
          <cell r="S924" t="str">
            <v>DSM, Class 1</v>
          </cell>
          <cell r="T924" t="str">
            <v>DSM, Class 1</v>
          </cell>
          <cell r="U924" t="str">
            <v>DSM, Class 3, UT-C&amp;I Pricing</v>
          </cell>
          <cell r="V924" t="str">
            <v>DSM, Class 1</v>
          </cell>
          <cell r="W924" t="str">
            <v>WY</v>
          </cell>
          <cell r="X924" t="str">
            <v>Non_Reporting</v>
          </cell>
        </row>
        <row r="925">
          <cell r="A925">
            <v>337148</v>
          </cell>
          <cell r="B925" t="str">
            <v>D3UT_CI_04</v>
          </cell>
          <cell r="C925" t="str">
            <v>D3UT_CI_04</v>
          </cell>
          <cell r="D925" t="str">
            <v>New Conservation</v>
          </cell>
          <cell r="E925" t="str">
            <v>East</v>
          </cell>
          <cell r="F925" t="str">
            <v>DSM, Class 3, UT-C&amp;I Pricing</v>
          </cell>
          <cell r="I925" t="str">
            <v>DSM, Class 3</v>
          </cell>
          <cell r="J925" t="str">
            <v>DSM - Load Control</v>
          </cell>
          <cell r="L925" t="str">
            <v>DSM, Class 3, UT-C&amp;I Pricing</v>
          </cell>
          <cell r="M925" t="str">
            <v>DSM, Class 3</v>
          </cell>
          <cell r="N925" t="str">
            <v>DSM, Class 1</v>
          </cell>
          <cell r="O925" t="str">
            <v>DSM</v>
          </cell>
          <cell r="P925" t="str">
            <v/>
          </cell>
          <cell r="Q925" t="str">
            <v>DSM, Class 1</v>
          </cell>
          <cell r="R925" t="str">
            <v>DSM, Class 1</v>
          </cell>
          <cell r="S925" t="str">
            <v>DSM, Class 1</v>
          </cell>
          <cell r="T925" t="str">
            <v>DSM, Class 1</v>
          </cell>
          <cell r="U925" t="str">
            <v>DSM, Class 3, UT-C&amp;I Pricing</v>
          </cell>
          <cell r="V925" t="str">
            <v>DSM, Class 1</v>
          </cell>
          <cell r="W925" t="str">
            <v>WY</v>
          </cell>
          <cell r="X925" t="str">
            <v>Non_Reporting</v>
          </cell>
        </row>
        <row r="926">
          <cell r="A926">
            <v>337149</v>
          </cell>
          <cell r="B926" t="str">
            <v>D3UT_CI_05</v>
          </cell>
          <cell r="C926" t="str">
            <v>D3UT_CI_05</v>
          </cell>
          <cell r="D926" t="str">
            <v>New Conservation</v>
          </cell>
          <cell r="E926" t="str">
            <v>East</v>
          </cell>
          <cell r="F926" t="str">
            <v>DSM, Class 3, UT-C&amp;I Pricing</v>
          </cell>
          <cell r="I926" t="str">
            <v>DSM, Class 3</v>
          </cell>
          <cell r="J926" t="str">
            <v>DSM - Load Control</v>
          </cell>
          <cell r="L926" t="str">
            <v>DSM, Class 3, UT-C&amp;I Pricing</v>
          </cell>
          <cell r="M926" t="str">
            <v>DSM, Class 3</v>
          </cell>
          <cell r="N926" t="str">
            <v>DSM, Class 1</v>
          </cell>
          <cell r="O926" t="str">
            <v>DSM</v>
          </cell>
          <cell r="P926" t="str">
            <v/>
          </cell>
          <cell r="Q926" t="str">
            <v>DSM, Class 1</v>
          </cell>
          <cell r="R926" t="str">
            <v>DSM, Class 1</v>
          </cell>
          <cell r="S926" t="str">
            <v>DSM, Class 1</v>
          </cell>
          <cell r="T926" t="str">
            <v>DSM, Class 1</v>
          </cell>
          <cell r="U926" t="str">
            <v>DSM, Class 3, UT-C&amp;I Pricing</v>
          </cell>
          <cell r="V926" t="str">
            <v>DSM, Class 1</v>
          </cell>
          <cell r="W926" t="str">
            <v>WY</v>
          </cell>
          <cell r="X926" t="str">
            <v>Non_Reporting</v>
          </cell>
        </row>
        <row r="927">
          <cell r="A927">
            <v>337150</v>
          </cell>
          <cell r="B927" t="str">
            <v>D3UT_CI_06</v>
          </cell>
          <cell r="C927" t="str">
            <v>D3UT_CI_06</v>
          </cell>
          <cell r="D927" t="str">
            <v>New Conservation</v>
          </cell>
          <cell r="E927" t="str">
            <v>East</v>
          </cell>
          <cell r="F927" t="str">
            <v>DSM, Class 3, UT-C&amp;I Pricing</v>
          </cell>
          <cell r="I927" t="str">
            <v>DSM, Class 3</v>
          </cell>
          <cell r="J927" t="str">
            <v>DSM - Load Control</v>
          </cell>
          <cell r="L927" t="str">
            <v>DSM, Class 3, UT-C&amp;I Pricing</v>
          </cell>
          <cell r="M927" t="str">
            <v>DSM, Class 3</v>
          </cell>
          <cell r="N927" t="str">
            <v>DSM, Class 1</v>
          </cell>
          <cell r="O927" t="str">
            <v>DSM</v>
          </cell>
          <cell r="P927" t="str">
            <v/>
          </cell>
          <cell r="Q927" t="str">
            <v>DSM, Class 1</v>
          </cell>
          <cell r="R927" t="str">
            <v>DSM, Class 1</v>
          </cell>
          <cell r="S927" t="str">
            <v>DSM, Class 1</v>
          </cell>
          <cell r="T927" t="str">
            <v>DSM, Class 1</v>
          </cell>
          <cell r="U927" t="str">
            <v>DSM, Class 3, UT-C&amp;I Pricing</v>
          </cell>
          <cell r="V927" t="str">
            <v>DSM, Class 1</v>
          </cell>
          <cell r="W927" t="str">
            <v>WY</v>
          </cell>
          <cell r="X927" t="str">
            <v>Non_Reporting</v>
          </cell>
        </row>
        <row r="928">
          <cell r="A928">
            <v>337143</v>
          </cell>
          <cell r="B928" t="str">
            <v>D3UT_DBB_01</v>
          </cell>
          <cell r="C928" t="str">
            <v>D3UT_DBB_01</v>
          </cell>
          <cell r="D928" t="str">
            <v>New Conservation</v>
          </cell>
          <cell r="E928" t="str">
            <v>East</v>
          </cell>
          <cell r="F928" t="str">
            <v>DSM, Class 3, UT-C&amp;I Demand Buyback</v>
          </cell>
          <cell r="I928" t="str">
            <v>DSM, Class 3</v>
          </cell>
          <cell r="J928" t="str">
            <v>DSM - Load Control</v>
          </cell>
          <cell r="L928" t="str">
            <v>DSM, Class 3, UT-C&amp;I Demand Buyback</v>
          </cell>
          <cell r="M928" t="str">
            <v>DSM, Class 3</v>
          </cell>
          <cell r="N928" t="str">
            <v>DSM, Class 1</v>
          </cell>
          <cell r="O928" t="str">
            <v>DSM</v>
          </cell>
          <cell r="P928" t="str">
            <v/>
          </cell>
          <cell r="Q928" t="str">
            <v>DSM, Class 1</v>
          </cell>
          <cell r="R928" t="str">
            <v>DSM, Class 1</v>
          </cell>
          <cell r="S928" t="str">
            <v>DSM, Class 1</v>
          </cell>
          <cell r="T928" t="str">
            <v>DSM, Class 1</v>
          </cell>
          <cell r="U928" t="str">
            <v>DSM, Class 3, UT-C&amp;I Demand Buyback</v>
          </cell>
          <cell r="V928" t="str">
            <v>DSM, Class 1</v>
          </cell>
          <cell r="W928" t="str">
            <v>WY</v>
          </cell>
          <cell r="X928" t="str">
            <v>Non_Reporting</v>
          </cell>
        </row>
        <row r="929">
          <cell r="A929">
            <v>337145</v>
          </cell>
          <cell r="B929" t="str">
            <v>D3UT_DBB_02</v>
          </cell>
          <cell r="C929" t="str">
            <v>D3UT_DBB_02</v>
          </cell>
          <cell r="D929" t="str">
            <v>New Conservation</v>
          </cell>
          <cell r="E929" t="str">
            <v>East</v>
          </cell>
          <cell r="F929" t="str">
            <v>DSM, Class 3, UT-C&amp;I Demand Buyback</v>
          </cell>
          <cell r="I929" t="str">
            <v>DSM, Class 3</v>
          </cell>
          <cell r="J929" t="str">
            <v>DSM - Load Control</v>
          </cell>
          <cell r="L929" t="str">
            <v>DSM, Class 3, UT-C&amp;I Demand Buyback</v>
          </cell>
          <cell r="M929" t="str">
            <v>DSM, Class 3</v>
          </cell>
          <cell r="N929" t="str">
            <v>DSM, Class 1</v>
          </cell>
          <cell r="O929" t="str">
            <v>DSM</v>
          </cell>
          <cell r="P929" t="str">
            <v/>
          </cell>
          <cell r="Q929" t="str">
            <v>DSM, Class 1</v>
          </cell>
          <cell r="R929" t="str">
            <v>DSM, Class 1</v>
          </cell>
          <cell r="S929" t="str">
            <v>DSM, Class 1</v>
          </cell>
          <cell r="T929" t="str">
            <v>DSM, Class 1</v>
          </cell>
          <cell r="U929" t="str">
            <v>DSM, Class 3, UT-C&amp;I Demand Buyback</v>
          </cell>
          <cell r="V929" t="str">
            <v>DSM, Class 1</v>
          </cell>
          <cell r="W929" t="str">
            <v>WY</v>
          </cell>
          <cell r="X929" t="str">
            <v>Non_Reporting</v>
          </cell>
        </row>
        <row r="930">
          <cell r="A930">
            <v>337144</v>
          </cell>
          <cell r="B930" t="str">
            <v>D3UT_IRR_01</v>
          </cell>
          <cell r="C930" t="str">
            <v>D3UT_IRR_01</v>
          </cell>
          <cell r="D930" t="str">
            <v>New Conservation</v>
          </cell>
          <cell r="E930" t="str">
            <v>East</v>
          </cell>
          <cell r="F930" t="str">
            <v>DSM, Class 3, UT-Irrigate Price</v>
          </cell>
          <cell r="I930" t="str">
            <v>DSM, Class 3</v>
          </cell>
          <cell r="J930" t="str">
            <v>DSM - Load Control</v>
          </cell>
          <cell r="L930" t="str">
            <v>DSM, Class 3, UT-Irrigate Price</v>
          </cell>
          <cell r="M930" t="str">
            <v>DSM, Class 3</v>
          </cell>
          <cell r="N930" t="str">
            <v>DSM, Class 1</v>
          </cell>
          <cell r="O930" t="str">
            <v>DSM</v>
          </cell>
          <cell r="P930" t="str">
            <v/>
          </cell>
          <cell r="Q930" t="str">
            <v>DSM, Class 1</v>
          </cell>
          <cell r="R930" t="str">
            <v>DSM, Class 1</v>
          </cell>
          <cell r="S930" t="str">
            <v>DSM, Class 1</v>
          </cell>
          <cell r="T930" t="str">
            <v>DSM, Class 1</v>
          </cell>
          <cell r="U930" t="str">
            <v>DSM, Class 3, UT-Irrigate Price</v>
          </cell>
          <cell r="V930" t="str">
            <v>DSM, Class 1</v>
          </cell>
          <cell r="W930" t="str">
            <v>WY</v>
          </cell>
          <cell r="X930" t="str">
            <v>Non_Reporting</v>
          </cell>
        </row>
        <row r="931">
          <cell r="A931">
            <v>101730</v>
          </cell>
          <cell r="B931" t="str">
            <v>D3UT_RES_01</v>
          </cell>
          <cell r="C931" t="str">
            <v>D3UT_RES_01</v>
          </cell>
          <cell r="D931" t="str">
            <v>New Conservation</v>
          </cell>
          <cell r="E931" t="str">
            <v>East</v>
          </cell>
          <cell r="F931" t="str">
            <v>DSM, Class 3, UT-Res Price</v>
          </cell>
          <cell r="I931" t="str">
            <v>DSM, Class 3</v>
          </cell>
          <cell r="J931" t="str">
            <v>DSM - Load Control</v>
          </cell>
          <cell r="L931" t="str">
            <v>DSM, Class 3, UT-Res Price</v>
          </cell>
          <cell r="M931" t="str">
            <v>DSM, Class 3</v>
          </cell>
          <cell r="N931" t="str">
            <v>DSM, Class 1</v>
          </cell>
          <cell r="O931" t="str">
            <v>DSM</v>
          </cell>
          <cell r="P931" t="str">
            <v/>
          </cell>
          <cell r="Q931" t="str">
            <v>DSM, Class 1</v>
          </cell>
          <cell r="R931" t="str">
            <v>DSM, Class 1</v>
          </cell>
          <cell r="S931" t="str">
            <v>DSM, Class 1</v>
          </cell>
          <cell r="T931" t="str">
            <v>DSM, Class 1</v>
          </cell>
          <cell r="U931" t="str">
            <v>DSM, Class 3, UT-Res Price</v>
          </cell>
          <cell r="V931" t="str">
            <v>DSM, Class 1</v>
          </cell>
          <cell r="W931" t="str">
            <v>WY</v>
          </cell>
          <cell r="X931" t="str">
            <v>Non_Reporting</v>
          </cell>
        </row>
        <row r="932">
          <cell r="A932">
            <v>101731</v>
          </cell>
          <cell r="B932" t="str">
            <v>D3UT_RES_02</v>
          </cell>
          <cell r="C932" t="str">
            <v>D3UT_RES_02</v>
          </cell>
          <cell r="D932" t="str">
            <v>New Conservation</v>
          </cell>
          <cell r="E932" t="str">
            <v>East</v>
          </cell>
          <cell r="F932" t="str">
            <v>DSM, Class 3, UT-Res Price</v>
          </cell>
          <cell r="I932" t="str">
            <v>DSM, Class 3</v>
          </cell>
          <cell r="J932" t="str">
            <v>DSM - Load Control</v>
          </cell>
          <cell r="L932" t="str">
            <v>DSM, Class 3, UT-Res Price</v>
          </cell>
          <cell r="M932" t="str">
            <v>DSM, Class 3</v>
          </cell>
          <cell r="N932" t="str">
            <v>DSM, Class 1</v>
          </cell>
          <cell r="O932" t="str">
            <v>DSM</v>
          </cell>
          <cell r="P932" t="str">
            <v/>
          </cell>
          <cell r="Q932" t="str">
            <v>DSM, Class 1</v>
          </cell>
          <cell r="R932" t="str">
            <v>DSM, Class 1</v>
          </cell>
          <cell r="S932" t="str">
            <v>DSM, Class 1</v>
          </cell>
          <cell r="T932" t="str">
            <v>DSM, Class 1</v>
          </cell>
          <cell r="U932" t="str">
            <v>DSM, Class 3, UT-Res Price</v>
          </cell>
          <cell r="V932" t="str">
            <v>DSM, Class 1</v>
          </cell>
          <cell r="W932" t="str">
            <v>WY</v>
          </cell>
          <cell r="X932" t="str">
            <v>Non_Reporting</v>
          </cell>
        </row>
        <row r="933">
          <cell r="A933">
            <v>337133</v>
          </cell>
          <cell r="B933" t="str">
            <v>D3UT_RES_03</v>
          </cell>
          <cell r="C933" t="str">
            <v>D3UT_RES_03</v>
          </cell>
          <cell r="D933" t="str">
            <v>New Conservation</v>
          </cell>
          <cell r="E933" t="str">
            <v>East</v>
          </cell>
          <cell r="F933" t="str">
            <v>DSM, Class 3, UT-Res Price</v>
          </cell>
          <cell r="I933" t="str">
            <v>DSM, Class 3</v>
          </cell>
          <cell r="J933" t="str">
            <v>DSM - Load Control</v>
          </cell>
          <cell r="L933" t="str">
            <v>DSM, Class 3, UT-Res Price</v>
          </cell>
          <cell r="M933" t="str">
            <v>DSM, Class 3</v>
          </cell>
          <cell r="N933" t="str">
            <v>DSM, Class 1</v>
          </cell>
          <cell r="O933" t="str">
            <v>DSM</v>
          </cell>
          <cell r="P933" t="str">
            <v/>
          </cell>
          <cell r="Q933" t="str">
            <v>DSM, Class 1</v>
          </cell>
          <cell r="R933" t="str">
            <v>DSM, Class 1</v>
          </cell>
          <cell r="S933" t="str">
            <v>DSM, Class 1</v>
          </cell>
          <cell r="T933" t="str">
            <v>DSM, Class 1</v>
          </cell>
          <cell r="U933" t="str">
            <v>DSM, Class 3, UT-Res Price</v>
          </cell>
          <cell r="V933" t="str">
            <v>DSM, Class 1</v>
          </cell>
          <cell r="W933" t="str">
            <v>WY</v>
          </cell>
          <cell r="X933" t="str">
            <v>Non_Reporting</v>
          </cell>
        </row>
        <row r="934">
          <cell r="A934">
            <v>337134</v>
          </cell>
          <cell r="B934" t="str">
            <v>D3UT_RES_04</v>
          </cell>
          <cell r="C934" t="str">
            <v>D3UT_RES_04</v>
          </cell>
          <cell r="D934" t="str">
            <v>New Conservation</v>
          </cell>
          <cell r="E934" t="str">
            <v>East</v>
          </cell>
          <cell r="F934" t="str">
            <v>DSM, Class 3, UT-Res Price</v>
          </cell>
          <cell r="I934" t="str">
            <v>DSM, Class 3</v>
          </cell>
          <cell r="J934" t="str">
            <v>DSM - Load Control</v>
          </cell>
          <cell r="L934" t="str">
            <v>DSM, Class 3, UT-Res Price</v>
          </cell>
          <cell r="M934" t="str">
            <v>DSM, Class 3</v>
          </cell>
          <cell r="N934" t="str">
            <v>DSM, Class 1</v>
          </cell>
          <cell r="O934" t="str">
            <v>DSM</v>
          </cell>
          <cell r="P934" t="str">
            <v/>
          </cell>
          <cell r="Q934" t="str">
            <v>DSM, Class 1</v>
          </cell>
          <cell r="R934" t="str">
            <v>DSM, Class 1</v>
          </cell>
          <cell r="S934" t="str">
            <v>DSM, Class 1</v>
          </cell>
          <cell r="T934" t="str">
            <v>DSM, Class 1</v>
          </cell>
          <cell r="U934" t="str">
            <v>DSM, Class 3, UT-Res Price</v>
          </cell>
          <cell r="V934" t="str">
            <v>DSM, Class 1</v>
          </cell>
          <cell r="W934" t="str">
            <v>WY</v>
          </cell>
          <cell r="X934" t="str">
            <v>Non_Reporting</v>
          </cell>
        </row>
        <row r="935">
          <cell r="A935">
            <v>337135</v>
          </cell>
          <cell r="B935" t="str">
            <v>D3UT_RES_05</v>
          </cell>
          <cell r="C935" t="str">
            <v>D3UT_RES_05</v>
          </cell>
          <cell r="D935" t="str">
            <v>New Conservation</v>
          </cell>
          <cell r="E935" t="str">
            <v>East</v>
          </cell>
          <cell r="F935" t="str">
            <v>DSM, Class 3, UT-Res Price</v>
          </cell>
          <cell r="I935" t="str">
            <v>DSM, Class 3</v>
          </cell>
          <cell r="J935" t="str">
            <v>DSM - Load Control</v>
          </cell>
          <cell r="L935" t="str">
            <v>DSM, Class 3, UT-Res Price</v>
          </cell>
          <cell r="M935" t="str">
            <v>DSM, Class 3</v>
          </cell>
          <cell r="N935" t="str">
            <v>DSM, Class 1</v>
          </cell>
          <cell r="O935" t="str">
            <v>DSM</v>
          </cell>
          <cell r="P935" t="str">
            <v/>
          </cell>
          <cell r="Q935" t="str">
            <v>DSM, Class 1</v>
          </cell>
          <cell r="R935" t="str">
            <v>DSM, Class 1</v>
          </cell>
          <cell r="S935" t="str">
            <v>DSM, Class 1</v>
          </cell>
          <cell r="T935" t="str">
            <v>DSM, Class 1</v>
          </cell>
          <cell r="U935" t="str">
            <v>DSM, Class 3, UT-Res Price</v>
          </cell>
          <cell r="V935" t="str">
            <v>DSM, Class 1</v>
          </cell>
          <cell r="W935" t="str">
            <v>WY</v>
          </cell>
          <cell r="X935" t="str">
            <v>Non_Reporting</v>
          </cell>
        </row>
        <row r="936">
          <cell r="A936">
            <v>337136</v>
          </cell>
          <cell r="B936" t="str">
            <v>D3UT_RES_06</v>
          </cell>
          <cell r="C936" t="str">
            <v>D3UT_RES_06</v>
          </cell>
          <cell r="D936" t="str">
            <v>New Conservation</v>
          </cell>
          <cell r="E936" t="str">
            <v>East</v>
          </cell>
          <cell r="F936" t="str">
            <v>DSM, Class 3, UT-Res Price</v>
          </cell>
          <cell r="I936" t="str">
            <v>DSM, Class 3</v>
          </cell>
          <cell r="J936" t="str">
            <v>DSM - Load Control</v>
          </cell>
          <cell r="L936" t="str">
            <v>DSM, Class 3, UT-Res Price</v>
          </cell>
          <cell r="M936" t="str">
            <v>DSM, Class 3</v>
          </cell>
          <cell r="N936" t="str">
            <v>DSM, Class 1</v>
          </cell>
          <cell r="O936" t="str">
            <v>DSM</v>
          </cell>
          <cell r="P936" t="str">
            <v/>
          </cell>
          <cell r="Q936" t="str">
            <v>DSM, Class 1</v>
          </cell>
          <cell r="R936" t="str">
            <v>DSM, Class 1</v>
          </cell>
          <cell r="S936" t="str">
            <v>DSM, Class 1</v>
          </cell>
          <cell r="T936" t="str">
            <v>DSM, Class 1</v>
          </cell>
          <cell r="U936" t="str">
            <v>DSM, Class 3, UT-Res Price</v>
          </cell>
          <cell r="V936" t="str">
            <v>DSM, Class 1</v>
          </cell>
          <cell r="W936" t="str">
            <v>WY</v>
          </cell>
          <cell r="X936" t="str">
            <v>Non_Reporting</v>
          </cell>
        </row>
        <row r="937">
          <cell r="A937">
            <v>337137</v>
          </cell>
          <cell r="B937" t="str">
            <v>D3UT_RES_07</v>
          </cell>
          <cell r="C937" t="str">
            <v>D3UT_RES_07</v>
          </cell>
          <cell r="D937" t="str">
            <v>New Conservation</v>
          </cell>
          <cell r="E937" t="str">
            <v>East</v>
          </cell>
          <cell r="F937" t="str">
            <v>DSM, Class 3, UT-Res Price</v>
          </cell>
          <cell r="I937" t="str">
            <v>DSM, Class 3</v>
          </cell>
          <cell r="J937" t="str">
            <v>DSM - Load Control</v>
          </cell>
          <cell r="L937" t="str">
            <v>DSM, Class 3, UT-Res Price</v>
          </cell>
          <cell r="M937" t="str">
            <v>DSM, Class 3</v>
          </cell>
          <cell r="N937" t="str">
            <v>DSM, Class 1</v>
          </cell>
          <cell r="O937" t="str">
            <v>DSM</v>
          </cell>
          <cell r="P937" t="str">
            <v/>
          </cell>
          <cell r="Q937" t="str">
            <v>DSM, Class 1</v>
          </cell>
          <cell r="R937" t="str">
            <v>DSM, Class 1</v>
          </cell>
          <cell r="S937" t="str">
            <v>DSM, Class 1</v>
          </cell>
          <cell r="T937" t="str">
            <v>DSM, Class 1</v>
          </cell>
          <cell r="U937" t="str">
            <v>DSM, Class 3, UT-Res Price</v>
          </cell>
          <cell r="V937" t="str">
            <v>DSM, Class 1</v>
          </cell>
          <cell r="W937" t="str">
            <v>WY</v>
          </cell>
          <cell r="X937" t="str">
            <v>Non_Reporting</v>
          </cell>
        </row>
        <row r="938">
          <cell r="A938">
            <v>337138</v>
          </cell>
          <cell r="B938" t="str">
            <v>D3UT_RES_08</v>
          </cell>
          <cell r="C938" t="str">
            <v>D3UT_RES_08</v>
          </cell>
          <cell r="D938" t="str">
            <v>New Conservation</v>
          </cell>
          <cell r="E938" t="str">
            <v>East</v>
          </cell>
          <cell r="F938" t="str">
            <v>DSM, Class 3, UT-Res Price</v>
          </cell>
          <cell r="I938" t="str">
            <v>DSM, Class 3</v>
          </cell>
          <cell r="J938" t="str">
            <v>DSM - Load Control</v>
          </cell>
          <cell r="L938" t="str">
            <v>DSM, Class 3, UT-Res Price</v>
          </cell>
          <cell r="M938" t="str">
            <v>DSM, Class 3</v>
          </cell>
          <cell r="N938" t="str">
            <v>DSM, Class 1</v>
          </cell>
          <cell r="O938" t="str">
            <v>DSM</v>
          </cell>
          <cell r="P938" t="str">
            <v/>
          </cell>
          <cell r="Q938" t="str">
            <v>DSM, Class 1</v>
          </cell>
          <cell r="R938" t="str">
            <v>DSM, Class 1</v>
          </cell>
          <cell r="S938" t="str">
            <v>DSM, Class 1</v>
          </cell>
          <cell r="T938" t="str">
            <v>DSM, Class 1</v>
          </cell>
          <cell r="U938" t="str">
            <v>DSM, Class 3, UT-Res Price</v>
          </cell>
          <cell r="V938" t="str">
            <v>DSM, Class 1</v>
          </cell>
          <cell r="W938" t="str">
            <v>WY</v>
          </cell>
          <cell r="X938" t="str">
            <v>Non_Reporting</v>
          </cell>
        </row>
        <row r="939">
          <cell r="A939">
            <v>337139</v>
          </cell>
          <cell r="B939" t="str">
            <v>D3UT_RES_09</v>
          </cell>
          <cell r="C939" t="str">
            <v>D3UT_RES_09</v>
          </cell>
          <cell r="D939" t="str">
            <v>New Conservation</v>
          </cell>
          <cell r="E939" t="str">
            <v>East</v>
          </cell>
          <cell r="F939" t="str">
            <v>DSM, Class 3, UT-Res Price</v>
          </cell>
          <cell r="I939" t="str">
            <v>DSM, Class 3</v>
          </cell>
          <cell r="J939" t="str">
            <v>DSM - Load Control</v>
          </cell>
          <cell r="L939" t="str">
            <v>DSM, Class 3, UT-Res Price</v>
          </cell>
          <cell r="M939" t="str">
            <v>DSM, Class 3</v>
          </cell>
          <cell r="N939" t="str">
            <v>DSM, Class 1</v>
          </cell>
          <cell r="O939" t="str">
            <v>DSM</v>
          </cell>
          <cell r="P939" t="str">
            <v/>
          </cell>
          <cell r="Q939" t="str">
            <v>DSM, Class 1</v>
          </cell>
          <cell r="R939" t="str">
            <v>DSM, Class 1</v>
          </cell>
          <cell r="S939" t="str">
            <v>DSM, Class 1</v>
          </cell>
          <cell r="T939" t="str">
            <v>DSM, Class 1</v>
          </cell>
          <cell r="U939" t="str">
            <v>DSM, Class 3, UT-Res Price</v>
          </cell>
          <cell r="V939" t="str">
            <v>DSM, Class 1</v>
          </cell>
          <cell r="W939" t="str">
            <v>WY</v>
          </cell>
          <cell r="X939" t="str">
            <v>Non_Reporting</v>
          </cell>
        </row>
        <row r="940">
          <cell r="A940">
            <v>337140</v>
          </cell>
          <cell r="B940" t="str">
            <v>D3UT_RES_10</v>
          </cell>
          <cell r="C940" t="str">
            <v>D3UT_RES_10</v>
          </cell>
          <cell r="D940" t="str">
            <v>New Conservation</v>
          </cell>
          <cell r="E940" t="str">
            <v>East</v>
          </cell>
          <cell r="F940" t="str">
            <v>DSM, Class 3, UT-Res Price</v>
          </cell>
          <cell r="I940" t="str">
            <v>DSM, Class 3</v>
          </cell>
          <cell r="J940" t="str">
            <v>DSM - Load Control</v>
          </cell>
          <cell r="L940" t="str">
            <v>DSM, Class 3, UT-Res Price</v>
          </cell>
          <cell r="M940" t="str">
            <v>DSM, Class 3</v>
          </cell>
          <cell r="N940" t="str">
            <v>DSM, Class 1</v>
          </cell>
          <cell r="O940" t="str">
            <v>DSM</v>
          </cell>
          <cell r="P940" t="str">
            <v/>
          </cell>
          <cell r="Q940" t="str">
            <v>DSM, Class 1</v>
          </cell>
          <cell r="R940" t="str">
            <v>DSM, Class 1</v>
          </cell>
          <cell r="S940" t="str">
            <v>DSM, Class 1</v>
          </cell>
          <cell r="T940" t="str">
            <v>DSM, Class 1</v>
          </cell>
          <cell r="U940" t="str">
            <v>DSM, Class 3, UT-Res Price</v>
          </cell>
          <cell r="V940" t="str">
            <v>DSM, Class 1</v>
          </cell>
          <cell r="W940" t="str">
            <v>WY</v>
          </cell>
          <cell r="X940" t="str">
            <v>Non_Reporting</v>
          </cell>
        </row>
        <row r="941">
          <cell r="A941">
            <v>337141</v>
          </cell>
          <cell r="B941" t="str">
            <v>D3UT_RES_11</v>
          </cell>
          <cell r="C941" t="str">
            <v>D3UT_RES_11</v>
          </cell>
          <cell r="D941" t="str">
            <v>New Conservation</v>
          </cell>
          <cell r="E941" t="str">
            <v>East</v>
          </cell>
          <cell r="F941" t="str">
            <v>DSM, Class 3, UT-Res Price</v>
          </cell>
          <cell r="I941" t="str">
            <v>DSM, Class 3</v>
          </cell>
          <cell r="J941" t="str">
            <v>DSM - Load Control</v>
          </cell>
          <cell r="L941" t="str">
            <v>DSM, Class 3, UT-Res Price</v>
          </cell>
          <cell r="M941" t="str">
            <v>DSM, Class 3</v>
          </cell>
          <cell r="N941" t="str">
            <v>DSM, Class 1</v>
          </cell>
          <cell r="O941" t="str">
            <v>DSM</v>
          </cell>
          <cell r="P941" t="str">
            <v/>
          </cell>
          <cell r="Q941" t="str">
            <v>DSM, Class 1</v>
          </cell>
          <cell r="R941" t="str">
            <v>DSM, Class 1</v>
          </cell>
          <cell r="S941" t="str">
            <v>DSM, Class 1</v>
          </cell>
          <cell r="T941" t="str">
            <v>DSM, Class 1</v>
          </cell>
          <cell r="U941" t="str">
            <v>DSM, Class 3, UT-Res Price</v>
          </cell>
          <cell r="V941" t="str">
            <v>DSM, Class 1</v>
          </cell>
          <cell r="W941" t="str">
            <v>WY</v>
          </cell>
          <cell r="X941" t="str">
            <v>Non_Reporting</v>
          </cell>
        </row>
        <row r="942">
          <cell r="A942">
            <v>337152</v>
          </cell>
          <cell r="B942" t="str">
            <v>D3WA_CI_01</v>
          </cell>
          <cell r="C942" t="str">
            <v>D3WA_CI_01</v>
          </cell>
          <cell r="D942" t="str">
            <v>New Conservation</v>
          </cell>
          <cell r="E942" t="str">
            <v>West</v>
          </cell>
          <cell r="F942" t="str">
            <v>DSM, Class 3, WA-C&amp;I Pricing</v>
          </cell>
          <cell r="I942" t="str">
            <v>DSM, Class 3</v>
          </cell>
          <cell r="J942" t="str">
            <v>DSM - Load Control</v>
          </cell>
          <cell r="L942" t="str">
            <v>DSM, Class 3, WA-C&amp;I Pricing</v>
          </cell>
          <cell r="M942" t="str">
            <v>DSM, Class 3</v>
          </cell>
          <cell r="N942" t="str">
            <v>DSM, Class 1</v>
          </cell>
          <cell r="O942" t="str">
            <v>DSM</v>
          </cell>
          <cell r="P942" t="str">
            <v/>
          </cell>
          <cell r="Q942" t="str">
            <v>DSM, Class 1</v>
          </cell>
          <cell r="R942" t="str">
            <v>DSM, Class 1</v>
          </cell>
          <cell r="S942" t="str">
            <v>DSM, Class 1</v>
          </cell>
          <cell r="T942" t="str">
            <v>DSM, Class 1</v>
          </cell>
          <cell r="U942" t="str">
            <v>DSM, Class 3, WA-C&amp;I Pricing</v>
          </cell>
          <cell r="V942" t="str">
            <v>DSM, Class 1</v>
          </cell>
          <cell r="W942" t="str">
            <v>WY</v>
          </cell>
          <cell r="X942" t="str">
            <v>Non_Reporting</v>
          </cell>
        </row>
        <row r="943">
          <cell r="A943">
            <v>337156</v>
          </cell>
          <cell r="B943" t="str">
            <v>D3WA_CI_02</v>
          </cell>
          <cell r="C943" t="str">
            <v>D3WA_CI_02</v>
          </cell>
          <cell r="D943" t="str">
            <v>New Conservation</v>
          </cell>
          <cell r="E943" t="str">
            <v>West</v>
          </cell>
          <cell r="F943" t="str">
            <v>DSM, Class 3, WA-C&amp;I Pricing</v>
          </cell>
          <cell r="I943" t="str">
            <v>DSM, Class 3</v>
          </cell>
          <cell r="J943" t="str">
            <v>DSM - Load Control</v>
          </cell>
          <cell r="L943" t="str">
            <v>DSM, Class 3, WA-C&amp;I Pricing</v>
          </cell>
          <cell r="M943" t="str">
            <v>DSM, Class 3</v>
          </cell>
          <cell r="N943" t="str">
            <v>DSM, Class 1</v>
          </cell>
          <cell r="O943" t="str">
            <v>DSM</v>
          </cell>
          <cell r="P943" t="str">
            <v/>
          </cell>
          <cell r="Q943" t="str">
            <v>DSM, Class 1</v>
          </cell>
          <cell r="R943" t="str">
            <v>DSM, Class 1</v>
          </cell>
          <cell r="S943" t="str">
            <v>DSM, Class 1</v>
          </cell>
          <cell r="T943" t="str">
            <v>DSM, Class 1</v>
          </cell>
          <cell r="U943" t="str">
            <v>DSM, Class 3, WA-C&amp;I Pricing</v>
          </cell>
          <cell r="V943" t="str">
            <v>DSM, Class 1</v>
          </cell>
          <cell r="W943" t="str">
            <v>WY</v>
          </cell>
          <cell r="X943" t="str">
            <v>Non_Reporting</v>
          </cell>
        </row>
        <row r="944">
          <cell r="A944">
            <v>337153</v>
          </cell>
          <cell r="B944" t="str">
            <v>D3WA_DBB_01</v>
          </cell>
          <cell r="C944" t="str">
            <v>D3WA_DBB_01</v>
          </cell>
          <cell r="D944" t="str">
            <v>New Conservation</v>
          </cell>
          <cell r="E944" t="str">
            <v>West</v>
          </cell>
          <cell r="F944" t="str">
            <v>DSM, Class 3, WA-C&amp;I Demand Buyback</v>
          </cell>
          <cell r="I944" t="str">
            <v>DSM, Class 3</v>
          </cell>
          <cell r="J944" t="str">
            <v>DSM - Load Control</v>
          </cell>
          <cell r="L944" t="str">
            <v>DSM, Class 3, WA-C&amp;I Demand Buyback</v>
          </cell>
          <cell r="M944" t="str">
            <v>DSM, Class 3</v>
          </cell>
          <cell r="N944" t="str">
            <v>DSM, Class 1</v>
          </cell>
          <cell r="O944" t="str">
            <v>DSM</v>
          </cell>
          <cell r="P944" t="str">
            <v/>
          </cell>
          <cell r="Q944" t="str">
            <v>DSM, Class 1</v>
          </cell>
          <cell r="R944" t="str">
            <v>DSM, Class 1</v>
          </cell>
          <cell r="S944" t="str">
            <v>DSM, Class 1</v>
          </cell>
          <cell r="T944" t="str">
            <v>DSM, Class 1</v>
          </cell>
          <cell r="U944" t="str">
            <v>DSM, Class 3, WA-C&amp;I Demand Buyback</v>
          </cell>
          <cell r="V944" t="str">
            <v>DSM, Class 1</v>
          </cell>
          <cell r="W944" t="str">
            <v>WY</v>
          </cell>
          <cell r="X944" t="str">
            <v>Non_Reporting</v>
          </cell>
        </row>
        <row r="945">
          <cell r="A945">
            <v>101732</v>
          </cell>
          <cell r="B945" t="str">
            <v>D3WA_IRR_01</v>
          </cell>
          <cell r="C945" t="str">
            <v>D3WA_IRR_01</v>
          </cell>
          <cell r="D945" t="str">
            <v>New Conservation</v>
          </cell>
          <cell r="E945" t="str">
            <v>West</v>
          </cell>
          <cell r="F945" t="str">
            <v>DSM, Class 3, WA-Irrigate Price</v>
          </cell>
          <cell r="I945" t="str">
            <v>DSM, Class 3</v>
          </cell>
          <cell r="J945" t="str">
            <v>DSM - Load Control</v>
          </cell>
          <cell r="L945" t="str">
            <v>DSM, Class 3, WA-Irrigate Price</v>
          </cell>
          <cell r="M945" t="str">
            <v>DSM, Class 3</v>
          </cell>
          <cell r="N945" t="str">
            <v>DSM, Class 1</v>
          </cell>
          <cell r="O945" t="str">
            <v>DSM</v>
          </cell>
          <cell r="P945" t="str">
            <v/>
          </cell>
          <cell r="Q945" t="str">
            <v>DSM, Class 1</v>
          </cell>
          <cell r="R945" t="str">
            <v>DSM, Class 1</v>
          </cell>
          <cell r="S945" t="str">
            <v>DSM, Class 1</v>
          </cell>
          <cell r="T945" t="str">
            <v>DSM, Class 1</v>
          </cell>
          <cell r="U945" t="str">
            <v>DSM, Class 3, WA-Irrigate Price</v>
          </cell>
          <cell r="V945" t="str">
            <v>DSM, Class 1</v>
          </cell>
          <cell r="W945" t="str">
            <v>WY</v>
          </cell>
          <cell r="X945" t="str">
            <v>Non_Reporting</v>
          </cell>
        </row>
        <row r="946">
          <cell r="A946">
            <v>101733</v>
          </cell>
          <cell r="B946" t="str">
            <v>D3WA_RES_01</v>
          </cell>
          <cell r="C946" t="str">
            <v>D3WA_RES_01</v>
          </cell>
          <cell r="D946" t="str">
            <v>New Conservation</v>
          </cell>
          <cell r="E946" t="str">
            <v>West</v>
          </cell>
          <cell r="F946" t="str">
            <v>DSM, Class 3, WA-Res Price</v>
          </cell>
          <cell r="I946" t="str">
            <v>DSM, Class 3</v>
          </cell>
          <cell r="J946" t="str">
            <v>DSM - Load Control</v>
          </cell>
          <cell r="L946" t="str">
            <v>DSM, Class 3, WA-Res Price</v>
          </cell>
          <cell r="M946" t="str">
            <v>DSM, Class 3</v>
          </cell>
          <cell r="N946" t="str">
            <v>DSM, Class 1</v>
          </cell>
          <cell r="O946" t="str">
            <v>DSM</v>
          </cell>
          <cell r="P946" t="str">
            <v/>
          </cell>
          <cell r="Q946" t="str">
            <v>DSM, Class 1</v>
          </cell>
          <cell r="R946" t="str">
            <v>DSM, Class 1</v>
          </cell>
          <cell r="S946" t="str">
            <v>DSM, Class 1</v>
          </cell>
          <cell r="T946" t="str">
            <v>DSM, Class 1</v>
          </cell>
          <cell r="U946" t="str">
            <v>DSM, Class 3, WA-Res Price</v>
          </cell>
          <cell r="V946" t="str">
            <v>DSM, Class 1</v>
          </cell>
          <cell r="W946" t="str">
            <v>WY</v>
          </cell>
          <cell r="X946" t="str">
            <v>Non_Reporting</v>
          </cell>
        </row>
        <row r="947">
          <cell r="A947">
            <v>101734</v>
          </cell>
          <cell r="B947" t="str">
            <v>D3WA_RES_02</v>
          </cell>
          <cell r="C947" t="str">
            <v>D3WA_RES_02</v>
          </cell>
          <cell r="D947" t="str">
            <v>New Conservation</v>
          </cell>
          <cell r="E947" t="str">
            <v>West</v>
          </cell>
          <cell r="F947" t="str">
            <v>DSM, Class 3, WA-Res Price</v>
          </cell>
          <cell r="I947" t="str">
            <v>DSM, Class 3</v>
          </cell>
          <cell r="J947" t="str">
            <v>DSM - Load Control</v>
          </cell>
          <cell r="L947" t="str">
            <v>DSM, Class 3, WA-Res Price</v>
          </cell>
          <cell r="M947" t="str">
            <v>DSM, Class 3</v>
          </cell>
          <cell r="N947" t="str">
            <v>DSM, Class 1</v>
          </cell>
          <cell r="O947" t="str">
            <v>DSM</v>
          </cell>
          <cell r="P947" t="str">
            <v/>
          </cell>
          <cell r="Q947" t="str">
            <v>DSM, Class 1</v>
          </cell>
          <cell r="R947" t="str">
            <v>DSM, Class 1</v>
          </cell>
          <cell r="S947" t="str">
            <v>DSM, Class 1</v>
          </cell>
          <cell r="T947" t="str">
            <v>DSM, Class 1</v>
          </cell>
          <cell r="U947" t="str">
            <v>DSM, Class 3, WA-Res Price</v>
          </cell>
          <cell r="V947" t="str">
            <v>DSM, Class 1</v>
          </cell>
          <cell r="W947" t="str">
            <v>WY</v>
          </cell>
          <cell r="X947" t="str">
            <v>Non_Reporting</v>
          </cell>
        </row>
        <row r="948">
          <cell r="A948">
            <v>337158</v>
          </cell>
          <cell r="B948" t="str">
            <v>D3WA_RES_03</v>
          </cell>
          <cell r="C948" t="str">
            <v>D3WA_RES_03</v>
          </cell>
          <cell r="D948" t="str">
            <v>New Conservation</v>
          </cell>
          <cell r="E948" t="str">
            <v>West</v>
          </cell>
          <cell r="F948" t="str">
            <v>DSM, Class 3, WA-Res Price</v>
          </cell>
          <cell r="I948" t="str">
            <v>DSM, Class 3</v>
          </cell>
          <cell r="J948" t="str">
            <v>DSM - Load Control</v>
          </cell>
          <cell r="L948" t="str">
            <v>DSM, Class 3, WA-Res Price</v>
          </cell>
          <cell r="M948" t="str">
            <v>DSM, Class 3</v>
          </cell>
          <cell r="N948" t="str">
            <v>DSM, Class 1</v>
          </cell>
          <cell r="O948" t="str">
            <v>DSM</v>
          </cell>
          <cell r="P948" t="str">
            <v/>
          </cell>
          <cell r="Q948" t="str">
            <v>DSM, Class 1</v>
          </cell>
          <cell r="R948" t="str">
            <v>DSM, Class 1</v>
          </cell>
          <cell r="S948" t="str">
            <v>DSM, Class 1</v>
          </cell>
          <cell r="T948" t="str">
            <v>DSM, Class 1</v>
          </cell>
          <cell r="U948" t="str">
            <v>DSM, Class 3, WA-Res Price</v>
          </cell>
          <cell r="V948" t="str">
            <v>DSM, Class 1</v>
          </cell>
          <cell r="W948" t="str">
            <v>WY</v>
          </cell>
          <cell r="X948" t="str">
            <v>Non_Reporting</v>
          </cell>
        </row>
        <row r="949">
          <cell r="A949">
            <v>337154</v>
          </cell>
          <cell r="B949" t="str">
            <v>D3WY_CI_01</v>
          </cell>
          <cell r="C949" t="str">
            <v>D3WY_CI_01</v>
          </cell>
          <cell r="D949" t="str">
            <v>New Conservation</v>
          </cell>
          <cell r="E949" t="str">
            <v>East</v>
          </cell>
          <cell r="F949" t="str">
            <v>DSM, Class 3, WY-C&amp;I Pricing</v>
          </cell>
          <cell r="I949" t="str">
            <v>DSM, Class 3</v>
          </cell>
          <cell r="J949" t="str">
            <v>DSM - Load Control</v>
          </cell>
          <cell r="L949" t="str">
            <v>DSM, Class 3, WY-C&amp;I Pricing</v>
          </cell>
          <cell r="M949" t="str">
            <v>DSM, Class 3</v>
          </cell>
          <cell r="N949" t="str">
            <v>DSM, Class 1</v>
          </cell>
          <cell r="O949" t="str">
            <v>DSM</v>
          </cell>
          <cell r="P949" t="str">
            <v/>
          </cell>
          <cell r="Q949" t="str">
            <v>DSM, Class 1</v>
          </cell>
          <cell r="R949" t="str">
            <v>DSM, Class 1</v>
          </cell>
          <cell r="S949" t="str">
            <v>DSM, Class 1</v>
          </cell>
          <cell r="T949" t="str">
            <v>DSM, Class 1</v>
          </cell>
          <cell r="U949" t="str">
            <v>DSM, Class 3, WY-C&amp;I Pricing</v>
          </cell>
          <cell r="V949" t="str">
            <v>DSM, Class 1</v>
          </cell>
          <cell r="W949" t="str">
            <v>WY</v>
          </cell>
          <cell r="X949" t="str">
            <v>Non_Reporting</v>
          </cell>
        </row>
        <row r="950">
          <cell r="A950">
            <v>337161</v>
          </cell>
          <cell r="B950" t="str">
            <v>D3WY_CI_02</v>
          </cell>
          <cell r="C950" t="str">
            <v>D3WY_CI_02</v>
          </cell>
          <cell r="D950" t="str">
            <v>New Conservation</v>
          </cell>
          <cell r="E950" t="str">
            <v>East</v>
          </cell>
          <cell r="F950" t="str">
            <v>DSM, Class 3, WY-C&amp;I Pricing</v>
          </cell>
          <cell r="I950" t="str">
            <v>DSM, Class 3</v>
          </cell>
          <cell r="J950" t="str">
            <v>DSM - Load Control</v>
          </cell>
          <cell r="L950" t="str">
            <v>DSM, Class 3, WY-C&amp;I Pricing</v>
          </cell>
          <cell r="M950" t="str">
            <v>DSM, Class 3</v>
          </cell>
          <cell r="N950" t="str">
            <v>DSM, Class 1</v>
          </cell>
          <cell r="O950" t="str">
            <v>DSM</v>
          </cell>
          <cell r="P950" t="str">
            <v/>
          </cell>
          <cell r="Q950" t="str">
            <v>DSM, Class 1</v>
          </cell>
          <cell r="R950" t="str">
            <v>DSM, Class 1</v>
          </cell>
          <cell r="S950" t="str">
            <v>DSM, Class 1</v>
          </cell>
          <cell r="T950" t="str">
            <v>DSM, Class 1</v>
          </cell>
          <cell r="U950" t="str">
            <v>DSM, Class 3, WY-C&amp;I Pricing</v>
          </cell>
          <cell r="V950" t="str">
            <v>DSM, Class 1</v>
          </cell>
          <cell r="W950" t="str">
            <v>WY</v>
          </cell>
          <cell r="X950" t="str">
            <v>Non_Reporting</v>
          </cell>
        </row>
        <row r="951">
          <cell r="A951">
            <v>337162</v>
          </cell>
          <cell r="B951" t="str">
            <v>D3WY_CI_03</v>
          </cell>
          <cell r="C951" t="str">
            <v>D3WY_CI_03</v>
          </cell>
          <cell r="D951" t="str">
            <v>New Conservation</v>
          </cell>
          <cell r="E951" t="str">
            <v>East</v>
          </cell>
          <cell r="F951" t="str">
            <v>DSM, Class 3, WY-C&amp;I Pricing</v>
          </cell>
          <cell r="I951" t="str">
            <v>DSM, Class 3</v>
          </cell>
          <cell r="J951" t="str">
            <v>DSM - Load Control</v>
          </cell>
          <cell r="L951" t="str">
            <v>DSM, Class 3, WY-C&amp;I Pricing</v>
          </cell>
          <cell r="M951" t="str">
            <v>DSM, Class 3</v>
          </cell>
          <cell r="N951" t="str">
            <v>DSM, Class 1</v>
          </cell>
          <cell r="O951" t="str">
            <v>DSM</v>
          </cell>
          <cell r="P951" t="str">
            <v/>
          </cell>
          <cell r="Q951" t="str">
            <v>DSM, Class 1</v>
          </cell>
          <cell r="R951" t="str">
            <v>DSM, Class 1</v>
          </cell>
          <cell r="S951" t="str">
            <v>DSM, Class 1</v>
          </cell>
          <cell r="T951" t="str">
            <v>DSM, Class 1</v>
          </cell>
          <cell r="U951" t="str">
            <v>DSM, Class 3, WY-C&amp;I Pricing</v>
          </cell>
          <cell r="V951" t="str">
            <v>DSM, Class 1</v>
          </cell>
          <cell r="W951" t="str">
            <v>WY</v>
          </cell>
          <cell r="X951" t="str">
            <v>Non_Reporting</v>
          </cell>
        </row>
        <row r="952">
          <cell r="A952">
            <v>337163</v>
          </cell>
          <cell r="B952" t="str">
            <v>D3WY_CI_04</v>
          </cell>
          <cell r="C952" t="str">
            <v>D3WY_CI_04</v>
          </cell>
          <cell r="D952" t="str">
            <v>New Conservation</v>
          </cell>
          <cell r="E952" t="str">
            <v>East</v>
          </cell>
          <cell r="F952" t="str">
            <v>DSM, Class 3, WY-C&amp;I Pricing</v>
          </cell>
          <cell r="I952" t="str">
            <v>DSM, Class 3</v>
          </cell>
          <cell r="J952" t="str">
            <v>DSM - Load Control</v>
          </cell>
          <cell r="L952" t="str">
            <v>DSM, Class 3, WY-C&amp;I Pricing</v>
          </cell>
          <cell r="M952" t="str">
            <v>DSM, Class 3</v>
          </cell>
          <cell r="N952" t="str">
            <v>DSM, Class 1</v>
          </cell>
          <cell r="O952" t="str">
            <v>DSM</v>
          </cell>
          <cell r="P952" t="str">
            <v/>
          </cell>
          <cell r="Q952" t="str">
            <v>DSM, Class 1</v>
          </cell>
          <cell r="R952" t="str">
            <v>DSM, Class 1</v>
          </cell>
          <cell r="S952" t="str">
            <v>DSM, Class 1</v>
          </cell>
          <cell r="T952" t="str">
            <v>DSM, Class 1</v>
          </cell>
          <cell r="U952" t="str">
            <v>DSM, Class 3, WY-C&amp;I Pricing</v>
          </cell>
          <cell r="V952" t="str">
            <v>DSM, Class 1</v>
          </cell>
          <cell r="W952" t="str">
            <v>WY</v>
          </cell>
          <cell r="X952" t="str">
            <v>Non_Reporting</v>
          </cell>
        </row>
        <row r="953">
          <cell r="A953">
            <v>337155</v>
          </cell>
          <cell r="B953" t="str">
            <v>D3WY_DBB_01</v>
          </cell>
          <cell r="C953" t="str">
            <v>D3WY_DBB_01</v>
          </cell>
          <cell r="D953" t="str">
            <v>New Conservation</v>
          </cell>
          <cell r="E953" t="str">
            <v>East</v>
          </cell>
          <cell r="F953" t="str">
            <v>DSM, Class 3, WY-C&amp;I Demand Buyback</v>
          </cell>
          <cell r="I953" t="str">
            <v>DSM, Class 3</v>
          </cell>
          <cell r="J953" t="str">
            <v>DSM - Load Control</v>
          </cell>
          <cell r="L953" t="str">
            <v>DSM, Class 3, WY-C&amp;I Demand Buyback</v>
          </cell>
          <cell r="M953" t="str">
            <v>DSM, Class 3</v>
          </cell>
          <cell r="N953" t="str">
            <v>DSM, Class 1</v>
          </cell>
          <cell r="O953" t="str">
            <v>DSM</v>
          </cell>
          <cell r="P953" t="str">
            <v/>
          </cell>
          <cell r="Q953" t="str">
            <v>DSM, Class 1</v>
          </cell>
          <cell r="R953" t="str">
            <v>DSM, Class 1</v>
          </cell>
          <cell r="S953" t="str">
            <v>DSM, Class 1</v>
          </cell>
          <cell r="T953" t="str">
            <v>DSM, Class 1</v>
          </cell>
          <cell r="U953" t="str">
            <v>DSM, Class 3, WY-C&amp;I Demand Buyback</v>
          </cell>
          <cell r="V953" t="str">
            <v>DSM, Class 1</v>
          </cell>
          <cell r="W953" t="str">
            <v>WY</v>
          </cell>
          <cell r="X953" t="str">
            <v>Non_Reporting</v>
          </cell>
        </row>
        <row r="954">
          <cell r="A954">
            <v>337160</v>
          </cell>
          <cell r="B954" t="str">
            <v>D3WY_DBB_02</v>
          </cell>
          <cell r="C954" t="str">
            <v>D3WY_DBB_02</v>
          </cell>
          <cell r="D954" t="str">
            <v>New Conservation</v>
          </cell>
          <cell r="E954" t="str">
            <v>East</v>
          </cell>
          <cell r="F954" t="str">
            <v>DSM, Class 3, WY-C&amp;I Demand Buyback</v>
          </cell>
          <cell r="I954" t="str">
            <v>DSM, Class 3</v>
          </cell>
          <cell r="J954" t="str">
            <v>DSM - Load Control</v>
          </cell>
          <cell r="L954" t="str">
            <v>DSM, Class 3, WY-C&amp;I Demand Buyback</v>
          </cell>
          <cell r="M954" t="str">
            <v>DSM, Class 3</v>
          </cell>
          <cell r="N954" t="str">
            <v>DSM, Class 1</v>
          </cell>
          <cell r="O954" t="str">
            <v>DSM</v>
          </cell>
          <cell r="P954" t="str">
            <v/>
          </cell>
          <cell r="Q954" t="str">
            <v>DSM, Class 1</v>
          </cell>
          <cell r="R954" t="str">
            <v>DSM, Class 1</v>
          </cell>
          <cell r="S954" t="str">
            <v>DSM, Class 1</v>
          </cell>
          <cell r="T954" t="str">
            <v>DSM, Class 1</v>
          </cell>
          <cell r="U954" t="str">
            <v>DSM, Class 3, WY-C&amp;I Demand Buyback</v>
          </cell>
          <cell r="V954" t="str">
            <v>DSM, Class 1</v>
          </cell>
          <cell r="W954" t="str">
            <v>WY</v>
          </cell>
          <cell r="X954" t="str">
            <v>Non_Reporting</v>
          </cell>
        </row>
        <row r="955">
          <cell r="A955">
            <v>101735</v>
          </cell>
          <cell r="B955" t="str">
            <v>D3WY_IRR_01</v>
          </cell>
          <cell r="C955" t="str">
            <v>D3WY_IRR_01</v>
          </cell>
          <cell r="D955" t="str">
            <v>New Conservation</v>
          </cell>
          <cell r="E955" t="str">
            <v>East</v>
          </cell>
          <cell r="F955" t="str">
            <v>DSM, Class 3, WY-Irrigate Price</v>
          </cell>
          <cell r="I955" t="str">
            <v>DSM, Class 3</v>
          </cell>
          <cell r="J955" t="str">
            <v>DSM - Load Control</v>
          </cell>
          <cell r="L955" t="str">
            <v>DSM, Class 3, WY-Irrigate Price</v>
          </cell>
          <cell r="M955" t="str">
            <v>DSM, Class 3</v>
          </cell>
          <cell r="N955" t="str">
            <v>DSM, Class 1</v>
          </cell>
          <cell r="O955" t="str">
            <v>DSM</v>
          </cell>
          <cell r="P955" t="str">
            <v/>
          </cell>
          <cell r="Q955" t="str">
            <v>DSM, Class 1</v>
          </cell>
          <cell r="R955" t="str">
            <v>DSM, Class 1</v>
          </cell>
          <cell r="S955" t="str">
            <v>DSM, Class 1</v>
          </cell>
          <cell r="T955" t="str">
            <v>DSM, Class 1</v>
          </cell>
          <cell r="U955" t="str">
            <v>DSM, Class 3, WY-Irrigate Price</v>
          </cell>
          <cell r="V955" t="str">
            <v>DSM, Class 1</v>
          </cell>
          <cell r="W955" t="str">
            <v>WY</v>
          </cell>
          <cell r="X955" t="str">
            <v>Non_Reporting</v>
          </cell>
        </row>
        <row r="956">
          <cell r="A956">
            <v>101736</v>
          </cell>
          <cell r="B956" t="str">
            <v>D3WY_RES_01</v>
          </cell>
          <cell r="C956" t="str">
            <v>D3WY_RES_01</v>
          </cell>
          <cell r="D956" t="str">
            <v>New Conservation</v>
          </cell>
          <cell r="E956" t="str">
            <v>East</v>
          </cell>
          <cell r="F956" t="str">
            <v>DSM, Class 3, WY-Res Price</v>
          </cell>
          <cell r="I956" t="str">
            <v>DSM, Class 3</v>
          </cell>
          <cell r="J956" t="str">
            <v>DSM - Load Control</v>
          </cell>
          <cell r="L956" t="str">
            <v>DSM, Class 3, WY-Res Price</v>
          </cell>
          <cell r="M956" t="str">
            <v>DSM, Class 3</v>
          </cell>
          <cell r="N956" t="str">
            <v>DSM, Class 1</v>
          </cell>
          <cell r="O956" t="str">
            <v>DSM</v>
          </cell>
          <cell r="P956" t="str">
            <v/>
          </cell>
          <cell r="Q956" t="str">
            <v>DSM, Class 1</v>
          </cell>
          <cell r="R956" t="str">
            <v>DSM, Class 1</v>
          </cell>
          <cell r="S956" t="str">
            <v>DSM, Class 1</v>
          </cell>
          <cell r="T956" t="str">
            <v>DSM, Class 1</v>
          </cell>
          <cell r="U956" t="str">
            <v>DSM, Class 3, WY-Res Price</v>
          </cell>
          <cell r="V956" t="str">
            <v>DSM, Class 1</v>
          </cell>
          <cell r="W956" t="str">
            <v>WY</v>
          </cell>
          <cell r="X956" t="str">
            <v>Non_Reporting</v>
          </cell>
        </row>
        <row r="957">
          <cell r="A957">
            <v>101737</v>
          </cell>
          <cell r="B957" t="str">
            <v>D3WY_RES_02</v>
          </cell>
          <cell r="C957" t="str">
            <v>D3WY_RES_02</v>
          </cell>
          <cell r="D957" t="str">
            <v>New Conservation</v>
          </cell>
          <cell r="E957" t="str">
            <v>East</v>
          </cell>
          <cell r="F957" t="str">
            <v>DSM, Class 3, WY-Res Price</v>
          </cell>
          <cell r="I957" t="str">
            <v>DSM, Class 3</v>
          </cell>
          <cell r="J957" t="str">
            <v>DSM - Load Control</v>
          </cell>
          <cell r="L957" t="str">
            <v>DSM, Class 3, WY-Res Price</v>
          </cell>
          <cell r="M957" t="str">
            <v>DSM, Class 3</v>
          </cell>
          <cell r="N957" t="str">
            <v>DSM, Class 1</v>
          </cell>
          <cell r="O957" t="str">
            <v>DSM</v>
          </cell>
          <cell r="P957" t="str">
            <v/>
          </cell>
          <cell r="Q957" t="str">
            <v>DSM, Class 1</v>
          </cell>
          <cell r="R957" t="str">
            <v>DSM, Class 1</v>
          </cell>
          <cell r="S957" t="str">
            <v>DSM, Class 1</v>
          </cell>
          <cell r="T957" t="str">
            <v>DSM, Class 1</v>
          </cell>
          <cell r="U957" t="str">
            <v>DSM, Class 3, WY-Res Price</v>
          </cell>
          <cell r="V957" t="str">
            <v>DSM, Class 1</v>
          </cell>
          <cell r="W957" t="str">
            <v>WY</v>
          </cell>
          <cell r="X957" t="str">
            <v>Non_Reporting</v>
          </cell>
        </row>
        <row r="958">
          <cell r="A958">
            <v>337159</v>
          </cell>
          <cell r="B958" t="str">
            <v>D3WY_RES_03</v>
          </cell>
          <cell r="C958" t="str">
            <v>D3WY_RES_03</v>
          </cell>
          <cell r="D958" t="str">
            <v>New Conservation</v>
          </cell>
          <cell r="E958" t="str">
            <v>East</v>
          </cell>
          <cell r="F958" t="str">
            <v>DSM, Class 3, WY-Res Price</v>
          </cell>
          <cell r="I958" t="str">
            <v>DSM, Class 3</v>
          </cell>
          <cell r="J958" t="str">
            <v>DSM - Load Control</v>
          </cell>
          <cell r="L958" t="str">
            <v>DSM, Class 3, WY-Res Price</v>
          </cell>
          <cell r="M958" t="str">
            <v>DSM, Class 3</v>
          </cell>
          <cell r="N958" t="str">
            <v>DSM, Class 1</v>
          </cell>
          <cell r="O958" t="str">
            <v>DSM</v>
          </cell>
          <cell r="P958" t="str">
            <v/>
          </cell>
          <cell r="Q958" t="str">
            <v>DSM, Class 1</v>
          </cell>
          <cell r="R958" t="str">
            <v>DSM, Class 1</v>
          </cell>
          <cell r="S958" t="str">
            <v>DSM, Class 1</v>
          </cell>
          <cell r="T958" t="str">
            <v>DSM, Class 1</v>
          </cell>
          <cell r="U958" t="str">
            <v>DSM, Class 3, WY-Res Price</v>
          </cell>
          <cell r="V958" t="str">
            <v>DSM, Class 1</v>
          </cell>
          <cell r="W958" t="str">
            <v>WY</v>
          </cell>
          <cell r="X958" t="str">
            <v>Non_Reporting</v>
          </cell>
        </row>
        <row r="959">
          <cell r="A959">
            <v>387304</v>
          </cell>
          <cell r="B959" t="str">
            <v>I_FOT_MONAQ1_W</v>
          </cell>
          <cell r="C959" t="str">
            <v>I_FOT_MONAQ1_W</v>
          </cell>
          <cell r="D959" t="str">
            <v>New Thermal</v>
          </cell>
          <cell r="E959" t="str">
            <v>East</v>
          </cell>
          <cell r="F959" t="str">
            <v>FOT Mona - Jan</v>
          </cell>
          <cell r="G959" t="str">
            <v/>
          </cell>
          <cell r="H959" t="str">
            <v/>
          </cell>
          <cell r="I959" t="str">
            <v>FOT</v>
          </cell>
          <cell r="J959" t="str">
            <v>Front Office Transactions</v>
          </cell>
          <cell r="K959" t="str">
            <v/>
          </cell>
          <cell r="L959" t="str">
            <v>FOT Mona - Jan</v>
          </cell>
          <cell r="M959" t="str">
            <v>FOT</v>
          </cell>
          <cell r="N959" t="str">
            <v>FOT</v>
          </cell>
          <cell r="O959" t="str">
            <v>Market Purchase</v>
          </cell>
          <cell r="P959" t="str">
            <v/>
          </cell>
          <cell r="Q959" t="str">
            <v>FOT</v>
          </cell>
          <cell r="R959" t="str">
            <v>FOT</v>
          </cell>
          <cell r="S959" t="str">
            <v>FOT</v>
          </cell>
          <cell r="T959" t="str">
            <v>FOT</v>
          </cell>
          <cell r="U959" t="str">
            <v>FOT Mona - Jan</v>
          </cell>
          <cell r="V959" t="str">
            <v>FOT</v>
          </cell>
          <cell r="X959" t="str">
            <v>No</v>
          </cell>
        </row>
        <row r="960">
          <cell r="A960">
            <v>390632</v>
          </cell>
          <cell r="B960" t="str">
            <v>Cal_ISO_Goshen</v>
          </cell>
          <cell r="C960" t="str">
            <v>Cal_ISO_Goshen</v>
          </cell>
          <cell r="D960" t="str">
            <v>Existing Price Strike</v>
          </cell>
          <cell r="E960" t="str">
            <v>East</v>
          </cell>
          <cell r="F960" t="str">
            <v>Existing - Interruptible</v>
          </cell>
          <cell r="G960" t="str">
            <v/>
          </cell>
          <cell r="H960" t="str">
            <v/>
          </cell>
          <cell r="I960" t="str">
            <v>Existing - Interruptible</v>
          </cell>
          <cell r="J960" t="str">
            <v>Existing - Interruptible</v>
          </cell>
          <cell r="K960" t="str">
            <v/>
          </cell>
          <cell r="L960" t="str">
            <v>Existing - Interruptible</v>
          </cell>
          <cell r="M960" t="str">
            <v>Existing - Interruptible</v>
          </cell>
          <cell r="N960" t="str">
            <v>Existing - Interruptible</v>
          </cell>
          <cell r="O960" t="str">
            <v>Interruptible</v>
          </cell>
          <cell r="P960" t="str">
            <v/>
          </cell>
          <cell r="Q960" t="str">
            <v>LT Contract</v>
          </cell>
          <cell r="R960" t="str">
            <v>Existing - Interruptible</v>
          </cell>
          <cell r="S960" t="str">
            <v>LT Contract</v>
          </cell>
          <cell r="T960" t="str">
            <v>Existing - Interruptible</v>
          </cell>
          <cell r="U960" t="str">
            <v>Existing - Interruptible</v>
          </cell>
          <cell r="V960" t="str">
            <v>Existing - Interruptible</v>
          </cell>
          <cell r="W960" t="str">
            <v>ID</v>
          </cell>
          <cell r="X960" t="str">
            <v>??</v>
          </cell>
        </row>
        <row r="961">
          <cell r="A961">
            <v>390635</v>
          </cell>
          <cell r="B961" t="str">
            <v>Cal_ISO_PDXNC</v>
          </cell>
          <cell r="C961" t="str">
            <v>Cal_ISO_PDXNC</v>
          </cell>
          <cell r="D961" t="str">
            <v>Existing Price Strike</v>
          </cell>
          <cell r="E961" t="str">
            <v>West</v>
          </cell>
          <cell r="F961" t="str">
            <v>Existing - Interruptible</v>
          </cell>
          <cell r="G961" t="str">
            <v/>
          </cell>
          <cell r="H961" t="str">
            <v/>
          </cell>
          <cell r="I961" t="str">
            <v>Existing - Interruptible</v>
          </cell>
          <cell r="J961" t="str">
            <v>Existing - Interruptible</v>
          </cell>
          <cell r="K961" t="str">
            <v/>
          </cell>
          <cell r="L961" t="str">
            <v>Existing - Interruptible</v>
          </cell>
          <cell r="M961" t="str">
            <v>Existing - Interruptible</v>
          </cell>
          <cell r="N961" t="str">
            <v>Existing - Interruptible</v>
          </cell>
          <cell r="O961" t="str">
            <v>Interruptible</v>
          </cell>
          <cell r="P961" t="str">
            <v/>
          </cell>
          <cell r="Q961" t="str">
            <v>LT Contract</v>
          </cell>
          <cell r="R961" t="str">
            <v>Existing - Interruptible</v>
          </cell>
          <cell r="S961" t="str">
            <v>LT Contract</v>
          </cell>
          <cell r="T961" t="str">
            <v>Existing - Interruptible</v>
          </cell>
          <cell r="U961" t="str">
            <v>Existing - Interruptible</v>
          </cell>
          <cell r="V961" t="str">
            <v>Existing - Interruptible</v>
          </cell>
          <cell r="W961" t="str">
            <v>OR</v>
          </cell>
          <cell r="X961" t="str">
            <v>??</v>
          </cell>
        </row>
        <row r="962">
          <cell r="A962">
            <v>390628</v>
          </cell>
          <cell r="B962" t="str">
            <v>Cal_ISO_SOregonCal</v>
          </cell>
          <cell r="C962" t="str">
            <v>Cal_ISO_SOregonCal</v>
          </cell>
          <cell r="D962" t="str">
            <v>Existing Price Strike</v>
          </cell>
          <cell r="E962" t="str">
            <v>West</v>
          </cell>
          <cell r="F962" t="str">
            <v>Existing - Interruptible</v>
          </cell>
          <cell r="G962" t="str">
            <v/>
          </cell>
          <cell r="H962" t="str">
            <v/>
          </cell>
          <cell r="I962" t="str">
            <v>Existing - Interruptible</v>
          </cell>
          <cell r="J962" t="str">
            <v>Existing - Interruptible</v>
          </cell>
          <cell r="K962" t="str">
            <v/>
          </cell>
          <cell r="L962" t="str">
            <v>Existing - Interruptible</v>
          </cell>
          <cell r="M962" t="str">
            <v>Existing - Interruptible</v>
          </cell>
          <cell r="N962" t="str">
            <v>Existing - Interruptible</v>
          </cell>
          <cell r="O962" t="str">
            <v>Interruptible</v>
          </cell>
          <cell r="P962" t="str">
            <v/>
          </cell>
          <cell r="Q962" t="str">
            <v>LT Contract</v>
          </cell>
          <cell r="R962" t="str">
            <v>Existing - Interruptible</v>
          </cell>
          <cell r="S962" t="str">
            <v>LT Contract</v>
          </cell>
          <cell r="T962" t="str">
            <v>Existing - Interruptible</v>
          </cell>
          <cell r="U962" t="str">
            <v>Existing - Interruptible</v>
          </cell>
          <cell r="V962" t="str">
            <v>Existing - Interruptible</v>
          </cell>
          <cell r="W962" t="str">
            <v>OR</v>
          </cell>
          <cell r="X962" t="str">
            <v>??</v>
          </cell>
        </row>
        <row r="963">
          <cell r="A963">
            <v>390631</v>
          </cell>
          <cell r="B963" t="str">
            <v>Cal_ISO_Utah-N</v>
          </cell>
          <cell r="C963" t="str">
            <v>Cal_ISO_Utah-N</v>
          </cell>
          <cell r="D963" t="str">
            <v>Existing Price Strike</v>
          </cell>
          <cell r="E963" t="str">
            <v>East</v>
          </cell>
          <cell r="F963" t="str">
            <v>Existing - Interruptible</v>
          </cell>
          <cell r="G963" t="str">
            <v/>
          </cell>
          <cell r="H963" t="str">
            <v/>
          </cell>
          <cell r="I963" t="str">
            <v>Existing - Interruptible</v>
          </cell>
          <cell r="J963" t="str">
            <v>Existing - Interruptible</v>
          </cell>
          <cell r="K963" t="str">
            <v/>
          </cell>
          <cell r="L963" t="str">
            <v>Existing - Interruptible</v>
          </cell>
          <cell r="M963" t="str">
            <v>Existing - Interruptible</v>
          </cell>
          <cell r="N963" t="str">
            <v>Existing - Interruptible</v>
          </cell>
          <cell r="O963" t="str">
            <v>Interruptible</v>
          </cell>
          <cell r="P963" t="str">
            <v/>
          </cell>
          <cell r="Q963" t="str">
            <v>LT Contract</v>
          </cell>
          <cell r="R963" t="str">
            <v>Existing - Interruptible</v>
          </cell>
          <cell r="S963" t="str">
            <v>LT Contract</v>
          </cell>
          <cell r="T963" t="str">
            <v>Existing - Interruptible</v>
          </cell>
          <cell r="U963" t="str">
            <v>Existing - Interruptible</v>
          </cell>
          <cell r="V963" t="str">
            <v>Existing - Interruptible</v>
          </cell>
          <cell r="W963" t="str">
            <v>UT</v>
          </cell>
          <cell r="X963" t="str">
            <v>??</v>
          </cell>
        </row>
        <row r="964">
          <cell r="A964">
            <v>390629</v>
          </cell>
          <cell r="B964" t="str">
            <v>Cal_ISO_Utah-S</v>
          </cell>
          <cell r="C964" t="str">
            <v>Cal_ISO_Utah-S</v>
          </cell>
          <cell r="D964" t="str">
            <v>Existing Price Strike</v>
          </cell>
          <cell r="E964" t="str">
            <v>East</v>
          </cell>
          <cell r="F964" t="str">
            <v>Existing - Interruptible</v>
          </cell>
          <cell r="G964" t="str">
            <v/>
          </cell>
          <cell r="H964" t="str">
            <v/>
          </cell>
          <cell r="I964" t="str">
            <v>Existing - Interruptible</v>
          </cell>
          <cell r="J964" t="str">
            <v>Existing - Interruptible</v>
          </cell>
          <cell r="K964" t="str">
            <v/>
          </cell>
          <cell r="L964" t="str">
            <v>Existing - Interruptible</v>
          </cell>
          <cell r="M964" t="str">
            <v>Existing - Interruptible</v>
          </cell>
          <cell r="N964" t="str">
            <v>Existing - Interruptible</v>
          </cell>
          <cell r="O964" t="str">
            <v>Interruptible</v>
          </cell>
          <cell r="P964" t="str">
            <v/>
          </cell>
          <cell r="Q964" t="str">
            <v>LT Contract</v>
          </cell>
          <cell r="R964" t="str">
            <v>Existing - Interruptible</v>
          </cell>
          <cell r="S964" t="str">
            <v>LT Contract</v>
          </cell>
          <cell r="T964" t="str">
            <v>Existing - Interruptible</v>
          </cell>
          <cell r="U964" t="str">
            <v>Existing - Interruptible</v>
          </cell>
          <cell r="V964" t="str">
            <v>Existing - Interruptible</v>
          </cell>
          <cell r="W964" t="str">
            <v>UT</v>
          </cell>
          <cell r="X964" t="str">
            <v>??</v>
          </cell>
        </row>
        <row r="965">
          <cell r="A965">
            <v>390637</v>
          </cell>
          <cell r="B965" t="str">
            <v>Cal_ISO_WALLA</v>
          </cell>
          <cell r="C965" t="str">
            <v>Cal_ISO_WALLA</v>
          </cell>
          <cell r="D965" t="str">
            <v>Existing Price Strike</v>
          </cell>
          <cell r="E965" t="str">
            <v>West</v>
          </cell>
          <cell r="F965" t="str">
            <v>Existing - Interruptible</v>
          </cell>
          <cell r="G965" t="str">
            <v/>
          </cell>
          <cell r="H965" t="str">
            <v/>
          </cell>
          <cell r="I965" t="str">
            <v>Existing - Interruptible</v>
          </cell>
          <cell r="J965" t="str">
            <v>Existing - Interruptible</v>
          </cell>
          <cell r="K965" t="str">
            <v/>
          </cell>
          <cell r="L965" t="str">
            <v>Existing - Interruptible</v>
          </cell>
          <cell r="M965" t="str">
            <v>Existing - Interruptible</v>
          </cell>
          <cell r="N965" t="str">
            <v>Existing - Interruptible</v>
          </cell>
          <cell r="O965" t="str">
            <v>Interruptible</v>
          </cell>
          <cell r="P965" t="str">
            <v/>
          </cell>
          <cell r="Q965" t="str">
            <v>LT Contract</v>
          </cell>
          <cell r="R965" t="str">
            <v>Existing - Interruptible</v>
          </cell>
          <cell r="S965" t="str">
            <v>LT Contract</v>
          </cell>
          <cell r="T965" t="str">
            <v>Existing - Interruptible</v>
          </cell>
          <cell r="U965" t="str">
            <v>Existing - Interruptible</v>
          </cell>
          <cell r="V965" t="str">
            <v>Existing - Interruptible</v>
          </cell>
          <cell r="W965" t="str">
            <v>WA</v>
          </cell>
          <cell r="X965" t="str">
            <v>??</v>
          </cell>
        </row>
        <row r="966">
          <cell r="A966">
            <v>390638</v>
          </cell>
          <cell r="B966" t="str">
            <v>Cal_ISO_WilVal</v>
          </cell>
          <cell r="C966" t="str">
            <v>Cal_ISO_WilVal</v>
          </cell>
          <cell r="D966" t="str">
            <v>Existing Price Strike</v>
          </cell>
          <cell r="E966" t="str">
            <v>West</v>
          </cell>
          <cell r="F966" t="str">
            <v>Existing - Interruptible</v>
          </cell>
          <cell r="G966" t="str">
            <v/>
          </cell>
          <cell r="H966" t="str">
            <v/>
          </cell>
          <cell r="I966" t="str">
            <v>Existing - Interruptible</v>
          </cell>
          <cell r="J966" t="str">
            <v>Existing - Interruptible</v>
          </cell>
          <cell r="K966" t="str">
            <v/>
          </cell>
          <cell r="L966" t="str">
            <v>Existing - Interruptible</v>
          </cell>
          <cell r="M966" t="str">
            <v>Existing - Interruptible</v>
          </cell>
          <cell r="N966" t="str">
            <v>Existing - Interruptible</v>
          </cell>
          <cell r="O966" t="str">
            <v>Interruptible</v>
          </cell>
          <cell r="P966" t="str">
            <v/>
          </cell>
          <cell r="Q966" t="str">
            <v>LT Contract</v>
          </cell>
          <cell r="R966" t="str">
            <v>Existing - Interruptible</v>
          </cell>
          <cell r="S966" t="str">
            <v>LT Contract</v>
          </cell>
          <cell r="T966" t="str">
            <v>Existing - Interruptible</v>
          </cell>
          <cell r="U966" t="str">
            <v>Existing - Interruptible</v>
          </cell>
          <cell r="V966" t="str">
            <v>Existing - Interruptible</v>
          </cell>
          <cell r="W966" t="str">
            <v>OR</v>
          </cell>
          <cell r="X966" t="str">
            <v>??</v>
          </cell>
        </row>
        <row r="967">
          <cell r="A967">
            <v>390633</v>
          </cell>
          <cell r="B967" t="str">
            <v>Cal_ISO_WYNE</v>
          </cell>
          <cell r="C967" t="str">
            <v>Cal_ISO_WYNE</v>
          </cell>
          <cell r="D967" t="str">
            <v>Existing Price Strike</v>
          </cell>
          <cell r="E967" t="str">
            <v>East</v>
          </cell>
          <cell r="F967" t="str">
            <v>Existing - Interruptible</v>
          </cell>
          <cell r="G967" t="str">
            <v/>
          </cell>
          <cell r="H967" t="str">
            <v/>
          </cell>
          <cell r="I967" t="str">
            <v>Existing - Interruptible</v>
          </cell>
          <cell r="J967" t="str">
            <v>Existing - Interruptible</v>
          </cell>
          <cell r="K967" t="str">
            <v/>
          </cell>
          <cell r="L967" t="str">
            <v>Existing - Interruptible</v>
          </cell>
          <cell r="M967" t="str">
            <v>Existing - Interruptible</v>
          </cell>
          <cell r="N967" t="str">
            <v>Existing - Interruptible</v>
          </cell>
          <cell r="O967" t="str">
            <v>Interruptible</v>
          </cell>
          <cell r="P967" t="str">
            <v/>
          </cell>
          <cell r="Q967" t="str">
            <v>LT Contract</v>
          </cell>
          <cell r="R967" t="str">
            <v>Existing - Interruptible</v>
          </cell>
          <cell r="S967" t="str">
            <v>LT Contract</v>
          </cell>
          <cell r="T967" t="str">
            <v>Existing - Interruptible</v>
          </cell>
          <cell r="U967" t="str">
            <v>Existing - Interruptible</v>
          </cell>
          <cell r="V967" t="str">
            <v>Existing - Interruptible</v>
          </cell>
          <cell r="W967" t="str">
            <v>WY</v>
          </cell>
          <cell r="X967" t="str">
            <v>??</v>
          </cell>
        </row>
        <row r="968">
          <cell r="A968">
            <v>390634</v>
          </cell>
          <cell r="B968" t="str">
            <v>Cal_ISO_WYSW</v>
          </cell>
          <cell r="C968" t="str">
            <v>Cal_ISO_WYSW</v>
          </cell>
          <cell r="D968" t="str">
            <v>Existing Price Strike</v>
          </cell>
          <cell r="E968" t="str">
            <v>East</v>
          </cell>
          <cell r="F968" t="str">
            <v>Existing - Interruptible</v>
          </cell>
          <cell r="G968" t="str">
            <v/>
          </cell>
          <cell r="H968" t="str">
            <v/>
          </cell>
          <cell r="I968" t="str">
            <v>Existing - Interruptible</v>
          </cell>
          <cell r="J968" t="str">
            <v>Existing - Interruptible</v>
          </cell>
          <cell r="K968" t="str">
            <v/>
          </cell>
          <cell r="L968" t="str">
            <v>Existing - Interruptible</v>
          </cell>
          <cell r="M968" t="str">
            <v>Existing - Interruptible</v>
          </cell>
          <cell r="N968" t="str">
            <v>Existing - Interruptible</v>
          </cell>
          <cell r="O968" t="str">
            <v>Interruptible</v>
          </cell>
          <cell r="P968" t="str">
            <v/>
          </cell>
          <cell r="Q968" t="str">
            <v>LT Contract</v>
          </cell>
          <cell r="R968" t="str">
            <v>Existing - Interruptible</v>
          </cell>
          <cell r="S968" t="str">
            <v>LT Contract</v>
          </cell>
          <cell r="T968" t="str">
            <v>Existing - Interruptible</v>
          </cell>
          <cell r="U968" t="str">
            <v>Existing - Interruptible</v>
          </cell>
          <cell r="V968" t="str">
            <v>Existing - Interruptible</v>
          </cell>
          <cell r="W968" t="str">
            <v>WY</v>
          </cell>
          <cell r="X968" t="str">
            <v>??</v>
          </cell>
        </row>
        <row r="969">
          <cell r="A969">
            <v>390639</v>
          </cell>
          <cell r="B969" t="str">
            <v>Cal_ISO_YAK</v>
          </cell>
          <cell r="C969" t="str">
            <v>Cal_ISO_YAK</v>
          </cell>
          <cell r="D969" t="str">
            <v>Existing Price Strike</v>
          </cell>
          <cell r="E969" t="str">
            <v>West</v>
          </cell>
          <cell r="F969" t="str">
            <v>Existing - Interruptible</v>
          </cell>
          <cell r="G969" t="str">
            <v/>
          </cell>
          <cell r="H969" t="str">
            <v/>
          </cell>
          <cell r="I969" t="str">
            <v>Existing - Interruptible</v>
          </cell>
          <cell r="J969" t="str">
            <v>Existing - Interruptible</v>
          </cell>
          <cell r="K969" t="str">
            <v/>
          </cell>
          <cell r="L969" t="str">
            <v>Existing - Interruptible</v>
          </cell>
          <cell r="M969" t="str">
            <v>Existing - Interruptible</v>
          </cell>
          <cell r="N969" t="str">
            <v>Existing - Interruptible</v>
          </cell>
          <cell r="O969" t="str">
            <v>Interruptible</v>
          </cell>
          <cell r="P969" t="str">
            <v/>
          </cell>
          <cell r="Q969" t="str">
            <v>LT Contract</v>
          </cell>
          <cell r="R969" t="str">
            <v>Existing - Interruptible</v>
          </cell>
          <cell r="S969" t="str">
            <v>LT Contract</v>
          </cell>
          <cell r="T969" t="str">
            <v>Existing - Interruptible</v>
          </cell>
          <cell r="U969" t="str">
            <v>Existing - Interruptible</v>
          </cell>
          <cell r="V969" t="str">
            <v>Existing - Interruptible</v>
          </cell>
          <cell r="W969" t="str">
            <v>WA</v>
          </cell>
          <cell r="X969" t="str">
            <v>??</v>
          </cell>
        </row>
        <row r="970">
          <cell r="A970">
            <v>403700</v>
          </cell>
          <cell r="B970" t="str">
            <v>QF_SR_OSLH_Coll</v>
          </cell>
          <cell r="C970" t="str">
            <v>QF_SR_OSLH_Coll</v>
          </cell>
          <cell r="D970" t="str">
            <v>Contracts Existing Block Forward</v>
          </cell>
          <cell r="E970" t="str">
            <v>West</v>
          </cell>
          <cell r="F970" t="str">
            <v>Existing - QF</v>
          </cell>
          <cell r="I970" t="str">
            <v>Existing - QF</v>
          </cell>
          <cell r="J970" t="str">
            <v>Existing - QF</v>
          </cell>
          <cell r="K970" t="str">
            <v/>
          </cell>
          <cell r="L970" t="str">
            <v>Existing - QF</v>
          </cell>
          <cell r="M970" t="str">
            <v>Existing - QF</v>
          </cell>
          <cell r="N970" t="str">
            <v>Existing - QF</v>
          </cell>
          <cell r="O970" t="str">
            <v>QF</v>
          </cell>
          <cell r="P970" t="str">
            <v>Long</v>
          </cell>
          <cell r="Q970" t="str">
            <v>Other Renewables</v>
          </cell>
          <cell r="R970" t="str">
            <v>Solar</v>
          </cell>
          <cell r="S970" t="str">
            <v>Other Renewables</v>
          </cell>
          <cell r="T970" t="str">
            <v>Solar</v>
          </cell>
          <cell r="U970" t="str">
            <v>Existing - QF</v>
          </cell>
          <cell r="V970" t="str">
            <v>Existing - QF</v>
          </cell>
          <cell r="W970" t="str">
            <v>OR</v>
          </cell>
          <cell r="X970" t="str">
            <v>No</v>
          </cell>
        </row>
        <row r="971">
          <cell r="A971">
            <v>403687</v>
          </cell>
          <cell r="B971" t="str">
            <v>QF_SR_GrntM_East</v>
          </cell>
          <cell r="C971" t="str">
            <v>QF_SR_GrntM_East</v>
          </cell>
          <cell r="D971" t="str">
            <v>Contracts Existing Block Forward</v>
          </cell>
          <cell r="E971" t="str">
            <v>East</v>
          </cell>
          <cell r="F971" t="str">
            <v>Existing - QF</v>
          </cell>
          <cell r="I971" t="str">
            <v>Existing - QF</v>
          </cell>
          <cell r="J971" t="str">
            <v>Existing - QF</v>
          </cell>
          <cell r="K971" t="str">
            <v/>
          </cell>
          <cell r="L971" t="str">
            <v>Existing - QF</v>
          </cell>
          <cell r="M971" t="str">
            <v>Existing - QF</v>
          </cell>
          <cell r="N971" t="str">
            <v>Existing - QF</v>
          </cell>
          <cell r="O971" t="str">
            <v>QF</v>
          </cell>
          <cell r="P971" t="str">
            <v>Long</v>
          </cell>
          <cell r="Q971" t="str">
            <v>Other Renewables</v>
          </cell>
          <cell r="R971" t="str">
            <v>Solar</v>
          </cell>
          <cell r="S971" t="str">
            <v>Other Renewables</v>
          </cell>
          <cell r="T971" t="str">
            <v>Solar</v>
          </cell>
          <cell r="U971" t="str">
            <v>Existing - QF</v>
          </cell>
          <cell r="V971" t="str">
            <v>Existing - QF</v>
          </cell>
          <cell r="W971" t="str">
            <v>UT</v>
          </cell>
          <cell r="X971" t="str">
            <v>No</v>
          </cell>
        </row>
        <row r="972">
          <cell r="A972">
            <v>403688</v>
          </cell>
          <cell r="B972" t="str">
            <v>QF_SR_GrntM_West</v>
          </cell>
          <cell r="C972" t="str">
            <v>QF_SR_GrntM_West</v>
          </cell>
          <cell r="D972" t="str">
            <v>Contracts Existing Block Forward</v>
          </cell>
          <cell r="E972" t="str">
            <v>East</v>
          </cell>
          <cell r="F972" t="str">
            <v>Existing - QF</v>
          </cell>
          <cell r="I972" t="str">
            <v>Existing - QF</v>
          </cell>
          <cell r="J972" t="str">
            <v>Existing - QF</v>
          </cell>
          <cell r="K972" t="str">
            <v/>
          </cell>
          <cell r="L972" t="str">
            <v>Existing - QF</v>
          </cell>
          <cell r="M972" t="str">
            <v>Existing - QF</v>
          </cell>
          <cell r="N972" t="str">
            <v>Existing - QF</v>
          </cell>
          <cell r="O972" t="str">
            <v>QF</v>
          </cell>
          <cell r="P972" t="str">
            <v>Long</v>
          </cell>
          <cell r="Q972" t="str">
            <v>Other Renewables</v>
          </cell>
          <cell r="R972" t="str">
            <v>Solar</v>
          </cell>
          <cell r="S972" t="str">
            <v>Other Renewables</v>
          </cell>
          <cell r="T972" t="str">
            <v>Solar</v>
          </cell>
          <cell r="U972" t="str">
            <v>Existing - QF</v>
          </cell>
          <cell r="V972" t="str">
            <v>Existing - QF</v>
          </cell>
          <cell r="W972" t="str">
            <v>UT</v>
          </cell>
          <cell r="X972" t="str">
            <v>No</v>
          </cell>
        </row>
        <row r="973">
          <cell r="A973">
            <v>403689</v>
          </cell>
          <cell r="B973" t="str">
            <v>QF_SR_IronSpring</v>
          </cell>
          <cell r="C973" t="str">
            <v>QF_SR_IronSpring</v>
          </cell>
          <cell r="D973" t="str">
            <v>Contracts Existing Block Forward</v>
          </cell>
          <cell r="E973" t="str">
            <v>East</v>
          </cell>
          <cell r="F973" t="str">
            <v>Existing - QF</v>
          </cell>
          <cell r="I973" t="str">
            <v>Existing - QF</v>
          </cell>
          <cell r="J973" t="str">
            <v>Existing - QF</v>
          </cell>
          <cell r="K973" t="str">
            <v/>
          </cell>
          <cell r="L973" t="str">
            <v>Existing - QF</v>
          </cell>
          <cell r="M973" t="str">
            <v>Existing - QF</v>
          </cell>
          <cell r="N973" t="str">
            <v>Existing - QF</v>
          </cell>
          <cell r="O973" t="str">
            <v>QF</v>
          </cell>
          <cell r="P973" t="str">
            <v>Long</v>
          </cell>
          <cell r="Q973" t="str">
            <v>Other Renewables</v>
          </cell>
          <cell r="R973" t="str">
            <v>Solar</v>
          </cell>
          <cell r="S973" t="str">
            <v>Other Renewables</v>
          </cell>
          <cell r="T973" t="str">
            <v>Solar</v>
          </cell>
          <cell r="U973" t="str">
            <v>Existing - QF</v>
          </cell>
          <cell r="V973" t="str">
            <v>Existing - QF</v>
          </cell>
          <cell r="W973" t="str">
            <v>UT</v>
          </cell>
          <cell r="X973" t="str">
            <v>No</v>
          </cell>
        </row>
        <row r="974">
          <cell r="A974">
            <v>403690</v>
          </cell>
          <cell r="B974" t="str">
            <v>QF_SR_Merrill</v>
          </cell>
          <cell r="C974" t="str">
            <v>QF_SR_Merrill</v>
          </cell>
          <cell r="D974" t="str">
            <v>Contracts Existing Block Forward</v>
          </cell>
          <cell r="E974" t="str">
            <v>West</v>
          </cell>
          <cell r="F974" t="str">
            <v>Existing - QF</v>
          </cell>
          <cell r="I974" t="str">
            <v>Existing - QF</v>
          </cell>
          <cell r="J974" t="str">
            <v>Existing - QF</v>
          </cell>
          <cell r="K974" t="str">
            <v/>
          </cell>
          <cell r="L974" t="str">
            <v>Existing - QF</v>
          </cell>
          <cell r="M974" t="str">
            <v>Existing - QF</v>
          </cell>
          <cell r="N974" t="str">
            <v>Existing - QF</v>
          </cell>
          <cell r="O974" t="str">
            <v>QF</v>
          </cell>
          <cell r="P974" t="str">
            <v>Long</v>
          </cell>
          <cell r="Q974" t="str">
            <v>Other Renewables</v>
          </cell>
          <cell r="R974" t="str">
            <v>Solar</v>
          </cell>
          <cell r="S974" t="str">
            <v>Other Renewables</v>
          </cell>
          <cell r="T974" t="str">
            <v>Solar</v>
          </cell>
          <cell r="U974" t="str">
            <v>Existing - QF</v>
          </cell>
          <cell r="V974" t="str">
            <v>Existing - QF</v>
          </cell>
          <cell r="W974" t="str">
            <v>OR</v>
          </cell>
          <cell r="X974" t="str">
            <v>No</v>
          </cell>
        </row>
        <row r="975">
          <cell r="A975">
            <v>403691</v>
          </cell>
          <cell r="B975" t="str">
            <v>QF_SR_NW2_NEF</v>
          </cell>
          <cell r="C975" t="str">
            <v>QF_SR_NW2_NEF</v>
          </cell>
          <cell r="D975" t="str">
            <v>Contracts Existing Block Forward</v>
          </cell>
          <cell r="E975" t="str">
            <v>West</v>
          </cell>
          <cell r="F975" t="str">
            <v>Existing - QF</v>
          </cell>
          <cell r="I975" t="str">
            <v>Existing - QF</v>
          </cell>
          <cell r="J975" t="str">
            <v>Existing - QF</v>
          </cell>
          <cell r="K975" t="str">
            <v/>
          </cell>
          <cell r="L975" t="str">
            <v>Existing - QF</v>
          </cell>
          <cell r="M975" t="str">
            <v>Existing - QF</v>
          </cell>
          <cell r="N975" t="str">
            <v>Existing - QF</v>
          </cell>
          <cell r="O975" t="str">
            <v>QF</v>
          </cell>
          <cell r="P975" t="str">
            <v>Long</v>
          </cell>
          <cell r="Q975" t="str">
            <v>Other Renewables</v>
          </cell>
          <cell r="R975" t="str">
            <v>Solar</v>
          </cell>
          <cell r="S975" t="str">
            <v>Other Renewables</v>
          </cell>
          <cell r="T975" t="str">
            <v>Solar</v>
          </cell>
          <cell r="U975" t="str">
            <v>Existing - QF</v>
          </cell>
          <cell r="V975" t="str">
            <v>Existing - QF</v>
          </cell>
          <cell r="W975" t="str">
            <v>OR</v>
          </cell>
          <cell r="X975" t="str">
            <v>No</v>
          </cell>
        </row>
        <row r="976">
          <cell r="A976">
            <v>403692</v>
          </cell>
          <cell r="B976" t="str">
            <v>QF_SR_NW7_EaglPt</v>
          </cell>
          <cell r="C976" t="str">
            <v>QF_SR_NW7_EaglPt</v>
          </cell>
          <cell r="D976" t="str">
            <v>Contracts Existing Block Forward</v>
          </cell>
          <cell r="E976" t="str">
            <v>West</v>
          </cell>
          <cell r="F976" t="str">
            <v>Existing - QF</v>
          </cell>
          <cell r="I976" t="str">
            <v>Existing - QF</v>
          </cell>
          <cell r="J976" t="str">
            <v>Existing - QF</v>
          </cell>
          <cell r="K976" t="str">
            <v/>
          </cell>
          <cell r="L976" t="str">
            <v>Existing - QF</v>
          </cell>
          <cell r="M976" t="str">
            <v>Existing - QF</v>
          </cell>
          <cell r="N976" t="str">
            <v>Existing - QF</v>
          </cell>
          <cell r="O976" t="str">
            <v>QF</v>
          </cell>
          <cell r="P976" t="str">
            <v>Long</v>
          </cell>
          <cell r="Q976" t="str">
            <v>Other Renewables</v>
          </cell>
          <cell r="R976" t="str">
            <v>Solar</v>
          </cell>
          <cell r="S976" t="str">
            <v>Other Renewables</v>
          </cell>
          <cell r="T976" t="str">
            <v>Solar</v>
          </cell>
          <cell r="U976" t="str">
            <v>Existing - QF</v>
          </cell>
          <cell r="V976" t="str">
            <v>Existing - QF</v>
          </cell>
          <cell r="W976" t="str">
            <v>OR</v>
          </cell>
          <cell r="X976" t="str">
            <v>No</v>
          </cell>
        </row>
        <row r="977">
          <cell r="A977">
            <v>403693</v>
          </cell>
          <cell r="B977" t="str">
            <v>QF_SR_OR1_SpragR</v>
          </cell>
          <cell r="C977" t="str">
            <v>QF_SR_OR1_SpragR</v>
          </cell>
          <cell r="D977" t="str">
            <v>Contracts Existing Block Forward</v>
          </cell>
          <cell r="E977" t="str">
            <v>West</v>
          </cell>
          <cell r="F977" t="str">
            <v>Existing - QF</v>
          </cell>
          <cell r="I977" t="str">
            <v>Existing - QF</v>
          </cell>
          <cell r="J977" t="str">
            <v>Existing - QF</v>
          </cell>
          <cell r="K977" t="str">
            <v/>
          </cell>
          <cell r="L977" t="str">
            <v>Existing - QF</v>
          </cell>
          <cell r="M977" t="str">
            <v>Existing - QF</v>
          </cell>
          <cell r="N977" t="str">
            <v>Existing - QF</v>
          </cell>
          <cell r="O977" t="str">
            <v>QF</v>
          </cell>
          <cell r="P977" t="str">
            <v>Long</v>
          </cell>
          <cell r="Q977" t="str">
            <v>Other Renewables</v>
          </cell>
          <cell r="R977" t="str">
            <v>Solar</v>
          </cell>
          <cell r="S977" t="str">
            <v>Other Renewables</v>
          </cell>
          <cell r="T977" t="str">
            <v>Solar</v>
          </cell>
          <cell r="U977" t="str">
            <v>Existing - QF</v>
          </cell>
          <cell r="V977" t="str">
            <v>Existing - QF</v>
          </cell>
          <cell r="W977" t="str">
            <v>OR</v>
          </cell>
          <cell r="X977" t="str">
            <v>No</v>
          </cell>
        </row>
        <row r="978">
          <cell r="A978">
            <v>403694</v>
          </cell>
          <cell r="B978" t="str">
            <v>QF_SR_OR2_AgtBay</v>
          </cell>
          <cell r="C978" t="str">
            <v>QF_SR_OR2_AgtBay</v>
          </cell>
          <cell r="D978" t="str">
            <v>Contracts Existing Block Forward</v>
          </cell>
          <cell r="E978" t="str">
            <v>West</v>
          </cell>
          <cell r="F978" t="str">
            <v>Existing - QF</v>
          </cell>
          <cell r="I978" t="str">
            <v>Existing - QF</v>
          </cell>
          <cell r="J978" t="str">
            <v>Existing - QF</v>
          </cell>
          <cell r="K978" t="str">
            <v/>
          </cell>
          <cell r="L978" t="str">
            <v>Existing - QF</v>
          </cell>
          <cell r="M978" t="str">
            <v>Existing - QF</v>
          </cell>
          <cell r="N978" t="str">
            <v>Existing - QF</v>
          </cell>
          <cell r="O978" t="str">
            <v>QF</v>
          </cell>
          <cell r="P978" t="str">
            <v>Long</v>
          </cell>
          <cell r="Q978" t="str">
            <v>Other Renewables</v>
          </cell>
          <cell r="R978" t="str">
            <v>Solar</v>
          </cell>
          <cell r="S978" t="str">
            <v>Other Renewables</v>
          </cell>
          <cell r="T978" t="str">
            <v>Solar</v>
          </cell>
          <cell r="U978" t="str">
            <v>Existing - QF</v>
          </cell>
          <cell r="V978" t="str">
            <v>Existing - QF</v>
          </cell>
          <cell r="W978" t="str">
            <v>OR</v>
          </cell>
          <cell r="X978" t="str">
            <v>No</v>
          </cell>
        </row>
        <row r="979">
          <cell r="A979">
            <v>403695</v>
          </cell>
          <cell r="B979" t="str">
            <v>QF_SR_OR3_TrkHil</v>
          </cell>
          <cell r="C979" t="str">
            <v>QF_SR_OR3_TrkHil</v>
          </cell>
          <cell r="D979" t="str">
            <v>Contracts Existing Block Forward</v>
          </cell>
          <cell r="E979" t="str">
            <v>West</v>
          </cell>
          <cell r="F979" t="str">
            <v>Existing - QF</v>
          </cell>
          <cell r="I979" t="str">
            <v>Existing - QF</v>
          </cell>
          <cell r="J979" t="str">
            <v>Existing - QF</v>
          </cell>
          <cell r="K979" t="str">
            <v/>
          </cell>
          <cell r="L979" t="str">
            <v>Existing - QF</v>
          </cell>
          <cell r="M979" t="str">
            <v>Existing - QF</v>
          </cell>
          <cell r="N979" t="str">
            <v>Existing - QF</v>
          </cell>
          <cell r="O979" t="str">
            <v>QF</v>
          </cell>
          <cell r="P979" t="str">
            <v>Long</v>
          </cell>
          <cell r="Q979" t="str">
            <v>Other Renewables</v>
          </cell>
          <cell r="R979" t="str">
            <v>Solar</v>
          </cell>
          <cell r="S979" t="str">
            <v>Other Renewables</v>
          </cell>
          <cell r="T979" t="str">
            <v>Solar</v>
          </cell>
          <cell r="U979" t="str">
            <v>Existing - QF</v>
          </cell>
          <cell r="V979" t="str">
            <v>Existing - QF</v>
          </cell>
          <cell r="W979" t="str">
            <v>OR</v>
          </cell>
          <cell r="X979" t="str">
            <v>No</v>
          </cell>
        </row>
        <row r="980">
          <cell r="A980">
            <v>403696</v>
          </cell>
          <cell r="B980" t="str">
            <v>QF_SR_OR4_Bly</v>
          </cell>
          <cell r="C980" t="str">
            <v>QF_SR_OR4_Bly</v>
          </cell>
          <cell r="D980" t="str">
            <v>Contracts Existing Block Forward</v>
          </cell>
          <cell r="E980" t="str">
            <v>West</v>
          </cell>
          <cell r="F980" t="str">
            <v>Existing - QF</v>
          </cell>
          <cell r="I980" t="str">
            <v>Existing - QF</v>
          </cell>
          <cell r="J980" t="str">
            <v>Existing - QF</v>
          </cell>
          <cell r="K980" t="str">
            <v/>
          </cell>
          <cell r="L980" t="str">
            <v>Existing - QF</v>
          </cell>
          <cell r="M980" t="str">
            <v>Existing - QF</v>
          </cell>
          <cell r="N980" t="str">
            <v>Existing - QF</v>
          </cell>
          <cell r="O980" t="str">
            <v>QF</v>
          </cell>
          <cell r="P980" t="str">
            <v>Long</v>
          </cell>
          <cell r="Q980" t="str">
            <v>Other Renewables</v>
          </cell>
          <cell r="R980" t="str">
            <v>Solar</v>
          </cell>
          <cell r="S980" t="str">
            <v>Other Renewables</v>
          </cell>
          <cell r="T980" t="str">
            <v>Solar</v>
          </cell>
          <cell r="U980" t="str">
            <v>Existing - QF</v>
          </cell>
          <cell r="V980" t="str">
            <v>Existing - QF</v>
          </cell>
          <cell r="W980" t="str">
            <v>OR</v>
          </cell>
          <cell r="X980" t="str">
            <v>No</v>
          </cell>
        </row>
        <row r="981">
          <cell r="A981">
            <v>403697</v>
          </cell>
          <cell r="B981" t="str">
            <v>QF_SR_OR6_Lkview</v>
          </cell>
          <cell r="C981" t="str">
            <v>QF_SR_OR6_Lkview</v>
          </cell>
          <cell r="D981" t="str">
            <v>Contracts Existing Block Forward</v>
          </cell>
          <cell r="E981" t="str">
            <v>West</v>
          </cell>
          <cell r="F981" t="str">
            <v>Existing - QF</v>
          </cell>
          <cell r="I981" t="str">
            <v>Existing - QF</v>
          </cell>
          <cell r="J981" t="str">
            <v>Existing - QF</v>
          </cell>
          <cell r="K981" t="str">
            <v/>
          </cell>
          <cell r="L981" t="str">
            <v>Existing - QF</v>
          </cell>
          <cell r="M981" t="str">
            <v>Existing - QF</v>
          </cell>
          <cell r="N981" t="str">
            <v>Existing - QF</v>
          </cell>
          <cell r="O981" t="str">
            <v>QF</v>
          </cell>
          <cell r="P981" t="str">
            <v>Long</v>
          </cell>
          <cell r="Q981" t="str">
            <v>Other Renewables</v>
          </cell>
          <cell r="R981" t="str">
            <v>Solar</v>
          </cell>
          <cell r="S981" t="str">
            <v>Other Renewables</v>
          </cell>
          <cell r="T981" t="str">
            <v>Solar</v>
          </cell>
          <cell r="U981" t="str">
            <v>Existing - QF</v>
          </cell>
          <cell r="V981" t="str">
            <v>Existing - QF</v>
          </cell>
          <cell r="W981" t="str">
            <v>OR</v>
          </cell>
          <cell r="X981" t="str">
            <v>No</v>
          </cell>
        </row>
        <row r="982">
          <cell r="A982">
            <v>403698</v>
          </cell>
          <cell r="B982" t="str">
            <v>QF_SR_OR7_Jcksnv</v>
          </cell>
          <cell r="C982" t="str">
            <v>QF_SR_OR7_Jcksnv</v>
          </cell>
          <cell r="D982" t="str">
            <v>Contracts Existing Block Forward</v>
          </cell>
          <cell r="E982" t="str">
            <v>West</v>
          </cell>
          <cell r="F982" t="str">
            <v>Existing - QF</v>
          </cell>
          <cell r="I982" t="str">
            <v>Existing - QF</v>
          </cell>
          <cell r="J982" t="str">
            <v>Existing - QF</v>
          </cell>
          <cell r="K982" t="str">
            <v/>
          </cell>
          <cell r="L982" t="str">
            <v>Existing - QF</v>
          </cell>
          <cell r="M982" t="str">
            <v>Existing - QF</v>
          </cell>
          <cell r="N982" t="str">
            <v>Existing - QF</v>
          </cell>
          <cell r="O982" t="str">
            <v>QF</v>
          </cell>
          <cell r="P982" t="str">
            <v>Long</v>
          </cell>
          <cell r="Q982" t="str">
            <v>Other Renewables</v>
          </cell>
          <cell r="R982" t="str">
            <v>Solar</v>
          </cell>
          <cell r="S982" t="str">
            <v>Other Renewables</v>
          </cell>
          <cell r="T982" t="str">
            <v>Solar</v>
          </cell>
          <cell r="U982" t="str">
            <v>Existing - QF</v>
          </cell>
          <cell r="V982" t="str">
            <v>Existing - QF</v>
          </cell>
          <cell r="W982" t="str">
            <v>OR</v>
          </cell>
          <cell r="X982" t="str">
            <v>No</v>
          </cell>
        </row>
        <row r="983">
          <cell r="A983">
            <v>403699</v>
          </cell>
          <cell r="B983" t="str">
            <v>QF_SR_OR8_Dairy</v>
          </cell>
          <cell r="C983" t="str">
            <v>QF_SR_OR8_Dairy</v>
          </cell>
          <cell r="D983" t="str">
            <v>Contracts Existing Block Forward</v>
          </cell>
          <cell r="E983" t="str">
            <v>West</v>
          </cell>
          <cell r="F983" t="str">
            <v>Existing - QF</v>
          </cell>
          <cell r="I983" t="str">
            <v>Existing - QF</v>
          </cell>
          <cell r="J983" t="str">
            <v>Existing - QF</v>
          </cell>
          <cell r="K983" t="str">
            <v/>
          </cell>
          <cell r="L983" t="str">
            <v>Existing - QF</v>
          </cell>
          <cell r="M983" t="str">
            <v>Existing - QF</v>
          </cell>
          <cell r="N983" t="str">
            <v>Existing - QF</v>
          </cell>
          <cell r="O983" t="str">
            <v>QF</v>
          </cell>
          <cell r="P983" t="str">
            <v>Long</v>
          </cell>
          <cell r="Q983" t="str">
            <v>Other Renewables</v>
          </cell>
          <cell r="R983" t="str">
            <v>Solar</v>
          </cell>
          <cell r="S983" t="str">
            <v>Other Renewables</v>
          </cell>
          <cell r="T983" t="str">
            <v>Solar</v>
          </cell>
          <cell r="U983" t="str">
            <v>Existing - QF</v>
          </cell>
          <cell r="V983" t="str">
            <v>Existing - QF</v>
          </cell>
          <cell r="W983" t="str">
            <v>OR</v>
          </cell>
          <cell r="X983" t="str">
            <v>No</v>
          </cell>
        </row>
        <row r="984">
          <cell r="A984">
            <v>403701</v>
          </cell>
          <cell r="B984" t="str">
            <v>QF_SR_Pavant_II</v>
          </cell>
          <cell r="C984" t="str">
            <v>QF_SR_Pavant_II</v>
          </cell>
          <cell r="D984" t="str">
            <v>Contracts Existing Block Forward</v>
          </cell>
          <cell r="E984" t="str">
            <v>East</v>
          </cell>
          <cell r="F984" t="str">
            <v>Existing - QF</v>
          </cell>
          <cell r="I984" t="str">
            <v>Existing - QF</v>
          </cell>
          <cell r="J984" t="str">
            <v>Existing - QF</v>
          </cell>
          <cell r="K984" t="str">
            <v/>
          </cell>
          <cell r="L984" t="str">
            <v>Existing - QF</v>
          </cell>
          <cell r="M984" t="str">
            <v>Existing - QF</v>
          </cell>
          <cell r="N984" t="str">
            <v>Existing - QF</v>
          </cell>
          <cell r="O984" t="str">
            <v>QF</v>
          </cell>
          <cell r="P984" t="str">
            <v>Long</v>
          </cell>
          <cell r="Q984" t="str">
            <v>Other Renewables</v>
          </cell>
          <cell r="R984" t="str">
            <v>Solar</v>
          </cell>
          <cell r="S984" t="str">
            <v>Other Renewables</v>
          </cell>
          <cell r="T984" t="str">
            <v>Solar</v>
          </cell>
          <cell r="U984" t="str">
            <v>Existing - QF</v>
          </cell>
          <cell r="V984" t="str">
            <v>Existing - QF</v>
          </cell>
          <cell r="W984" t="str">
            <v>UT</v>
          </cell>
          <cell r="X984" t="str">
            <v>No</v>
          </cell>
        </row>
        <row r="985">
          <cell r="A985">
            <v>403703</v>
          </cell>
          <cell r="B985" t="str">
            <v>QF_THERM_ID</v>
          </cell>
          <cell r="C985" t="str">
            <v>QF_THERM_ID</v>
          </cell>
          <cell r="D985" t="str">
            <v>Contracts Existing Block Forward</v>
          </cell>
          <cell r="E985" t="str">
            <v>East</v>
          </cell>
          <cell r="F985" t="str">
            <v>Existing - QF</v>
          </cell>
          <cell r="I985" t="str">
            <v>Existing - QF</v>
          </cell>
          <cell r="J985" t="str">
            <v>Existing - QF</v>
          </cell>
          <cell r="K985" t="str">
            <v/>
          </cell>
          <cell r="L985" t="str">
            <v>Existing - QF</v>
          </cell>
          <cell r="M985" t="str">
            <v>Existing - QF</v>
          </cell>
          <cell r="N985" t="str">
            <v>Existing - QF</v>
          </cell>
          <cell r="O985" t="str">
            <v>QF</v>
          </cell>
          <cell r="P985" t="str">
            <v>Long</v>
          </cell>
          <cell r="Q985" t="str">
            <v>LT Contract</v>
          </cell>
          <cell r="R985" t="str">
            <v>Existing - QF</v>
          </cell>
          <cell r="S985" t="str">
            <v>LT Contract</v>
          </cell>
          <cell r="T985" t="str">
            <v>Existing - QF</v>
          </cell>
          <cell r="U985" t="str">
            <v>Existing - QF</v>
          </cell>
          <cell r="V985" t="str">
            <v>Existing - QF</v>
          </cell>
          <cell r="W985" t="str">
            <v>ID</v>
          </cell>
          <cell r="X985" t="str">
            <v>No</v>
          </cell>
        </row>
        <row r="986">
          <cell r="A986">
            <v>403704</v>
          </cell>
          <cell r="B986" t="str">
            <v>QF_SR_OR</v>
          </cell>
          <cell r="C986" t="str">
            <v>QF_SR_OR</v>
          </cell>
          <cell r="D986" t="str">
            <v>Contracts Existing Block Forward</v>
          </cell>
          <cell r="E986" t="str">
            <v>West</v>
          </cell>
          <cell r="F986" t="str">
            <v>Existing - QF</v>
          </cell>
          <cell r="I986" t="str">
            <v>Existing - QF</v>
          </cell>
          <cell r="J986" t="str">
            <v>Existing - QF</v>
          </cell>
          <cell r="K986" t="str">
            <v/>
          </cell>
          <cell r="L986" t="str">
            <v>Existing - QF</v>
          </cell>
          <cell r="M986" t="str">
            <v>Existing - QF</v>
          </cell>
          <cell r="N986" t="str">
            <v>Existing - QF</v>
          </cell>
          <cell r="O986" t="str">
            <v>QF</v>
          </cell>
          <cell r="P986" t="str">
            <v>Long</v>
          </cell>
          <cell r="Q986" t="str">
            <v>Other Renewables</v>
          </cell>
          <cell r="R986" t="str">
            <v>Solar</v>
          </cell>
          <cell r="S986" t="str">
            <v>Other Renewables</v>
          </cell>
          <cell r="T986" t="str">
            <v>Solar</v>
          </cell>
          <cell r="U986" t="str">
            <v>Existing - QF</v>
          </cell>
          <cell r="V986" t="str">
            <v>Existing - QF</v>
          </cell>
          <cell r="W986" t="str">
            <v>OR</v>
          </cell>
          <cell r="X986" t="str">
            <v>No</v>
          </cell>
        </row>
        <row r="987">
          <cell r="A987">
            <v>390503</v>
          </cell>
          <cell r="B987" t="str">
            <v>DecomCost</v>
          </cell>
          <cell r="C987" t="str">
            <v>DecomCost</v>
          </cell>
          <cell r="D987" t="str">
            <v>Limited Energy Thermal</v>
          </cell>
          <cell r="E987" t="str">
            <v>East</v>
          </cell>
          <cell r="F987" t="str">
            <v>Non_Reporting</v>
          </cell>
          <cell r="G987" t="str">
            <v/>
          </cell>
          <cell r="H987" t="str">
            <v/>
          </cell>
          <cell r="I987" t="str">
            <v>Non_Reporting</v>
          </cell>
          <cell r="J987" t="str">
            <v>N/A</v>
          </cell>
          <cell r="L987" t="str">
            <v>Non_Reporting</v>
          </cell>
          <cell r="M987" t="str">
            <v>Non_Reporting</v>
          </cell>
          <cell r="N987" t="str">
            <v>Non_Reporting</v>
          </cell>
          <cell r="O987" t="str">
            <v>Non_Reporting</v>
          </cell>
          <cell r="P987" t="str">
            <v>Non_Reporting</v>
          </cell>
          <cell r="Q987" t="str">
            <v>Non_Reporting</v>
          </cell>
          <cell r="R987" t="str">
            <v>Non_Reporting</v>
          </cell>
          <cell r="S987" t="str">
            <v>Non_Reporting</v>
          </cell>
          <cell r="T987" t="str">
            <v>Non_Reporting</v>
          </cell>
          <cell r="U987" t="str">
            <v>Non_Reporting</v>
          </cell>
          <cell r="V987" t="str">
            <v>Non_Reporting</v>
          </cell>
          <cell r="W987" t="str">
            <v>na</v>
          </cell>
          <cell r="X987" t="str">
            <v>No</v>
          </cell>
        </row>
        <row r="988">
          <cell r="A988">
            <v>412057</v>
          </cell>
          <cell r="B988" t="str">
            <v>HY_BearRiver_Shape</v>
          </cell>
          <cell r="C988" t="str">
            <v>HY_BearRiver_Shape</v>
          </cell>
          <cell r="D988" t="str">
            <v>Existing Hydro</v>
          </cell>
          <cell r="E988" t="str">
            <v>East</v>
          </cell>
          <cell r="F988" t="str">
            <v>Existing - Hydro</v>
          </cell>
          <cell r="G988" t="str">
            <v/>
          </cell>
          <cell r="H988" t="str">
            <v/>
          </cell>
          <cell r="I988" t="str">
            <v>Existing - Hydro</v>
          </cell>
          <cell r="J988" t="str">
            <v>Existing - Hydro</v>
          </cell>
          <cell r="K988" t="str">
            <v/>
          </cell>
          <cell r="L988" t="str">
            <v>Existing - Hydro</v>
          </cell>
          <cell r="M988" t="str">
            <v>Existing - Hydro</v>
          </cell>
          <cell r="N988" t="str">
            <v>Existing - Hydro</v>
          </cell>
          <cell r="O988" t="str">
            <v>Hydro</v>
          </cell>
          <cell r="P988" t="str">
            <v/>
          </cell>
          <cell r="Q988" t="str">
            <v>Hydro</v>
          </cell>
          <cell r="R988" t="str">
            <v>Existing - Hydro</v>
          </cell>
          <cell r="S988" t="str">
            <v>Hydro</v>
          </cell>
          <cell r="T988" t="str">
            <v>Existing - Hydro</v>
          </cell>
          <cell r="U988" t="str">
            <v>Existing - Hydro</v>
          </cell>
          <cell r="V988" t="str">
            <v>Existing - Hydro</v>
          </cell>
          <cell r="W988" t="str">
            <v>UT</v>
          </cell>
          <cell r="X988" t="str">
            <v>No</v>
          </cell>
        </row>
        <row r="989">
          <cell r="A989">
            <v>412058</v>
          </cell>
          <cell r="B989" t="str">
            <v>HY_BearRiver_Dispatch</v>
          </cell>
          <cell r="C989" t="str">
            <v>HY_BearRiver_Dispatch</v>
          </cell>
          <cell r="D989" t="str">
            <v>Existing Hydro</v>
          </cell>
          <cell r="E989" t="str">
            <v>East</v>
          </cell>
          <cell r="F989" t="str">
            <v>Existing - Hydro</v>
          </cell>
          <cell r="G989" t="str">
            <v/>
          </cell>
          <cell r="H989" t="str">
            <v/>
          </cell>
          <cell r="I989" t="str">
            <v>Existing - Hydro</v>
          </cell>
          <cell r="J989" t="str">
            <v>Existing - Hydro</v>
          </cell>
          <cell r="K989" t="str">
            <v/>
          </cell>
          <cell r="L989" t="str">
            <v>Existing - Hydro</v>
          </cell>
          <cell r="M989" t="str">
            <v>Existing - Hydro</v>
          </cell>
          <cell r="N989" t="str">
            <v>Existing - Hydro</v>
          </cell>
          <cell r="O989" t="str">
            <v>Hydro</v>
          </cell>
          <cell r="P989" t="str">
            <v/>
          </cell>
          <cell r="Q989" t="str">
            <v>Hydro</v>
          </cell>
          <cell r="R989" t="str">
            <v>Existing - Hydro</v>
          </cell>
          <cell r="S989" t="str">
            <v>Hydro</v>
          </cell>
          <cell r="T989" t="str">
            <v>Existing - Hydro</v>
          </cell>
          <cell r="U989" t="str">
            <v>Existing - Hydro</v>
          </cell>
          <cell r="V989" t="str">
            <v>Existing - Hydro</v>
          </cell>
          <cell r="W989" t="str">
            <v>UT</v>
          </cell>
          <cell r="X989" t="str">
            <v>No</v>
          </cell>
        </row>
        <row r="990">
          <cell r="A990">
            <v>412061</v>
          </cell>
          <cell r="B990" t="str">
            <v>HY_Klamath_Dispatch</v>
          </cell>
          <cell r="C990" t="str">
            <v>HY_Klamath_Dispatch</v>
          </cell>
          <cell r="D990" t="str">
            <v>Existing Hydro</v>
          </cell>
          <cell r="E990" t="str">
            <v>West</v>
          </cell>
          <cell r="F990" t="str">
            <v>Existing - Hydro</v>
          </cell>
          <cell r="G990" t="str">
            <v/>
          </cell>
          <cell r="H990" t="str">
            <v/>
          </cell>
          <cell r="I990" t="str">
            <v>Existing - Hydro</v>
          </cell>
          <cell r="J990" t="str">
            <v>Existing - Hydro</v>
          </cell>
          <cell r="K990" t="str">
            <v/>
          </cell>
          <cell r="L990" t="str">
            <v>Existing - Hydro</v>
          </cell>
          <cell r="M990" t="str">
            <v>Existing - Hydro</v>
          </cell>
          <cell r="N990" t="str">
            <v>Existing - Hydro</v>
          </cell>
          <cell r="O990" t="str">
            <v>Hydro</v>
          </cell>
          <cell r="P990" t="str">
            <v/>
          </cell>
          <cell r="Q990" t="str">
            <v>Hydro</v>
          </cell>
          <cell r="R990" t="str">
            <v>Existing - Hydro</v>
          </cell>
          <cell r="S990" t="str">
            <v>Hydro</v>
          </cell>
          <cell r="T990" t="str">
            <v>Existing - Hydro</v>
          </cell>
          <cell r="U990" t="str">
            <v>Existing - Hydro</v>
          </cell>
          <cell r="V990" t="str">
            <v>Existing - Hydro</v>
          </cell>
          <cell r="W990" t="str">
            <v>CA</v>
          </cell>
          <cell r="X990" t="str">
            <v>No</v>
          </cell>
        </row>
        <row r="991">
          <cell r="A991">
            <v>412066</v>
          </cell>
          <cell r="B991" t="str">
            <v>HY_Klamath_Flat</v>
          </cell>
          <cell r="C991" t="str">
            <v>HY_Klamath_Flat</v>
          </cell>
          <cell r="D991" t="str">
            <v>Existing Hydro</v>
          </cell>
          <cell r="E991" t="str">
            <v>West</v>
          </cell>
          <cell r="F991" t="str">
            <v>Existing - Hydro</v>
          </cell>
          <cell r="G991" t="str">
            <v/>
          </cell>
          <cell r="H991" t="str">
            <v/>
          </cell>
          <cell r="I991" t="str">
            <v>Existing - Hydro</v>
          </cell>
          <cell r="J991" t="str">
            <v>Existing - Hydro</v>
          </cell>
          <cell r="K991" t="str">
            <v/>
          </cell>
          <cell r="L991" t="str">
            <v>Existing - Hydro</v>
          </cell>
          <cell r="M991" t="str">
            <v>Existing - Hydro</v>
          </cell>
          <cell r="N991" t="str">
            <v>Existing - Hydro</v>
          </cell>
          <cell r="O991" t="str">
            <v>Hydro</v>
          </cell>
          <cell r="P991" t="str">
            <v/>
          </cell>
          <cell r="Q991" t="str">
            <v>Hydro</v>
          </cell>
          <cell r="R991" t="str">
            <v>Existing - Hydro</v>
          </cell>
          <cell r="S991" t="str">
            <v>Hydro</v>
          </cell>
          <cell r="T991" t="str">
            <v>Existing - Hydro</v>
          </cell>
          <cell r="U991" t="str">
            <v>Existing - Hydro</v>
          </cell>
          <cell r="V991" t="str">
            <v>Existing - Hydro</v>
          </cell>
          <cell r="W991" t="str">
            <v>OR</v>
          </cell>
          <cell r="X991" t="str">
            <v>No</v>
          </cell>
        </row>
        <row r="992">
          <cell r="A992">
            <v>412067</v>
          </cell>
          <cell r="B992" t="str">
            <v>HY_Umpqua_Flat</v>
          </cell>
          <cell r="C992" t="str">
            <v>HY_Umpqua_Flat</v>
          </cell>
          <cell r="D992" t="str">
            <v>Existing Hydro</v>
          </cell>
          <cell r="E992" t="str">
            <v>West</v>
          </cell>
          <cell r="F992" t="str">
            <v>Existing - Hydro</v>
          </cell>
          <cell r="G992" t="str">
            <v/>
          </cell>
          <cell r="H992" t="str">
            <v/>
          </cell>
          <cell r="I992" t="str">
            <v>Existing - Hydro</v>
          </cell>
          <cell r="J992" t="str">
            <v>Existing - Hydro</v>
          </cell>
          <cell r="K992" t="str">
            <v/>
          </cell>
          <cell r="L992" t="str">
            <v>Existing - Hydro</v>
          </cell>
          <cell r="M992" t="str">
            <v>Existing - Hydro</v>
          </cell>
          <cell r="N992" t="str">
            <v>Existing - Hydro</v>
          </cell>
          <cell r="O992" t="str">
            <v>Hydro</v>
          </cell>
          <cell r="P992" t="str">
            <v/>
          </cell>
          <cell r="Q992" t="str">
            <v>Hydro</v>
          </cell>
          <cell r="R992" t="str">
            <v>Existing - Hydro</v>
          </cell>
          <cell r="S992" t="str">
            <v>Hydro</v>
          </cell>
          <cell r="T992" t="str">
            <v>Existing - Hydro</v>
          </cell>
          <cell r="U992" t="str">
            <v>Existing - Hydro</v>
          </cell>
          <cell r="V992" t="str">
            <v>Existing - Hydro</v>
          </cell>
          <cell r="W992" t="str">
            <v>OR</v>
          </cell>
          <cell r="X992" t="str">
            <v>No</v>
          </cell>
        </row>
        <row r="993">
          <cell r="A993">
            <v>412063</v>
          </cell>
          <cell r="B993" t="str">
            <v>HY_Lewis_Dispatch</v>
          </cell>
          <cell r="C993" t="str">
            <v>HY_Lewis_Dispatch</v>
          </cell>
          <cell r="D993" t="str">
            <v>Existing Hydro</v>
          </cell>
          <cell r="E993" t="str">
            <v>West</v>
          </cell>
          <cell r="F993" t="str">
            <v>Existing - Hydro</v>
          </cell>
          <cell r="G993" t="str">
            <v/>
          </cell>
          <cell r="H993" t="str">
            <v/>
          </cell>
          <cell r="I993" t="str">
            <v>Existing - Hydro</v>
          </cell>
          <cell r="J993" t="str">
            <v>Existing - Hydro</v>
          </cell>
          <cell r="K993" t="str">
            <v/>
          </cell>
          <cell r="L993" t="str">
            <v>Existing - Hydro</v>
          </cell>
          <cell r="M993" t="str">
            <v>Existing - Hydro</v>
          </cell>
          <cell r="N993" t="str">
            <v>Existing - Hydro</v>
          </cell>
          <cell r="O993" t="str">
            <v>Hydro</v>
          </cell>
          <cell r="P993" t="str">
            <v/>
          </cell>
          <cell r="Q993" t="str">
            <v>Hydro</v>
          </cell>
          <cell r="R993" t="str">
            <v>Existing - Hydro</v>
          </cell>
          <cell r="S993" t="str">
            <v>Hydro</v>
          </cell>
          <cell r="T993" t="str">
            <v>Existing - Hydro</v>
          </cell>
          <cell r="U993" t="str">
            <v>Existing - Hydro</v>
          </cell>
          <cell r="V993" t="str">
            <v>Existing - Hydro</v>
          </cell>
          <cell r="W993" t="str">
            <v>WA</v>
          </cell>
          <cell r="X993" t="str">
            <v>No</v>
          </cell>
        </row>
        <row r="994">
          <cell r="A994">
            <v>412064</v>
          </cell>
          <cell r="B994" t="str">
            <v>HY_Lewis_Shape</v>
          </cell>
          <cell r="C994" t="str">
            <v>HY_Lewis_Shape</v>
          </cell>
          <cell r="D994" t="str">
            <v>Existing Hydro</v>
          </cell>
          <cell r="E994" t="str">
            <v>West</v>
          </cell>
          <cell r="F994" t="str">
            <v>Existing - Hydro</v>
          </cell>
          <cell r="G994" t="str">
            <v/>
          </cell>
          <cell r="H994" t="str">
            <v/>
          </cell>
          <cell r="I994" t="str">
            <v>Existing - Hydro</v>
          </cell>
          <cell r="J994" t="str">
            <v>Existing - Hydro</v>
          </cell>
          <cell r="K994" t="str">
            <v/>
          </cell>
          <cell r="L994" t="str">
            <v>Existing - Hydro</v>
          </cell>
          <cell r="M994" t="str">
            <v>Existing - Hydro</v>
          </cell>
          <cell r="N994" t="str">
            <v>Existing - Hydro</v>
          </cell>
          <cell r="O994" t="str">
            <v>Hydro</v>
          </cell>
          <cell r="P994" t="str">
            <v/>
          </cell>
          <cell r="Q994" t="str">
            <v>Hydro</v>
          </cell>
          <cell r="R994" t="str">
            <v>Existing - Hydro</v>
          </cell>
          <cell r="S994" t="str">
            <v>Hydro</v>
          </cell>
          <cell r="T994" t="str">
            <v>Existing - Hydro</v>
          </cell>
          <cell r="U994" t="str">
            <v>Existing - Hydro</v>
          </cell>
          <cell r="V994" t="str">
            <v>Existing - Hydro</v>
          </cell>
          <cell r="W994" t="str">
            <v>WA</v>
          </cell>
          <cell r="X994" t="str">
            <v>No</v>
          </cell>
        </row>
        <row r="995">
          <cell r="A995">
            <v>412069</v>
          </cell>
          <cell r="B995" t="str">
            <v>HY_Umpqua_Shape</v>
          </cell>
          <cell r="C995" t="str">
            <v>HY_Umpqua_Shape</v>
          </cell>
          <cell r="D995" t="str">
            <v>Existing Hydro</v>
          </cell>
          <cell r="E995" t="str">
            <v>West</v>
          </cell>
          <cell r="F995" t="str">
            <v>Existing - Hydro</v>
          </cell>
          <cell r="G995" t="str">
            <v/>
          </cell>
          <cell r="H995" t="str">
            <v/>
          </cell>
          <cell r="I995" t="str">
            <v>Existing - Hydro</v>
          </cell>
          <cell r="J995" t="str">
            <v>Existing - Hydro</v>
          </cell>
          <cell r="K995" t="str">
            <v/>
          </cell>
          <cell r="L995" t="str">
            <v>Existing - Hydro</v>
          </cell>
          <cell r="M995" t="str">
            <v>Existing - Hydro</v>
          </cell>
          <cell r="N995" t="str">
            <v>Existing - Hydro</v>
          </cell>
          <cell r="O995" t="str">
            <v>Hydro</v>
          </cell>
          <cell r="P995" t="str">
            <v>Long</v>
          </cell>
          <cell r="Q995" t="str">
            <v>Hydro</v>
          </cell>
          <cell r="R995" t="str">
            <v>Existing - Hydro</v>
          </cell>
          <cell r="S995" t="str">
            <v>Hydro</v>
          </cell>
          <cell r="T995" t="str">
            <v>Existing - Hydro</v>
          </cell>
          <cell r="U995" t="str">
            <v>Existing - Hydro</v>
          </cell>
          <cell r="V995" t="str">
            <v>Existing - Hydro</v>
          </cell>
          <cell r="W995" t="str">
            <v>OR</v>
          </cell>
          <cell r="X995" t="str">
            <v>No</v>
          </cell>
        </row>
        <row r="996">
          <cell r="A996">
            <v>412068</v>
          </cell>
          <cell r="B996" t="str">
            <v>HY_Klamath_Shape</v>
          </cell>
          <cell r="C996" t="str">
            <v>HY_Klamath_Shape</v>
          </cell>
          <cell r="D996" t="str">
            <v>Existing Hydro</v>
          </cell>
          <cell r="E996" t="str">
            <v>West</v>
          </cell>
          <cell r="F996" t="str">
            <v>Existing - Hydro</v>
          </cell>
          <cell r="G996" t="str">
            <v/>
          </cell>
          <cell r="H996" t="str">
            <v/>
          </cell>
          <cell r="I996" t="str">
            <v>Existing - Hydro</v>
          </cell>
          <cell r="J996" t="str">
            <v>Existing - Hydro</v>
          </cell>
          <cell r="K996" t="str">
            <v/>
          </cell>
          <cell r="L996" t="str">
            <v>Existing - Hydro</v>
          </cell>
          <cell r="M996" t="str">
            <v>Existing - Hydro</v>
          </cell>
          <cell r="N996" t="str">
            <v>Existing - Hydro</v>
          </cell>
          <cell r="O996" t="str">
            <v>Hydro</v>
          </cell>
          <cell r="P996" t="str">
            <v>Long</v>
          </cell>
          <cell r="Q996" t="str">
            <v>Hydro</v>
          </cell>
          <cell r="R996" t="str">
            <v>Existing - Hydro</v>
          </cell>
          <cell r="S996" t="str">
            <v>Hydro</v>
          </cell>
          <cell r="T996" t="str">
            <v>Existing - Hydro</v>
          </cell>
          <cell r="U996" t="str">
            <v>Existing - Hydro</v>
          </cell>
          <cell r="V996" t="str">
            <v>Existing - Hydro</v>
          </cell>
          <cell r="W996" t="str">
            <v>CA</v>
          </cell>
          <cell r="X996" t="str">
            <v>No</v>
          </cell>
        </row>
        <row r="997">
          <cell r="K997" t="str">
            <v/>
          </cell>
        </row>
        <row r="998">
          <cell r="K998" t="str">
            <v/>
          </cell>
        </row>
        <row r="999">
          <cell r="K999" t="str">
            <v/>
          </cell>
        </row>
        <row r="1000">
          <cell r="K1000" t="str">
            <v/>
          </cell>
        </row>
        <row r="1001">
          <cell r="K1001" t="str">
            <v/>
          </cell>
        </row>
        <row r="1002">
          <cell r="K1002" t="str">
            <v/>
          </cell>
        </row>
        <row r="1003">
          <cell r="K1003" t="str">
            <v/>
          </cell>
        </row>
        <row r="1004">
          <cell r="K1004" t="str">
            <v/>
          </cell>
        </row>
        <row r="1005">
          <cell r="K1005" t="str">
            <v/>
          </cell>
        </row>
        <row r="1006">
          <cell r="K1006" t="str">
            <v/>
          </cell>
        </row>
        <row r="1007">
          <cell r="K1007" t="str">
            <v/>
          </cell>
        </row>
        <row r="1008">
          <cell r="K1008" t="str">
            <v/>
          </cell>
        </row>
        <row r="1009">
          <cell r="K1009" t="str">
            <v/>
          </cell>
        </row>
        <row r="1010">
          <cell r="K1010" t="str">
            <v/>
          </cell>
        </row>
        <row r="1011">
          <cell r="K1011" t="str">
            <v/>
          </cell>
        </row>
        <row r="1012">
          <cell r="K1012" t="str">
            <v/>
          </cell>
        </row>
        <row r="1013">
          <cell r="K1013" t="str">
            <v/>
          </cell>
        </row>
        <row r="1014">
          <cell r="K1014" t="str">
            <v/>
          </cell>
        </row>
        <row r="1015">
          <cell r="K1015" t="str">
            <v/>
          </cell>
        </row>
        <row r="1016">
          <cell r="K1016" t="str">
            <v/>
          </cell>
        </row>
        <row r="1017">
          <cell r="K1017" t="str">
            <v/>
          </cell>
        </row>
        <row r="1018">
          <cell r="K1018" t="str">
            <v/>
          </cell>
        </row>
        <row r="1019">
          <cell r="K1019" t="str">
            <v/>
          </cell>
        </row>
        <row r="1020">
          <cell r="K1020" t="str">
            <v/>
          </cell>
        </row>
        <row r="1021">
          <cell r="K1021" t="str">
            <v/>
          </cell>
        </row>
        <row r="1022">
          <cell r="K1022" t="str">
            <v/>
          </cell>
        </row>
        <row r="1023">
          <cell r="K1023" t="str">
            <v/>
          </cell>
        </row>
        <row r="1024">
          <cell r="K1024" t="str">
            <v/>
          </cell>
        </row>
        <row r="1025">
          <cell r="K1025" t="str">
            <v/>
          </cell>
        </row>
        <row r="1026">
          <cell r="K1026" t="str">
            <v/>
          </cell>
        </row>
        <row r="1027">
          <cell r="K1027" t="str">
            <v/>
          </cell>
        </row>
        <row r="1028">
          <cell r="K1028" t="str">
            <v/>
          </cell>
        </row>
        <row r="1029">
          <cell r="K1029" t="str">
            <v/>
          </cell>
        </row>
        <row r="1030">
          <cell r="K1030" t="str">
            <v/>
          </cell>
        </row>
        <row r="1031">
          <cell r="K1031" t="str">
            <v/>
          </cell>
        </row>
        <row r="1032">
          <cell r="K1032" t="str">
            <v/>
          </cell>
        </row>
        <row r="1033">
          <cell r="K1033" t="str">
            <v/>
          </cell>
        </row>
        <row r="1034">
          <cell r="K1034" t="str">
            <v/>
          </cell>
        </row>
        <row r="1035">
          <cell r="K1035" t="str">
            <v/>
          </cell>
        </row>
        <row r="1036">
          <cell r="K1036" t="str">
            <v/>
          </cell>
        </row>
        <row r="1037">
          <cell r="K1037" t="str">
            <v/>
          </cell>
        </row>
        <row r="1038">
          <cell r="K1038" t="str">
            <v/>
          </cell>
        </row>
        <row r="1039">
          <cell r="K1039" t="str">
            <v/>
          </cell>
        </row>
        <row r="1040">
          <cell r="K1040" t="str">
            <v/>
          </cell>
        </row>
        <row r="1041">
          <cell r="K1041" t="str">
            <v/>
          </cell>
        </row>
        <row r="1042">
          <cell r="K1042" t="str">
            <v/>
          </cell>
        </row>
        <row r="1043">
          <cell r="K1043" t="str">
            <v/>
          </cell>
        </row>
        <row r="1044">
          <cell r="K1044" t="str">
            <v/>
          </cell>
        </row>
        <row r="1045">
          <cell r="K1045" t="str">
            <v/>
          </cell>
        </row>
        <row r="1046">
          <cell r="K1046" t="str">
            <v/>
          </cell>
        </row>
        <row r="1047">
          <cell r="K1047" t="str">
            <v/>
          </cell>
        </row>
        <row r="1048">
          <cell r="K1048" t="str">
            <v/>
          </cell>
        </row>
        <row r="1049">
          <cell r="K1049" t="str">
            <v/>
          </cell>
        </row>
        <row r="1050">
          <cell r="K1050" t="str">
            <v/>
          </cell>
        </row>
        <row r="1051">
          <cell r="K1051" t="str">
            <v/>
          </cell>
        </row>
        <row r="1052">
          <cell r="K1052" t="str">
            <v/>
          </cell>
        </row>
        <row r="1053">
          <cell r="K1053" t="str">
            <v/>
          </cell>
        </row>
        <row r="1054">
          <cell r="K1054" t="str">
            <v/>
          </cell>
        </row>
        <row r="1055">
          <cell r="K1055" t="str">
            <v/>
          </cell>
        </row>
        <row r="1056">
          <cell r="K1056" t="str">
            <v/>
          </cell>
        </row>
        <row r="1057">
          <cell r="K1057" t="str">
            <v/>
          </cell>
        </row>
        <row r="1058">
          <cell r="K1058" t="str">
            <v/>
          </cell>
        </row>
        <row r="1059">
          <cell r="K1059" t="str">
            <v/>
          </cell>
        </row>
        <row r="1060">
          <cell r="K1060" t="str">
            <v/>
          </cell>
        </row>
        <row r="1061">
          <cell r="K1061" t="str">
            <v/>
          </cell>
        </row>
        <row r="1062">
          <cell r="K1062" t="str">
            <v/>
          </cell>
        </row>
        <row r="1063">
          <cell r="K1063" t="str">
            <v/>
          </cell>
        </row>
        <row r="1064">
          <cell r="K1064" t="str">
            <v/>
          </cell>
        </row>
        <row r="1065">
          <cell r="K1065" t="str">
            <v/>
          </cell>
        </row>
        <row r="1066">
          <cell r="K1066" t="str">
            <v/>
          </cell>
        </row>
        <row r="1067">
          <cell r="K1067" t="str">
            <v/>
          </cell>
        </row>
        <row r="1068">
          <cell r="K1068" t="str">
            <v/>
          </cell>
        </row>
        <row r="1069">
          <cell r="K1069" t="str">
            <v/>
          </cell>
        </row>
        <row r="1070">
          <cell r="K1070" t="str">
            <v/>
          </cell>
        </row>
        <row r="1071">
          <cell r="K1071" t="str">
            <v/>
          </cell>
        </row>
        <row r="1072">
          <cell r="K1072" t="str">
            <v/>
          </cell>
        </row>
        <row r="1073">
          <cell r="K1073" t="str">
            <v/>
          </cell>
        </row>
        <row r="1074">
          <cell r="K1074" t="str">
            <v/>
          </cell>
        </row>
        <row r="1075">
          <cell r="K1075" t="str">
            <v/>
          </cell>
        </row>
        <row r="1076">
          <cell r="K1076" t="str">
            <v/>
          </cell>
        </row>
        <row r="1077">
          <cell r="K1077" t="str">
            <v/>
          </cell>
        </row>
        <row r="1078">
          <cell r="K1078" t="str">
            <v/>
          </cell>
        </row>
        <row r="1079">
          <cell r="K1079" t="str">
            <v/>
          </cell>
        </row>
        <row r="1080">
          <cell r="K1080" t="str">
            <v/>
          </cell>
        </row>
        <row r="1081">
          <cell r="K1081" t="str">
            <v/>
          </cell>
        </row>
        <row r="1082">
          <cell r="K1082" t="str">
            <v/>
          </cell>
        </row>
        <row r="1083">
          <cell r="K1083" t="str">
            <v/>
          </cell>
        </row>
        <row r="1084">
          <cell r="K1084" t="str">
            <v/>
          </cell>
        </row>
        <row r="1085">
          <cell r="K1085" t="str">
            <v/>
          </cell>
        </row>
        <row r="1086">
          <cell r="K1086" t="str">
            <v/>
          </cell>
        </row>
        <row r="1087">
          <cell r="K1087" t="str">
            <v/>
          </cell>
        </row>
        <row r="1088">
          <cell r="K1088" t="str">
            <v/>
          </cell>
        </row>
        <row r="1089">
          <cell r="K1089" t="str">
            <v/>
          </cell>
        </row>
        <row r="1090">
          <cell r="K1090" t="str">
            <v/>
          </cell>
        </row>
        <row r="1091">
          <cell r="K1091" t="str">
            <v/>
          </cell>
        </row>
        <row r="1092">
          <cell r="K1092" t="str">
            <v/>
          </cell>
        </row>
        <row r="1093">
          <cell r="K1093" t="str">
            <v/>
          </cell>
        </row>
        <row r="1094">
          <cell r="K1094" t="str">
            <v/>
          </cell>
        </row>
        <row r="1095">
          <cell r="K1095" t="str">
            <v/>
          </cell>
        </row>
        <row r="1096">
          <cell r="K1096" t="str">
            <v/>
          </cell>
        </row>
        <row r="1097">
          <cell r="K1097" t="str">
            <v/>
          </cell>
        </row>
        <row r="1098">
          <cell r="K1098" t="str">
            <v/>
          </cell>
        </row>
        <row r="1099">
          <cell r="K1099" t="str">
            <v/>
          </cell>
        </row>
        <row r="1100">
          <cell r="K1100" t="str">
            <v/>
          </cell>
        </row>
        <row r="1101">
          <cell r="K1101" t="str">
            <v/>
          </cell>
        </row>
        <row r="1102">
          <cell r="K1102" t="str">
            <v/>
          </cell>
        </row>
        <row r="1103">
          <cell r="K1103" t="str">
            <v/>
          </cell>
        </row>
      </sheetData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="120" zoomScaleNormal="120" workbookViewId="0"/>
  </sheetViews>
  <sheetFormatPr defaultRowHeight="12.75" x14ac:dyDescent="0.2"/>
  <sheetData>
    <row r="1" spans="1:1" ht="15.75" x14ac:dyDescent="0.25">
      <c r="A1" s="164" t="s">
        <v>298</v>
      </c>
    </row>
    <row r="3" spans="1:1" ht="15.75" x14ac:dyDescent="0.25">
      <c r="A3" s="164" t="s">
        <v>294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filterMode="1">
    <tabColor theme="6"/>
    <pageSetUpPr fitToPage="1"/>
  </sheetPr>
  <dimension ref="A1:AY519"/>
  <sheetViews>
    <sheetView showGridLines="0" view="pageBreakPreview" zoomScale="70" zoomScaleNormal="70" zoomScaleSheetLayoutView="70" workbookViewId="0">
      <pane xSplit="5" ySplit="6" topLeftCell="G7" activePane="bottomRight" state="frozen"/>
      <selection pane="topRight"/>
      <selection pane="bottomLeft"/>
      <selection pane="bottomRight"/>
    </sheetView>
  </sheetViews>
  <sheetFormatPr defaultRowHeight="15.75" customHeight="1" x14ac:dyDescent="0.25"/>
  <cols>
    <col min="1" max="1" width="31.85546875" style="1" customWidth="1"/>
    <col min="2" max="2" width="8.28515625" style="1" customWidth="1"/>
    <col min="3" max="3" width="15.7109375" style="2" bestFit="1" customWidth="1"/>
    <col min="4" max="4" width="8.85546875" style="95" customWidth="1"/>
    <col min="5" max="5" width="44.28515625" style="126" customWidth="1"/>
    <col min="6" max="6" width="7.85546875" style="126" hidden="1" customWidth="1"/>
    <col min="7" max="16" width="10.5703125" style="6" customWidth="1"/>
    <col min="17" max="26" width="10.5703125" style="127" customWidth="1"/>
    <col min="27" max="27" width="2.140625" style="127" customWidth="1"/>
    <col min="28" max="29" width="11.140625" style="127" customWidth="1"/>
    <col min="30" max="30" width="9" style="5" customWidth="1"/>
    <col min="31" max="31" width="15.28515625" style="5" hidden="1" customWidth="1"/>
    <col min="32" max="32" width="8.7109375" style="5" customWidth="1"/>
    <col min="33" max="33" width="8.7109375" style="6" customWidth="1"/>
    <col min="34" max="16384" width="9.140625" style="6"/>
  </cols>
  <sheetData>
    <row r="1" spans="1:33" ht="15.75" customHeight="1" x14ac:dyDescent="0.25"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3" ht="15.75" customHeight="1" x14ac:dyDescent="0.25"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3" ht="28.5" customHeight="1" x14ac:dyDescent="0.35">
      <c r="A3" s="7"/>
      <c r="D3" s="8" t="s">
        <v>295</v>
      </c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F3" s="5" t="s">
        <v>295</v>
      </c>
    </row>
    <row r="4" spans="1:33" ht="15.75" customHeight="1" x14ac:dyDescent="0.25">
      <c r="A4" s="7"/>
      <c r="D4" s="11"/>
      <c r="E4" s="12"/>
      <c r="F4" s="12"/>
      <c r="J4" s="13"/>
      <c r="K4" s="13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3" ht="18.75" x14ac:dyDescent="0.25">
      <c r="A5" s="7"/>
      <c r="D5" s="15" t="s">
        <v>0</v>
      </c>
      <c r="E5" s="16"/>
      <c r="F5" s="12"/>
      <c r="G5" s="17" t="s">
        <v>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3"/>
      <c r="AB5" s="19" t="s">
        <v>2</v>
      </c>
      <c r="AC5" s="20"/>
    </row>
    <row r="6" spans="1:33" ht="15.75" customHeight="1" x14ac:dyDescent="0.25">
      <c r="A6" s="7"/>
      <c r="C6" s="21" t="s">
        <v>3</v>
      </c>
      <c r="D6" s="22"/>
      <c r="E6" s="23" t="s">
        <v>4</v>
      </c>
      <c r="F6" s="24" t="s">
        <v>5</v>
      </c>
      <c r="G6" s="25">
        <v>2015</v>
      </c>
      <c r="H6" s="26">
        <v>2016</v>
      </c>
      <c r="I6" s="26">
        <v>2017</v>
      </c>
      <c r="J6" s="26">
        <v>2018</v>
      </c>
      <c r="K6" s="26">
        <v>2019</v>
      </c>
      <c r="L6" s="26">
        <v>2020</v>
      </c>
      <c r="M6" s="26">
        <v>2021</v>
      </c>
      <c r="N6" s="26">
        <v>2022</v>
      </c>
      <c r="O6" s="26">
        <v>2023</v>
      </c>
      <c r="P6" s="26">
        <v>2024</v>
      </c>
      <c r="Q6" s="26">
        <v>2025</v>
      </c>
      <c r="R6" s="26">
        <v>2026</v>
      </c>
      <c r="S6" s="26">
        <v>2027</v>
      </c>
      <c r="T6" s="26">
        <v>2028</v>
      </c>
      <c r="U6" s="26">
        <v>2029</v>
      </c>
      <c r="V6" s="26">
        <v>2030</v>
      </c>
      <c r="W6" s="26">
        <v>2031</v>
      </c>
      <c r="X6" s="26">
        <v>2032</v>
      </c>
      <c r="Y6" s="26">
        <v>2033</v>
      </c>
      <c r="Z6" s="26">
        <v>2034</v>
      </c>
      <c r="AA6" s="13"/>
      <c r="AB6" s="27" t="s">
        <v>6</v>
      </c>
      <c r="AC6" s="27" t="s">
        <v>7</v>
      </c>
      <c r="AE6" s="28"/>
    </row>
    <row r="7" spans="1:33" ht="15.75" customHeight="1" x14ac:dyDescent="0.25">
      <c r="A7" s="7"/>
      <c r="D7" s="29" t="s">
        <v>8</v>
      </c>
      <c r="E7" s="30" t="s">
        <v>9</v>
      </c>
      <c r="F7" s="31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13"/>
      <c r="AB7" s="32"/>
      <c r="AC7" s="34"/>
      <c r="AE7" s="28"/>
    </row>
    <row r="8" spans="1:33" ht="15.75" hidden="1" customHeight="1" x14ac:dyDescent="0.25">
      <c r="A8" s="35"/>
      <c r="B8" s="36">
        <f t="shared" ref="B8:B73" si="0">COUNTIF(G8:Z8,"&lt;&gt;0")</f>
        <v>0</v>
      </c>
      <c r="C8" s="37" t="str">
        <f t="shared" ref="C8:C31" si="1">IF(B8=0,"hide","")</f>
        <v>hide</v>
      </c>
      <c r="D8" s="128"/>
      <c r="E8" s="38" t="s">
        <v>10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40"/>
      <c r="AB8" s="39">
        <v>0</v>
      </c>
      <c r="AC8" s="39">
        <v>0</v>
      </c>
      <c r="AD8" s="41"/>
      <c r="AE8" s="41"/>
      <c r="AF8" s="41"/>
      <c r="AG8" s="42"/>
    </row>
    <row r="9" spans="1:33" ht="15.75" hidden="1" customHeight="1" x14ac:dyDescent="0.25">
      <c r="A9" s="35"/>
      <c r="B9" s="36">
        <f t="shared" si="0"/>
        <v>0</v>
      </c>
      <c r="C9" s="37" t="str">
        <f t="shared" si="1"/>
        <v>hide</v>
      </c>
      <c r="D9" s="128"/>
      <c r="E9" s="38" t="s">
        <v>11</v>
      </c>
      <c r="F9" s="43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40"/>
      <c r="AB9" s="39">
        <v>0</v>
      </c>
      <c r="AC9" s="39">
        <v>0</v>
      </c>
      <c r="AD9" s="41"/>
      <c r="AE9" s="41"/>
      <c r="AF9" s="41"/>
      <c r="AG9" s="42"/>
    </row>
    <row r="10" spans="1:33" ht="15.75" hidden="1" customHeight="1" x14ac:dyDescent="0.25">
      <c r="A10" s="35"/>
      <c r="B10" s="36">
        <f t="shared" si="0"/>
        <v>0</v>
      </c>
      <c r="C10" s="37" t="str">
        <f t="shared" si="1"/>
        <v>hide</v>
      </c>
      <c r="D10" s="128"/>
      <c r="E10" s="38" t="s">
        <v>12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40"/>
      <c r="AB10" s="39">
        <v>0</v>
      </c>
      <c r="AC10" s="39">
        <v>0</v>
      </c>
      <c r="AD10" s="41"/>
      <c r="AE10" s="41"/>
      <c r="AF10" s="41"/>
      <c r="AG10" s="42"/>
    </row>
    <row r="11" spans="1:33" ht="15.75" hidden="1" customHeight="1" x14ac:dyDescent="0.25">
      <c r="A11" s="35"/>
      <c r="B11" s="36">
        <f t="shared" si="0"/>
        <v>0</v>
      </c>
      <c r="C11" s="37" t="str">
        <f t="shared" si="1"/>
        <v>hide</v>
      </c>
      <c r="D11" s="128"/>
      <c r="E11" s="38" t="s">
        <v>13</v>
      </c>
      <c r="F11" s="44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40"/>
      <c r="AB11" s="39">
        <v>0</v>
      </c>
      <c r="AC11" s="39">
        <v>0</v>
      </c>
      <c r="AD11" s="41"/>
      <c r="AE11" s="41"/>
      <c r="AF11" s="41"/>
      <c r="AG11" s="42"/>
    </row>
    <row r="12" spans="1:33" ht="15.75" hidden="1" customHeight="1" x14ac:dyDescent="0.25">
      <c r="A12" s="35"/>
      <c r="B12" s="36">
        <f t="shared" si="0"/>
        <v>0</v>
      </c>
      <c r="C12" s="37" t="str">
        <f t="shared" si="1"/>
        <v>hide</v>
      </c>
      <c r="D12" s="128"/>
      <c r="E12" s="38" t="s">
        <v>14</v>
      </c>
      <c r="F12" s="43"/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40"/>
      <c r="AB12" s="39">
        <v>0</v>
      </c>
      <c r="AC12" s="39">
        <v>0</v>
      </c>
      <c r="AD12" s="41"/>
      <c r="AE12" s="41"/>
      <c r="AF12" s="41"/>
      <c r="AG12" s="42"/>
    </row>
    <row r="13" spans="1:33" ht="15.75" hidden="1" customHeight="1" x14ac:dyDescent="0.25">
      <c r="A13" s="35"/>
      <c r="B13" s="36">
        <f t="shared" si="0"/>
        <v>0</v>
      </c>
      <c r="C13" s="37" t="str">
        <f t="shared" si="1"/>
        <v>hide</v>
      </c>
      <c r="D13" s="128"/>
      <c r="E13" s="38" t="s">
        <v>15</v>
      </c>
      <c r="F13" s="43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40"/>
      <c r="AB13" s="39">
        <v>0</v>
      </c>
      <c r="AC13" s="39">
        <v>0</v>
      </c>
      <c r="AD13" s="41"/>
      <c r="AE13" s="41"/>
      <c r="AF13" s="41"/>
      <c r="AG13" s="42"/>
    </row>
    <row r="14" spans="1:33" ht="15.75" hidden="1" customHeight="1" x14ac:dyDescent="0.25">
      <c r="A14" s="35"/>
      <c r="B14" s="36">
        <f t="shared" si="0"/>
        <v>0</v>
      </c>
      <c r="C14" s="37" t="str">
        <f t="shared" si="1"/>
        <v>hide</v>
      </c>
      <c r="D14" s="128"/>
      <c r="E14" s="38" t="s">
        <v>16</v>
      </c>
      <c r="F14" s="43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40"/>
      <c r="AB14" s="39">
        <v>0</v>
      </c>
      <c r="AC14" s="39">
        <v>0</v>
      </c>
      <c r="AD14" s="41"/>
      <c r="AE14" s="41"/>
      <c r="AF14" s="41"/>
      <c r="AG14" s="42"/>
    </row>
    <row r="15" spans="1:33" ht="15.75" hidden="1" customHeight="1" x14ac:dyDescent="0.25">
      <c r="A15" s="35"/>
      <c r="B15" s="36">
        <f t="shared" si="0"/>
        <v>0</v>
      </c>
      <c r="C15" s="37" t="str">
        <f t="shared" si="1"/>
        <v>hide</v>
      </c>
      <c r="D15" s="128"/>
      <c r="E15" s="38" t="s">
        <v>17</v>
      </c>
      <c r="F15" s="43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40"/>
      <c r="AB15" s="39">
        <v>0</v>
      </c>
      <c r="AC15" s="39">
        <v>0</v>
      </c>
      <c r="AD15" s="41"/>
      <c r="AE15" s="41"/>
      <c r="AF15" s="41"/>
      <c r="AG15" s="42"/>
    </row>
    <row r="16" spans="1:33" ht="15.75" hidden="1" customHeight="1" x14ac:dyDescent="0.25">
      <c r="A16" s="35"/>
      <c r="B16" s="36">
        <f t="shared" si="0"/>
        <v>0</v>
      </c>
      <c r="C16" s="37" t="str">
        <f t="shared" si="1"/>
        <v>hide</v>
      </c>
      <c r="D16" s="128"/>
      <c r="E16" s="38" t="s">
        <v>18</v>
      </c>
      <c r="F16" s="43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40"/>
      <c r="AB16" s="39">
        <v>0</v>
      </c>
      <c r="AC16" s="39">
        <v>0</v>
      </c>
      <c r="AD16" s="41"/>
      <c r="AE16" s="41"/>
      <c r="AF16" s="41"/>
      <c r="AG16" s="42"/>
    </row>
    <row r="17" spans="1:33" ht="15.75" hidden="1" customHeight="1" x14ac:dyDescent="0.25">
      <c r="A17" s="35"/>
      <c r="B17" s="36">
        <f t="shared" si="0"/>
        <v>0</v>
      </c>
      <c r="C17" s="37" t="str">
        <f t="shared" si="1"/>
        <v>hide</v>
      </c>
      <c r="D17" s="128"/>
      <c r="E17" s="38" t="s">
        <v>19</v>
      </c>
      <c r="F17" s="45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40"/>
      <c r="AB17" s="39">
        <v>0</v>
      </c>
      <c r="AC17" s="39">
        <v>0</v>
      </c>
      <c r="AD17" s="41"/>
      <c r="AE17" s="41"/>
      <c r="AF17" s="41"/>
      <c r="AG17" s="42"/>
    </row>
    <row r="18" spans="1:33" ht="15.75" hidden="1" customHeight="1" x14ac:dyDescent="0.25">
      <c r="A18" s="35"/>
      <c r="B18" s="36">
        <f t="shared" si="0"/>
        <v>0</v>
      </c>
      <c r="C18" s="37" t="str">
        <f t="shared" si="1"/>
        <v>hide</v>
      </c>
      <c r="D18" s="128"/>
      <c r="E18" s="38" t="s">
        <v>20</v>
      </c>
      <c r="F18" s="45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40"/>
      <c r="AB18" s="39">
        <v>0</v>
      </c>
      <c r="AC18" s="39">
        <v>0</v>
      </c>
      <c r="AD18" s="41"/>
      <c r="AE18" s="41"/>
      <c r="AF18" s="41"/>
      <c r="AG18" s="42"/>
    </row>
    <row r="19" spans="1:33" ht="15.75" hidden="1" customHeight="1" x14ac:dyDescent="0.25">
      <c r="A19" s="35"/>
      <c r="B19" s="36">
        <f t="shared" si="0"/>
        <v>0</v>
      </c>
      <c r="C19" s="37" t="str">
        <f t="shared" si="1"/>
        <v>hide</v>
      </c>
      <c r="D19" s="128"/>
      <c r="E19" s="38" t="s">
        <v>21</v>
      </c>
      <c r="F19" s="43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40"/>
      <c r="AB19" s="39">
        <v>0</v>
      </c>
      <c r="AC19" s="39">
        <v>0</v>
      </c>
      <c r="AD19" s="41"/>
      <c r="AE19" s="41"/>
      <c r="AF19" s="41"/>
      <c r="AG19" s="42"/>
    </row>
    <row r="20" spans="1:33" ht="15.75" hidden="1" customHeight="1" x14ac:dyDescent="0.25">
      <c r="A20" s="35"/>
      <c r="B20" s="36">
        <f t="shared" si="0"/>
        <v>0</v>
      </c>
      <c r="C20" s="37" t="str">
        <f t="shared" si="1"/>
        <v>hide</v>
      </c>
      <c r="D20" s="128"/>
      <c r="E20" s="38" t="s">
        <v>22</v>
      </c>
      <c r="F20" s="43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40"/>
      <c r="AB20" s="39">
        <v>0</v>
      </c>
      <c r="AC20" s="39">
        <v>0</v>
      </c>
      <c r="AD20" s="41"/>
      <c r="AE20" s="41"/>
      <c r="AF20" s="41"/>
      <c r="AG20" s="42"/>
    </row>
    <row r="21" spans="1:33" ht="15.75" hidden="1" customHeight="1" x14ac:dyDescent="0.25">
      <c r="A21" s="35"/>
      <c r="B21" s="36">
        <f t="shared" si="0"/>
        <v>0</v>
      </c>
      <c r="C21" s="37" t="str">
        <f t="shared" si="1"/>
        <v>hide</v>
      </c>
      <c r="D21" s="128"/>
      <c r="E21" s="38" t="s">
        <v>23</v>
      </c>
      <c r="F21" s="43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0"/>
      <c r="AB21" s="39">
        <v>0</v>
      </c>
      <c r="AC21" s="39">
        <v>0</v>
      </c>
      <c r="AD21" s="41"/>
      <c r="AE21" s="41"/>
      <c r="AF21" s="41"/>
      <c r="AG21" s="42"/>
    </row>
    <row r="22" spans="1:33" ht="15.75" hidden="1" customHeight="1" x14ac:dyDescent="0.25">
      <c r="A22" s="35"/>
      <c r="B22" s="36">
        <f t="shared" si="0"/>
        <v>0</v>
      </c>
      <c r="C22" s="37" t="str">
        <f t="shared" si="1"/>
        <v>hide</v>
      </c>
      <c r="D22" s="128"/>
      <c r="E22" s="38" t="s">
        <v>24</v>
      </c>
      <c r="F22" s="43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40"/>
      <c r="AB22" s="39">
        <v>0</v>
      </c>
      <c r="AC22" s="39">
        <v>0</v>
      </c>
      <c r="AD22" s="41"/>
      <c r="AE22" s="41"/>
      <c r="AF22" s="41"/>
      <c r="AG22" s="42"/>
    </row>
    <row r="23" spans="1:33" ht="15.75" hidden="1" customHeight="1" x14ac:dyDescent="0.25">
      <c r="A23" s="35"/>
      <c r="B23" s="36">
        <f t="shared" si="0"/>
        <v>0</v>
      </c>
      <c r="C23" s="37" t="str">
        <f t="shared" si="1"/>
        <v>hide</v>
      </c>
      <c r="D23" s="128"/>
      <c r="E23" s="38" t="s">
        <v>25</v>
      </c>
      <c r="F23" s="43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40"/>
      <c r="AB23" s="39">
        <v>0</v>
      </c>
      <c r="AC23" s="39">
        <v>0</v>
      </c>
      <c r="AD23" s="41"/>
      <c r="AE23" s="41"/>
      <c r="AF23" s="41"/>
      <c r="AG23" s="42"/>
    </row>
    <row r="24" spans="1:33" ht="15.75" hidden="1" customHeight="1" x14ac:dyDescent="0.25">
      <c r="A24" s="35"/>
      <c r="B24" s="36">
        <f t="shared" si="0"/>
        <v>0</v>
      </c>
      <c r="C24" s="37" t="str">
        <f t="shared" si="1"/>
        <v>hide</v>
      </c>
      <c r="D24" s="128"/>
      <c r="E24" s="38" t="s">
        <v>26</v>
      </c>
      <c r="F24" s="43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40"/>
      <c r="AB24" s="39">
        <v>0</v>
      </c>
      <c r="AC24" s="39">
        <v>0</v>
      </c>
      <c r="AD24" s="41"/>
      <c r="AE24" s="41"/>
      <c r="AF24" s="41"/>
      <c r="AG24" s="42"/>
    </row>
    <row r="25" spans="1:33" ht="15.75" hidden="1" customHeight="1" x14ac:dyDescent="0.25">
      <c r="A25" s="35"/>
      <c r="B25" s="36">
        <f t="shared" si="0"/>
        <v>0</v>
      </c>
      <c r="C25" s="37" t="str">
        <f t="shared" si="1"/>
        <v>hide</v>
      </c>
      <c r="D25" s="128"/>
      <c r="E25" s="38" t="s">
        <v>27</v>
      </c>
      <c r="F25" s="43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40"/>
      <c r="AB25" s="39">
        <v>0</v>
      </c>
      <c r="AC25" s="39">
        <v>0</v>
      </c>
      <c r="AD25" s="41"/>
      <c r="AE25" s="41"/>
      <c r="AF25" s="41"/>
      <c r="AG25" s="42"/>
    </row>
    <row r="26" spans="1:33" ht="15.75" hidden="1" customHeight="1" x14ac:dyDescent="0.25">
      <c r="A26" s="35"/>
      <c r="B26" s="36">
        <f t="shared" si="0"/>
        <v>0</v>
      </c>
      <c r="C26" s="37" t="str">
        <f t="shared" si="1"/>
        <v>hide</v>
      </c>
      <c r="D26" s="128"/>
      <c r="E26" s="38" t="s">
        <v>28</v>
      </c>
      <c r="F26" s="43"/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40"/>
      <c r="AB26" s="39">
        <v>0</v>
      </c>
      <c r="AC26" s="39">
        <v>0</v>
      </c>
      <c r="AD26" s="41"/>
      <c r="AE26" s="41"/>
      <c r="AF26" s="41"/>
      <c r="AG26" s="42"/>
    </row>
    <row r="27" spans="1:33" ht="15.75" hidden="1" customHeight="1" x14ac:dyDescent="0.25">
      <c r="A27" s="35"/>
      <c r="B27" s="36">
        <f t="shared" si="0"/>
        <v>0</v>
      </c>
      <c r="C27" s="37" t="str">
        <f t="shared" si="1"/>
        <v>hide</v>
      </c>
      <c r="D27" s="128"/>
      <c r="E27" s="38" t="s">
        <v>29</v>
      </c>
      <c r="F27" s="46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40"/>
      <c r="AB27" s="39">
        <v>0</v>
      </c>
      <c r="AC27" s="39">
        <v>0</v>
      </c>
      <c r="AD27" s="41"/>
      <c r="AE27" s="41"/>
      <c r="AF27" s="41"/>
      <c r="AG27" s="42"/>
    </row>
    <row r="28" spans="1:33" ht="15.75" hidden="1" customHeight="1" x14ac:dyDescent="0.25">
      <c r="A28" s="35"/>
      <c r="B28" s="36">
        <f t="shared" si="0"/>
        <v>0</v>
      </c>
      <c r="C28" s="37" t="str">
        <f t="shared" si="1"/>
        <v>hide</v>
      </c>
      <c r="D28" s="129"/>
      <c r="E28" s="38" t="s">
        <v>30</v>
      </c>
      <c r="F28" s="43" t="s">
        <v>31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9"/>
      <c r="AB28" s="39">
        <v>0</v>
      </c>
      <c r="AC28" s="39">
        <v>0</v>
      </c>
      <c r="AE28" s="28" t="s">
        <v>32</v>
      </c>
    </row>
    <row r="29" spans="1:33" ht="15.75" hidden="1" customHeight="1" x14ac:dyDescent="0.25">
      <c r="A29" s="35"/>
      <c r="B29" s="36">
        <f t="shared" si="0"/>
        <v>0</v>
      </c>
      <c r="C29" s="37" t="str">
        <f t="shared" si="1"/>
        <v>hide</v>
      </c>
      <c r="D29" s="129"/>
      <c r="E29" s="50" t="s">
        <v>33</v>
      </c>
      <c r="F29" s="39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9"/>
      <c r="AB29" s="39">
        <v>0</v>
      </c>
      <c r="AC29" s="39">
        <v>0</v>
      </c>
      <c r="AE29" s="28" t="s">
        <v>32</v>
      </c>
    </row>
    <row r="30" spans="1:33" ht="15.75" hidden="1" customHeight="1" x14ac:dyDescent="0.25">
      <c r="A30" s="35"/>
      <c r="B30" s="36">
        <f t="shared" si="0"/>
        <v>0</v>
      </c>
      <c r="C30" s="37" t="str">
        <f t="shared" si="1"/>
        <v>hide</v>
      </c>
      <c r="D30" s="129"/>
      <c r="E30" s="50" t="s">
        <v>34</v>
      </c>
      <c r="F30" s="48"/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9"/>
      <c r="AB30" s="39">
        <v>0</v>
      </c>
      <c r="AC30" s="39">
        <v>0</v>
      </c>
      <c r="AE30" s="28"/>
    </row>
    <row r="31" spans="1:33" ht="15.75" customHeight="1" x14ac:dyDescent="0.25">
      <c r="A31" s="35"/>
      <c r="B31" s="36">
        <f t="shared" si="0"/>
        <v>2</v>
      </c>
      <c r="C31" s="37" t="str">
        <f t="shared" si="1"/>
        <v/>
      </c>
      <c r="D31" s="129"/>
      <c r="E31" s="50" t="s">
        <v>35</v>
      </c>
      <c r="F31" s="43"/>
      <c r="G31" s="48">
        <v>0</v>
      </c>
      <c r="H31" s="48">
        <v>0</v>
      </c>
      <c r="I31" s="48">
        <v>0</v>
      </c>
      <c r="J31" s="48">
        <v>-285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285</v>
      </c>
      <c r="W31" s="48">
        <v>0</v>
      </c>
      <c r="X31" s="48">
        <v>0</v>
      </c>
      <c r="Y31" s="48">
        <v>0</v>
      </c>
      <c r="Z31" s="48">
        <v>0</v>
      </c>
      <c r="AA31" s="49"/>
      <c r="AB31" s="39">
        <v>-285</v>
      </c>
      <c r="AC31" s="39">
        <v>0</v>
      </c>
      <c r="AE31" s="28"/>
    </row>
    <row r="32" spans="1:33" ht="15.75" customHeight="1" x14ac:dyDescent="0.25">
      <c r="A32" s="35"/>
      <c r="B32" s="36"/>
      <c r="C32" s="37"/>
      <c r="D32" s="128"/>
      <c r="E32" s="30" t="s">
        <v>36</v>
      </c>
      <c r="F32" s="3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/>
      <c r="AA32" s="51"/>
      <c r="AB32" s="130"/>
      <c r="AC32" s="52"/>
      <c r="AD32" s="41"/>
      <c r="AE32" s="41"/>
      <c r="AF32" s="41"/>
      <c r="AG32" s="42"/>
    </row>
    <row r="33" spans="1:31" ht="15.75" hidden="1" customHeight="1" x14ac:dyDescent="0.25">
      <c r="A33" s="35"/>
      <c r="B33" s="36">
        <f t="shared" si="0"/>
        <v>0</v>
      </c>
      <c r="C33" s="37" t="str">
        <f t="shared" ref="C33:C96" si="2">IF(B33=0,"hide",IF(OR(AE33="Wind",AE33="DSM, Class 1"),"Detail",""))</f>
        <v>hide</v>
      </c>
      <c r="D33" s="129"/>
      <c r="E33" s="53" t="s">
        <v>37</v>
      </c>
      <c r="F33" s="45"/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9"/>
      <c r="AB33" s="39">
        <v>0</v>
      </c>
      <c r="AC33" s="39">
        <v>0</v>
      </c>
      <c r="AE33" s="28" t="s">
        <v>38</v>
      </c>
    </row>
    <row r="34" spans="1:31" ht="15.75" hidden="1" customHeight="1" x14ac:dyDescent="0.25">
      <c r="A34" s="35"/>
      <c r="B34" s="36">
        <f t="shared" si="0"/>
        <v>0</v>
      </c>
      <c r="C34" s="37" t="str">
        <f t="shared" si="2"/>
        <v>hide</v>
      </c>
      <c r="D34" s="129"/>
      <c r="E34" s="53" t="s">
        <v>39</v>
      </c>
      <c r="F34" s="45"/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9"/>
      <c r="AB34" s="39">
        <v>0</v>
      </c>
      <c r="AC34" s="39">
        <v>0</v>
      </c>
      <c r="AE34" s="28" t="s">
        <v>40</v>
      </c>
    </row>
    <row r="35" spans="1:31" ht="15.75" hidden="1" customHeight="1" x14ac:dyDescent="0.25">
      <c r="A35" s="35"/>
      <c r="B35" s="36">
        <f t="shared" si="0"/>
        <v>0</v>
      </c>
      <c r="C35" s="37" t="str">
        <f t="shared" si="2"/>
        <v>hide</v>
      </c>
      <c r="D35" s="129"/>
      <c r="E35" s="53" t="s">
        <v>41</v>
      </c>
      <c r="F35" s="45"/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9"/>
      <c r="AB35" s="39">
        <v>0</v>
      </c>
      <c r="AC35" s="39">
        <v>0</v>
      </c>
      <c r="AE35" s="28" t="s">
        <v>40</v>
      </c>
    </row>
    <row r="36" spans="1:31" ht="15.75" hidden="1" customHeight="1" x14ac:dyDescent="0.25">
      <c r="A36" s="35"/>
      <c r="B36" s="36">
        <f t="shared" si="0"/>
        <v>0</v>
      </c>
      <c r="C36" s="37" t="str">
        <f t="shared" si="2"/>
        <v>hide</v>
      </c>
      <c r="D36" s="129"/>
      <c r="E36" s="53" t="s">
        <v>42</v>
      </c>
      <c r="F36" s="45"/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9"/>
      <c r="AB36" s="39">
        <v>0</v>
      </c>
      <c r="AC36" s="39">
        <v>0</v>
      </c>
      <c r="AE36" s="28" t="s">
        <v>40</v>
      </c>
    </row>
    <row r="37" spans="1:31" ht="15.75" hidden="1" customHeight="1" x14ac:dyDescent="0.25">
      <c r="A37" s="35"/>
      <c r="B37" s="36">
        <f t="shared" si="0"/>
        <v>0</v>
      </c>
      <c r="C37" s="37" t="str">
        <f t="shared" si="2"/>
        <v>hide</v>
      </c>
      <c r="D37" s="129"/>
      <c r="E37" s="53" t="s">
        <v>42</v>
      </c>
      <c r="F37" s="45"/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9"/>
      <c r="AB37" s="39">
        <v>0</v>
      </c>
      <c r="AC37" s="39">
        <v>0</v>
      </c>
      <c r="AE37" s="28" t="s">
        <v>40</v>
      </c>
    </row>
    <row r="38" spans="1:31" ht="15.75" hidden="1" customHeight="1" x14ac:dyDescent="0.25">
      <c r="A38" s="35"/>
      <c r="B38" s="36">
        <f t="shared" si="0"/>
        <v>0</v>
      </c>
      <c r="C38" s="37" t="str">
        <f t="shared" si="2"/>
        <v>hide</v>
      </c>
      <c r="D38" s="129"/>
      <c r="E38" s="53" t="s">
        <v>43</v>
      </c>
      <c r="F38" s="45"/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9"/>
      <c r="AB38" s="39">
        <v>0</v>
      </c>
      <c r="AC38" s="39">
        <v>0</v>
      </c>
      <c r="AE38" s="28" t="s">
        <v>40</v>
      </c>
    </row>
    <row r="39" spans="1:31" ht="15.75" hidden="1" customHeight="1" x14ac:dyDescent="0.25">
      <c r="A39" s="35"/>
      <c r="B39" s="36">
        <f t="shared" si="0"/>
        <v>0</v>
      </c>
      <c r="C39" s="37" t="str">
        <f t="shared" si="2"/>
        <v>hide</v>
      </c>
      <c r="D39" s="129"/>
      <c r="E39" s="53" t="s">
        <v>44</v>
      </c>
      <c r="F39" s="45"/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9"/>
      <c r="AB39" s="39">
        <v>0</v>
      </c>
      <c r="AC39" s="39">
        <v>0</v>
      </c>
      <c r="AE39" s="28" t="s">
        <v>40</v>
      </c>
    </row>
    <row r="40" spans="1:31" ht="15.75" hidden="1" customHeight="1" x14ac:dyDescent="0.25">
      <c r="A40" s="35"/>
      <c r="B40" s="36">
        <f t="shared" si="0"/>
        <v>0</v>
      </c>
      <c r="C40" s="37" t="str">
        <f t="shared" si="2"/>
        <v>hide</v>
      </c>
      <c r="D40" s="129"/>
      <c r="E40" s="53" t="s">
        <v>45</v>
      </c>
      <c r="F40" s="45"/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9"/>
      <c r="AB40" s="39">
        <v>0</v>
      </c>
      <c r="AC40" s="39">
        <v>0</v>
      </c>
      <c r="AE40" s="28" t="s">
        <v>40</v>
      </c>
    </row>
    <row r="41" spans="1:31" ht="15.75" hidden="1" customHeight="1" x14ac:dyDescent="0.25">
      <c r="A41" s="35"/>
      <c r="B41" s="36">
        <f t="shared" si="0"/>
        <v>0</v>
      </c>
      <c r="C41" s="37" t="str">
        <f t="shared" si="2"/>
        <v>hide</v>
      </c>
      <c r="D41" s="129"/>
      <c r="E41" s="53" t="s">
        <v>46</v>
      </c>
      <c r="F41" s="45"/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9"/>
      <c r="AB41" s="39">
        <v>0</v>
      </c>
      <c r="AC41" s="39">
        <v>0</v>
      </c>
      <c r="AE41" s="28" t="s">
        <v>32</v>
      </c>
    </row>
    <row r="42" spans="1:31" ht="15.75" hidden="1" customHeight="1" x14ac:dyDescent="0.25">
      <c r="A42" s="35"/>
      <c r="B42" s="36">
        <f t="shared" si="0"/>
        <v>0</v>
      </c>
      <c r="C42" s="37" t="str">
        <f t="shared" si="2"/>
        <v>hide</v>
      </c>
      <c r="D42" s="129"/>
      <c r="E42" s="53" t="s">
        <v>47</v>
      </c>
      <c r="F42" s="45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9"/>
      <c r="AB42" s="39">
        <v>0</v>
      </c>
      <c r="AC42" s="39">
        <v>0</v>
      </c>
      <c r="AE42" s="28" t="s">
        <v>32</v>
      </c>
    </row>
    <row r="43" spans="1:31" ht="15.75" hidden="1" customHeight="1" x14ac:dyDescent="0.25">
      <c r="A43" s="35"/>
      <c r="B43" s="36">
        <f t="shared" si="0"/>
        <v>0</v>
      </c>
      <c r="C43" s="37" t="str">
        <f t="shared" si="2"/>
        <v>hide</v>
      </c>
      <c r="D43" s="129"/>
      <c r="E43" s="53" t="s">
        <v>48</v>
      </c>
      <c r="F43" s="45"/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9"/>
      <c r="AB43" s="39">
        <v>0</v>
      </c>
      <c r="AC43" s="39">
        <v>0</v>
      </c>
      <c r="AE43" s="28" t="s">
        <v>32</v>
      </c>
    </row>
    <row r="44" spans="1:31" ht="15.75" hidden="1" customHeight="1" x14ac:dyDescent="0.25">
      <c r="A44" s="35"/>
      <c r="B44" s="36">
        <f t="shared" si="0"/>
        <v>0</v>
      </c>
      <c r="C44" s="37" t="str">
        <f t="shared" si="2"/>
        <v>hide</v>
      </c>
      <c r="D44" s="129"/>
      <c r="E44" s="53" t="s">
        <v>49</v>
      </c>
      <c r="F44" s="45"/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9"/>
      <c r="AB44" s="39">
        <v>0</v>
      </c>
      <c r="AC44" s="39">
        <v>0</v>
      </c>
      <c r="AE44" s="28" t="s">
        <v>32</v>
      </c>
    </row>
    <row r="45" spans="1:31" ht="15.75" hidden="1" customHeight="1" x14ac:dyDescent="0.25">
      <c r="A45" s="35"/>
      <c r="B45" s="36">
        <f t="shared" si="0"/>
        <v>0</v>
      </c>
      <c r="C45" s="37" t="str">
        <f t="shared" si="2"/>
        <v>hide</v>
      </c>
      <c r="D45" s="129"/>
      <c r="E45" s="53" t="s">
        <v>50</v>
      </c>
      <c r="F45" s="45"/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9"/>
      <c r="AB45" s="39">
        <v>0</v>
      </c>
      <c r="AC45" s="39">
        <v>0</v>
      </c>
      <c r="AE45" s="28" t="s">
        <v>32</v>
      </c>
    </row>
    <row r="46" spans="1:31" ht="15.75" hidden="1" customHeight="1" x14ac:dyDescent="0.25">
      <c r="A46" s="35"/>
      <c r="B46" s="36">
        <f t="shared" si="0"/>
        <v>0</v>
      </c>
      <c r="C46" s="37" t="str">
        <f t="shared" si="2"/>
        <v>hide</v>
      </c>
      <c r="D46" s="129"/>
      <c r="E46" s="53" t="s">
        <v>51</v>
      </c>
      <c r="F46" s="45"/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9"/>
      <c r="AB46" s="39">
        <v>0</v>
      </c>
      <c r="AC46" s="39">
        <v>0</v>
      </c>
      <c r="AE46" s="28" t="s">
        <v>32</v>
      </c>
    </row>
    <row r="47" spans="1:31" ht="15.75" hidden="1" customHeight="1" x14ac:dyDescent="0.25">
      <c r="A47" s="35"/>
      <c r="B47" s="36">
        <f t="shared" si="0"/>
        <v>0</v>
      </c>
      <c r="C47" s="37" t="str">
        <f t="shared" si="2"/>
        <v>hide</v>
      </c>
      <c r="D47" s="129"/>
      <c r="E47" s="53" t="s">
        <v>52</v>
      </c>
      <c r="F47" s="45"/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9"/>
      <c r="AB47" s="39">
        <v>0</v>
      </c>
      <c r="AC47" s="39">
        <v>0</v>
      </c>
      <c r="AE47" s="28" t="s">
        <v>32</v>
      </c>
    </row>
    <row r="48" spans="1:31" ht="15.75" hidden="1" customHeight="1" x14ac:dyDescent="0.25">
      <c r="A48" s="35"/>
      <c r="B48" s="36">
        <f t="shared" si="0"/>
        <v>0</v>
      </c>
      <c r="C48" s="37" t="str">
        <f t="shared" si="2"/>
        <v>hide</v>
      </c>
      <c r="D48" s="129"/>
      <c r="E48" s="53" t="s">
        <v>53</v>
      </c>
      <c r="F48" s="45"/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9"/>
      <c r="AB48" s="39">
        <v>0</v>
      </c>
      <c r="AC48" s="39">
        <v>0</v>
      </c>
      <c r="AE48" s="28" t="s">
        <v>32</v>
      </c>
    </row>
    <row r="49" spans="1:31" ht="15.75" hidden="1" customHeight="1" x14ac:dyDescent="0.25">
      <c r="A49" s="35"/>
      <c r="B49" s="36">
        <f t="shared" si="0"/>
        <v>0</v>
      </c>
      <c r="C49" s="37" t="str">
        <f t="shared" si="2"/>
        <v>hide</v>
      </c>
      <c r="D49" s="129"/>
      <c r="E49" s="53" t="s">
        <v>54</v>
      </c>
      <c r="F49" s="45"/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9"/>
      <c r="AB49" s="39">
        <v>0</v>
      </c>
      <c r="AC49" s="39">
        <v>0</v>
      </c>
      <c r="AE49" s="28" t="s">
        <v>32</v>
      </c>
    </row>
    <row r="50" spans="1:31" ht="15.75" hidden="1" customHeight="1" x14ac:dyDescent="0.25">
      <c r="A50" s="35"/>
      <c r="B50" s="36">
        <f t="shared" si="0"/>
        <v>0</v>
      </c>
      <c r="C50" s="37" t="str">
        <f t="shared" si="2"/>
        <v>hide</v>
      </c>
      <c r="D50" s="129"/>
      <c r="E50" s="53" t="s">
        <v>55</v>
      </c>
      <c r="F50" s="45"/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9"/>
      <c r="AB50" s="39">
        <v>0</v>
      </c>
      <c r="AC50" s="39">
        <v>0</v>
      </c>
      <c r="AE50" s="28" t="s">
        <v>32</v>
      </c>
    </row>
    <row r="51" spans="1:31" ht="15.75" hidden="1" customHeight="1" x14ac:dyDescent="0.25">
      <c r="A51" s="35"/>
      <c r="B51" s="36">
        <f t="shared" si="0"/>
        <v>0</v>
      </c>
      <c r="C51" s="37" t="str">
        <f t="shared" si="2"/>
        <v>hide</v>
      </c>
      <c r="D51" s="129"/>
      <c r="E51" s="53" t="s">
        <v>56</v>
      </c>
      <c r="F51" s="45"/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9"/>
      <c r="AB51" s="39">
        <v>0</v>
      </c>
      <c r="AC51" s="39">
        <v>0</v>
      </c>
      <c r="AE51" s="28" t="s">
        <v>32</v>
      </c>
    </row>
    <row r="52" spans="1:31" ht="15.75" hidden="1" customHeight="1" x14ac:dyDescent="0.25">
      <c r="A52" s="35"/>
      <c r="B52" s="36">
        <f t="shared" si="0"/>
        <v>0</v>
      </c>
      <c r="C52" s="37" t="str">
        <f t="shared" si="2"/>
        <v>hide</v>
      </c>
      <c r="D52" s="129"/>
      <c r="E52" s="53" t="s">
        <v>57</v>
      </c>
      <c r="F52" s="45"/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9"/>
      <c r="AB52" s="39">
        <v>0</v>
      </c>
      <c r="AC52" s="39">
        <v>0</v>
      </c>
      <c r="AE52" s="28" t="s">
        <v>32</v>
      </c>
    </row>
    <row r="53" spans="1:31" ht="15.75" hidden="1" customHeight="1" x14ac:dyDescent="0.25">
      <c r="A53" s="35"/>
      <c r="B53" s="36">
        <f t="shared" si="0"/>
        <v>0</v>
      </c>
      <c r="C53" s="37" t="str">
        <f t="shared" si="2"/>
        <v>hide</v>
      </c>
      <c r="D53" s="129"/>
      <c r="E53" s="53" t="s">
        <v>58</v>
      </c>
      <c r="F53" s="45" t="s">
        <v>31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9"/>
      <c r="AB53" s="39">
        <v>0</v>
      </c>
      <c r="AC53" s="39">
        <v>0</v>
      </c>
      <c r="AE53" s="54" t="s">
        <v>32</v>
      </c>
    </row>
    <row r="54" spans="1:31" ht="15.75" hidden="1" customHeight="1" x14ac:dyDescent="0.25">
      <c r="A54" s="35"/>
      <c r="B54" s="36">
        <f t="shared" si="0"/>
        <v>0</v>
      </c>
      <c r="C54" s="37" t="str">
        <f t="shared" si="2"/>
        <v>hide</v>
      </c>
      <c r="D54" s="129"/>
      <c r="E54" s="53" t="s">
        <v>59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9"/>
      <c r="AB54" s="39">
        <v>0</v>
      </c>
      <c r="AC54" s="39">
        <v>0</v>
      </c>
      <c r="AE54" s="54" t="s">
        <v>32</v>
      </c>
    </row>
    <row r="55" spans="1:31" ht="15.75" hidden="1" customHeight="1" x14ac:dyDescent="0.25">
      <c r="A55" s="35"/>
      <c r="B55" s="36">
        <f t="shared" si="0"/>
        <v>0</v>
      </c>
      <c r="C55" s="37" t="str">
        <f t="shared" si="2"/>
        <v>hide</v>
      </c>
      <c r="D55" s="129"/>
      <c r="E55" s="53" t="s">
        <v>60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9"/>
      <c r="AB55" s="39">
        <v>0</v>
      </c>
      <c r="AC55" s="39">
        <v>0</v>
      </c>
      <c r="AE55" s="54" t="s">
        <v>32</v>
      </c>
    </row>
    <row r="56" spans="1:31" ht="15.75" hidden="1" customHeight="1" x14ac:dyDescent="0.25">
      <c r="A56" s="35"/>
      <c r="B56" s="36">
        <f t="shared" si="0"/>
        <v>0</v>
      </c>
      <c r="C56" s="37" t="str">
        <f t="shared" si="2"/>
        <v>hide</v>
      </c>
      <c r="D56" s="129"/>
      <c r="E56" s="53" t="s">
        <v>61</v>
      </c>
      <c r="F56" s="45"/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9"/>
      <c r="AB56" s="39">
        <v>0</v>
      </c>
      <c r="AC56" s="39">
        <v>0</v>
      </c>
      <c r="AE56" s="54" t="s">
        <v>32</v>
      </c>
    </row>
    <row r="57" spans="1:31" ht="15.75" hidden="1" customHeight="1" x14ac:dyDescent="0.25">
      <c r="A57" s="35"/>
      <c r="B57" s="36">
        <f t="shared" si="0"/>
        <v>0</v>
      </c>
      <c r="C57" s="37" t="str">
        <f t="shared" si="2"/>
        <v>hide</v>
      </c>
      <c r="D57" s="129"/>
      <c r="E57" s="53" t="s">
        <v>42</v>
      </c>
      <c r="F57" s="45"/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9"/>
      <c r="AB57" s="39">
        <v>0</v>
      </c>
      <c r="AC57" s="39">
        <v>0</v>
      </c>
      <c r="AE57" s="28" t="s">
        <v>32</v>
      </c>
    </row>
    <row r="58" spans="1:31" ht="15.75" hidden="1" customHeight="1" x14ac:dyDescent="0.25">
      <c r="A58" s="35"/>
      <c r="B58" s="36">
        <f t="shared" si="0"/>
        <v>0</v>
      </c>
      <c r="C58" s="37" t="str">
        <f t="shared" si="2"/>
        <v>hide</v>
      </c>
      <c r="D58" s="129"/>
      <c r="E58" s="53" t="s">
        <v>62</v>
      </c>
      <c r="F58" s="45"/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9"/>
      <c r="AB58" s="39">
        <v>0</v>
      </c>
      <c r="AC58" s="39">
        <v>0</v>
      </c>
      <c r="AE58" s="28" t="s">
        <v>32</v>
      </c>
    </row>
    <row r="59" spans="1:31" ht="15.75" customHeight="1" x14ac:dyDescent="0.25">
      <c r="A59" s="35"/>
      <c r="B59" s="36">
        <f t="shared" si="0"/>
        <v>1</v>
      </c>
      <c r="C59" s="37" t="str">
        <f t="shared" si="2"/>
        <v/>
      </c>
      <c r="D59" s="129"/>
      <c r="E59" s="53" t="s">
        <v>63</v>
      </c>
      <c r="F59" s="45"/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-635</v>
      </c>
      <c r="Z59" s="48">
        <v>0</v>
      </c>
      <c r="AA59" s="49"/>
      <c r="AB59" s="39">
        <v>0</v>
      </c>
      <c r="AC59" s="39">
        <v>-635</v>
      </c>
      <c r="AE59" s="28" t="s">
        <v>32</v>
      </c>
    </row>
    <row r="60" spans="1:31" ht="15.75" hidden="1" customHeight="1" x14ac:dyDescent="0.25">
      <c r="A60" s="35"/>
      <c r="B60" s="36">
        <f t="shared" si="0"/>
        <v>0</v>
      </c>
      <c r="C60" s="37" t="str">
        <f t="shared" si="2"/>
        <v>hide</v>
      </c>
      <c r="D60" s="129"/>
      <c r="E60" s="53" t="s">
        <v>64</v>
      </c>
      <c r="F60" s="45"/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9"/>
      <c r="AB60" s="39">
        <v>0</v>
      </c>
      <c r="AC60" s="39">
        <v>0</v>
      </c>
      <c r="AE60" s="28" t="s">
        <v>32</v>
      </c>
    </row>
    <row r="61" spans="1:31" ht="15.75" hidden="1" customHeight="1" x14ac:dyDescent="0.25">
      <c r="A61" s="35"/>
      <c r="B61" s="36">
        <f t="shared" si="0"/>
        <v>0</v>
      </c>
      <c r="C61" s="37" t="str">
        <f t="shared" si="2"/>
        <v>hide</v>
      </c>
      <c r="D61" s="129"/>
      <c r="E61" s="53" t="s">
        <v>65</v>
      </c>
      <c r="F61" s="45"/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9"/>
      <c r="AB61" s="39">
        <v>0</v>
      </c>
      <c r="AC61" s="39">
        <v>0</v>
      </c>
      <c r="AE61" s="28" t="s">
        <v>32</v>
      </c>
    </row>
    <row r="62" spans="1:31" ht="15.75" customHeight="1" thickBot="1" x14ac:dyDescent="0.3">
      <c r="A62" s="35"/>
      <c r="B62" s="36">
        <f t="shared" si="0"/>
        <v>1</v>
      </c>
      <c r="C62" s="37" t="str">
        <f t="shared" si="2"/>
        <v/>
      </c>
      <c r="D62" s="129"/>
      <c r="E62" s="53" t="s">
        <v>66</v>
      </c>
      <c r="F62" s="45"/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423</v>
      </c>
      <c r="Z62" s="48">
        <v>0</v>
      </c>
      <c r="AA62" s="49"/>
      <c r="AB62" s="39">
        <v>0</v>
      </c>
      <c r="AC62" s="39">
        <v>423</v>
      </c>
      <c r="AE62" s="28" t="s">
        <v>32</v>
      </c>
    </row>
    <row r="63" spans="1:31" ht="15.75" hidden="1" customHeight="1" x14ac:dyDescent="0.25">
      <c r="A63" s="35"/>
      <c r="B63" s="36">
        <f t="shared" si="0"/>
        <v>0</v>
      </c>
      <c r="C63" s="37" t="str">
        <f t="shared" si="2"/>
        <v>hide</v>
      </c>
      <c r="D63" s="129"/>
      <c r="E63" s="53" t="s">
        <v>67</v>
      </c>
      <c r="F63" s="45"/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9"/>
      <c r="AB63" s="39">
        <v>0</v>
      </c>
      <c r="AC63" s="39">
        <v>0</v>
      </c>
      <c r="AE63" s="28" t="s">
        <v>32</v>
      </c>
    </row>
    <row r="64" spans="1:31" ht="15.75" hidden="1" customHeight="1" x14ac:dyDescent="0.25">
      <c r="A64" s="35"/>
      <c r="B64" s="36">
        <f t="shared" si="0"/>
        <v>0</v>
      </c>
      <c r="C64" s="37" t="str">
        <f t="shared" si="2"/>
        <v>hide</v>
      </c>
      <c r="D64" s="129"/>
      <c r="E64" s="53" t="s">
        <v>68</v>
      </c>
      <c r="F64" s="45"/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9"/>
      <c r="AB64" s="39">
        <v>0</v>
      </c>
      <c r="AC64" s="39">
        <v>0</v>
      </c>
      <c r="AE64" s="28" t="s">
        <v>32</v>
      </c>
    </row>
    <row r="65" spans="1:31" ht="15.75" hidden="1" customHeight="1" x14ac:dyDescent="0.25">
      <c r="A65" s="35"/>
      <c r="B65" s="36">
        <f t="shared" si="0"/>
        <v>0</v>
      </c>
      <c r="C65" s="37" t="str">
        <f t="shared" si="2"/>
        <v>hide</v>
      </c>
      <c r="D65" s="129"/>
      <c r="E65" s="53" t="s">
        <v>69</v>
      </c>
      <c r="F65" s="45"/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9"/>
      <c r="AB65" s="39">
        <v>0</v>
      </c>
      <c r="AC65" s="39">
        <v>0</v>
      </c>
      <c r="AE65" s="28" t="s">
        <v>32</v>
      </c>
    </row>
    <row r="66" spans="1:31" ht="15.75" hidden="1" customHeight="1" x14ac:dyDescent="0.25">
      <c r="A66" s="35"/>
      <c r="B66" s="36">
        <f t="shared" si="0"/>
        <v>0</v>
      </c>
      <c r="C66" s="37" t="str">
        <f t="shared" si="2"/>
        <v>hide</v>
      </c>
      <c r="D66" s="129"/>
      <c r="E66" s="53" t="s">
        <v>70</v>
      </c>
      <c r="F66" s="45"/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9"/>
      <c r="AB66" s="39">
        <v>0</v>
      </c>
      <c r="AC66" s="39">
        <v>0</v>
      </c>
      <c r="AE66" s="28" t="s">
        <v>32</v>
      </c>
    </row>
    <row r="67" spans="1:31" ht="15.75" hidden="1" customHeight="1" x14ac:dyDescent="0.25">
      <c r="A67" s="35"/>
      <c r="B67" s="36">
        <f t="shared" si="0"/>
        <v>0</v>
      </c>
      <c r="C67" s="37" t="str">
        <f t="shared" si="2"/>
        <v>hide</v>
      </c>
      <c r="D67" s="129"/>
      <c r="E67" s="53" t="s">
        <v>71</v>
      </c>
      <c r="F67" s="45"/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9"/>
      <c r="AB67" s="39">
        <v>0</v>
      </c>
      <c r="AC67" s="39">
        <v>0</v>
      </c>
      <c r="AE67" s="28" t="s">
        <v>32</v>
      </c>
    </row>
    <row r="68" spans="1:31" ht="15.75" hidden="1" customHeight="1" x14ac:dyDescent="0.25">
      <c r="A68" s="35"/>
      <c r="B68" s="36">
        <f t="shared" si="0"/>
        <v>0</v>
      </c>
      <c r="C68" s="37" t="str">
        <f t="shared" si="2"/>
        <v>hide</v>
      </c>
      <c r="D68" s="129"/>
      <c r="E68" s="53" t="s">
        <v>72</v>
      </c>
      <c r="F68" s="45"/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9"/>
      <c r="AB68" s="39">
        <v>0</v>
      </c>
      <c r="AC68" s="39">
        <v>0</v>
      </c>
      <c r="AE68" s="28" t="s">
        <v>32</v>
      </c>
    </row>
    <row r="69" spans="1:31" ht="15.75" hidden="1" customHeight="1" x14ac:dyDescent="0.25">
      <c r="A69" s="35"/>
      <c r="B69" s="36">
        <f t="shared" si="0"/>
        <v>0</v>
      </c>
      <c r="C69" s="37" t="str">
        <f t="shared" si="2"/>
        <v>hide</v>
      </c>
      <c r="D69" s="129"/>
      <c r="E69" s="53" t="s">
        <v>73</v>
      </c>
      <c r="F69" s="45"/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9"/>
      <c r="AB69" s="39">
        <v>0</v>
      </c>
      <c r="AC69" s="39">
        <v>0</v>
      </c>
      <c r="AE69" s="28" t="s">
        <v>32</v>
      </c>
    </row>
    <row r="70" spans="1:31" ht="15.75" hidden="1" customHeight="1" x14ac:dyDescent="0.25">
      <c r="A70" s="35"/>
      <c r="B70" s="36">
        <f t="shared" si="0"/>
        <v>0</v>
      </c>
      <c r="C70" s="37" t="str">
        <f t="shared" si="2"/>
        <v>hide</v>
      </c>
      <c r="D70" s="129"/>
      <c r="E70" s="53" t="s">
        <v>74</v>
      </c>
      <c r="F70" s="45"/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9"/>
      <c r="AB70" s="39">
        <v>0</v>
      </c>
      <c r="AC70" s="39">
        <v>0</v>
      </c>
      <c r="AE70" s="28" t="s">
        <v>32</v>
      </c>
    </row>
    <row r="71" spans="1:31" ht="15.75" hidden="1" customHeight="1" x14ac:dyDescent="0.25">
      <c r="A71" s="35"/>
      <c r="B71" s="36">
        <f t="shared" si="0"/>
        <v>0</v>
      </c>
      <c r="C71" s="37" t="str">
        <f t="shared" si="2"/>
        <v>hide</v>
      </c>
      <c r="D71" s="129"/>
      <c r="E71" s="53" t="s">
        <v>75</v>
      </c>
      <c r="F71" s="45"/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9"/>
      <c r="AB71" s="39">
        <v>0</v>
      </c>
      <c r="AC71" s="39">
        <v>0</v>
      </c>
      <c r="AE71" s="28" t="s">
        <v>32</v>
      </c>
    </row>
    <row r="72" spans="1:31" ht="15.75" hidden="1" customHeight="1" x14ac:dyDescent="0.25">
      <c r="A72" s="35"/>
      <c r="B72" s="36">
        <f t="shared" si="0"/>
        <v>0</v>
      </c>
      <c r="C72" s="37" t="str">
        <f t="shared" si="2"/>
        <v>hide</v>
      </c>
      <c r="D72" s="129"/>
      <c r="E72" s="53" t="s">
        <v>76</v>
      </c>
      <c r="F72" s="45"/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9"/>
      <c r="AB72" s="39">
        <v>0</v>
      </c>
      <c r="AC72" s="39">
        <v>0</v>
      </c>
      <c r="AE72" s="28" t="s">
        <v>32</v>
      </c>
    </row>
    <row r="73" spans="1:31" ht="15.75" hidden="1" customHeight="1" collapsed="1" x14ac:dyDescent="0.25">
      <c r="A73" s="35"/>
      <c r="B73" s="36">
        <f t="shared" si="0"/>
        <v>0</v>
      </c>
      <c r="C73" s="37" t="str">
        <f t="shared" si="2"/>
        <v>hide</v>
      </c>
      <c r="D73" s="129"/>
      <c r="E73" s="53" t="s">
        <v>77</v>
      </c>
      <c r="F73" s="45"/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9"/>
      <c r="AB73" s="39">
        <v>0</v>
      </c>
      <c r="AC73" s="39">
        <v>0</v>
      </c>
      <c r="AE73" s="28" t="s">
        <v>32</v>
      </c>
    </row>
    <row r="74" spans="1:31" ht="15.75" hidden="1" customHeight="1" collapsed="1" x14ac:dyDescent="0.25">
      <c r="A74" s="35"/>
      <c r="B74" s="36">
        <f t="shared" ref="B74:B141" si="3">COUNTIF(G74:Z74,"&lt;&gt;0")</f>
        <v>0</v>
      </c>
      <c r="C74" s="37" t="str">
        <f t="shared" si="2"/>
        <v>hide</v>
      </c>
      <c r="D74" s="129"/>
      <c r="E74" s="53" t="s">
        <v>78</v>
      </c>
      <c r="F74" s="45"/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9"/>
      <c r="AB74" s="39">
        <v>0</v>
      </c>
      <c r="AC74" s="39">
        <v>0</v>
      </c>
      <c r="AE74" s="28" t="s">
        <v>32</v>
      </c>
    </row>
    <row r="75" spans="1:31" ht="15.75" hidden="1" customHeight="1" collapsed="1" x14ac:dyDescent="0.25">
      <c r="A75" s="35"/>
      <c r="B75" s="36">
        <f t="shared" si="3"/>
        <v>0</v>
      </c>
      <c r="C75" s="37" t="str">
        <f t="shared" si="2"/>
        <v>hide</v>
      </c>
      <c r="D75" s="129"/>
      <c r="E75" s="53" t="s">
        <v>79</v>
      </c>
      <c r="F75" s="45"/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9"/>
      <c r="AB75" s="39">
        <v>0</v>
      </c>
      <c r="AC75" s="39">
        <v>0</v>
      </c>
      <c r="AE75" s="28" t="s">
        <v>32</v>
      </c>
    </row>
    <row r="76" spans="1:31" ht="15.75" hidden="1" customHeight="1" collapsed="1" x14ac:dyDescent="0.25">
      <c r="A76" s="35"/>
      <c r="B76" s="36">
        <f t="shared" si="3"/>
        <v>0</v>
      </c>
      <c r="C76" s="37" t="str">
        <f t="shared" si="2"/>
        <v>hide</v>
      </c>
      <c r="D76" s="129"/>
      <c r="E76" s="53" t="s">
        <v>80</v>
      </c>
      <c r="F76" s="45"/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9"/>
      <c r="AB76" s="39">
        <v>0</v>
      </c>
      <c r="AC76" s="39">
        <v>0</v>
      </c>
      <c r="AE76" s="28" t="s">
        <v>32</v>
      </c>
    </row>
    <row r="77" spans="1:31" ht="15.75" hidden="1" customHeight="1" collapsed="1" x14ac:dyDescent="0.25">
      <c r="A77" s="35"/>
      <c r="B77" s="36">
        <f t="shared" si="3"/>
        <v>0</v>
      </c>
      <c r="C77" s="37" t="str">
        <f t="shared" si="2"/>
        <v>hide</v>
      </c>
      <c r="D77" s="129"/>
      <c r="E77" s="53" t="s">
        <v>42</v>
      </c>
      <c r="F77" s="45"/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9"/>
      <c r="AB77" s="39">
        <v>0</v>
      </c>
      <c r="AC77" s="39">
        <v>0</v>
      </c>
      <c r="AE77" s="28" t="s">
        <v>32</v>
      </c>
    </row>
    <row r="78" spans="1:31" ht="15.75" hidden="1" customHeight="1" x14ac:dyDescent="0.25">
      <c r="A78" s="35"/>
      <c r="B78" s="36">
        <f t="shared" si="3"/>
        <v>0</v>
      </c>
      <c r="C78" s="37" t="str">
        <f t="shared" si="2"/>
        <v>hide</v>
      </c>
      <c r="D78" s="129"/>
      <c r="E78" s="53" t="s">
        <v>42</v>
      </c>
      <c r="F78" s="45"/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9"/>
      <c r="AB78" s="39">
        <v>0</v>
      </c>
      <c r="AC78" s="39">
        <v>0</v>
      </c>
      <c r="AE78" s="28" t="s">
        <v>32</v>
      </c>
    </row>
    <row r="79" spans="1:31" ht="15.75" hidden="1" customHeight="1" x14ac:dyDescent="0.25">
      <c r="A79" s="35"/>
      <c r="B79" s="36">
        <f t="shared" si="3"/>
        <v>0</v>
      </c>
      <c r="C79" s="37" t="str">
        <f t="shared" si="2"/>
        <v>hide</v>
      </c>
      <c r="D79" s="129"/>
      <c r="E79" s="53" t="s">
        <v>42</v>
      </c>
      <c r="F79" s="45"/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9"/>
      <c r="AB79" s="39">
        <v>0</v>
      </c>
      <c r="AC79" s="39">
        <v>0</v>
      </c>
      <c r="AE79" s="28" t="s">
        <v>32</v>
      </c>
    </row>
    <row r="80" spans="1:31" ht="15.75" hidden="1" customHeight="1" x14ac:dyDescent="0.25">
      <c r="A80" s="35"/>
      <c r="B80" s="36">
        <f t="shared" si="3"/>
        <v>0</v>
      </c>
      <c r="C80" s="37" t="str">
        <f t="shared" si="2"/>
        <v>hide</v>
      </c>
      <c r="D80" s="129"/>
      <c r="E80" s="53" t="s">
        <v>42</v>
      </c>
      <c r="F80" s="45"/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9"/>
      <c r="AB80" s="39">
        <v>0</v>
      </c>
      <c r="AC80" s="39">
        <v>0</v>
      </c>
      <c r="AE80" s="28" t="s">
        <v>32</v>
      </c>
    </row>
    <row r="81" spans="1:31" ht="15.75" hidden="1" customHeight="1" x14ac:dyDescent="0.25">
      <c r="A81" s="35"/>
      <c r="B81" s="36">
        <f t="shared" si="3"/>
        <v>0</v>
      </c>
      <c r="C81" s="37" t="str">
        <f t="shared" si="2"/>
        <v>hide</v>
      </c>
      <c r="D81" s="129"/>
      <c r="E81" s="53" t="s">
        <v>42</v>
      </c>
      <c r="F81" s="45"/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9"/>
      <c r="AB81" s="39">
        <v>0</v>
      </c>
      <c r="AC81" s="39">
        <v>0</v>
      </c>
      <c r="AE81" s="28" t="s">
        <v>32</v>
      </c>
    </row>
    <row r="82" spans="1:31" ht="15.75" hidden="1" customHeight="1" x14ac:dyDescent="0.25">
      <c r="A82" s="35"/>
      <c r="B82" s="36">
        <f t="shared" si="3"/>
        <v>0</v>
      </c>
      <c r="C82" s="37" t="str">
        <f t="shared" si="2"/>
        <v>hide</v>
      </c>
      <c r="D82" s="129"/>
      <c r="E82" s="53" t="s">
        <v>42</v>
      </c>
      <c r="F82" s="45"/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9"/>
      <c r="AB82" s="39">
        <v>0</v>
      </c>
      <c r="AC82" s="39">
        <v>0</v>
      </c>
      <c r="AE82" s="28" t="s">
        <v>32</v>
      </c>
    </row>
    <row r="83" spans="1:31" ht="15.75" hidden="1" customHeight="1" x14ac:dyDescent="0.25">
      <c r="A83" s="35"/>
      <c r="B83" s="36">
        <f t="shared" si="3"/>
        <v>0</v>
      </c>
      <c r="C83" s="37" t="str">
        <f t="shared" si="2"/>
        <v>hide</v>
      </c>
      <c r="D83" s="129"/>
      <c r="E83" s="53" t="s">
        <v>42</v>
      </c>
      <c r="F83" s="45"/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9"/>
      <c r="AB83" s="39">
        <v>0</v>
      </c>
      <c r="AC83" s="39">
        <v>0</v>
      </c>
      <c r="AE83" s="28" t="s">
        <v>32</v>
      </c>
    </row>
    <row r="84" spans="1:31" ht="15.75" hidden="1" customHeight="1" x14ac:dyDescent="0.25">
      <c r="A84" s="35"/>
      <c r="B84" s="36">
        <f t="shared" si="3"/>
        <v>0</v>
      </c>
      <c r="C84" s="37" t="str">
        <f t="shared" si="2"/>
        <v>hide</v>
      </c>
      <c r="D84" s="129"/>
      <c r="E84" s="53" t="s">
        <v>42</v>
      </c>
      <c r="F84" s="45"/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9"/>
      <c r="AB84" s="39">
        <v>0</v>
      </c>
      <c r="AC84" s="39">
        <v>0</v>
      </c>
      <c r="AE84" s="28" t="s">
        <v>32</v>
      </c>
    </row>
    <row r="85" spans="1:31" ht="15.75" hidden="1" customHeight="1" x14ac:dyDescent="0.25">
      <c r="A85" s="35"/>
      <c r="B85" s="36">
        <f t="shared" si="3"/>
        <v>0</v>
      </c>
      <c r="C85" s="37" t="str">
        <f t="shared" si="2"/>
        <v>hide</v>
      </c>
      <c r="D85" s="129"/>
      <c r="E85" s="53" t="s">
        <v>42</v>
      </c>
      <c r="F85" s="45"/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9"/>
      <c r="AB85" s="39">
        <v>0</v>
      </c>
      <c r="AC85" s="39">
        <v>0</v>
      </c>
      <c r="AE85" s="28" t="s">
        <v>32</v>
      </c>
    </row>
    <row r="86" spans="1:31" ht="15.75" hidden="1" customHeight="1" x14ac:dyDescent="0.25">
      <c r="A86" s="35"/>
      <c r="B86" s="36">
        <f t="shared" si="3"/>
        <v>0</v>
      </c>
      <c r="C86" s="37" t="str">
        <f t="shared" si="2"/>
        <v>hide</v>
      </c>
      <c r="D86" s="129"/>
      <c r="E86" s="53" t="s">
        <v>42</v>
      </c>
      <c r="F86" s="45"/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9"/>
      <c r="AB86" s="39">
        <v>0</v>
      </c>
      <c r="AC86" s="39">
        <v>0</v>
      </c>
      <c r="AE86" s="28" t="s">
        <v>32</v>
      </c>
    </row>
    <row r="87" spans="1:31" ht="15.75" hidden="1" customHeight="1" x14ac:dyDescent="0.25">
      <c r="A87" s="35"/>
      <c r="B87" s="36">
        <f t="shared" si="3"/>
        <v>0</v>
      </c>
      <c r="C87" s="37" t="str">
        <f t="shared" si="2"/>
        <v>hide</v>
      </c>
      <c r="D87" s="129"/>
      <c r="E87" s="53" t="s">
        <v>42</v>
      </c>
      <c r="F87" s="45"/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9"/>
      <c r="AB87" s="39">
        <v>0</v>
      </c>
      <c r="AC87" s="39">
        <v>0</v>
      </c>
      <c r="AE87" s="28" t="s">
        <v>32</v>
      </c>
    </row>
    <row r="88" spans="1:31" ht="15.75" hidden="1" customHeight="1" thickBot="1" x14ac:dyDescent="0.3">
      <c r="A88" s="35"/>
      <c r="B88" s="36">
        <f t="shared" si="3"/>
        <v>0</v>
      </c>
      <c r="C88" s="37" t="str">
        <f t="shared" si="2"/>
        <v>hide</v>
      </c>
      <c r="D88" s="129"/>
      <c r="E88" s="53" t="s">
        <v>42</v>
      </c>
      <c r="F88" s="45"/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9"/>
      <c r="AB88" s="39">
        <v>0</v>
      </c>
      <c r="AC88" s="39">
        <v>0</v>
      </c>
      <c r="AE88" s="28" t="s">
        <v>32</v>
      </c>
    </row>
    <row r="89" spans="1:31" ht="15.75" customHeight="1" thickBot="1" x14ac:dyDescent="0.3">
      <c r="A89" s="35"/>
      <c r="B89" s="36">
        <f t="shared" si="3"/>
        <v>1</v>
      </c>
      <c r="C89" s="37" t="str">
        <f t="shared" si="2"/>
        <v/>
      </c>
      <c r="D89" s="129"/>
      <c r="E89" s="55" t="s">
        <v>81</v>
      </c>
      <c r="F89" s="56"/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-212</v>
      </c>
      <c r="Z89" s="57">
        <v>0</v>
      </c>
      <c r="AA89" s="49"/>
      <c r="AB89" s="57">
        <v>0</v>
      </c>
      <c r="AC89" s="57">
        <v>-212</v>
      </c>
      <c r="AE89" s="28" t="s">
        <v>32</v>
      </c>
    </row>
    <row r="90" spans="1:31" ht="15.75" hidden="1" customHeight="1" x14ac:dyDescent="0.25">
      <c r="A90" s="35"/>
      <c r="B90" s="36">
        <f t="shared" si="3"/>
        <v>0</v>
      </c>
      <c r="C90" s="37" t="str">
        <f t="shared" si="2"/>
        <v>hide</v>
      </c>
      <c r="D90" s="129"/>
      <c r="E90" s="53" t="s">
        <v>82</v>
      </c>
      <c r="F90" s="45"/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9"/>
      <c r="AB90" s="39">
        <v>0</v>
      </c>
      <c r="AC90" s="39">
        <v>0</v>
      </c>
      <c r="AE90" s="28" t="s">
        <v>32</v>
      </c>
    </row>
    <row r="91" spans="1:31" ht="15.75" hidden="1" customHeight="1" x14ac:dyDescent="0.25">
      <c r="A91" s="35"/>
      <c r="B91" s="36">
        <f t="shared" si="3"/>
        <v>0</v>
      </c>
      <c r="C91" s="37" t="str">
        <f t="shared" si="2"/>
        <v>hide</v>
      </c>
      <c r="D91" s="129"/>
      <c r="E91" s="53" t="s">
        <v>83</v>
      </c>
      <c r="F91" s="45"/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9"/>
      <c r="AB91" s="39">
        <v>0</v>
      </c>
      <c r="AC91" s="39">
        <v>0</v>
      </c>
      <c r="AE91" s="28" t="s">
        <v>32</v>
      </c>
    </row>
    <row r="92" spans="1:31" ht="15.75" hidden="1" customHeight="1" x14ac:dyDescent="0.25">
      <c r="A92" s="35"/>
      <c r="B92" s="36">
        <f t="shared" si="3"/>
        <v>0</v>
      </c>
      <c r="C92" s="37" t="str">
        <f t="shared" si="2"/>
        <v>hide</v>
      </c>
      <c r="D92" s="129"/>
      <c r="E92" s="53" t="s">
        <v>84</v>
      </c>
      <c r="F92" s="45"/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9"/>
      <c r="AB92" s="39">
        <v>0</v>
      </c>
      <c r="AC92" s="39">
        <v>0</v>
      </c>
      <c r="AE92" s="28" t="s">
        <v>32</v>
      </c>
    </row>
    <row r="93" spans="1:31" ht="15.75" hidden="1" customHeight="1" x14ac:dyDescent="0.25">
      <c r="A93" s="35"/>
      <c r="B93" s="36">
        <f t="shared" si="3"/>
        <v>0</v>
      </c>
      <c r="C93" s="37" t="str">
        <f t="shared" si="2"/>
        <v>hide</v>
      </c>
      <c r="D93" s="129"/>
      <c r="E93" s="53" t="s">
        <v>85</v>
      </c>
      <c r="F93" s="45"/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9"/>
      <c r="AB93" s="39">
        <v>0</v>
      </c>
      <c r="AC93" s="39">
        <v>0</v>
      </c>
      <c r="AE93" s="28" t="s">
        <v>32</v>
      </c>
    </row>
    <row r="94" spans="1:31" ht="15.75" hidden="1" customHeight="1" x14ac:dyDescent="0.25">
      <c r="A94" s="35"/>
      <c r="B94" s="36">
        <f t="shared" si="3"/>
        <v>0</v>
      </c>
      <c r="C94" s="37" t="str">
        <f t="shared" si="2"/>
        <v>hide</v>
      </c>
      <c r="D94" s="129"/>
      <c r="E94" s="53" t="s">
        <v>86</v>
      </c>
      <c r="F94" s="45"/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9"/>
      <c r="AB94" s="39">
        <v>0</v>
      </c>
      <c r="AC94" s="39">
        <v>0</v>
      </c>
      <c r="AE94" s="28" t="s">
        <v>32</v>
      </c>
    </row>
    <row r="95" spans="1:31" ht="15.75" hidden="1" customHeight="1" x14ac:dyDescent="0.25">
      <c r="A95" s="35"/>
      <c r="B95" s="36">
        <f t="shared" si="3"/>
        <v>0</v>
      </c>
      <c r="C95" s="37" t="str">
        <f t="shared" si="2"/>
        <v>hide</v>
      </c>
      <c r="D95" s="129"/>
      <c r="E95" s="53" t="s">
        <v>87</v>
      </c>
      <c r="F95" s="45"/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9"/>
      <c r="AB95" s="39">
        <v>0</v>
      </c>
      <c r="AC95" s="39">
        <v>0</v>
      </c>
      <c r="AE95" s="28" t="s">
        <v>32</v>
      </c>
    </row>
    <row r="96" spans="1:31" ht="15.75" hidden="1" customHeight="1" x14ac:dyDescent="0.25">
      <c r="A96" s="35"/>
      <c r="B96" s="36">
        <f t="shared" si="3"/>
        <v>0</v>
      </c>
      <c r="C96" s="37" t="str">
        <f t="shared" si="2"/>
        <v>hide</v>
      </c>
      <c r="D96" s="129"/>
      <c r="E96" s="53" t="s">
        <v>88</v>
      </c>
      <c r="F96" s="45"/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9"/>
      <c r="AB96" s="39">
        <v>0</v>
      </c>
      <c r="AC96" s="39">
        <v>0</v>
      </c>
      <c r="AE96" s="28" t="s">
        <v>32</v>
      </c>
    </row>
    <row r="97" spans="1:33" ht="15.75" hidden="1" customHeight="1" x14ac:dyDescent="0.25">
      <c r="A97" s="35"/>
      <c r="B97" s="36">
        <f t="shared" si="3"/>
        <v>0</v>
      </c>
      <c r="C97" s="37" t="str">
        <f t="shared" ref="C97:C160" si="4">IF(B97=0,"hide",IF(OR(AE97="Wind",AE97="DSM, Class 1"),"Detail",""))</f>
        <v>hide</v>
      </c>
      <c r="D97" s="129"/>
      <c r="E97" s="53" t="s">
        <v>89</v>
      </c>
      <c r="F97" s="45"/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9"/>
      <c r="AB97" s="39">
        <v>0</v>
      </c>
      <c r="AC97" s="39">
        <v>0</v>
      </c>
      <c r="AE97" s="28" t="s">
        <v>32</v>
      </c>
    </row>
    <row r="98" spans="1:33" ht="15.75" hidden="1" customHeight="1" x14ac:dyDescent="0.25">
      <c r="A98" s="35"/>
      <c r="B98" s="36">
        <f t="shared" si="3"/>
        <v>0</v>
      </c>
      <c r="C98" s="37" t="str">
        <f t="shared" si="4"/>
        <v>hide</v>
      </c>
      <c r="D98" s="129"/>
      <c r="E98" s="53" t="s">
        <v>90</v>
      </c>
      <c r="F98" s="45"/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9"/>
      <c r="AB98" s="39">
        <v>0</v>
      </c>
      <c r="AC98" s="39">
        <v>0</v>
      </c>
      <c r="AE98" s="28" t="s">
        <v>32</v>
      </c>
    </row>
    <row r="99" spans="1:33" ht="15.75" hidden="1" customHeight="1" x14ac:dyDescent="0.25">
      <c r="A99" s="35"/>
      <c r="B99" s="36">
        <f t="shared" si="3"/>
        <v>0</v>
      </c>
      <c r="C99" s="37" t="str">
        <f t="shared" si="4"/>
        <v>hide</v>
      </c>
      <c r="D99" s="129"/>
      <c r="E99" s="53" t="s">
        <v>91</v>
      </c>
      <c r="F99" s="45"/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9"/>
      <c r="AB99" s="39">
        <v>0</v>
      </c>
      <c r="AC99" s="39">
        <v>0</v>
      </c>
      <c r="AE99" s="28" t="s">
        <v>32</v>
      </c>
    </row>
    <row r="100" spans="1:33" ht="15.75" hidden="1" customHeight="1" x14ac:dyDescent="0.25">
      <c r="A100" s="35"/>
      <c r="B100" s="36">
        <f t="shared" si="3"/>
        <v>0</v>
      </c>
      <c r="C100" s="37" t="str">
        <f t="shared" si="4"/>
        <v>hide</v>
      </c>
      <c r="D100" s="129"/>
      <c r="E100" s="53" t="s">
        <v>92</v>
      </c>
      <c r="F100" s="45"/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9"/>
      <c r="AB100" s="39">
        <v>0</v>
      </c>
      <c r="AC100" s="39">
        <v>0</v>
      </c>
      <c r="AE100" s="28" t="s">
        <v>32</v>
      </c>
    </row>
    <row r="101" spans="1:33" ht="15.75" hidden="1" customHeight="1" x14ac:dyDescent="0.25">
      <c r="A101" s="35"/>
      <c r="B101" s="36">
        <f t="shared" si="3"/>
        <v>0</v>
      </c>
      <c r="C101" s="37" t="str">
        <f t="shared" si="4"/>
        <v>hide</v>
      </c>
      <c r="D101" s="129"/>
      <c r="E101" s="53" t="s">
        <v>93</v>
      </c>
      <c r="F101" s="45"/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9"/>
      <c r="AB101" s="39">
        <v>0</v>
      </c>
      <c r="AC101" s="39">
        <v>0</v>
      </c>
      <c r="AE101" s="28" t="s">
        <v>32</v>
      </c>
    </row>
    <row r="102" spans="1:33" ht="15.75" hidden="1" customHeight="1" x14ac:dyDescent="0.25">
      <c r="A102" s="35"/>
      <c r="B102" s="36">
        <f t="shared" si="3"/>
        <v>0</v>
      </c>
      <c r="C102" s="37" t="str">
        <f t="shared" si="4"/>
        <v>hide</v>
      </c>
      <c r="D102" s="129"/>
      <c r="E102" s="53" t="s">
        <v>94</v>
      </c>
      <c r="F102" s="45"/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9"/>
      <c r="AB102" s="39">
        <v>0</v>
      </c>
      <c r="AC102" s="39">
        <v>0</v>
      </c>
      <c r="AE102" s="28" t="s">
        <v>32</v>
      </c>
    </row>
    <row r="103" spans="1:33" ht="15.75" hidden="1" customHeight="1" x14ac:dyDescent="0.25">
      <c r="A103" s="35"/>
      <c r="B103" s="36">
        <f t="shared" si="3"/>
        <v>0</v>
      </c>
      <c r="C103" s="37" t="str">
        <f t="shared" si="4"/>
        <v>hide</v>
      </c>
      <c r="D103" s="129"/>
      <c r="E103" s="53" t="s">
        <v>95</v>
      </c>
      <c r="F103" s="45"/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9"/>
      <c r="AB103" s="39">
        <v>0</v>
      </c>
      <c r="AC103" s="39">
        <v>0</v>
      </c>
      <c r="AE103" s="28" t="s">
        <v>32</v>
      </c>
    </row>
    <row r="104" spans="1:33" ht="15.75" hidden="1" customHeight="1" x14ac:dyDescent="0.25">
      <c r="A104" s="35"/>
      <c r="B104" s="36">
        <f t="shared" si="3"/>
        <v>0</v>
      </c>
      <c r="C104" s="37" t="str">
        <f t="shared" si="4"/>
        <v>hide</v>
      </c>
      <c r="D104" s="129"/>
      <c r="E104" s="53" t="s">
        <v>96</v>
      </c>
      <c r="F104" s="45"/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9"/>
      <c r="AB104" s="39">
        <v>0</v>
      </c>
      <c r="AC104" s="39">
        <v>0</v>
      </c>
      <c r="AE104" s="28" t="s">
        <v>32</v>
      </c>
    </row>
    <row r="105" spans="1:33" ht="15.75" hidden="1" customHeight="1" x14ac:dyDescent="0.25">
      <c r="A105" s="35"/>
      <c r="B105" s="36">
        <f t="shared" si="3"/>
        <v>0</v>
      </c>
      <c r="C105" s="37" t="str">
        <f t="shared" si="4"/>
        <v>hide</v>
      </c>
      <c r="D105" s="129"/>
      <c r="E105" s="53" t="s">
        <v>97</v>
      </c>
      <c r="F105" s="45"/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9"/>
      <c r="AB105" s="39">
        <v>0</v>
      </c>
      <c r="AC105" s="39">
        <v>0</v>
      </c>
      <c r="AE105" s="28" t="s">
        <v>32</v>
      </c>
    </row>
    <row r="106" spans="1:33" ht="15.75" hidden="1" customHeight="1" x14ac:dyDescent="0.25">
      <c r="A106" s="35"/>
      <c r="B106" s="36">
        <f t="shared" si="3"/>
        <v>0</v>
      </c>
      <c r="C106" s="37" t="str">
        <f t="shared" si="4"/>
        <v>hide</v>
      </c>
      <c r="D106" s="129"/>
      <c r="E106" s="53" t="s">
        <v>98</v>
      </c>
      <c r="F106" s="45"/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9"/>
      <c r="AB106" s="39">
        <v>0</v>
      </c>
      <c r="AC106" s="39">
        <v>0</v>
      </c>
      <c r="AE106" s="28" t="s">
        <v>32</v>
      </c>
    </row>
    <row r="107" spans="1:33" ht="15.75" hidden="1" customHeight="1" x14ac:dyDescent="0.25">
      <c r="A107" s="35"/>
      <c r="B107" s="36">
        <f t="shared" si="3"/>
        <v>0</v>
      </c>
      <c r="C107" s="37" t="str">
        <f t="shared" si="4"/>
        <v>hide</v>
      </c>
      <c r="D107" s="129"/>
      <c r="E107" s="53" t="s">
        <v>99</v>
      </c>
      <c r="F107" s="45"/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9"/>
      <c r="AB107" s="39">
        <v>0</v>
      </c>
      <c r="AC107" s="39">
        <v>0</v>
      </c>
      <c r="AE107" s="28" t="s">
        <v>32</v>
      </c>
    </row>
    <row r="108" spans="1:33" ht="15.75" hidden="1" customHeight="1" collapsed="1" x14ac:dyDescent="0.25">
      <c r="A108" s="35"/>
      <c r="B108" s="36">
        <f t="shared" si="3"/>
        <v>0</v>
      </c>
      <c r="C108" s="37" t="str">
        <f t="shared" si="4"/>
        <v>hide</v>
      </c>
      <c r="D108" s="58"/>
      <c r="E108" s="53" t="s">
        <v>100</v>
      </c>
      <c r="F108" s="45"/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9"/>
      <c r="AB108" s="39">
        <v>0</v>
      </c>
      <c r="AC108" s="39">
        <v>0</v>
      </c>
      <c r="AE108" s="28" t="s">
        <v>32</v>
      </c>
    </row>
    <row r="109" spans="1:33" ht="15.75" hidden="1" customHeight="1" x14ac:dyDescent="0.25">
      <c r="A109" s="35"/>
      <c r="B109" s="36">
        <f t="shared" si="3"/>
        <v>0</v>
      </c>
      <c r="C109" s="37" t="str">
        <f t="shared" si="4"/>
        <v>hide</v>
      </c>
      <c r="D109" s="129"/>
      <c r="E109" s="53" t="s">
        <v>101</v>
      </c>
      <c r="F109" s="39"/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9"/>
      <c r="AB109" s="39">
        <v>0</v>
      </c>
      <c r="AC109" s="39">
        <v>0</v>
      </c>
      <c r="AE109" s="28" t="s">
        <v>32</v>
      </c>
    </row>
    <row r="110" spans="1:33" ht="15.75" hidden="1" customHeight="1" x14ac:dyDescent="0.25">
      <c r="A110" s="35"/>
      <c r="B110" s="36">
        <f t="shared" si="3"/>
        <v>0</v>
      </c>
      <c r="C110" s="37" t="str">
        <f t="shared" si="4"/>
        <v>hide</v>
      </c>
      <c r="D110" s="129"/>
      <c r="E110" s="53" t="s">
        <v>102</v>
      </c>
      <c r="F110" s="39"/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9"/>
      <c r="AB110" s="39">
        <v>0</v>
      </c>
      <c r="AC110" s="39">
        <v>0</v>
      </c>
      <c r="AE110" s="28" t="s">
        <v>32</v>
      </c>
    </row>
    <row r="111" spans="1:33" ht="15.75" hidden="1" customHeight="1" x14ac:dyDescent="0.25">
      <c r="A111" s="35"/>
      <c r="B111" s="36">
        <f t="shared" si="3"/>
        <v>0</v>
      </c>
      <c r="C111" s="37" t="str">
        <f t="shared" si="4"/>
        <v>hide</v>
      </c>
      <c r="D111" s="129"/>
      <c r="E111" s="53" t="s">
        <v>103</v>
      </c>
      <c r="F111" s="39" t="s">
        <v>31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0"/>
      <c r="AB111" s="39">
        <v>0</v>
      </c>
      <c r="AC111" s="39">
        <v>0</v>
      </c>
      <c r="AD111" s="41"/>
      <c r="AE111" s="28" t="s">
        <v>40</v>
      </c>
      <c r="AF111" s="41"/>
      <c r="AG111" s="42"/>
    </row>
    <row r="112" spans="1:33" ht="15.75" hidden="1" customHeight="1" x14ac:dyDescent="0.25">
      <c r="A112" s="59"/>
      <c r="B112" s="36">
        <f t="shared" si="3"/>
        <v>0</v>
      </c>
      <c r="C112" s="37" t="str">
        <f t="shared" si="4"/>
        <v>hide</v>
      </c>
      <c r="D112" s="129"/>
      <c r="E112" s="53" t="s">
        <v>104</v>
      </c>
      <c r="F112" s="39"/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9"/>
      <c r="AB112" s="39">
        <v>0</v>
      </c>
      <c r="AC112" s="39">
        <v>0</v>
      </c>
      <c r="AE112" s="28" t="s">
        <v>105</v>
      </c>
    </row>
    <row r="113" spans="1:31" ht="15.75" hidden="1" customHeight="1" x14ac:dyDescent="0.25">
      <c r="A113" s="59"/>
      <c r="B113" s="36">
        <f t="shared" si="3"/>
        <v>0</v>
      </c>
      <c r="C113" s="37" t="str">
        <f t="shared" si="4"/>
        <v>hide</v>
      </c>
      <c r="D113" s="129"/>
      <c r="E113" s="53" t="s">
        <v>106</v>
      </c>
      <c r="F113" s="45"/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9"/>
      <c r="AB113" s="39">
        <v>0</v>
      </c>
      <c r="AC113" s="39">
        <v>0</v>
      </c>
      <c r="AE113" s="28" t="s">
        <v>105</v>
      </c>
    </row>
    <row r="114" spans="1:31" ht="15.75" hidden="1" customHeight="1" x14ac:dyDescent="0.25">
      <c r="A114" s="59"/>
      <c r="B114" s="36">
        <f t="shared" si="3"/>
        <v>0</v>
      </c>
      <c r="C114" s="37" t="str">
        <f t="shared" si="4"/>
        <v>hide</v>
      </c>
      <c r="D114" s="129"/>
      <c r="E114" s="53" t="s">
        <v>107</v>
      </c>
      <c r="F114" s="45"/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9"/>
      <c r="AB114" s="39">
        <v>0</v>
      </c>
      <c r="AC114" s="39">
        <v>0</v>
      </c>
      <c r="AE114" s="28" t="s">
        <v>108</v>
      </c>
    </row>
    <row r="115" spans="1:31" ht="15.75" hidden="1" customHeight="1" x14ac:dyDescent="0.25">
      <c r="A115" s="35"/>
      <c r="B115" s="36">
        <f t="shared" si="3"/>
        <v>0</v>
      </c>
      <c r="C115" s="37" t="str">
        <f t="shared" si="4"/>
        <v>hide</v>
      </c>
      <c r="D115" s="129"/>
      <c r="E115" s="53" t="s">
        <v>109</v>
      </c>
      <c r="F115" s="45"/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9"/>
      <c r="AB115" s="39">
        <v>0</v>
      </c>
      <c r="AC115" s="39">
        <v>0</v>
      </c>
      <c r="AE115" s="28" t="s">
        <v>110</v>
      </c>
    </row>
    <row r="116" spans="1:31" ht="16.5" hidden="1" thickBot="1" x14ac:dyDescent="0.3">
      <c r="A116" s="35"/>
      <c r="B116" s="36">
        <f t="shared" si="3"/>
        <v>0</v>
      </c>
      <c r="C116" s="37" t="str">
        <f t="shared" si="4"/>
        <v>hide</v>
      </c>
      <c r="D116" s="129"/>
      <c r="E116" s="53" t="s">
        <v>111</v>
      </c>
      <c r="F116" s="45"/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9"/>
      <c r="AB116" s="39">
        <v>0</v>
      </c>
      <c r="AC116" s="39">
        <v>0</v>
      </c>
      <c r="AE116" s="28" t="s">
        <v>110</v>
      </c>
    </row>
    <row r="117" spans="1:31" ht="16.5" hidden="1" thickBot="1" x14ac:dyDescent="0.3">
      <c r="A117" s="35"/>
      <c r="B117" s="36">
        <f t="shared" si="3"/>
        <v>0</v>
      </c>
      <c r="C117" s="37" t="str">
        <f t="shared" si="4"/>
        <v>hide</v>
      </c>
      <c r="D117" s="129"/>
      <c r="E117" s="53" t="s">
        <v>112</v>
      </c>
      <c r="F117" s="45"/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9"/>
      <c r="AB117" s="39">
        <v>0</v>
      </c>
      <c r="AC117" s="39">
        <v>0</v>
      </c>
      <c r="AE117" s="28" t="s">
        <v>110</v>
      </c>
    </row>
    <row r="118" spans="1:31" ht="15.75" hidden="1" customHeight="1" x14ac:dyDescent="0.25">
      <c r="A118" s="35"/>
      <c r="B118" s="36">
        <f t="shared" si="3"/>
        <v>0</v>
      </c>
      <c r="C118" s="37" t="str">
        <f t="shared" si="4"/>
        <v>hide</v>
      </c>
      <c r="D118" s="129"/>
      <c r="E118" s="53" t="s">
        <v>113</v>
      </c>
      <c r="F118" s="45"/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9"/>
      <c r="AB118" s="39">
        <v>0</v>
      </c>
      <c r="AC118" s="39">
        <v>0</v>
      </c>
      <c r="AE118" s="28" t="s">
        <v>110</v>
      </c>
    </row>
    <row r="119" spans="1:31" ht="15.75" hidden="1" customHeight="1" x14ac:dyDescent="0.25">
      <c r="A119" s="35"/>
      <c r="B119" s="36">
        <f t="shared" si="3"/>
        <v>0</v>
      </c>
      <c r="C119" s="37" t="str">
        <f t="shared" si="4"/>
        <v>hide</v>
      </c>
      <c r="D119" s="129"/>
      <c r="E119" s="53" t="s">
        <v>114</v>
      </c>
      <c r="F119" s="45"/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9"/>
      <c r="AB119" s="39">
        <v>0</v>
      </c>
      <c r="AC119" s="39">
        <v>0</v>
      </c>
      <c r="AE119" s="28" t="s">
        <v>110</v>
      </c>
    </row>
    <row r="120" spans="1:31" ht="15.75" hidden="1" customHeight="1" x14ac:dyDescent="0.25">
      <c r="A120" s="35"/>
      <c r="B120" s="36">
        <f t="shared" si="3"/>
        <v>0</v>
      </c>
      <c r="C120" s="37" t="str">
        <f t="shared" si="4"/>
        <v>hide</v>
      </c>
      <c r="D120" s="129"/>
      <c r="E120" s="53" t="s">
        <v>115</v>
      </c>
      <c r="F120" s="45"/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9"/>
      <c r="AB120" s="39">
        <v>0</v>
      </c>
      <c r="AC120" s="39">
        <v>0</v>
      </c>
      <c r="AE120" s="28" t="s">
        <v>110</v>
      </c>
    </row>
    <row r="121" spans="1:31" ht="15.75" hidden="1" customHeight="1" x14ac:dyDescent="0.25">
      <c r="A121" s="35"/>
      <c r="B121" s="36">
        <f t="shared" si="3"/>
        <v>0</v>
      </c>
      <c r="C121" s="37" t="str">
        <f t="shared" si="4"/>
        <v>hide</v>
      </c>
      <c r="D121" s="129"/>
      <c r="E121" s="53" t="s">
        <v>42</v>
      </c>
      <c r="F121" s="45"/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9"/>
      <c r="AB121" s="39">
        <v>0</v>
      </c>
      <c r="AC121" s="39">
        <v>0</v>
      </c>
      <c r="AE121" s="28" t="s">
        <v>110</v>
      </c>
    </row>
    <row r="122" spans="1:31" ht="15.75" hidden="1" customHeight="1" x14ac:dyDescent="0.25">
      <c r="A122" s="35"/>
      <c r="B122" s="36">
        <f t="shared" si="3"/>
        <v>0</v>
      </c>
      <c r="C122" s="37" t="str">
        <f t="shared" si="4"/>
        <v>hide</v>
      </c>
      <c r="D122" s="129"/>
      <c r="E122" s="53" t="s">
        <v>42</v>
      </c>
      <c r="F122" s="45"/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9"/>
      <c r="AB122" s="39">
        <v>0</v>
      </c>
      <c r="AC122" s="39">
        <v>0</v>
      </c>
      <c r="AE122" s="28" t="s">
        <v>110</v>
      </c>
    </row>
    <row r="123" spans="1:31" ht="15.75" hidden="1" customHeight="1" x14ac:dyDescent="0.25">
      <c r="A123" s="35"/>
      <c r="B123" s="36">
        <f t="shared" si="3"/>
        <v>0</v>
      </c>
      <c r="C123" s="37" t="str">
        <f t="shared" si="4"/>
        <v>hide</v>
      </c>
      <c r="D123" s="129"/>
      <c r="E123" s="53" t="s">
        <v>42</v>
      </c>
      <c r="F123" s="45"/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9"/>
      <c r="AB123" s="39">
        <v>0</v>
      </c>
      <c r="AC123" s="39">
        <v>0</v>
      </c>
      <c r="AE123" s="28" t="s">
        <v>110</v>
      </c>
    </row>
    <row r="124" spans="1:31" ht="15.75" hidden="1" customHeight="1" x14ac:dyDescent="0.25">
      <c r="A124" s="35"/>
      <c r="B124" s="36">
        <f t="shared" si="3"/>
        <v>0</v>
      </c>
      <c r="C124" s="37" t="str">
        <f t="shared" si="4"/>
        <v>hide</v>
      </c>
      <c r="D124" s="129"/>
      <c r="E124" s="53" t="s">
        <v>116</v>
      </c>
      <c r="F124" s="45"/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9"/>
      <c r="AB124" s="39">
        <v>0</v>
      </c>
      <c r="AC124" s="39">
        <v>0</v>
      </c>
      <c r="AE124" s="28" t="s">
        <v>110</v>
      </c>
    </row>
    <row r="125" spans="1:31" ht="15.75" hidden="1" customHeight="1" x14ac:dyDescent="0.25">
      <c r="A125" s="35"/>
      <c r="B125" s="36">
        <f t="shared" si="3"/>
        <v>0</v>
      </c>
      <c r="C125" s="37" t="str">
        <f t="shared" si="4"/>
        <v>hide</v>
      </c>
      <c r="D125" s="129"/>
      <c r="E125" s="53" t="s">
        <v>117</v>
      </c>
      <c r="F125" s="45"/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9"/>
      <c r="AB125" s="39">
        <v>0</v>
      </c>
      <c r="AC125" s="39">
        <v>0</v>
      </c>
      <c r="AE125" s="28" t="s">
        <v>110</v>
      </c>
    </row>
    <row r="126" spans="1:31" ht="15.75" hidden="1" customHeight="1" x14ac:dyDescent="0.25">
      <c r="A126" s="35"/>
      <c r="B126" s="36">
        <f t="shared" si="3"/>
        <v>0</v>
      </c>
      <c r="C126" s="37" t="str">
        <f t="shared" si="4"/>
        <v>hide</v>
      </c>
      <c r="D126" s="129"/>
      <c r="E126" s="53" t="s">
        <v>118</v>
      </c>
      <c r="F126" s="45"/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9"/>
      <c r="AB126" s="39">
        <v>0</v>
      </c>
      <c r="AC126" s="39">
        <v>0</v>
      </c>
      <c r="AE126" s="28" t="s">
        <v>110</v>
      </c>
    </row>
    <row r="127" spans="1:31" ht="15.75" hidden="1" customHeight="1" x14ac:dyDescent="0.25">
      <c r="A127" s="35"/>
      <c r="B127" s="36">
        <f t="shared" si="3"/>
        <v>0</v>
      </c>
      <c r="C127" s="37" t="str">
        <f t="shared" si="4"/>
        <v>hide</v>
      </c>
      <c r="D127" s="129"/>
      <c r="E127" s="53" t="s">
        <v>119</v>
      </c>
      <c r="F127" s="45"/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9"/>
      <c r="AB127" s="39">
        <v>0</v>
      </c>
      <c r="AC127" s="39">
        <v>0</v>
      </c>
      <c r="AE127" s="28" t="s">
        <v>110</v>
      </c>
    </row>
    <row r="128" spans="1:31" ht="15.75" hidden="1" customHeight="1" x14ac:dyDescent="0.25">
      <c r="A128" s="35"/>
      <c r="B128" s="36">
        <f t="shared" si="3"/>
        <v>0</v>
      </c>
      <c r="C128" s="37" t="str">
        <f t="shared" si="4"/>
        <v>hide</v>
      </c>
      <c r="D128" s="129"/>
      <c r="E128" s="53" t="s">
        <v>120</v>
      </c>
      <c r="F128" s="45"/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9"/>
      <c r="AB128" s="39">
        <v>0</v>
      </c>
      <c r="AC128" s="39">
        <v>0</v>
      </c>
      <c r="AE128" s="28" t="s">
        <v>110</v>
      </c>
    </row>
    <row r="129" spans="1:33" ht="15.75" hidden="1" customHeight="1" x14ac:dyDescent="0.25">
      <c r="A129" s="35"/>
      <c r="B129" s="36">
        <f t="shared" si="3"/>
        <v>0</v>
      </c>
      <c r="C129" s="37" t="str">
        <f t="shared" si="4"/>
        <v>hide</v>
      </c>
      <c r="D129" s="129"/>
      <c r="E129" s="53" t="s">
        <v>121</v>
      </c>
      <c r="F129" s="45"/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9"/>
      <c r="AB129" s="39">
        <v>0</v>
      </c>
      <c r="AC129" s="39">
        <v>0</v>
      </c>
      <c r="AE129" s="28" t="s">
        <v>110</v>
      </c>
    </row>
    <row r="130" spans="1:33" ht="15.75" hidden="1" customHeight="1" x14ac:dyDescent="0.25">
      <c r="A130" s="35"/>
      <c r="B130" s="36">
        <f t="shared" si="3"/>
        <v>0</v>
      </c>
      <c r="C130" s="37" t="str">
        <f t="shared" si="4"/>
        <v>hide</v>
      </c>
      <c r="D130" s="129"/>
      <c r="E130" s="53" t="s">
        <v>122</v>
      </c>
      <c r="F130" s="45"/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9"/>
      <c r="AB130" s="39">
        <v>0</v>
      </c>
      <c r="AC130" s="39">
        <v>0</v>
      </c>
      <c r="AE130" s="28" t="s">
        <v>110</v>
      </c>
    </row>
    <row r="131" spans="1:33" ht="15.75" hidden="1" customHeight="1" x14ac:dyDescent="0.25">
      <c r="A131" s="35"/>
      <c r="B131" s="36">
        <f t="shared" si="3"/>
        <v>0</v>
      </c>
      <c r="C131" s="37" t="str">
        <f t="shared" si="4"/>
        <v>hide</v>
      </c>
      <c r="D131" s="129"/>
      <c r="E131" s="53" t="s">
        <v>123</v>
      </c>
      <c r="F131" s="45"/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9"/>
      <c r="AB131" s="39">
        <v>0</v>
      </c>
      <c r="AC131" s="39">
        <v>0</v>
      </c>
      <c r="AE131" s="28" t="s">
        <v>110</v>
      </c>
    </row>
    <row r="132" spans="1:33" ht="15.75" hidden="1" customHeight="1" x14ac:dyDescent="0.25">
      <c r="A132" s="35"/>
      <c r="B132" s="36">
        <f t="shared" si="3"/>
        <v>0</v>
      </c>
      <c r="C132" s="37" t="str">
        <f t="shared" si="4"/>
        <v>hide</v>
      </c>
      <c r="D132" s="129"/>
      <c r="E132" s="53" t="s">
        <v>42</v>
      </c>
      <c r="F132" s="45"/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9"/>
      <c r="AB132" s="39">
        <v>0</v>
      </c>
      <c r="AC132" s="39">
        <v>0</v>
      </c>
      <c r="AE132" s="28" t="s">
        <v>110</v>
      </c>
    </row>
    <row r="133" spans="1:33" ht="15.75" hidden="1" customHeight="1" x14ac:dyDescent="0.25">
      <c r="A133" s="35"/>
      <c r="B133" s="36">
        <f t="shared" si="3"/>
        <v>0</v>
      </c>
      <c r="C133" s="37" t="str">
        <f t="shared" si="4"/>
        <v>hide</v>
      </c>
      <c r="D133" s="129"/>
      <c r="E133" s="53" t="s">
        <v>42</v>
      </c>
      <c r="F133" s="45"/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9"/>
      <c r="AB133" s="39">
        <v>0</v>
      </c>
      <c r="AC133" s="39">
        <v>0</v>
      </c>
      <c r="AE133" s="28" t="s">
        <v>110</v>
      </c>
    </row>
    <row r="134" spans="1:33" ht="15.75" hidden="1" customHeight="1" x14ac:dyDescent="0.25">
      <c r="A134" s="35"/>
      <c r="B134" s="36">
        <f t="shared" si="3"/>
        <v>0</v>
      </c>
      <c r="C134" s="37" t="str">
        <f t="shared" si="4"/>
        <v>hide</v>
      </c>
      <c r="D134" s="129"/>
      <c r="E134" s="53" t="s">
        <v>42</v>
      </c>
      <c r="F134" s="45"/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9"/>
      <c r="AB134" s="39">
        <v>0</v>
      </c>
      <c r="AC134" s="39">
        <v>0</v>
      </c>
      <c r="AE134" s="28" t="s">
        <v>110</v>
      </c>
    </row>
    <row r="135" spans="1:33" ht="15.75" hidden="1" customHeight="1" x14ac:dyDescent="0.25">
      <c r="A135" s="35"/>
      <c r="B135" s="36">
        <f t="shared" si="3"/>
        <v>0</v>
      </c>
      <c r="C135" s="37" t="str">
        <f t="shared" si="4"/>
        <v>hide</v>
      </c>
      <c r="D135" s="129"/>
      <c r="E135" s="53" t="s">
        <v>42</v>
      </c>
      <c r="F135" s="45"/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9"/>
      <c r="AB135" s="39">
        <v>0</v>
      </c>
      <c r="AC135" s="39">
        <v>0</v>
      </c>
      <c r="AE135" s="28" t="s">
        <v>110</v>
      </c>
    </row>
    <row r="136" spans="1:33" ht="15.75" hidden="1" customHeight="1" thickBot="1" x14ac:dyDescent="0.3">
      <c r="A136" s="35"/>
      <c r="B136" s="36">
        <f t="shared" si="3"/>
        <v>0</v>
      </c>
      <c r="C136" s="37" t="str">
        <f t="shared" si="4"/>
        <v>hide</v>
      </c>
      <c r="D136" s="129"/>
      <c r="E136" s="53" t="s">
        <v>42</v>
      </c>
      <c r="F136" s="45"/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9"/>
      <c r="AB136" s="39">
        <v>0</v>
      </c>
      <c r="AC136" s="39">
        <v>0</v>
      </c>
      <c r="AE136" s="28" t="s">
        <v>110</v>
      </c>
    </row>
    <row r="137" spans="1:33" ht="15.75" hidden="1" customHeight="1" thickBot="1" x14ac:dyDescent="0.3">
      <c r="A137" s="35"/>
      <c r="B137" s="36">
        <f t="shared" si="3"/>
        <v>0</v>
      </c>
      <c r="C137" s="37" t="str">
        <f t="shared" si="4"/>
        <v>hide</v>
      </c>
      <c r="D137" s="129"/>
      <c r="E137" s="55" t="s">
        <v>124</v>
      </c>
      <c r="F137" s="56"/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7">
        <v>0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49"/>
      <c r="AB137" s="57">
        <v>0</v>
      </c>
      <c r="AC137" s="57">
        <v>0</v>
      </c>
      <c r="AE137" s="28" t="s">
        <v>110</v>
      </c>
    </row>
    <row r="138" spans="1:33" ht="15.75" customHeight="1" x14ac:dyDescent="0.25">
      <c r="A138" s="35"/>
      <c r="B138" s="36">
        <f t="shared" si="3"/>
        <v>1</v>
      </c>
      <c r="C138" s="37" t="str">
        <f t="shared" si="4"/>
        <v>Detail</v>
      </c>
      <c r="D138" s="129"/>
      <c r="E138" s="60" t="s">
        <v>125</v>
      </c>
      <c r="F138" s="61"/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-15.757</v>
      </c>
      <c r="AA138" s="49"/>
      <c r="AB138" s="48">
        <v>0</v>
      </c>
      <c r="AC138" s="48">
        <v>-15.757</v>
      </c>
      <c r="AE138" s="28" t="s">
        <v>110</v>
      </c>
    </row>
    <row r="139" spans="1:33" ht="15.75" hidden="1" customHeight="1" x14ac:dyDescent="0.25">
      <c r="A139" s="35"/>
      <c r="B139" s="36">
        <f t="shared" si="3"/>
        <v>0</v>
      </c>
      <c r="C139" s="37" t="str">
        <f t="shared" si="4"/>
        <v>hide</v>
      </c>
      <c r="D139" s="129"/>
      <c r="E139" s="60" t="s">
        <v>42</v>
      </c>
      <c r="F139" s="45" t="s">
        <v>31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9"/>
      <c r="AB139" s="39">
        <v>0</v>
      </c>
      <c r="AC139" s="39">
        <v>0</v>
      </c>
      <c r="AE139" s="28" t="e">
        <v>#N/A</v>
      </c>
    </row>
    <row r="140" spans="1:33" ht="15.75" hidden="1" customHeight="1" collapsed="1" x14ac:dyDescent="0.25">
      <c r="A140" s="35"/>
      <c r="B140" s="36">
        <f t="shared" si="3"/>
        <v>0</v>
      </c>
      <c r="C140" s="37" t="str">
        <f t="shared" si="4"/>
        <v>hide</v>
      </c>
      <c r="D140" s="129"/>
      <c r="E140" s="60" t="s">
        <v>42</v>
      </c>
      <c r="F140" s="45" t="s">
        <v>31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0"/>
      <c r="AB140" s="39">
        <v>0</v>
      </c>
      <c r="AC140" s="39">
        <v>0</v>
      </c>
      <c r="AD140" s="41"/>
      <c r="AE140" s="28" t="e">
        <v>#N/A</v>
      </c>
      <c r="AF140" s="41"/>
      <c r="AG140" s="42"/>
    </row>
    <row r="141" spans="1:33" ht="15.75" customHeight="1" collapsed="1" x14ac:dyDescent="0.25">
      <c r="A141" s="35"/>
      <c r="B141" s="36">
        <f t="shared" si="3"/>
        <v>1</v>
      </c>
      <c r="C141" s="37" t="e">
        <f t="shared" si="4"/>
        <v>#N/A</v>
      </c>
      <c r="D141" s="129"/>
      <c r="E141" s="60" t="s">
        <v>126</v>
      </c>
      <c r="F141" s="45" t="s">
        <v>31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2.31</v>
      </c>
      <c r="AA141" s="40"/>
      <c r="AB141" s="44">
        <v>0</v>
      </c>
      <c r="AC141" s="44">
        <v>2.31</v>
      </c>
      <c r="AD141" s="41"/>
      <c r="AE141" s="28" t="e">
        <v>#N/A</v>
      </c>
      <c r="AF141" s="41"/>
      <c r="AG141" s="42"/>
    </row>
    <row r="142" spans="1:33" ht="15.75" hidden="1" customHeight="1" x14ac:dyDescent="0.25">
      <c r="A142" s="35"/>
      <c r="B142" s="36">
        <f t="shared" ref="B142:B205" si="5">COUNTIF(G142:Z142,"&lt;&gt;0")</f>
        <v>0</v>
      </c>
      <c r="C142" s="37" t="str">
        <f t="shared" si="4"/>
        <v>hide</v>
      </c>
      <c r="D142" s="129"/>
      <c r="E142" s="60" t="s">
        <v>127</v>
      </c>
      <c r="F142" s="45"/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49"/>
      <c r="AB142" s="44">
        <v>0</v>
      </c>
      <c r="AC142" s="44">
        <v>0</v>
      </c>
      <c r="AE142" s="28" t="s">
        <v>110</v>
      </c>
    </row>
    <row r="143" spans="1:33" ht="15.75" customHeight="1" x14ac:dyDescent="0.25">
      <c r="A143" s="35"/>
      <c r="B143" s="36">
        <f t="shared" si="5"/>
        <v>5</v>
      </c>
      <c r="C143" s="37" t="str">
        <f t="shared" si="4"/>
        <v>Detail</v>
      </c>
      <c r="D143" s="129"/>
      <c r="E143" s="60" t="s">
        <v>128</v>
      </c>
      <c r="F143" s="45"/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12.41</v>
      </c>
      <c r="R143" s="63">
        <v>0</v>
      </c>
      <c r="S143" s="63">
        <v>4.0199999999999996</v>
      </c>
      <c r="T143" s="63">
        <v>0</v>
      </c>
      <c r="U143" s="63">
        <v>0</v>
      </c>
      <c r="V143" s="63">
        <v>3.53</v>
      </c>
      <c r="W143" s="63">
        <v>0</v>
      </c>
      <c r="X143" s="63">
        <v>-11.159999999999998</v>
      </c>
      <c r="Y143" s="63">
        <v>-8.8000000000000007</v>
      </c>
      <c r="Z143" s="63">
        <v>0</v>
      </c>
      <c r="AA143" s="49"/>
      <c r="AB143" s="44">
        <v>0</v>
      </c>
      <c r="AC143" s="44">
        <v>0</v>
      </c>
      <c r="AE143" s="28" t="s">
        <v>110</v>
      </c>
    </row>
    <row r="144" spans="1:33" ht="15.75" customHeight="1" x14ac:dyDescent="0.25">
      <c r="A144" s="35"/>
      <c r="B144" s="36">
        <f t="shared" si="5"/>
        <v>1</v>
      </c>
      <c r="C144" s="37" t="str">
        <f t="shared" si="4"/>
        <v>Detail</v>
      </c>
      <c r="D144" s="129"/>
      <c r="E144" s="60" t="s">
        <v>129</v>
      </c>
      <c r="F144" s="45"/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6</v>
      </c>
      <c r="AA144" s="49"/>
      <c r="AB144" s="44">
        <v>0</v>
      </c>
      <c r="AC144" s="44">
        <v>6</v>
      </c>
      <c r="AE144" s="28" t="s">
        <v>110</v>
      </c>
    </row>
    <row r="145" spans="1:33" ht="15.75" customHeight="1" x14ac:dyDescent="0.25">
      <c r="A145" s="35"/>
      <c r="B145" s="36">
        <f t="shared" si="5"/>
        <v>5</v>
      </c>
      <c r="C145" s="37" t="str">
        <f t="shared" si="4"/>
        <v>Detail</v>
      </c>
      <c r="D145" s="129"/>
      <c r="E145" s="60" t="s">
        <v>130</v>
      </c>
      <c r="F145" s="45"/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13.059999999999999</v>
      </c>
      <c r="R145" s="63">
        <v>23.950000000000003</v>
      </c>
      <c r="S145" s="63">
        <v>10.690000000000001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-3.41</v>
      </c>
      <c r="Z145" s="63">
        <v>-11.730000000000002</v>
      </c>
      <c r="AA145" s="49"/>
      <c r="AB145" s="44">
        <v>0</v>
      </c>
      <c r="AC145" s="44">
        <v>32.56</v>
      </c>
      <c r="AE145" s="28" t="s">
        <v>110</v>
      </c>
    </row>
    <row r="146" spans="1:33" ht="15.75" customHeight="1" x14ac:dyDescent="0.25">
      <c r="A146" s="35"/>
      <c r="B146" s="36">
        <f t="shared" si="5"/>
        <v>4</v>
      </c>
      <c r="C146" s="37" t="str">
        <f t="shared" si="4"/>
        <v>Detail</v>
      </c>
      <c r="D146" s="129"/>
      <c r="E146" s="60" t="s">
        <v>131</v>
      </c>
      <c r="F146" s="45"/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13.16</v>
      </c>
      <c r="R146" s="44">
        <v>0</v>
      </c>
      <c r="S146" s="44">
        <v>0</v>
      </c>
      <c r="T146" s="44">
        <v>0</v>
      </c>
      <c r="U146" s="44">
        <v>0</v>
      </c>
      <c r="V146" s="44">
        <v>3.33</v>
      </c>
      <c r="W146" s="44">
        <v>0</v>
      </c>
      <c r="X146" s="44">
        <v>-3.51</v>
      </c>
      <c r="Y146" s="44">
        <v>-12.98</v>
      </c>
      <c r="Z146" s="44">
        <v>0</v>
      </c>
      <c r="AA146" s="49"/>
      <c r="AB146" s="44">
        <v>0</v>
      </c>
      <c r="AC146" s="44">
        <v>0</v>
      </c>
      <c r="AE146" s="28" t="s">
        <v>110</v>
      </c>
    </row>
    <row r="147" spans="1:33" s="42" customFormat="1" ht="15.75" customHeight="1" x14ac:dyDescent="0.25">
      <c r="A147" s="64"/>
      <c r="B147" s="36">
        <f t="shared" si="5"/>
        <v>1</v>
      </c>
      <c r="C147" s="37" t="str">
        <f t="shared" si="4"/>
        <v>Detail</v>
      </c>
      <c r="D147" s="129"/>
      <c r="E147" s="60" t="s">
        <v>132</v>
      </c>
      <c r="F147" s="45"/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1.04</v>
      </c>
      <c r="AA147" s="49"/>
      <c r="AB147" s="44">
        <v>0</v>
      </c>
      <c r="AC147" s="44">
        <v>1.04</v>
      </c>
      <c r="AD147" s="41"/>
      <c r="AE147" s="65" t="s">
        <v>110</v>
      </c>
      <c r="AF147" s="41"/>
    </row>
    <row r="148" spans="1:33" s="42" customFormat="1" ht="23.25" hidden="1" customHeight="1" collapsed="1" x14ac:dyDescent="0.25">
      <c r="A148" s="131"/>
      <c r="B148" s="36">
        <f t="shared" si="5"/>
        <v>0</v>
      </c>
      <c r="C148" s="37" t="str">
        <f t="shared" si="4"/>
        <v>hide</v>
      </c>
      <c r="D148" s="129"/>
      <c r="E148" s="60" t="s">
        <v>133</v>
      </c>
      <c r="F148" s="45"/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49"/>
      <c r="AB148" s="44">
        <v>0</v>
      </c>
      <c r="AC148" s="44">
        <v>0</v>
      </c>
      <c r="AD148" s="41"/>
      <c r="AE148" s="28" t="s">
        <v>134</v>
      </c>
      <c r="AF148" s="41"/>
    </row>
    <row r="149" spans="1:33" ht="15.75" customHeight="1" thickBot="1" x14ac:dyDescent="0.3">
      <c r="A149" s="35"/>
      <c r="B149" s="36">
        <f t="shared" si="5"/>
        <v>1</v>
      </c>
      <c r="C149" s="37" t="str">
        <f t="shared" si="4"/>
        <v/>
      </c>
      <c r="D149" s="129"/>
      <c r="E149" s="60" t="s">
        <v>135</v>
      </c>
      <c r="F149" s="45"/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1.47</v>
      </c>
      <c r="AA149" s="49"/>
      <c r="AB149" s="44">
        <v>0</v>
      </c>
      <c r="AC149" s="44">
        <v>1.47</v>
      </c>
      <c r="AE149" s="28" t="s">
        <v>134</v>
      </c>
    </row>
    <row r="150" spans="1:33" ht="15.75" hidden="1" customHeight="1" x14ac:dyDescent="0.25">
      <c r="A150" s="35"/>
      <c r="B150" s="36">
        <f t="shared" si="5"/>
        <v>0</v>
      </c>
      <c r="C150" s="37" t="str">
        <f t="shared" si="4"/>
        <v>hide</v>
      </c>
      <c r="D150" s="129"/>
      <c r="E150" s="60" t="s">
        <v>136</v>
      </c>
      <c r="F150" s="45"/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49"/>
      <c r="AB150" s="44">
        <v>0</v>
      </c>
      <c r="AC150" s="44">
        <v>0</v>
      </c>
      <c r="AE150" s="28" t="s">
        <v>134</v>
      </c>
    </row>
    <row r="151" spans="1:33" ht="15.75" hidden="1" customHeight="1" collapsed="1" x14ac:dyDescent="0.25">
      <c r="A151" s="35"/>
      <c r="B151" s="36">
        <f t="shared" si="5"/>
        <v>0</v>
      </c>
      <c r="C151" s="37" t="str">
        <f t="shared" si="4"/>
        <v>hide</v>
      </c>
      <c r="D151" s="129"/>
      <c r="E151" s="60" t="s">
        <v>137</v>
      </c>
      <c r="F151" s="45"/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49"/>
      <c r="AB151" s="44">
        <v>0</v>
      </c>
      <c r="AC151" s="44">
        <v>0</v>
      </c>
      <c r="AE151" s="28" t="s">
        <v>138</v>
      </c>
    </row>
    <row r="152" spans="1:33" ht="15.75" hidden="1" customHeight="1" x14ac:dyDescent="0.25">
      <c r="A152" s="35"/>
      <c r="B152" s="36">
        <f t="shared" si="5"/>
        <v>0</v>
      </c>
      <c r="C152" s="37" t="str">
        <f t="shared" si="4"/>
        <v>hide</v>
      </c>
      <c r="D152" s="129"/>
      <c r="E152" s="60" t="s">
        <v>139</v>
      </c>
      <c r="F152" s="45"/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49"/>
      <c r="AB152" s="44">
        <v>0</v>
      </c>
      <c r="AC152" s="44">
        <v>0</v>
      </c>
      <c r="AE152" s="28" t="s">
        <v>138</v>
      </c>
    </row>
    <row r="153" spans="1:33" ht="15.75" hidden="1" customHeight="1" x14ac:dyDescent="0.25">
      <c r="A153" s="35"/>
      <c r="B153" s="36">
        <f t="shared" si="5"/>
        <v>0</v>
      </c>
      <c r="C153" s="37" t="str">
        <f t="shared" si="4"/>
        <v>hide</v>
      </c>
      <c r="D153" s="129"/>
      <c r="E153" s="60" t="s">
        <v>140</v>
      </c>
      <c r="F153" s="45"/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49"/>
      <c r="AB153" s="44">
        <v>0</v>
      </c>
      <c r="AC153" s="44">
        <v>0</v>
      </c>
      <c r="AE153" s="28" t="s">
        <v>138</v>
      </c>
    </row>
    <row r="154" spans="1:33" ht="15.75" hidden="1" customHeight="1" x14ac:dyDescent="0.25">
      <c r="A154" s="35"/>
      <c r="B154" s="36">
        <f t="shared" si="5"/>
        <v>0</v>
      </c>
      <c r="C154" s="37" t="str">
        <f t="shared" si="4"/>
        <v>hide</v>
      </c>
      <c r="D154" s="129"/>
      <c r="E154" s="60" t="s">
        <v>141</v>
      </c>
      <c r="F154" s="45"/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49"/>
      <c r="AB154" s="44">
        <v>0</v>
      </c>
      <c r="AC154" s="44">
        <v>0</v>
      </c>
      <c r="AE154" s="28" t="s">
        <v>138</v>
      </c>
    </row>
    <row r="155" spans="1:33" ht="15.75" hidden="1" customHeight="1" x14ac:dyDescent="0.25">
      <c r="A155" s="35"/>
      <c r="B155" s="36">
        <f t="shared" si="5"/>
        <v>0</v>
      </c>
      <c r="C155" s="37" t="str">
        <f t="shared" si="4"/>
        <v>hide</v>
      </c>
      <c r="D155" s="129"/>
      <c r="E155" s="60" t="s">
        <v>142</v>
      </c>
      <c r="F155" s="45"/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49"/>
      <c r="AB155" s="44">
        <v>0</v>
      </c>
      <c r="AC155" s="44">
        <v>0</v>
      </c>
      <c r="AE155" s="28" t="s">
        <v>143</v>
      </c>
    </row>
    <row r="156" spans="1:33" ht="15.75" hidden="1" customHeight="1" x14ac:dyDescent="0.25">
      <c r="A156" s="35"/>
      <c r="B156" s="36">
        <f t="shared" si="5"/>
        <v>0</v>
      </c>
      <c r="C156" s="37" t="str">
        <f t="shared" si="4"/>
        <v>hide</v>
      </c>
      <c r="D156" s="129"/>
      <c r="E156" s="60" t="s">
        <v>144</v>
      </c>
      <c r="F156" s="45" t="s">
        <v>31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40"/>
      <c r="AB156" s="44">
        <v>0</v>
      </c>
      <c r="AC156" s="44">
        <v>0</v>
      </c>
      <c r="AD156" s="41"/>
      <c r="AE156" s="28" t="s">
        <v>145</v>
      </c>
      <c r="AF156" s="41"/>
      <c r="AG156" s="42"/>
    </row>
    <row r="157" spans="1:33" ht="15.75" hidden="1" customHeight="1" x14ac:dyDescent="0.25">
      <c r="A157" s="35"/>
      <c r="B157" s="36">
        <f t="shared" si="5"/>
        <v>0</v>
      </c>
      <c r="C157" s="37" t="str">
        <f t="shared" si="4"/>
        <v>hide</v>
      </c>
      <c r="D157" s="129"/>
      <c r="E157" s="60" t="s">
        <v>146</v>
      </c>
      <c r="F157" s="45" t="s">
        <v>31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40"/>
      <c r="AB157" s="44">
        <v>0</v>
      </c>
      <c r="AC157" s="44">
        <v>0</v>
      </c>
      <c r="AD157" s="41"/>
      <c r="AE157" s="28" t="s">
        <v>145</v>
      </c>
      <c r="AF157" s="41"/>
      <c r="AG157" s="42"/>
    </row>
    <row r="158" spans="1:33" ht="15.75" hidden="1" customHeight="1" x14ac:dyDescent="0.25">
      <c r="A158" s="35"/>
      <c r="B158" s="36">
        <f t="shared" si="5"/>
        <v>0</v>
      </c>
      <c r="C158" s="37" t="str">
        <f t="shared" si="4"/>
        <v>hide</v>
      </c>
      <c r="D158" s="129"/>
      <c r="E158" s="60" t="s">
        <v>147</v>
      </c>
      <c r="F158" s="45"/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49"/>
      <c r="AB158" s="44">
        <v>0</v>
      </c>
      <c r="AC158" s="44">
        <v>0</v>
      </c>
      <c r="AE158" s="28" t="s">
        <v>145</v>
      </c>
    </row>
    <row r="159" spans="1:33" ht="15.75" hidden="1" customHeight="1" x14ac:dyDescent="0.25">
      <c r="A159" s="35"/>
      <c r="B159" s="36">
        <f t="shared" si="5"/>
        <v>0</v>
      </c>
      <c r="C159" s="37" t="str">
        <f t="shared" si="4"/>
        <v>hide</v>
      </c>
      <c r="D159" s="129"/>
      <c r="E159" s="60" t="s">
        <v>148</v>
      </c>
      <c r="F159" s="45"/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49"/>
      <c r="AB159" s="44">
        <v>0</v>
      </c>
      <c r="AC159" s="44">
        <v>0</v>
      </c>
      <c r="AE159" s="28" t="s">
        <v>145</v>
      </c>
    </row>
    <row r="160" spans="1:33" ht="15.75" hidden="1" customHeight="1" x14ac:dyDescent="0.25">
      <c r="A160" s="35"/>
      <c r="B160" s="36">
        <f t="shared" si="5"/>
        <v>0</v>
      </c>
      <c r="C160" s="37" t="str">
        <f t="shared" si="4"/>
        <v>hide</v>
      </c>
      <c r="D160" s="129"/>
      <c r="E160" s="60" t="s">
        <v>149</v>
      </c>
      <c r="F160" s="45"/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49"/>
      <c r="AB160" s="44">
        <v>0</v>
      </c>
      <c r="AC160" s="44">
        <v>0</v>
      </c>
      <c r="AE160" s="28" t="s">
        <v>145</v>
      </c>
    </row>
    <row r="161" spans="1:31" ht="15.75" hidden="1" customHeight="1" x14ac:dyDescent="0.25">
      <c r="A161" s="35"/>
      <c r="B161" s="36">
        <f t="shared" si="5"/>
        <v>0</v>
      </c>
      <c r="C161" s="37" t="str">
        <f t="shared" ref="C161:C216" si="6">IF(B161=0,"hide",IF(OR(AE161="Wind",AE161="DSM, Class 1"),"Detail",""))</f>
        <v>hide</v>
      </c>
      <c r="D161" s="129"/>
      <c r="E161" s="60" t="s">
        <v>150</v>
      </c>
      <c r="F161" s="45"/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49"/>
      <c r="AB161" s="44">
        <v>0</v>
      </c>
      <c r="AC161" s="44">
        <v>0</v>
      </c>
      <c r="AE161" s="28" t="s">
        <v>145</v>
      </c>
    </row>
    <row r="162" spans="1:31" ht="15.75" hidden="1" customHeight="1" x14ac:dyDescent="0.25">
      <c r="A162" s="35"/>
      <c r="B162" s="36">
        <f t="shared" si="5"/>
        <v>0</v>
      </c>
      <c r="C162" s="37" t="str">
        <f t="shared" si="6"/>
        <v>hide</v>
      </c>
      <c r="D162" s="129"/>
      <c r="E162" s="60" t="s">
        <v>42</v>
      </c>
      <c r="F162" s="45"/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49"/>
      <c r="AB162" s="44">
        <v>0</v>
      </c>
      <c r="AC162" s="44">
        <v>0</v>
      </c>
      <c r="AE162" s="28" t="s">
        <v>145</v>
      </c>
    </row>
    <row r="163" spans="1:31" ht="15.75" hidden="1" customHeight="1" x14ac:dyDescent="0.25">
      <c r="A163" s="35"/>
      <c r="B163" s="36">
        <f t="shared" si="5"/>
        <v>0</v>
      </c>
      <c r="C163" s="37" t="str">
        <f t="shared" si="6"/>
        <v>hide</v>
      </c>
      <c r="D163" s="129"/>
      <c r="E163" s="60" t="s">
        <v>42</v>
      </c>
      <c r="F163" s="45"/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49"/>
      <c r="AB163" s="44">
        <v>0</v>
      </c>
      <c r="AC163" s="44">
        <v>0</v>
      </c>
      <c r="AE163" s="28" t="s">
        <v>145</v>
      </c>
    </row>
    <row r="164" spans="1:31" ht="15.75" hidden="1" customHeight="1" x14ac:dyDescent="0.25">
      <c r="A164" s="66"/>
      <c r="B164" s="36">
        <f t="shared" si="5"/>
        <v>0</v>
      </c>
      <c r="C164" s="37" t="str">
        <f t="shared" si="6"/>
        <v>hide</v>
      </c>
      <c r="D164" s="129"/>
      <c r="E164" s="60" t="s">
        <v>42</v>
      </c>
      <c r="F164" s="45"/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49"/>
      <c r="AB164" s="44">
        <v>0</v>
      </c>
      <c r="AC164" s="44">
        <v>0</v>
      </c>
      <c r="AE164" s="28" t="s">
        <v>145</v>
      </c>
    </row>
    <row r="165" spans="1:31" ht="15.75" hidden="1" customHeight="1" x14ac:dyDescent="0.25">
      <c r="A165" s="35"/>
      <c r="B165" s="36">
        <f t="shared" si="5"/>
        <v>0</v>
      </c>
      <c r="C165" s="37" t="str">
        <f t="shared" si="6"/>
        <v>hide</v>
      </c>
      <c r="D165" s="129"/>
      <c r="E165" s="60" t="s">
        <v>42</v>
      </c>
      <c r="F165" s="45"/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49"/>
      <c r="AB165" s="44">
        <v>0</v>
      </c>
      <c r="AC165" s="44">
        <v>0</v>
      </c>
      <c r="AE165" s="28" t="s">
        <v>145</v>
      </c>
    </row>
    <row r="166" spans="1:31" ht="15.75" hidden="1" customHeight="1" x14ac:dyDescent="0.25">
      <c r="A166" s="35"/>
      <c r="B166" s="36">
        <f t="shared" si="5"/>
        <v>0</v>
      </c>
      <c r="C166" s="37" t="str">
        <f t="shared" si="6"/>
        <v>hide</v>
      </c>
      <c r="D166" s="129"/>
      <c r="E166" s="60" t="s">
        <v>42</v>
      </c>
      <c r="F166" s="45"/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0</v>
      </c>
      <c r="Z166" s="63">
        <v>0</v>
      </c>
      <c r="AA166" s="49"/>
      <c r="AB166" s="44">
        <v>0</v>
      </c>
      <c r="AC166" s="44">
        <v>0</v>
      </c>
      <c r="AE166" s="28" t="s">
        <v>145</v>
      </c>
    </row>
    <row r="167" spans="1:31" ht="15.75" hidden="1" customHeight="1" x14ac:dyDescent="0.25">
      <c r="A167" s="35"/>
      <c r="B167" s="36">
        <f t="shared" si="5"/>
        <v>0</v>
      </c>
      <c r="C167" s="37" t="str">
        <f t="shared" si="6"/>
        <v>hide</v>
      </c>
      <c r="D167" s="129"/>
      <c r="E167" s="60" t="s">
        <v>42</v>
      </c>
      <c r="F167" s="45"/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49"/>
      <c r="AB167" s="44">
        <v>0</v>
      </c>
      <c r="AC167" s="44">
        <v>0</v>
      </c>
      <c r="AE167" s="28" t="s">
        <v>145</v>
      </c>
    </row>
    <row r="168" spans="1:31" ht="15.75" hidden="1" customHeight="1" x14ac:dyDescent="0.25">
      <c r="A168" s="35"/>
      <c r="B168" s="36">
        <f t="shared" si="5"/>
        <v>0</v>
      </c>
      <c r="C168" s="37" t="str">
        <f t="shared" si="6"/>
        <v>hide</v>
      </c>
      <c r="D168" s="129"/>
      <c r="E168" s="60" t="s">
        <v>42</v>
      </c>
      <c r="F168" s="45"/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49"/>
      <c r="AB168" s="44">
        <v>0</v>
      </c>
      <c r="AC168" s="44">
        <v>0</v>
      </c>
      <c r="AE168" s="28" t="s">
        <v>145</v>
      </c>
    </row>
    <row r="169" spans="1:31" ht="15.75" hidden="1" customHeight="1" x14ac:dyDescent="0.25">
      <c r="A169" s="35"/>
      <c r="B169" s="36">
        <f t="shared" si="5"/>
        <v>0</v>
      </c>
      <c r="C169" s="37" t="str">
        <f t="shared" si="6"/>
        <v>hide</v>
      </c>
      <c r="D169" s="129"/>
      <c r="E169" s="60" t="s">
        <v>42</v>
      </c>
      <c r="F169" s="45"/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49"/>
      <c r="AB169" s="44">
        <v>0</v>
      </c>
      <c r="AC169" s="44">
        <v>0</v>
      </c>
      <c r="AE169" s="28" t="s">
        <v>145</v>
      </c>
    </row>
    <row r="170" spans="1:31" ht="15.75" hidden="1" customHeight="1" x14ac:dyDescent="0.25">
      <c r="A170" s="35"/>
      <c r="B170" s="36">
        <f t="shared" si="5"/>
        <v>0</v>
      </c>
      <c r="C170" s="37" t="str">
        <f t="shared" si="6"/>
        <v>hide</v>
      </c>
      <c r="D170" s="129"/>
      <c r="E170" s="60" t="s">
        <v>42</v>
      </c>
      <c r="F170" s="45"/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49"/>
      <c r="AB170" s="44">
        <v>0</v>
      </c>
      <c r="AC170" s="44">
        <v>0</v>
      </c>
      <c r="AE170" s="28" t="s">
        <v>145</v>
      </c>
    </row>
    <row r="171" spans="1:31" ht="15.75" hidden="1" customHeight="1" x14ac:dyDescent="0.25">
      <c r="A171" s="35"/>
      <c r="B171" s="36">
        <f t="shared" si="5"/>
        <v>0</v>
      </c>
      <c r="C171" s="37" t="str">
        <f t="shared" si="6"/>
        <v>hide</v>
      </c>
      <c r="D171" s="129"/>
      <c r="E171" s="60" t="s">
        <v>42</v>
      </c>
      <c r="F171" s="45"/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49"/>
      <c r="AB171" s="44">
        <v>0</v>
      </c>
      <c r="AC171" s="44">
        <v>0</v>
      </c>
      <c r="AE171" s="28" t="s">
        <v>145</v>
      </c>
    </row>
    <row r="172" spans="1:31" ht="15.75" hidden="1" customHeight="1" x14ac:dyDescent="0.25">
      <c r="A172" s="35"/>
      <c r="B172" s="36">
        <f t="shared" si="5"/>
        <v>0</v>
      </c>
      <c r="C172" s="37" t="str">
        <f t="shared" si="6"/>
        <v>hide</v>
      </c>
      <c r="D172" s="129"/>
      <c r="E172" s="60" t="s">
        <v>42</v>
      </c>
      <c r="F172" s="45"/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49"/>
      <c r="AB172" s="44">
        <v>0</v>
      </c>
      <c r="AC172" s="44">
        <v>0</v>
      </c>
      <c r="AE172" s="28" t="s">
        <v>145</v>
      </c>
    </row>
    <row r="173" spans="1:31" ht="15.75" hidden="1" customHeight="1" x14ac:dyDescent="0.25">
      <c r="A173" s="35"/>
      <c r="B173" s="36">
        <f t="shared" si="5"/>
        <v>0</v>
      </c>
      <c r="C173" s="37" t="str">
        <f t="shared" si="6"/>
        <v>hide</v>
      </c>
      <c r="D173" s="129"/>
      <c r="E173" s="60" t="s">
        <v>42</v>
      </c>
      <c r="F173" s="45"/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49"/>
      <c r="AB173" s="44">
        <v>0</v>
      </c>
      <c r="AC173" s="44">
        <v>0</v>
      </c>
      <c r="AE173" s="28" t="s">
        <v>145</v>
      </c>
    </row>
    <row r="174" spans="1:31" ht="15.75" hidden="1" customHeight="1" x14ac:dyDescent="0.25">
      <c r="A174" s="35"/>
      <c r="B174" s="36">
        <f t="shared" si="5"/>
        <v>0</v>
      </c>
      <c r="C174" s="37" t="str">
        <f t="shared" si="6"/>
        <v>hide</v>
      </c>
      <c r="D174" s="129"/>
      <c r="E174" s="60" t="s">
        <v>42</v>
      </c>
      <c r="F174" s="45"/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49"/>
      <c r="AB174" s="44">
        <v>0</v>
      </c>
      <c r="AC174" s="44">
        <v>0</v>
      </c>
      <c r="AE174" s="28" t="s">
        <v>145</v>
      </c>
    </row>
    <row r="175" spans="1:31" ht="15.75" hidden="1" customHeight="1" x14ac:dyDescent="0.25">
      <c r="A175" s="35"/>
      <c r="B175" s="36">
        <f t="shared" si="5"/>
        <v>0</v>
      </c>
      <c r="C175" s="37" t="str">
        <f t="shared" si="6"/>
        <v>hide</v>
      </c>
      <c r="D175" s="129"/>
      <c r="E175" s="60" t="s">
        <v>42</v>
      </c>
      <c r="F175" s="45"/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49"/>
      <c r="AB175" s="44">
        <v>0</v>
      </c>
      <c r="AC175" s="44">
        <v>0</v>
      </c>
      <c r="AE175" s="28" t="s">
        <v>145</v>
      </c>
    </row>
    <row r="176" spans="1:31" ht="15.75" hidden="1" customHeight="1" x14ac:dyDescent="0.25">
      <c r="A176" s="35"/>
      <c r="B176" s="36">
        <f t="shared" si="5"/>
        <v>0</v>
      </c>
      <c r="C176" s="37" t="str">
        <f t="shared" si="6"/>
        <v>hide</v>
      </c>
      <c r="D176" s="129"/>
      <c r="E176" s="60" t="s">
        <v>42</v>
      </c>
      <c r="F176" s="45"/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49"/>
      <c r="AB176" s="44">
        <v>0</v>
      </c>
      <c r="AC176" s="44">
        <v>0</v>
      </c>
      <c r="AE176" s="28" t="s">
        <v>145</v>
      </c>
    </row>
    <row r="177" spans="1:31" ht="15.75" hidden="1" customHeight="1" x14ac:dyDescent="0.25">
      <c r="A177" s="35"/>
      <c r="B177" s="36">
        <f t="shared" si="5"/>
        <v>0</v>
      </c>
      <c r="C177" s="37" t="str">
        <f t="shared" si="6"/>
        <v>hide</v>
      </c>
      <c r="D177" s="129"/>
      <c r="E177" s="60" t="s">
        <v>42</v>
      </c>
      <c r="F177" s="45"/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49"/>
      <c r="AB177" s="44">
        <v>0</v>
      </c>
      <c r="AC177" s="44">
        <v>0</v>
      </c>
      <c r="AE177" s="28" t="s">
        <v>145</v>
      </c>
    </row>
    <row r="178" spans="1:31" ht="15.75" hidden="1" customHeight="1" x14ac:dyDescent="0.25">
      <c r="A178" s="35"/>
      <c r="B178" s="36">
        <f t="shared" si="5"/>
        <v>0</v>
      </c>
      <c r="C178" s="37" t="str">
        <f t="shared" si="6"/>
        <v>hide</v>
      </c>
      <c r="D178" s="129"/>
      <c r="E178" s="60" t="s">
        <v>42</v>
      </c>
      <c r="F178" s="45"/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49"/>
      <c r="AB178" s="44">
        <v>0</v>
      </c>
      <c r="AC178" s="44">
        <v>0</v>
      </c>
      <c r="AE178" s="28" t="s">
        <v>145</v>
      </c>
    </row>
    <row r="179" spans="1:31" ht="15.75" hidden="1" customHeight="1" x14ac:dyDescent="0.25">
      <c r="A179" s="35"/>
      <c r="B179" s="36">
        <f t="shared" si="5"/>
        <v>0</v>
      </c>
      <c r="C179" s="37" t="str">
        <f t="shared" si="6"/>
        <v>hide</v>
      </c>
      <c r="D179" s="129"/>
      <c r="E179" s="60" t="s">
        <v>42</v>
      </c>
      <c r="F179" s="45"/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49"/>
      <c r="AB179" s="44">
        <v>0</v>
      </c>
      <c r="AC179" s="44">
        <v>0</v>
      </c>
      <c r="AE179" s="28" t="s">
        <v>145</v>
      </c>
    </row>
    <row r="180" spans="1:31" ht="15.75" hidden="1" customHeight="1" x14ac:dyDescent="0.25">
      <c r="A180" s="35"/>
      <c r="B180" s="36">
        <f t="shared" si="5"/>
        <v>0</v>
      </c>
      <c r="C180" s="37" t="str">
        <f t="shared" si="6"/>
        <v>hide</v>
      </c>
      <c r="D180" s="129"/>
      <c r="E180" s="60" t="s">
        <v>42</v>
      </c>
      <c r="F180" s="45"/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49"/>
      <c r="AB180" s="44">
        <v>0</v>
      </c>
      <c r="AC180" s="44">
        <v>0</v>
      </c>
      <c r="AE180" s="28" t="s">
        <v>145</v>
      </c>
    </row>
    <row r="181" spans="1:31" ht="15.75" hidden="1" customHeight="1" x14ac:dyDescent="0.25">
      <c r="A181" s="35"/>
      <c r="B181" s="36">
        <f t="shared" si="5"/>
        <v>0</v>
      </c>
      <c r="C181" s="37" t="str">
        <f t="shared" si="6"/>
        <v>hide</v>
      </c>
      <c r="D181" s="129"/>
      <c r="E181" s="60" t="s">
        <v>42</v>
      </c>
      <c r="F181" s="45"/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0</v>
      </c>
      <c r="W181" s="63">
        <v>0</v>
      </c>
      <c r="X181" s="63">
        <v>0</v>
      </c>
      <c r="Y181" s="63">
        <v>0</v>
      </c>
      <c r="Z181" s="63">
        <v>0</v>
      </c>
      <c r="AA181" s="49"/>
      <c r="AB181" s="44">
        <v>0</v>
      </c>
      <c r="AC181" s="44">
        <v>0</v>
      </c>
      <c r="AE181" s="28" t="s">
        <v>145</v>
      </c>
    </row>
    <row r="182" spans="1:31" ht="15.75" hidden="1" customHeight="1" x14ac:dyDescent="0.25">
      <c r="A182" s="35"/>
      <c r="B182" s="36">
        <f t="shared" si="5"/>
        <v>0</v>
      </c>
      <c r="C182" s="37" t="str">
        <f t="shared" si="6"/>
        <v>hide</v>
      </c>
      <c r="D182" s="129"/>
      <c r="E182" s="60" t="s">
        <v>42</v>
      </c>
      <c r="F182" s="45"/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49"/>
      <c r="AB182" s="44">
        <v>0</v>
      </c>
      <c r="AC182" s="44">
        <v>0</v>
      </c>
      <c r="AE182" s="28" t="s">
        <v>145</v>
      </c>
    </row>
    <row r="183" spans="1:31" ht="15.75" hidden="1" customHeight="1" x14ac:dyDescent="0.25">
      <c r="A183" s="35"/>
      <c r="B183" s="36">
        <f t="shared" si="5"/>
        <v>0</v>
      </c>
      <c r="C183" s="37" t="str">
        <f t="shared" si="6"/>
        <v>hide</v>
      </c>
      <c r="D183" s="129"/>
      <c r="E183" s="60" t="s">
        <v>42</v>
      </c>
      <c r="F183" s="45"/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49"/>
      <c r="AB183" s="44">
        <v>0</v>
      </c>
      <c r="AC183" s="44">
        <v>0</v>
      </c>
      <c r="AE183" s="28" t="s">
        <v>145</v>
      </c>
    </row>
    <row r="184" spans="1:31" ht="15.75" hidden="1" customHeight="1" x14ac:dyDescent="0.25">
      <c r="A184" s="35"/>
      <c r="B184" s="36">
        <f t="shared" si="5"/>
        <v>0</v>
      </c>
      <c r="C184" s="37" t="str">
        <f t="shared" si="6"/>
        <v>hide</v>
      </c>
      <c r="D184" s="129"/>
      <c r="E184" s="60" t="s">
        <v>42</v>
      </c>
      <c r="F184" s="45"/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49"/>
      <c r="AB184" s="44">
        <v>0</v>
      </c>
      <c r="AC184" s="44">
        <v>0</v>
      </c>
      <c r="AE184" s="28" t="s">
        <v>145</v>
      </c>
    </row>
    <row r="185" spans="1:31" ht="15.75" hidden="1" customHeight="1" x14ac:dyDescent="0.25">
      <c r="A185" s="35"/>
      <c r="B185" s="36">
        <f t="shared" si="5"/>
        <v>0</v>
      </c>
      <c r="C185" s="37" t="str">
        <f t="shared" si="6"/>
        <v>hide</v>
      </c>
      <c r="D185" s="129"/>
      <c r="E185" s="60" t="s">
        <v>42</v>
      </c>
      <c r="F185" s="45"/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49"/>
      <c r="AB185" s="44">
        <v>0</v>
      </c>
      <c r="AC185" s="44">
        <v>0</v>
      </c>
      <c r="AE185" s="28" t="s">
        <v>145</v>
      </c>
    </row>
    <row r="186" spans="1:31" ht="15.75" hidden="1" customHeight="1" thickBot="1" x14ac:dyDescent="0.3">
      <c r="A186" s="35"/>
      <c r="B186" s="36">
        <f t="shared" si="5"/>
        <v>0</v>
      </c>
      <c r="C186" s="37" t="str">
        <f t="shared" si="6"/>
        <v>hide</v>
      </c>
      <c r="D186" s="129"/>
      <c r="E186" s="60" t="s">
        <v>42</v>
      </c>
      <c r="F186" s="45"/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49"/>
      <c r="AB186" s="46">
        <v>0</v>
      </c>
      <c r="AC186" s="46">
        <v>0</v>
      </c>
      <c r="AE186" s="28" t="s">
        <v>145</v>
      </c>
    </row>
    <row r="187" spans="1:31" ht="15.75" customHeight="1" thickBot="1" x14ac:dyDescent="0.3">
      <c r="A187" s="35"/>
      <c r="B187" s="36">
        <f t="shared" si="5"/>
        <v>7</v>
      </c>
      <c r="C187" s="37" t="str">
        <f t="shared" si="6"/>
        <v>Detail</v>
      </c>
      <c r="D187" s="129"/>
      <c r="E187" s="55" t="s">
        <v>151</v>
      </c>
      <c r="F187" s="56"/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38.629999999999995</v>
      </c>
      <c r="R187" s="67">
        <v>23.950000000000003</v>
      </c>
      <c r="S187" s="67">
        <v>14.71</v>
      </c>
      <c r="T187" s="67">
        <v>0</v>
      </c>
      <c r="U187" s="67">
        <v>0</v>
      </c>
      <c r="V187" s="67">
        <v>6.8599999999999994</v>
      </c>
      <c r="W187" s="67">
        <v>0</v>
      </c>
      <c r="X187" s="67">
        <v>-14.669999999999998</v>
      </c>
      <c r="Y187" s="67">
        <v>-25.189999999999998</v>
      </c>
      <c r="Z187" s="67">
        <v>-0.91000000000000369</v>
      </c>
      <c r="AA187" s="49"/>
      <c r="AB187" s="67">
        <v>0</v>
      </c>
      <c r="AC187" s="67">
        <v>43.379999999999995</v>
      </c>
      <c r="AE187" s="28" t="s">
        <v>145</v>
      </c>
    </row>
    <row r="188" spans="1:31" ht="15.75" customHeight="1" x14ac:dyDescent="0.25">
      <c r="A188" s="35"/>
      <c r="B188" s="36">
        <f t="shared" si="5"/>
        <v>16</v>
      </c>
      <c r="C188" s="37" t="str">
        <f t="shared" si="6"/>
        <v>Detail</v>
      </c>
      <c r="D188" s="129"/>
      <c r="E188" s="68" t="s">
        <v>152</v>
      </c>
      <c r="F188" s="45"/>
      <c r="G188" s="63">
        <v>0</v>
      </c>
      <c r="H188" s="63">
        <v>0</v>
      </c>
      <c r="I188" s="63">
        <v>0</v>
      </c>
      <c r="J188" s="63">
        <v>0.35000000000000053</v>
      </c>
      <c r="K188" s="63">
        <v>0.35999999999999943</v>
      </c>
      <c r="L188" s="63">
        <v>0.37000000000000011</v>
      </c>
      <c r="M188" s="63">
        <v>0.37999999999999989</v>
      </c>
      <c r="N188" s="63">
        <v>0.30999999999999961</v>
      </c>
      <c r="O188" s="63">
        <v>0.12000000000000011</v>
      </c>
      <c r="P188" s="63">
        <v>0.67999999999999972</v>
      </c>
      <c r="Q188" s="63">
        <v>1.25</v>
      </c>
      <c r="R188" s="63">
        <v>1.4900000000000002</v>
      </c>
      <c r="S188" s="63">
        <v>1.4800000000000004</v>
      </c>
      <c r="T188" s="63">
        <v>9.9999999999999645E-2</v>
      </c>
      <c r="U188" s="63">
        <v>1.0999999999999992</v>
      </c>
      <c r="V188" s="63">
        <v>1.06</v>
      </c>
      <c r="W188" s="63">
        <v>-1.1399999999999992</v>
      </c>
      <c r="X188" s="63">
        <v>-1.0399999999999996</v>
      </c>
      <c r="Y188" s="63">
        <v>0</v>
      </c>
      <c r="Z188" s="63">
        <v>-1.0000000000000004</v>
      </c>
      <c r="AA188" s="69"/>
      <c r="AB188" s="63">
        <v>2.5700000000000003</v>
      </c>
      <c r="AC188" s="63">
        <v>5.8699999999999903</v>
      </c>
      <c r="AE188" s="28" t="s">
        <v>145</v>
      </c>
    </row>
    <row r="189" spans="1:31" ht="15.75" customHeight="1" x14ac:dyDescent="0.25">
      <c r="A189" s="35"/>
      <c r="B189" s="36">
        <f t="shared" si="5"/>
        <v>14</v>
      </c>
      <c r="C189" s="37" t="str">
        <f t="shared" si="6"/>
        <v>Detail</v>
      </c>
      <c r="D189" s="129"/>
      <c r="E189" s="68" t="s">
        <v>153</v>
      </c>
      <c r="F189" s="45"/>
      <c r="G189" s="63">
        <v>0</v>
      </c>
      <c r="H189" s="63">
        <v>0</v>
      </c>
      <c r="I189" s="63">
        <v>0</v>
      </c>
      <c r="J189" s="63">
        <v>6.7999999999999829</v>
      </c>
      <c r="K189" s="63">
        <v>5.9000000000000057</v>
      </c>
      <c r="L189" s="63">
        <v>8.2999999999999972</v>
      </c>
      <c r="M189" s="63">
        <v>12.899999999999991</v>
      </c>
      <c r="N189" s="63">
        <v>13.500000000000014</v>
      </c>
      <c r="O189" s="63">
        <v>17</v>
      </c>
      <c r="P189" s="63">
        <v>16.899999999999991</v>
      </c>
      <c r="Q189" s="63">
        <v>14</v>
      </c>
      <c r="R189" s="63">
        <v>10.900000000000006</v>
      </c>
      <c r="S189" s="63">
        <v>10.700000000000003</v>
      </c>
      <c r="T189" s="63">
        <v>2.7999999999999972</v>
      </c>
      <c r="U189" s="63">
        <v>1.7000000000000028</v>
      </c>
      <c r="V189" s="63">
        <v>0</v>
      </c>
      <c r="W189" s="63">
        <v>-2.2000000000000028</v>
      </c>
      <c r="X189" s="63">
        <v>0</v>
      </c>
      <c r="Y189" s="63">
        <v>0</v>
      </c>
      <c r="Z189" s="63">
        <v>-0.59999999999999432</v>
      </c>
      <c r="AA189" s="69"/>
      <c r="AB189" s="63">
        <v>81.299999999999841</v>
      </c>
      <c r="AC189" s="63">
        <v>118.59999999999991</v>
      </c>
      <c r="AE189" s="28" t="s">
        <v>145</v>
      </c>
    </row>
    <row r="190" spans="1:31" ht="15.75" customHeight="1" thickBot="1" x14ac:dyDescent="0.3">
      <c r="A190" s="35"/>
      <c r="B190" s="36">
        <f t="shared" si="5"/>
        <v>11</v>
      </c>
      <c r="C190" s="37" t="str">
        <f t="shared" si="6"/>
        <v>Detail</v>
      </c>
      <c r="D190" s="129"/>
      <c r="E190" s="68" t="s">
        <v>154</v>
      </c>
      <c r="F190" s="45"/>
      <c r="G190" s="63">
        <v>0</v>
      </c>
      <c r="H190" s="63">
        <v>0</v>
      </c>
      <c r="I190" s="63">
        <v>0</v>
      </c>
      <c r="J190" s="63">
        <v>0</v>
      </c>
      <c r="K190" s="63">
        <v>0.88000000000000078</v>
      </c>
      <c r="L190" s="63">
        <v>0.89000000000000057</v>
      </c>
      <c r="M190" s="63">
        <v>0.89000000000000057</v>
      </c>
      <c r="N190" s="63">
        <v>1.17</v>
      </c>
      <c r="O190" s="63">
        <v>1.3599999999999994</v>
      </c>
      <c r="P190" s="63">
        <v>0.26000000000000156</v>
      </c>
      <c r="Q190" s="63">
        <v>0.16999999999999993</v>
      </c>
      <c r="R190" s="63">
        <v>0.17999999999999972</v>
      </c>
      <c r="S190" s="63">
        <v>0.19000000000000128</v>
      </c>
      <c r="T190" s="63">
        <v>0.19999999999999929</v>
      </c>
      <c r="U190" s="63">
        <v>0</v>
      </c>
      <c r="V190" s="63">
        <v>0</v>
      </c>
      <c r="W190" s="63">
        <v>-0.17999999999999972</v>
      </c>
      <c r="X190" s="63">
        <v>0</v>
      </c>
      <c r="Y190" s="63">
        <v>0</v>
      </c>
      <c r="Z190" s="63">
        <v>0</v>
      </c>
      <c r="AA190" s="69"/>
      <c r="AB190" s="132">
        <v>5.4500000000000028</v>
      </c>
      <c r="AC190" s="132">
        <v>6.0099999999999341</v>
      </c>
      <c r="AE190" s="28" t="s">
        <v>145</v>
      </c>
    </row>
    <row r="191" spans="1:31" ht="15.75" customHeight="1" thickBot="1" x14ac:dyDescent="0.3">
      <c r="A191" s="35"/>
      <c r="B191" s="36">
        <f t="shared" si="5"/>
        <v>16</v>
      </c>
      <c r="C191" s="37" t="str">
        <f t="shared" si="6"/>
        <v>Detail</v>
      </c>
      <c r="D191" s="129"/>
      <c r="E191" s="55" t="s">
        <v>155</v>
      </c>
      <c r="F191" s="56"/>
      <c r="G191" s="67">
        <v>0</v>
      </c>
      <c r="H191" s="67">
        <v>0</v>
      </c>
      <c r="I191" s="67">
        <v>0</v>
      </c>
      <c r="J191" s="67">
        <v>7.1499999999999773</v>
      </c>
      <c r="K191" s="67">
        <v>7.1400000000000006</v>
      </c>
      <c r="L191" s="67">
        <v>9.5600000000000023</v>
      </c>
      <c r="M191" s="67">
        <v>14.169999999999987</v>
      </c>
      <c r="N191" s="67">
        <v>14.980000000000018</v>
      </c>
      <c r="O191" s="67">
        <v>18.480000000000004</v>
      </c>
      <c r="P191" s="67">
        <v>17.839999999999989</v>
      </c>
      <c r="Q191" s="67">
        <v>15.420000000000002</v>
      </c>
      <c r="R191" s="67">
        <v>12.570000000000022</v>
      </c>
      <c r="S191" s="67">
        <v>12.370000000000005</v>
      </c>
      <c r="T191" s="67">
        <v>3.0999999999999943</v>
      </c>
      <c r="U191" s="67">
        <v>2.7999999999999972</v>
      </c>
      <c r="V191" s="67">
        <v>1.0600000000000023</v>
      </c>
      <c r="W191" s="67">
        <v>-3.5200000000000102</v>
      </c>
      <c r="X191" s="67">
        <v>-1.0400000000000063</v>
      </c>
      <c r="Y191" s="67">
        <v>0</v>
      </c>
      <c r="Z191" s="67">
        <v>-1.5999999999999943</v>
      </c>
      <c r="AA191" s="69"/>
      <c r="AB191" s="67">
        <v>89.319999999999936</v>
      </c>
      <c r="AC191" s="67">
        <v>130.48000000000002</v>
      </c>
      <c r="AE191" s="28" t="s">
        <v>145</v>
      </c>
    </row>
    <row r="192" spans="1:31" ht="15.75" hidden="1" customHeight="1" x14ac:dyDescent="0.25">
      <c r="A192" s="35"/>
      <c r="B192" s="36">
        <f t="shared" si="5"/>
        <v>0</v>
      </c>
      <c r="C192" s="37" t="str">
        <f t="shared" si="6"/>
        <v>hide</v>
      </c>
      <c r="D192" s="129"/>
      <c r="E192" s="71" t="s">
        <v>156</v>
      </c>
      <c r="F192" s="45"/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63">
        <v>0</v>
      </c>
      <c r="V192" s="63">
        <v>0</v>
      </c>
      <c r="W192" s="63">
        <v>0</v>
      </c>
      <c r="X192" s="63">
        <v>0</v>
      </c>
      <c r="Y192" s="63">
        <v>0</v>
      </c>
      <c r="Z192" s="48">
        <v>0</v>
      </c>
      <c r="AA192" s="49"/>
      <c r="AB192" s="39">
        <v>0</v>
      </c>
      <c r="AC192" s="39">
        <v>0</v>
      </c>
      <c r="AE192" s="28" t="s">
        <v>145</v>
      </c>
    </row>
    <row r="193" spans="1:32" ht="15.75" hidden="1" customHeight="1" x14ac:dyDescent="0.25">
      <c r="A193" s="35"/>
      <c r="B193" s="36">
        <f t="shared" si="5"/>
        <v>0</v>
      </c>
      <c r="C193" s="37" t="str">
        <f t="shared" si="6"/>
        <v>hide</v>
      </c>
      <c r="D193" s="129"/>
      <c r="E193" s="71" t="s">
        <v>157</v>
      </c>
      <c r="F193" s="45"/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63">
        <v>0</v>
      </c>
      <c r="V193" s="63">
        <v>0</v>
      </c>
      <c r="W193" s="63">
        <v>0</v>
      </c>
      <c r="X193" s="63">
        <v>0</v>
      </c>
      <c r="Y193" s="63">
        <v>0</v>
      </c>
      <c r="Z193" s="48">
        <v>0</v>
      </c>
      <c r="AA193" s="49"/>
      <c r="AB193" s="44">
        <v>0</v>
      </c>
      <c r="AC193" s="44">
        <v>0</v>
      </c>
      <c r="AE193" s="28" t="s">
        <v>145</v>
      </c>
    </row>
    <row r="194" spans="1:32" ht="15.75" hidden="1" customHeight="1" x14ac:dyDescent="0.25">
      <c r="A194" s="35"/>
      <c r="B194" s="36">
        <f t="shared" si="5"/>
        <v>0</v>
      </c>
      <c r="C194" s="37" t="str">
        <f t="shared" si="6"/>
        <v>hide</v>
      </c>
      <c r="D194" s="129"/>
      <c r="E194" s="71" t="s">
        <v>158</v>
      </c>
      <c r="F194" s="45"/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63">
        <v>0</v>
      </c>
      <c r="V194" s="63">
        <v>0</v>
      </c>
      <c r="W194" s="63">
        <v>0</v>
      </c>
      <c r="X194" s="63">
        <v>0</v>
      </c>
      <c r="Y194" s="63">
        <v>0</v>
      </c>
      <c r="Z194" s="48">
        <v>0</v>
      </c>
      <c r="AA194" s="49"/>
      <c r="AB194" s="39">
        <v>0</v>
      </c>
      <c r="AC194" s="39">
        <v>0</v>
      </c>
      <c r="AE194" s="28" t="s">
        <v>145</v>
      </c>
    </row>
    <row r="195" spans="1:32" ht="15.75" hidden="1" customHeight="1" x14ac:dyDescent="0.25">
      <c r="A195" s="35"/>
      <c r="B195" s="36">
        <f t="shared" si="5"/>
        <v>0</v>
      </c>
      <c r="C195" s="37" t="str">
        <f t="shared" si="6"/>
        <v>hide</v>
      </c>
      <c r="D195" s="129"/>
      <c r="E195" s="71" t="s">
        <v>159</v>
      </c>
      <c r="F195" s="45"/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63">
        <v>0</v>
      </c>
      <c r="V195" s="63">
        <v>0</v>
      </c>
      <c r="W195" s="63">
        <v>0</v>
      </c>
      <c r="X195" s="63">
        <v>0</v>
      </c>
      <c r="Y195" s="63">
        <v>0</v>
      </c>
      <c r="Z195" s="63">
        <v>0</v>
      </c>
      <c r="AA195" s="49"/>
      <c r="AB195" s="44">
        <v>0</v>
      </c>
      <c r="AC195" s="44">
        <v>0</v>
      </c>
      <c r="AE195" s="28" t="s">
        <v>145</v>
      </c>
    </row>
    <row r="196" spans="1:32" ht="15.75" hidden="1" customHeight="1" x14ac:dyDescent="0.25">
      <c r="A196" s="35"/>
      <c r="B196" s="36">
        <f t="shared" si="5"/>
        <v>0</v>
      </c>
      <c r="C196" s="37" t="str">
        <f t="shared" si="6"/>
        <v>hide</v>
      </c>
      <c r="D196" s="129"/>
      <c r="E196" s="71" t="s">
        <v>160</v>
      </c>
      <c r="F196" s="45"/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63">
        <v>0</v>
      </c>
      <c r="V196" s="63">
        <v>0</v>
      </c>
      <c r="W196" s="63">
        <v>0</v>
      </c>
      <c r="X196" s="63">
        <v>0</v>
      </c>
      <c r="Y196" s="63">
        <v>0</v>
      </c>
      <c r="Z196" s="63">
        <v>0</v>
      </c>
      <c r="AA196" s="49"/>
      <c r="AB196" s="44">
        <v>0</v>
      </c>
      <c r="AC196" s="44">
        <v>0</v>
      </c>
      <c r="AE196" s="28" t="s">
        <v>145</v>
      </c>
    </row>
    <row r="197" spans="1:32" s="42" customFormat="1" ht="15.75" hidden="1" customHeight="1" x14ac:dyDescent="0.25">
      <c r="A197" s="64"/>
      <c r="B197" s="36">
        <f t="shared" si="5"/>
        <v>0</v>
      </c>
      <c r="C197" s="37" t="str">
        <f t="shared" si="6"/>
        <v>hide</v>
      </c>
      <c r="D197" s="129"/>
      <c r="E197" s="71" t="s">
        <v>42</v>
      </c>
      <c r="F197" s="45"/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9"/>
      <c r="AB197" s="39">
        <v>0</v>
      </c>
      <c r="AC197" s="39">
        <v>0</v>
      </c>
      <c r="AD197" s="41"/>
      <c r="AE197" s="65" t="s">
        <v>145</v>
      </c>
      <c r="AF197" s="41"/>
    </row>
    <row r="198" spans="1:32" ht="15.75" hidden="1" customHeight="1" x14ac:dyDescent="0.25">
      <c r="A198" s="35"/>
      <c r="B198" s="36">
        <f t="shared" si="5"/>
        <v>0</v>
      </c>
      <c r="C198" s="37" t="str">
        <f t="shared" si="6"/>
        <v>hide</v>
      </c>
      <c r="D198" s="129"/>
      <c r="E198" s="71" t="s">
        <v>42</v>
      </c>
      <c r="F198" s="45"/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8">
        <v>0</v>
      </c>
      <c r="X198" s="48">
        <v>0</v>
      </c>
      <c r="Y198" s="48">
        <v>0</v>
      </c>
      <c r="Z198" s="48">
        <v>0</v>
      </c>
      <c r="AA198" s="49"/>
      <c r="AB198" s="39">
        <v>0</v>
      </c>
      <c r="AC198" s="39">
        <v>0</v>
      </c>
      <c r="AE198" s="28" t="s">
        <v>161</v>
      </c>
    </row>
    <row r="199" spans="1:32" ht="15.75" hidden="1" customHeight="1" x14ac:dyDescent="0.25">
      <c r="A199" s="35"/>
      <c r="B199" s="36">
        <f t="shared" si="5"/>
        <v>0</v>
      </c>
      <c r="C199" s="37" t="str">
        <f t="shared" si="6"/>
        <v>hide</v>
      </c>
      <c r="D199" s="129"/>
      <c r="E199" s="71" t="s">
        <v>42</v>
      </c>
      <c r="F199" s="45"/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48">
        <v>0</v>
      </c>
      <c r="V199" s="48">
        <v>0</v>
      </c>
      <c r="W199" s="48">
        <v>0</v>
      </c>
      <c r="X199" s="48">
        <v>0</v>
      </c>
      <c r="Y199" s="48">
        <v>0</v>
      </c>
      <c r="Z199" s="48">
        <v>0</v>
      </c>
      <c r="AA199" s="49"/>
      <c r="AB199" s="39">
        <v>0</v>
      </c>
      <c r="AC199" s="39">
        <v>0</v>
      </c>
      <c r="AE199" s="28" t="s">
        <v>161</v>
      </c>
    </row>
    <row r="200" spans="1:32" ht="15.75" hidden="1" customHeight="1" x14ac:dyDescent="0.25">
      <c r="A200" s="35"/>
      <c r="B200" s="36">
        <f t="shared" si="5"/>
        <v>0</v>
      </c>
      <c r="C200" s="37" t="str">
        <f t="shared" si="6"/>
        <v>hide</v>
      </c>
      <c r="D200" s="129"/>
      <c r="E200" s="71" t="s">
        <v>162</v>
      </c>
      <c r="F200" s="45"/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48">
        <v>0</v>
      </c>
      <c r="W200" s="48">
        <v>0</v>
      </c>
      <c r="X200" s="48">
        <v>0</v>
      </c>
      <c r="Y200" s="48">
        <v>0</v>
      </c>
      <c r="Z200" s="48">
        <v>0</v>
      </c>
      <c r="AA200" s="49"/>
      <c r="AB200" s="43">
        <v>0</v>
      </c>
      <c r="AC200" s="43">
        <v>0</v>
      </c>
      <c r="AE200" s="28" t="s">
        <v>161</v>
      </c>
    </row>
    <row r="201" spans="1:32" s="42" customFormat="1" ht="15.75" hidden="1" customHeight="1" x14ac:dyDescent="0.25">
      <c r="A201" s="64"/>
      <c r="B201" s="36">
        <f t="shared" si="5"/>
        <v>0</v>
      </c>
      <c r="C201" s="37" t="str">
        <f t="shared" si="6"/>
        <v>hide</v>
      </c>
      <c r="D201" s="129"/>
      <c r="E201" s="71" t="s">
        <v>163</v>
      </c>
      <c r="F201" s="45"/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48">
        <v>0</v>
      </c>
      <c r="V201" s="48">
        <v>0</v>
      </c>
      <c r="W201" s="48">
        <v>0</v>
      </c>
      <c r="X201" s="48">
        <v>0</v>
      </c>
      <c r="Y201" s="48">
        <v>0</v>
      </c>
      <c r="Z201" s="48">
        <v>0</v>
      </c>
      <c r="AA201" s="49"/>
      <c r="AB201" s="43">
        <v>0</v>
      </c>
      <c r="AC201" s="39">
        <v>0</v>
      </c>
      <c r="AD201" s="41"/>
      <c r="AE201" s="65" t="s">
        <v>145</v>
      </c>
      <c r="AF201" s="41"/>
    </row>
    <row r="202" spans="1:32" ht="15.75" customHeight="1" x14ac:dyDescent="0.25">
      <c r="A202" s="35"/>
      <c r="B202" s="36">
        <f t="shared" si="5"/>
        <v>11</v>
      </c>
      <c r="C202" s="37" t="str">
        <f t="shared" si="6"/>
        <v/>
      </c>
      <c r="D202" s="129"/>
      <c r="E202" s="71" t="s">
        <v>164</v>
      </c>
      <c r="F202" s="45"/>
      <c r="G202" s="48">
        <v>0</v>
      </c>
      <c r="H202" s="48">
        <v>0</v>
      </c>
      <c r="I202" s="48">
        <v>0</v>
      </c>
      <c r="J202" s="48">
        <v>0</v>
      </c>
      <c r="K202" s="48">
        <v>102.767</v>
      </c>
      <c r="L202" s="48">
        <v>60.143999999999998</v>
      </c>
      <c r="M202" s="48">
        <v>0</v>
      </c>
      <c r="N202" s="48">
        <v>0</v>
      </c>
      <c r="O202" s="48">
        <v>0</v>
      </c>
      <c r="P202" s="48">
        <v>0</v>
      </c>
      <c r="Q202" s="48">
        <v>141.83399999999997</v>
      </c>
      <c r="R202" s="48">
        <v>107.54699999999997</v>
      </c>
      <c r="S202" s="48">
        <v>46.022999999999996</v>
      </c>
      <c r="T202" s="48">
        <v>0</v>
      </c>
      <c r="U202" s="48">
        <v>79.947000000000003</v>
      </c>
      <c r="V202" s="48">
        <v>100.10499999999999</v>
      </c>
      <c r="W202" s="48">
        <v>-245.95299999999997</v>
      </c>
      <c r="X202" s="48">
        <v>-160.78399999999999</v>
      </c>
      <c r="Y202" s="48">
        <v>1.4239999999999782</v>
      </c>
      <c r="Z202" s="48">
        <v>-4.9999999999954525E-3</v>
      </c>
      <c r="AA202" s="49"/>
      <c r="AB202" s="43">
        <v>16.2911</v>
      </c>
      <c r="AC202" s="39">
        <v>11.652449999999973</v>
      </c>
      <c r="AE202" s="28" t="s">
        <v>165</v>
      </c>
    </row>
    <row r="203" spans="1:32" ht="15.75" hidden="1" customHeight="1" x14ac:dyDescent="0.25">
      <c r="A203" s="35"/>
      <c r="B203" s="36">
        <f t="shared" si="5"/>
        <v>0</v>
      </c>
      <c r="C203" s="37" t="str">
        <f t="shared" si="6"/>
        <v>hide</v>
      </c>
      <c r="D203" s="129"/>
      <c r="E203" s="71" t="s">
        <v>166</v>
      </c>
      <c r="F203" s="45"/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48">
        <v>0</v>
      </c>
      <c r="V203" s="48">
        <v>0</v>
      </c>
      <c r="W203" s="48">
        <v>0</v>
      </c>
      <c r="X203" s="48">
        <v>0</v>
      </c>
      <c r="Y203" s="48">
        <v>0</v>
      </c>
      <c r="Z203" s="48">
        <v>0</v>
      </c>
      <c r="AA203" s="49"/>
      <c r="AB203" s="43">
        <v>0</v>
      </c>
      <c r="AC203" s="39">
        <v>0</v>
      </c>
      <c r="AE203" s="28" t="s">
        <v>165</v>
      </c>
    </row>
    <row r="204" spans="1:32" ht="15.75" hidden="1" customHeight="1" x14ac:dyDescent="0.25">
      <c r="A204" s="35"/>
      <c r="B204" s="36">
        <f t="shared" si="5"/>
        <v>0</v>
      </c>
      <c r="C204" s="37" t="str">
        <f t="shared" si="6"/>
        <v>hide</v>
      </c>
      <c r="D204" s="129"/>
      <c r="E204" s="71" t="s">
        <v>167</v>
      </c>
      <c r="F204" s="45"/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48">
        <v>0</v>
      </c>
      <c r="V204" s="48">
        <v>0</v>
      </c>
      <c r="W204" s="48">
        <v>0</v>
      </c>
      <c r="X204" s="48">
        <v>0</v>
      </c>
      <c r="Y204" s="48">
        <v>0</v>
      </c>
      <c r="Z204" s="48">
        <v>0</v>
      </c>
      <c r="AA204" s="49"/>
      <c r="AB204" s="43">
        <v>0</v>
      </c>
      <c r="AC204" s="39">
        <v>0</v>
      </c>
      <c r="AE204" s="28" t="s">
        <v>165</v>
      </c>
    </row>
    <row r="205" spans="1:32" ht="15.75" hidden="1" customHeight="1" x14ac:dyDescent="0.25">
      <c r="A205" s="35"/>
      <c r="B205" s="36">
        <f t="shared" si="5"/>
        <v>0</v>
      </c>
      <c r="C205" s="37" t="str">
        <f t="shared" si="6"/>
        <v>hide</v>
      </c>
      <c r="D205" s="129"/>
      <c r="E205" s="71" t="s">
        <v>167</v>
      </c>
      <c r="F205" s="45"/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48">
        <v>0</v>
      </c>
      <c r="W205" s="48">
        <v>0</v>
      </c>
      <c r="X205" s="48">
        <v>0</v>
      </c>
      <c r="Y205" s="48">
        <v>0</v>
      </c>
      <c r="Z205" s="48">
        <v>0</v>
      </c>
      <c r="AA205" s="49"/>
      <c r="AB205" s="43">
        <v>0</v>
      </c>
      <c r="AC205" s="39">
        <v>0</v>
      </c>
      <c r="AE205" s="28" t="s">
        <v>168</v>
      </c>
    </row>
    <row r="206" spans="1:32" ht="15.75" hidden="1" customHeight="1" x14ac:dyDescent="0.25">
      <c r="A206" s="35"/>
      <c r="B206" s="36">
        <f t="shared" ref="B206:B269" si="7">COUNTIF(G206:Z206,"&lt;&gt;0")</f>
        <v>0</v>
      </c>
      <c r="C206" s="37" t="str">
        <f t="shared" si="6"/>
        <v>hide</v>
      </c>
      <c r="D206" s="129"/>
      <c r="E206" s="71" t="s">
        <v>167</v>
      </c>
      <c r="F206" s="45"/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48">
        <v>0</v>
      </c>
      <c r="V206" s="48">
        <v>0</v>
      </c>
      <c r="W206" s="48">
        <v>0</v>
      </c>
      <c r="X206" s="48">
        <v>0</v>
      </c>
      <c r="Y206" s="48">
        <v>0</v>
      </c>
      <c r="Z206" s="48">
        <v>0</v>
      </c>
      <c r="AA206" s="49"/>
      <c r="AB206" s="43">
        <v>0</v>
      </c>
      <c r="AC206" s="39">
        <v>0</v>
      </c>
      <c r="AE206" s="28" t="s">
        <v>168</v>
      </c>
    </row>
    <row r="207" spans="1:32" ht="15.75" hidden="1" customHeight="1" x14ac:dyDescent="0.25">
      <c r="A207" s="35"/>
      <c r="B207" s="36">
        <f t="shared" si="7"/>
        <v>0</v>
      </c>
      <c r="C207" s="37" t="str">
        <f t="shared" si="6"/>
        <v>hide</v>
      </c>
      <c r="D207" s="129"/>
      <c r="E207" s="71" t="s">
        <v>167</v>
      </c>
      <c r="F207" s="45"/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9"/>
      <c r="AB207" s="43">
        <v>0</v>
      </c>
      <c r="AC207" s="39">
        <v>0</v>
      </c>
      <c r="AE207" s="28" t="s">
        <v>134</v>
      </c>
    </row>
    <row r="208" spans="1:32" ht="15.75" hidden="1" customHeight="1" x14ac:dyDescent="0.25">
      <c r="A208" s="35"/>
      <c r="B208" s="36">
        <f t="shared" si="7"/>
        <v>0</v>
      </c>
      <c r="C208" s="37" t="str">
        <f t="shared" si="6"/>
        <v>hide</v>
      </c>
      <c r="D208" s="129"/>
      <c r="E208" s="71" t="s">
        <v>167</v>
      </c>
      <c r="F208" s="45"/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48">
        <v>0</v>
      </c>
      <c r="V208" s="48">
        <v>0</v>
      </c>
      <c r="W208" s="48">
        <v>0</v>
      </c>
      <c r="X208" s="48">
        <v>0</v>
      </c>
      <c r="Y208" s="48">
        <v>0</v>
      </c>
      <c r="Z208" s="48">
        <v>0</v>
      </c>
      <c r="AA208" s="49"/>
      <c r="AB208" s="43">
        <v>0</v>
      </c>
      <c r="AC208" s="39">
        <v>0</v>
      </c>
      <c r="AE208" s="28" t="s">
        <v>134</v>
      </c>
    </row>
    <row r="209" spans="1:31" ht="15.75" hidden="1" customHeight="1" x14ac:dyDescent="0.25">
      <c r="A209" s="35"/>
      <c r="B209" s="36">
        <f t="shared" si="7"/>
        <v>0</v>
      </c>
      <c r="C209" s="37" t="str">
        <f t="shared" si="6"/>
        <v>hide</v>
      </c>
      <c r="D209" s="129"/>
      <c r="E209" s="71" t="s">
        <v>167</v>
      </c>
      <c r="F209" s="45"/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48">
        <v>0</v>
      </c>
      <c r="W209" s="48">
        <v>0</v>
      </c>
      <c r="X209" s="48">
        <v>0</v>
      </c>
      <c r="Y209" s="48">
        <v>0</v>
      </c>
      <c r="Z209" s="48">
        <v>0</v>
      </c>
      <c r="AA209" s="49"/>
      <c r="AB209" s="43">
        <v>0</v>
      </c>
      <c r="AC209" s="39">
        <v>0</v>
      </c>
      <c r="AE209" s="28" t="s">
        <v>134</v>
      </c>
    </row>
    <row r="210" spans="1:31" ht="15.75" hidden="1" customHeight="1" x14ac:dyDescent="0.25">
      <c r="A210" s="35"/>
      <c r="B210" s="36">
        <f t="shared" si="7"/>
        <v>0</v>
      </c>
      <c r="C210" s="37" t="str">
        <f t="shared" si="6"/>
        <v>hide</v>
      </c>
      <c r="D210" s="129"/>
      <c r="E210" s="71" t="s">
        <v>167</v>
      </c>
      <c r="F210" s="45"/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9"/>
      <c r="AB210" s="43">
        <v>0</v>
      </c>
      <c r="AC210" s="39">
        <v>0</v>
      </c>
      <c r="AE210" s="28" t="s">
        <v>169</v>
      </c>
    </row>
    <row r="211" spans="1:31" ht="15.75" hidden="1" customHeight="1" x14ac:dyDescent="0.25">
      <c r="A211" s="35"/>
      <c r="B211" s="36">
        <f t="shared" si="7"/>
        <v>0</v>
      </c>
      <c r="C211" s="37" t="str">
        <f t="shared" si="6"/>
        <v>hide</v>
      </c>
      <c r="D211" s="129"/>
      <c r="E211" s="71" t="s">
        <v>167</v>
      </c>
      <c r="F211" s="45"/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  <c r="W211" s="48">
        <v>0</v>
      </c>
      <c r="X211" s="48">
        <v>0</v>
      </c>
      <c r="Y211" s="48">
        <v>0</v>
      </c>
      <c r="Z211" s="48">
        <v>0</v>
      </c>
      <c r="AA211" s="49"/>
      <c r="AB211" s="43">
        <v>0</v>
      </c>
      <c r="AC211" s="39">
        <v>0</v>
      </c>
      <c r="AE211" s="28" t="s">
        <v>169</v>
      </c>
    </row>
    <row r="212" spans="1:31" ht="15.75" hidden="1" customHeight="1" collapsed="1" x14ac:dyDescent="0.25">
      <c r="A212" s="35"/>
      <c r="B212" s="36">
        <f t="shared" si="7"/>
        <v>0</v>
      </c>
      <c r="C212" s="37" t="str">
        <f t="shared" si="6"/>
        <v>hide</v>
      </c>
      <c r="D212" s="129"/>
      <c r="E212" s="71" t="s">
        <v>167</v>
      </c>
      <c r="F212" s="45"/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0</v>
      </c>
      <c r="Z212" s="48">
        <v>0</v>
      </c>
      <c r="AA212" s="49"/>
      <c r="AB212" s="43">
        <v>0</v>
      </c>
      <c r="AC212" s="39">
        <v>0</v>
      </c>
      <c r="AE212" s="28" t="s">
        <v>169</v>
      </c>
    </row>
    <row r="213" spans="1:31" ht="15.75" hidden="1" customHeight="1" x14ac:dyDescent="0.25">
      <c r="A213" s="35"/>
      <c r="B213" s="36">
        <f t="shared" si="7"/>
        <v>0</v>
      </c>
      <c r="C213" s="37" t="str">
        <f t="shared" si="6"/>
        <v>hide</v>
      </c>
      <c r="D213" s="129"/>
      <c r="E213" s="71" t="s">
        <v>167</v>
      </c>
      <c r="F213" s="45"/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9"/>
      <c r="AB213" s="43">
        <v>0</v>
      </c>
      <c r="AC213" s="39">
        <v>0</v>
      </c>
      <c r="AE213" s="28" t="s">
        <v>169</v>
      </c>
    </row>
    <row r="214" spans="1:31" ht="15.75" hidden="1" customHeight="1" x14ac:dyDescent="0.25">
      <c r="A214" s="35"/>
      <c r="B214" s="36">
        <f t="shared" si="7"/>
        <v>0</v>
      </c>
      <c r="C214" s="37" t="str">
        <f t="shared" si="6"/>
        <v>hide</v>
      </c>
      <c r="D214" s="129"/>
      <c r="E214" s="71" t="s">
        <v>167</v>
      </c>
      <c r="F214" s="45"/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  <c r="W214" s="48">
        <v>0</v>
      </c>
      <c r="X214" s="48">
        <v>0</v>
      </c>
      <c r="Y214" s="48">
        <v>0</v>
      </c>
      <c r="Z214" s="48">
        <v>0</v>
      </c>
      <c r="AA214" s="49"/>
      <c r="AB214" s="43">
        <v>0</v>
      </c>
      <c r="AC214" s="39">
        <v>0</v>
      </c>
      <c r="AE214" s="28" t="s">
        <v>169</v>
      </c>
    </row>
    <row r="215" spans="1:31" ht="15.75" hidden="1" customHeight="1" collapsed="1" x14ac:dyDescent="0.25">
      <c r="A215" s="35"/>
      <c r="B215" s="36">
        <f t="shared" si="7"/>
        <v>0</v>
      </c>
      <c r="C215" s="37" t="str">
        <f t="shared" si="6"/>
        <v>hide</v>
      </c>
      <c r="D215" s="129"/>
      <c r="E215" s="71" t="s">
        <v>167</v>
      </c>
      <c r="F215" s="45"/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  <c r="W215" s="48">
        <v>0</v>
      </c>
      <c r="X215" s="48">
        <v>0</v>
      </c>
      <c r="Y215" s="48">
        <v>0</v>
      </c>
      <c r="Z215" s="48">
        <v>0</v>
      </c>
      <c r="AA215" s="49"/>
      <c r="AB215" s="43">
        <v>0</v>
      </c>
      <c r="AC215" s="39">
        <v>0</v>
      </c>
      <c r="AE215" s="28" t="s">
        <v>169</v>
      </c>
    </row>
    <row r="216" spans="1:31" ht="15.75" hidden="1" customHeight="1" x14ac:dyDescent="0.25">
      <c r="A216" s="35"/>
      <c r="B216" s="36">
        <f t="shared" si="7"/>
        <v>0</v>
      </c>
      <c r="C216" s="37" t="str">
        <f t="shared" si="6"/>
        <v>hide</v>
      </c>
      <c r="D216" s="129"/>
      <c r="E216" s="71" t="s">
        <v>167</v>
      </c>
      <c r="F216" s="45"/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0</v>
      </c>
      <c r="W216" s="48">
        <v>0</v>
      </c>
      <c r="X216" s="48">
        <v>0</v>
      </c>
      <c r="Y216" s="48">
        <v>0</v>
      </c>
      <c r="Z216" s="48">
        <v>0</v>
      </c>
      <c r="AA216" s="49"/>
      <c r="AB216" s="43">
        <v>0</v>
      </c>
      <c r="AC216" s="39">
        <v>0</v>
      </c>
      <c r="AE216" s="28" t="s">
        <v>169</v>
      </c>
    </row>
    <row r="217" spans="1:31" ht="15.75" customHeight="1" x14ac:dyDescent="0.25">
      <c r="A217" s="35"/>
      <c r="B217" s="36">
        <f t="shared" si="7"/>
        <v>20</v>
      </c>
      <c r="C217" s="37"/>
      <c r="D217" s="29" t="s">
        <v>170</v>
      </c>
      <c r="E217" s="30" t="s">
        <v>9</v>
      </c>
      <c r="F217" s="31"/>
      <c r="G217" s="32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4"/>
      <c r="AA217" s="49"/>
      <c r="AB217" s="32"/>
      <c r="AC217" s="34"/>
      <c r="AE217" s="28" t="s">
        <v>169</v>
      </c>
    </row>
    <row r="218" spans="1:31" ht="15.75" hidden="1" customHeight="1" x14ac:dyDescent="0.25">
      <c r="A218" s="35"/>
      <c r="B218" s="36">
        <f t="shared" si="7"/>
        <v>0</v>
      </c>
      <c r="C218" s="37" t="str">
        <f t="shared" ref="C218:C281" si="8">IF(B218=0,"hide",IF(OR(AE218="Wind",AE218="DSM, Class 1"),"Detail",""))</f>
        <v>hide</v>
      </c>
      <c r="D218" s="129"/>
      <c r="E218" s="38" t="s">
        <v>171</v>
      </c>
      <c r="F218" s="39"/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49"/>
      <c r="AB218" s="39">
        <v>0</v>
      </c>
      <c r="AC218" s="39">
        <v>0</v>
      </c>
      <c r="AE218" s="28" t="s">
        <v>169</v>
      </c>
    </row>
    <row r="219" spans="1:31" ht="15.75" hidden="1" customHeight="1" x14ac:dyDescent="0.25">
      <c r="A219" s="35"/>
      <c r="B219" s="36">
        <f t="shared" si="7"/>
        <v>0</v>
      </c>
      <c r="C219" s="37" t="str">
        <f t="shared" si="8"/>
        <v>hide</v>
      </c>
      <c r="D219" s="129"/>
      <c r="E219" s="38" t="s">
        <v>172</v>
      </c>
      <c r="F219" s="39"/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39">
        <v>0</v>
      </c>
      <c r="Z219" s="39">
        <v>0</v>
      </c>
      <c r="AA219" s="49"/>
      <c r="AB219" s="39">
        <v>0</v>
      </c>
      <c r="AC219" s="39">
        <v>0</v>
      </c>
      <c r="AE219" s="28" t="s">
        <v>169</v>
      </c>
    </row>
    <row r="220" spans="1:31" ht="15.75" hidden="1" customHeight="1" x14ac:dyDescent="0.25">
      <c r="A220" s="35"/>
      <c r="B220" s="36">
        <f t="shared" si="7"/>
        <v>0</v>
      </c>
      <c r="C220" s="37" t="str">
        <f t="shared" si="8"/>
        <v>hide</v>
      </c>
      <c r="D220" s="129"/>
      <c r="E220" s="38" t="s">
        <v>173</v>
      </c>
      <c r="F220" s="39"/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49"/>
      <c r="AB220" s="39">
        <v>0</v>
      </c>
      <c r="AC220" s="39">
        <v>0</v>
      </c>
      <c r="AE220" s="28" t="s">
        <v>169</v>
      </c>
    </row>
    <row r="221" spans="1:31" ht="15.75" hidden="1" customHeight="1" x14ac:dyDescent="0.25">
      <c r="A221" s="35"/>
      <c r="B221" s="36">
        <f t="shared" si="7"/>
        <v>0</v>
      </c>
      <c r="C221" s="37" t="str">
        <f t="shared" si="8"/>
        <v>hide</v>
      </c>
      <c r="D221" s="129"/>
      <c r="E221" s="38" t="s">
        <v>174</v>
      </c>
      <c r="F221" s="39"/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49"/>
      <c r="AB221" s="39">
        <v>0</v>
      </c>
      <c r="AC221" s="39">
        <v>0</v>
      </c>
      <c r="AE221" s="28" t="s">
        <v>169</v>
      </c>
    </row>
    <row r="222" spans="1:31" ht="15.75" hidden="1" customHeight="1" x14ac:dyDescent="0.25">
      <c r="A222" s="35"/>
      <c r="B222" s="36">
        <f t="shared" si="7"/>
        <v>0</v>
      </c>
      <c r="C222" s="37" t="str">
        <f t="shared" si="8"/>
        <v>hide</v>
      </c>
      <c r="D222" s="129"/>
      <c r="E222" s="38" t="s">
        <v>175</v>
      </c>
      <c r="F222" s="39"/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</v>
      </c>
      <c r="AA222" s="49"/>
      <c r="AB222" s="39">
        <v>0</v>
      </c>
      <c r="AC222" s="39">
        <v>0</v>
      </c>
      <c r="AE222" s="28" t="s">
        <v>169</v>
      </c>
    </row>
    <row r="223" spans="1:31" ht="15.75" hidden="1" customHeight="1" x14ac:dyDescent="0.25">
      <c r="A223" s="35"/>
      <c r="B223" s="36">
        <f t="shared" si="7"/>
        <v>0</v>
      </c>
      <c r="C223" s="37" t="str">
        <f t="shared" si="8"/>
        <v>hide</v>
      </c>
      <c r="D223" s="129"/>
      <c r="E223" s="38" t="s">
        <v>176</v>
      </c>
      <c r="F223" s="39"/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49"/>
      <c r="AB223" s="39">
        <v>0</v>
      </c>
      <c r="AC223" s="39">
        <v>0</v>
      </c>
      <c r="AE223" s="28"/>
    </row>
    <row r="224" spans="1:31" ht="15.75" hidden="1" customHeight="1" x14ac:dyDescent="0.25">
      <c r="A224" s="35"/>
      <c r="B224" s="36">
        <f t="shared" si="7"/>
        <v>0</v>
      </c>
      <c r="C224" s="37" t="str">
        <f t="shared" si="8"/>
        <v>hide</v>
      </c>
      <c r="D224" s="133"/>
      <c r="E224" s="38" t="s">
        <v>177</v>
      </c>
      <c r="F224" s="43"/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49"/>
      <c r="AB224" s="39">
        <v>0</v>
      </c>
      <c r="AC224" s="39">
        <v>0</v>
      </c>
      <c r="AE224" s="28" t="s">
        <v>178</v>
      </c>
    </row>
    <row r="225" spans="1:33" ht="15.75" hidden="1" customHeight="1" x14ac:dyDescent="0.25">
      <c r="A225" s="35"/>
      <c r="B225" s="36">
        <f t="shared" si="7"/>
        <v>0</v>
      </c>
      <c r="C225" s="37" t="str">
        <f t="shared" si="8"/>
        <v>hide</v>
      </c>
      <c r="D225" s="133"/>
      <c r="E225" s="50" t="s">
        <v>179</v>
      </c>
      <c r="F225" s="45"/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49"/>
      <c r="AB225" s="39">
        <v>0</v>
      </c>
      <c r="AC225" s="39">
        <v>0</v>
      </c>
      <c r="AE225" s="28" t="s">
        <v>178</v>
      </c>
    </row>
    <row r="226" spans="1:33" ht="15.75" customHeight="1" x14ac:dyDescent="0.25">
      <c r="A226" s="35"/>
      <c r="B226" s="36">
        <f t="shared" si="7"/>
        <v>20</v>
      </c>
      <c r="C226" s="37" t="str">
        <f t="shared" si="8"/>
        <v/>
      </c>
      <c r="D226" s="133"/>
      <c r="E226" s="30" t="s">
        <v>36</v>
      </c>
      <c r="F226" s="31"/>
      <c r="G226" s="32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4"/>
      <c r="AA226" s="49"/>
      <c r="AB226" s="130"/>
      <c r="AC226" s="52"/>
      <c r="AE226" s="28" t="s">
        <v>178</v>
      </c>
    </row>
    <row r="227" spans="1:33" ht="15.75" hidden="1" customHeight="1" collapsed="1" x14ac:dyDescent="0.25">
      <c r="A227" s="35"/>
      <c r="B227" s="36">
        <f t="shared" si="7"/>
        <v>0</v>
      </c>
      <c r="C227" s="37" t="str">
        <f t="shared" si="8"/>
        <v>hide</v>
      </c>
      <c r="D227" s="29"/>
      <c r="E227" s="72" t="s">
        <v>180</v>
      </c>
      <c r="F227" s="45"/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8">
        <v>0</v>
      </c>
      <c r="AA227" s="51"/>
      <c r="AB227" s="39">
        <v>0</v>
      </c>
      <c r="AC227" s="39">
        <v>0</v>
      </c>
      <c r="AE227" s="28"/>
    </row>
    <row r="228" spans="1:33" ht="15.75" hidden="1" customHeight="1" x14ac:dyDescent="0.25">
      <c r="A228" s="35"/>
      <c r="B228" s="36">
        <f t="shared" si="7"/>
        <v>0</v>
      </c>
      <c r="C228" s="37" t="str">
        <f t="shared" si="8"/>
        <v>hide</v>
      </c>
      <c r="D228" s="128"/>
      <c r="E228" s="73" t="s">
        <v>181</v>
      </c>
      <c r="F228" s="45"/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48">
        <v>0</v>
      </c>
      <c r="V228" s="48">
        <v>0</v>
      </c>
      <c r="W228" s="48">
        <v>0</v>
      </c>
      <c r="X228" s="48">
        <v>0</v>
      </c>
      <c r="Y228" s="48">
        <v>0</v>
      </c>
      <c r="Z228" s="48">
        <v>0</v>
      </c>
      <c r="AA228" s="40"/>
      <c r="AB228" s="39">
        <v>0</v>
      </c>
      <c r="AC228" s="39">
        <v>0</v>
      </c>
      <c r="AD228" s="41"/>
      <c r="AE228" s="41"/>
      <c r="AF228" s="41"/>
      <c r="AG228" s="42"/>
    </row>
    <row r="229" spans="1:33" ht="15.75" hidden="1" customHeight="1" x14ac:dyDescent="0.25">
      <c r="A229" s="35"/>
      <c r="B229" s="36">
        <f t="shared" si="7"/>
        <v>0</v>
      </c>
      <c r="C229" s="37" t="str">
        <f t="shared" si="8"/>
        <v>hide</v>
      </c>
      <c r="D229" s="128"/>
      <c r="E229" s="73" t="s">
        <v>182</v>
      </c>
      <c r="F229" s="45"/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48">
        <v>0</v>
      </c>
      <c r="V229" s="48">
        <v>0</v>
      </c>
      <c r="W229" s="48">
        <v>0</v>
      </c>
      <c r="X229" s="48">
        <v>0</v>
      </c>
      <c r="Y229" s="48">
        <v>0</v>
      </c>
      <c r="Z229" s="48">
        <v>0</v>
      </c>
      <c r="AA229" s="40"/>
      <c r="AB229" s="39">
        <v>0</v>
      </c>
      <c r="AC229" s="39">
        <v>0</v>
      </c>
      <c r="AD229" s="41"/>
      <c r="AE229" s="41"/>
      <c r="AF229" s="41"/>
      <c r="AG229" s="42"/>
    </row>
    <row r="230" spans="1:33" ht="15.75" hidden="1" customHeight="1" x14ac:dyDescent="0.25">
      <c r="A230" s="35"/>
      <c r="B230" s="36">
        <f t="shared" si="7"/>
        <v>0</v>
      </c>
      <c r="C230" s="37" t="str">
        <f t="shared" si="8"/>
        <v>hide</v>
      </c>
      <c r="D230" s="128"/>
      <c r="E230" s="73" t="s">
        <v>183</v>
      </c>
      <c r="F230" s="45"/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8">
        <v>0</v>
      </c>
      <c r="V230" s="48">
        <v>0</v>
      </c>
      <c r="W230" s="48">
        <v>0</v>
      </c>
      <c r="X230" s="48">
        <v>0</v>
      </c>
      <c r="Y230" s="48">
        <v>0</v>
      </c>
      <c r="Z230" s="48">
        <v>0</v>
      </c>
      <c r="AA230" s="40"/>
      <c r="AB230" s="39">
        <v>0</v>
      </c>
      <c r="AC230" s="39">
        <v>0</v>
      </c>
      <c r="AD230" s="41"/>
      <c r="AE230" s="41"/>
      <c r="AF230" s="41"/>
      <c r="AG230" s="42"/>
    </row>
    <row r="231" spans="1:33" ht="15.75" hidden="1" customHeight="1" x14ac:dyDescent="0.25">
      <c r="A231" s="35"/>
      <c r="B231" s="36">
        <f t="shared" si="7"/>
        <v>0</v>
      </c>
      <c r="C231" s="37" t="str">
        <f t="shared" si="8"/>
        <v>hide</v>
      </c>
      <c r="D231" s="128"/>
      <c r="E231" s="73" t="s">
        <v>184</v>
      </c>
      <c r="F231" s="45"/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0"/>
      <c r="AB231" s="39">
        <v>0</v>
      </c>
      <c r="AC231" s="39">
        <v>0</v>
      </c>
      <c r="AD231" s="41"/>
      <c r="AE231" s="41"/>
      <c r="AF231" s="41"/>
      <c r="AG231" s="42"/>
    </row>
    <row r="232" spans="1:33" ht="15.75" hidden="1" customHeight="1" x14ac:dyDescent="0.25">
      <c r="A232" s="35"/>
      <c r="B232" s="36">
        <f t="shared" si="7"/>
        <v>0</v>
      </c>
      <c r="C232" s="37" t="str">
        <f t="shared" si="8"/>
        <v>hide</v>
      </c>
      <c r="D232" s="128"/>
      <c r="E232" s="73" t="s">
        <v>185</v>
      </c>
      <c r="F232" s="45"/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48">
        <v>0</v>
      </c>
      <c r="V232" s="48">
        <v>0</v>
      </c>
      <c r="W232" s="48">
        <v>0</v>
      </c>
      <c r="X232" s="48">
        <v>0</v>
      </c>
      <c r="Y232" s="48">
        <v>0</v>
      </c>
      <c r="Z232" s="48">
        <v>0</v>
      </c>
      <c r="AA232" s="40"/>
      <c r="AB232" s="39">
        <v>0</v>
      </c>
      <c r="AC232" s="39">
        <v>0</v>
      </c>
      <c r="AD232" s="41"/>
      <c r="AE232" s="41"/>
      <c r="AF232" s="41"/>
      <c r="AG232" s="42"/>
    </row>
    <row r="233" spans="1:33" ht="15.75" hidden="1" customHeight="1" x14ac:dyDescent="0.25">
      <c r="A233" s="35"/>
      <c r="B233" s="36">
        <f t="shared" si="7"/>
        <v>0</v>
      </c>
      <c r="C233" s="37" t="str">
        <f t="shared" si="8"/>
        <v>hide</v>
      </c>
      <c r="D233" s="128"/>
      <c r="E233" s="73" t="s">
        <v>186</v>
      </c>
      <c r="F233" s="45"/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48">
        <v>0</v>
      </c>
      <c r="V233" s="48">
        <v>0</v>
      </c>
      <c r="W233" s="48">
        <v>0</v>
      </c>
      <c r="X233" s="48">
        <v>0</v>
      </c>
      <c r="Y233" s="48">
        <v>0</v>
      </c>
      <c r="Z233" s="48">
        <v>0</v>
      </c>
      <c r="AA233" s="40"/>
      <c r="AB233" s="39">
        <v>0</v>
      </c>
      <c r="AC233" s="39">
        <v>0</v>
      </c>
      <c r="AD233" s="41"/>
      <c r="AE233" s="41"/>
      <c r="AF233" s="41"/>
      <c r="AG233" s="42"/>
    </row>
    <row r="234" spans="1:33" ht="15.75" hidden="1" customHeight="1" x14ac:dyDescent="0.25">
      <c r="A234" s="35"/>
      <c r="B234" s="36">
        <f t="shared" si="7"/>
        <v>0</v>
      </c>
      <c r="C234" s="37" t="str">
        <f t="shared" si="8"/>
        <v>hide</v>
      </c>
      <c r="D234" s="128"/>
      <c r="E234" s="73" t="s">
        <v>187</v>
      </c>
      <c r="F234" s="45"/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48">
        <v>0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0"/>
      <c r="AB234" s="39">
        <v>0</v>
      </c>
      <c r="AC234" s="39">
        <v>0</v>
      </c>
      <c r="AD234" s="41"/>
      <c r="AE234" s="41"/>
      <c r="AF234" s="41"/>
      <c r="AG234" s="42"/>
    </row>
    <row r="235" spans="1:33" ht="15.75" hidden="1" customHeight="1" x14ac:dyDescent="0.25">
      <c r="A235" s="35"/>
      <c r="B235" s="36">
        <f t="shared" si="7"/>
        <v>0</v>
      </c>
      <c r="C235" s="37" t="str">
        <f t="shared" si="8"/>
        <v>hide</v>
      </c>
      <c r="D235" s="129"/>
      <c r="E235" s="73" t="s">
        <v>188</v>
      </c>
      <c r="F235" s="45"/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8">
        <v>0</v>
      </c>
      <c r="Y235" s="48">
        <v>0</v>
      </c>
      <c r="Z235" s="48">
        <v>0</v>
      </c>
      <c r="AA235" s="49"/>
      <c r="AB235" s="39">
        <v>0</v>
      </c>
      <c r="AC235" s="39">
        <v>0</v>
      </c>
      <c r="AE235" s="28" t="s">
        <v>32</v>
      </c>
    </row>
    <row r="236" spans="1:33" ht="15.75" customHeight="1" x14ac:dyDescent="0.25">
      <c r="A236" s="35"/>
      <c r="B236" s="36">
        <f t="shared" si="7"/>
        <v>3</v>
      </c>
      <c r="C236" s="37" t="str">
        <f t="shared" si="8"/>
        <v/>
      </c>
      <c r="D236" s="134"/>
      <c r="E236" s="74" t="s">
        <v>189</v>
      </c>
      <c r="F236" s="45"/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-454.41</v>
      </c>
      <c r="U236" s="48">
        <v>-454.41</v>
      </c>
      <c r="V236" s="48">
        <v>0</v>
      </c>
      <c r="W236" s="48">
        <v>454.41</v>
      </c>
      <c r="X236" s="48">
        <v>0</v>
      </c>
      <c r="Y236" s="48">
        <v>0</v>
      </c>
      <c r="Z236" s="48">
        <v>0</v>
      </c>
      <c r="AA236" s="51"/>
      <c r="AB236" s="39">
        <v>0</v>
      </c>
      <c r="AC236" s="39">
        <v>-454.41</v>
      </c>
      <c r="AD236" s="41"/>
      <c r="AE236" s="41"/>
      <c r="AF236" s="41"/>
      <c r="AG236" s="42"/>
    </row>
    <row r="237" spans="1:33" ht="15.75" hidden="1" customHeight="1" x14ac:dyDescent="0.25">
      <c r="A237" s="35"/>
      <c r="B237" s="36">
        <f t="shared" si="7"/>
        <v>0</v>
      </c>
      <c r="C237" s="37" t="str">
        <f t="shared" si="8"/>
        <v>hide</v>
      </c>
      <c r="D237" s="135"/>
      <c r="E237" s="73" t="s">
        <v>190</v>
      </c>
      <c r="F237" s="45"/>
      <c r="G237" s="48">
        <v>0</v>
      </c>
      <c r="H237" s="48">
        <v>0</v>
      </c>
      <c r="I237" s="63">
        <v>0</v>
      </c>
      <c r="J237" s="48">
        <v>0</v>
      </c>
      <c r="K237" s="48">
        <v>0</v>
      </c>
      <c r="L237" s="48">
        <v>0</v>
      </c>
      <c r="M237" s="63">
        <v>0</v>
      </c>
      <c r="N237" s="63">
        <v>0</v>
      </c>
      <c r="O237" s="48">
        <v>0</v>
      </c>
      <c r="P237" s="48">
        <v>0</v>
      </c>
      <c r="Q237" s="48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39">
        <v>0</v>
      </c>
      <c r="Z237" s="39">
        <v>0</v>
      </c>
      <c r="AA237" s="40"/>
      <c r="AB237" s="39">
        <v>0</v>
      </c>
      <c r="AC237" s="39">
        <v>0</v>
      </c>
      <c r="AD237" s="75"/>
      <c r="AE237" s="28" t="s">
        <v>38</v>
      </c>
      <c r="AF237" s="41"/>
      <c r="AG237" s="42"/>
    </row>
    <row r="238" spans="1:33" ht="15.75" hidden="1" customHeight="1" x14ac:dyDescent="0.25">
      <c r="A238" s="35"/>
      <c r="B238" s="36">
        <f t="shared" si="7"/>
        <v>0</v>
      </c>
      <c r="C238" s="37" t="str">
        <f t="shared" si="8"/>
        <v>hide</v>
      </c>
      <c r="D238" s="135"/>
      <c r="E238" s="73" t="s">
        <v>191</v>
      </c>
      <c r="F238" s="45"/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49"/>
      <c r="AB238" s="39">
        <v>0</v>
      </c>
      <c r="AC238" s="39">
        <v>0</v>
      </c>
      <c r="AD238" s="75"/>
      <c r="AE238" s="28" t="s">
        <v>38</v>
      </c>
      <c r="AF238" s="41"/>
      <c r="AG238" s="42"/>
    </row>
    <row r="239" spans="1:33" ht="15.75" hidden="1" customHeight="1" x14ac:dyDescent="0.25">
      <c r="A239" s="35"/>
      <c r="B239" s="36">
        <f t="shared" si="7"/>
        <v>0</v>
      </c>
      <c r="C239" s="37" t="str">
        <f t="shared" si="8"/>
        <v>hide</v>
      </c>
      <c r="D239" s="135"/>
      <c r="E239" s="73" t="s">
        <v>192</v>
      </c>
      <c r="F239" s="45"/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48">
        <v>0</v>
      </c>
      <c r="V239" s="48">
        <v>0</v>
      </c>
      <c r="W239" s="48">
        <v>0</v>
      </c>
      <c r="X239" s="48">
        <v>0</v>
      </c>
      <c r="Y239" s="48">
        <v>0</v>
      </c>
      <c r="Z239" s="48">
        <v>0</v>
      </c>
      <c r="AA239" s="49"/>
      <c r="AB239" s="39">
        <v>0</v>
      </c>
      <c r="AC239" s="39">
        <v>0</v>
      </c>
      <c r="AD239" s="75"/>
      <c r="AE239" s="28" t="s">
        <v>32</v>
      </c>
      <c r="AF239" s="41"/>
      <c r="AG239" s="42"/>
    </row>
    <row r="240" spans="1:33" ht="15.75" hidden="1" customHeight="1" x14ac:dyDescent="0.25">
      <c r="A240" s="35"/>
      <c r="B240" s="36">
        <f t="shared" si="7"/>
        <v>0</v>
      </c>
      <c r="C240" s="37" t="str">
        <f t="shared" si="8"/>
        <v>hide</v>
      </c>
      <c r="D240" s="135"/>
      <c r="E240" s="73" t="s">
        <v>193</v>
      </c>
      <c r="F240" s="45"/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0</v>
      </c>
      <c r="X240" s="48">
        <v>0</v>
      </c>
      <c r="Y240" s="48">
        <v>0</v>
      </c>
      <c r="Z240" s="48">
        <v>0</v>
      </c>
      <c r="AA240" s="49"/>
      <c r="AB240" s="39">
        <v>0</v>
      </c>
      <c r="AC240" s="39">
        <v>0</v>
      </c>
      <c r="AD240" s="75"/>
      <c r="AE240" s="28" t="s">
        <v>32</v>
      </c>
      <c r="AF240" s="41"/>
      <c r="AG240" s="42"/>
    </row>
    <row r="241" spans="1:33" ht="15.75" hidden="1" customHeight="1" x14ac:dyDescent="0.25">
      <c r="A241" s="35"/>
      <c r="B241" s="36">
        <f t="shared" si="7"/>
        <v>0</v>
      </c>
      <c r="C241" s="37" t="str">
        <f t="shared" si="8"/>
        <v>hide</v>
      </c>
      <c r="D241" s="135"/>
      <c r="E241" s="73" t="s">
        <v>194</v>
      </c>
      <c r="F241" s="45"/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48">
        <v>0</v>
      </c>
      <c r="V241" s="48">
        <v>0</v>
      </c>
      <c r="W241" s="48">
        <v>0</v>
      </c>
      <c r="X241" s="48">
        <v>0</v>
      </c>
      <c r="Y241" s="48">
        <v>0</v>
      </c>
      <c r="Z241" s="48">
        <v>0</v>
      </c>
      <c r="AA241" s="49"/>
      <c r="AB241" s="39">
        <v>0</v>
      </c>
      <c r="AC241" s="39">
        <v>0</v>
      </c>
      <c r="AD241" s="75"/>
      <c r="AE241" s="28" t="s">
        <v>32</v>
      </c>
      <c r="AF241" s="41"/>
      <c r="AG241" s="42"/>
    </row>
    <row r="242" spans="1:33" ht="15.75" hidden="1" customHeight="1" x14ac:dyDescent="0.25">
      <c r="A242" s="35"/>
      <c r="B242" s="36">
        <f t="shared" si="7"/>
        <v>0</v>
      </c>
      <c r="C242" s="37" t="str">
        <f t="shared" si="8"/>
        <v>hide</v>
      </c>
      <c r="D242" s="135"/>
      <c r="E242" s="73" t="s">
        <v>195</v>
      </c>
      <c r="F242" s="45"/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0</v>
      </c>
      <c r="V242" s="48">
        <v>0</v>
      </c>
      <c r="W242" s="48">
        <v>0</v>
      </c>
      <c r="X242" s="48">
        <v>0</v>
      </c>
      <c r="Y242" s="48">
        <v>0</v>
      </c>
      <c r="Z242" s="48">
        <v>0</v>
      </c>
      <c r="AA242" s="49"/>
      <c r="AB242" s="39">
        <v>0</v>
      </c>
      <c r="AC242" s="39">
        <v>0</v>
      </c>
      <c r="AD242" s="75"/>
      <c r="AE242" s="28" t="s">
        <v>32</v>
      </c>
      <c r="AF242" s="41"/>
      <c r="AG242" s="42"/>
    </row>
    <row r="243" spans="1:33" ht="15.75" customHeight="1" thickBot="1" x14ac:dyDescent="0.3">
      <c r="A243" s="35"/>
      <c r="B243" s="36">
        <f t="shared" si="7"/>
        <v>1</v>
      </c>
      <c r="C243" s="37" t="str">
        <f t="shared" si="8"/>
        <v/>
      </c>
      <c r="D243" s="135"/>
      <c r="E243" s="73" t="s">
        <v>196</v>
      </c>
      <c r="F243" s="45"/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477.39400000000001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9"/>
      <c r="AB243" s="39">
        <v>0</v>
      </c>
      <c r="AC243" s="39">
        <v>477.39400000000001</v>
      </c>
      <c r="AD243" s="75"/>
      <c r="AE243" s="28" t="s">
        <v>197</v>
      </c>
      <c r="AF243" s="41"/>
      <c r="AG243" s="42"/>
    </row>
    <row r="244" spans="1:33" ht="15.75" hidden="1" customHeight="1" x14ac:dyDescent="0.25">
      <c r="A244" s="35"/>
      <c r="B244" s="36">
        <f t="shared" si="7"/>
        <v>0</v>
      </c>
      <c r="C244" s="37" t="str">
        <f t="shared" si="8"/>
        <v>hide</v>
      </c>
      <c r="D244" s="135"/>
      <c r="E244" s="73" t="s">
        <v>198</v>
      </c>
      <c r="F244" s="45"/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48">
        <v>0</v>
      </c>
      <c r="X244" s="48">
        <v>0</v>
      </c>
      <c r="Y244" s="48">
        <v>0</v>
      </c>
      <c r="Z244" s="48">
        <v>0</v>
      </c>
      <c r="AA244" s="49"/>
      <c r="AB244" s="39">
        <v>0</v>
      </c>
      <c r="AC244" s="39">
        <v>0</v>
      </c>
      <c r="AD244" s="75"/>
      <c r="AE244" s="28" t="s">
        <v>32</v>
      </c>
      <c r="AF244" s="41"/>
      <c r="AG244" s="42"/>
    </row>
    <row r="245" spans="1:33" ht="15.75" hidden="1" customHeight="1" x14ac:dyDescent="0.25">
      <c r="A245" s="35"/>
      <c r="B245" s="36">
        <f t="shared" si="7"/>
        <v>0</v>
      </c>
      <c r="C245" s="37" t="str">
        <f t="shared" si="8"/>
        <v>hide</v>
      </c>
      <c r="D245" s="135"/>
      <c r="E245" s="73" t="s">
        <v>42</v>
      </c>
      <c r="F245" s="45"/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0</v>
      </c>
      <c r="V245" s="48">
        <v>0</v>
      </c>
      <c r="W245" s="48">
        <v>0</v>
      </c>
      <c r="X245" s="48">
        <v>0</v>
      </c>
      <c r="Y245" s="48">
        <v>0</v>
      </c>
      <c r="Z245" s="48">
        <v>0</v>
      </c>
      <c r="AA245" s="49"/>
      <c r="AB245" s="39">
        <v>0</v>
      </c>
      <c r="AC245" s="39">
        <v>0</v>
      </c>
      <c r="AD245" s="75"/>
      <c r="AE245" s="28" t="s">
        <v>32</v>
      </c>
      <c r="AF245" s="41"/>
      <c r="AG245" s="42"/>
    </row>
    <row r="246" spans="1:33" ht="15.75" hidden="1" customHeight="1" x14ac:dyDescent="0.25">
      <c r="A246" s="35"/>
      <c r="B246" s="36">
        <f t="shared" si="7"/>
        <v>0</v>
      </c>
      <c r="C246" s="37" t="str">
        <f t="shared" si="8"/>
        <v>hide</v>
      </c>
      <c r="D246" s="129"/>
      <c r="E246" s="73" t="s">
        <v>42</v>
      </c>
      <c r="F246" s="45"/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9"/>
      <c r="AB246" s="39">
        <v>0</v>
      </c>
      <c r="AC246" s="39">
        <v>0</v>
      </c>
      <c r="AE246" s="28" t="s">
        <v>32</v>
      </c>
    </row>
    <row r="247" spans="1:33" ht="15.75" hidden="1" customHeight="1" x14ac:dyDescent="0.25">
      <c r="A247" s="35"/>
      <c r="B247" s="36">
        <f t="shared" si="7"/>
        <v>0</v>
      </c>
      <c r="C247" s="37" t="str">
        <f t="shared" si="8"/>
        <v>hide</v>
      </c>
      <c r="D247" s="129"/>
      <c r="E247" s="73" t="s">
        <v>42</v>
      </c>
      <c r="F247" s="45" t="s">
        <v>31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  <c r="Y247" s="48">
        <v>0</v>
      </c>
      <c r="Z247" s="48">
        <v>0</v>
      </c>
      <c r="AA247" s="40"/>
      <c r="AB247" s="39">
        <v>0</v>
      </c>
      <c r="AC247" s="39">
        <v>0</v>
      </c>
      <c r="AD247" s="41"/>
      <c r="AE247" s="41"/>
      <c r="AF247" s="41"/>
      <c r="AG247" s="42"/>
    </row>
    <row r="248" spans="1:33" ht="15.75" hidden="1" customHeight="1" thickBot="1" x14ac:dyDescent="0.3">
      <c r="A248" s="35"/>
      <c r="B248" s="36">
        <f t="shared" si="7"/>
        <v>0</v>
      </c>
      <c r="C248" s="37" t="str">
        <f t="shared" si="8"/>
        <v>hide</v>
      </c>
      <c r="D248" s="129"/>
      <c r="E248" s="73" t="s">
        <v>42</v>
      </c>
      <c r="F248" s="45" t="s">
        <v>31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0</v>
      </c>
      <c r="V248" s="48">
        <v>0</v>
      </c>
      <c r="W248" s="48">
        <v>0</v>
      </c>
      <c r="X248" s="48">
        <v>0</v>
      </c>
      <c r="Y248" s="48">
        <v>0</v>
      </c>
      <c r="Z248" s="48">
        <v>0</v>
      </c>
      <c r="AA248" s="40"/>
      <c r="AB248" s="39">
        <v>0</v>
      </c>
      <c r="AC248" s="39">
        <v>0</v>
      </c>
      <c r="AD248" s="41"/>
      <c r="AE248" s="41"/>
      <c r="AF248" s="41"/>
      <c r="AG248" s="42"/>
    </row>
    <row r="249" spans="1:33" ht="15.75" customHeight="1" thickBot="1" x14ac:dyDescent="0.3">
      <c r="A249" s="35"/>
      <c r="B249" s="36">
        <f t="shared" si="7"/>
        <v>3</v>
      </c>
      <c r="C249" s="37" t="str">
        <f t="shared" si="8"/>
        <v/>
      </c>
      <c r="D249" s="135" t="s">
        <v>55</v>
      </c>
      <c r="E249" s="55" t="s">
        <v>81</v>
      </c>
      <c r="F249" s="56"/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0</v>
      </c>
      <c r="S249" s="57">
        <v>0</v>
      </c>
      <c r="T249" s="57">
        <v>22.98399999999998</v>
      </c>
      <c r="U249" s="57">
        <v>-454.41</v>
      </c>
      <c r="V249" s="57">
        <v>0</v>
      </c>
      <c r="W249" s="57">
        <v>454.41</v>
      </c>
      <c r="X249" s="57">
        <v>0</v>
      </c>
      <c r="Y249" s="57">
        <v>0</v>
      </c>
      <c r="Z249" s="57">
        <v>0</v>
      </c>
      <c r="AA249" s="49"/>
      <c r="AB249" s="57">
        <v>0</v>
      </c>
      <c r="AC249" s="57">
        <v>22.984000000000037</v>
      </c>
      <c r="AD249" s="75"/>
      <c r="AE249" s="28" t="s">
        <v>32</v>
      </c>
      <c r="AF249" s="41"/>
      <c r="AG249" s="42"/>
    </row>
    <row r="250" spans="1:33" ht="15.75" hidden="1" customHeight="1" x14ac:dyDescent="0.25">
      <c r="A250" s="35"/>
      <c r="B250" s="36">
        <f t="shared" si="7"/>
        <v>0</v>
      </c>
      <c r="C250" s="37" t="str">
        <f t="shared" si="8"/>
        <v>hide</v>
      </c>
      <c r="D250" s="135"/>
      <c r="E250" s="73" t="s">
        <v>199</v>
      </c>
      <c r="F250" s="45"/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9"/>
      <c r="AB250" s="39">
        <v>0</v>
      </c>
      <c r="AC250" s="39">
        <v>0</v>
      </c>
      <c r="AD250" s="75"/>
      <c r="AE250" s="28" t="s">
        <v>32</v>
      </c>
      <c r="AF250" s="41"/>
      <c r="AG250" s="42"/>
    </row>
    <row r="251" spans="1:33" ht="15.75" hidden="1" customHeight="1" x14ac:dyDescent="0.25">
      <c r="A251" s="35"/>
      <c r="B251" s="36">
        <f t="shared" si="7"/>
        <v>0</v>
      </c>
      <c r="C251" s="37" t="str">
        <f t="shared" si="8"/>
        <v>hide</v>
      </c>
      <c r="D251" s="135"/>
      <c r="E251" s="73" t="s">
        <v>200</v>
      </c>
      <c r="F251" s="45"/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48">
        <v>0</v>
      </c>
      <c r="W251" s="48">
        <v>0</v>
      </c>
      <c r="X251" s="48">
        <v>0</v>
      </c>
      <c r="Y251" s="48">
        <v>0</v>
      </c>
      <c r="Z251" s="48">
        <v>0</v>
      </c>
      <c r="AA251" s="49"/>
      <c r="AB251" s="39">
        <v>0</v>
      </c>
      <c r="AC251" s="39">
        <v>0</v>
      </c>
      <c r="AD251" s="75"/>
      <c r="AE251" s="28" t="s">
        <v>32</v>
      </c>
      <c r="AF251" s="41"/>
      <c r="AG251" s="42"/>
    </row>
    <row r="252" spans="1:33" ht="15.75" hidden="1" customHeight="1" x14ac:dyDescent="0.25">
      <c r="A252" s="35"/>
      <c r="B252" s="36">
        <f t="shared" si="7"/>
        <v>0</v>
      </c>
      <c r="C252" s="37" t="str">
        <f t="shared" si="8"/>
        <v>hide</v>
      </c>
      <c r="D252" s="135"/>
      <c r="E252" s="73" t="s">
        <v>201</v>
      </c>
      <c r="F252" s="45"/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0</v>
      </c>
      <c r="V252" s="48">
        <v>0</v>
      </c>
      <c r="W252" s="48">
        <v>0</v>
      </c>
      <c r="X252" s="48">
        <v>0</v>
      </c>
      <c r="Y252" s="48">
        <v>0</v>
      </c>
      <c r="Z252" s="48">
        <v>0</v>
      </c>
      <c r="AA252" s="49"/>
      <c r="AB252" s="39">
        <v>0</v>
      </c>
      <c r="AC252" s="39">
        <v>0</v>
      </c>
      <c r="AD252" s="75"/>
      <c r="AE252" s="28" t="s">
        <v>32</v>
      </c>
      <c r="AF252" s="41"/>
      <c r="AG252" s="42"/>
    </row>
    <row r="253" spans="1:33" ht="15.75" hidden="1" customHeight="1" x14ac:dyDescent="0.25">
      <c r="A253" s="35"/>
      <c r="B253" s="36">
        <f t="shared" si="7"/>
        <v>0</v>
      </c>
      <c r="C253" s="37" t="str">
        <f t="shared" si="8"/>
        <v>hide</v>
      </c>
      <c r="D253" s="135"/>
      <c r="E253" s="73" t="s">
        <v>202</v>
      </c>
      <c r="F253" s="45"/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48">
        <v>0</v>
      </c>
      <c r="V253" s="48">
        <v>0</v>
      </c>
      <c r="W253" s="48">
        <v>0</v>
      </c>
      <c r="X253" s="48">
        <v>0</v>
      </c>
      <c r="Y253" s="48">
        <v>0</v>
      </c>
      <c r="Z253" s="48">
        <v>0</v>
      </c>
      <c r="AA253" s="49"/>
      <c r="AB253" s="39">
        <v>0</v>
      </c>
      <c r="AC253" s="39">
        <v>0</v>
      </c>
      <c r="AD253" s="75"/>
      <c r="AE253" s="28" t="s">
        <v>32</v>
      </c>
      <c r="AF253" s="41"/>
      <c r="AG253" s="42"/>
    </row>
    <row r="254" spans="1:33" ht="15.75" hidden="1" customHeight="1" x14ac:dyDescent="0.25">
      <c r="A254" s="35"/>
      <c r="B254" s="36">
        <f t="shared" si="7"/>
        <v>0</v>
      </c>
      <c r="C254" s="37" t="str">
        <f t="shared" si="8"/>
        <v>hide</v>
      </c>
      <c r="D254" s="135"/>
      <c r="E254" s="73" t="s">
        <v>203</v>
      </c>
      <c r="F254" s="45"/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48">
        <v>0</v>
      </c>
      <c r="V254" s="48">
        <v>0</v>
      </c>
      <c r="W254" s="48">
        <v>0</v>
      </c>
      <c r="X254" s="48">
        <v>0</v>
      </c>
      <c r="Y254" s="48">
        <v>0</v>
      </c>
      <c r="Z254" s="48">
        <v>0</v>
      </c>
      <c r="AA254" s="49"/>
      <c r="AB254" s="39">
        <v>0</v>
      </c>
      <c r="AC254" s="39">
        <v>0</v>
      </c>
      <c r="AD254" s="75"/>
      <c r="AE254" s="28" t="s">
        <v>32</v>
      </c>
      <c r="AF254" s="41"/>
      <c r="AG254" s="42"/>
    </row>
    <row r="255" spans="1:33" ht="15.75" hidden="1" customHeight="1" x14ac:dyDescent="0.25">
      <c r="A255" s="35"/>
      <c r="B255" s="36">
        <f t="shared" si="7"/>
        <v>0</v>
      </c>
      <c r="C255" s="37" t="str">
        <f t="shared" si="8"/>
        <v>hide</v>
      </c>
      <c r="D255" s="135"/>
      <c r="E255" s="136" t="s">
        <v>204</v>
      </c>
      <c r="F255" s="45"/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0</v>
      </c>
      <c r="Z255" s="48">
        <v>0</v>
      </c>
      <c r="AA255" s="49"/>
      <c r="AB255" s="39">
        <v>0</v>
      </c>
      <c r="AC255" s="39">
        <v>0</v>
      </c>
      <c r="AD255" s="75"/>
      <c r="AE255" s="28" t="s">
        <v>32</v>
      </c>
      <c r="AF255" s="41"/>
      <c r="AG255" s="42"/>
    </row>
    <row r="256" spans="1:33" ht="15.75" hidden="1" customHeight="1" x14ac:dyDescent="0.25">
      <c r="A256" s="35"/>
      <c r="B256" s="36">
        <f t="shared" si="7"/>
        <v>0</v>
      </c>
      <c r="C256" s="37" t="str">
        <f t="shared" si="8"/>
        <v>hide</v>
      </c>
      <c r="D256" s="135"/>
      <c r="E256" s="74" t="s">
        <v>205</v>
      </c>
      <c r="F256" s="45"/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48">
        <v>0</v>
      </c>
      <c r="V256" s="48">
        <v>0</v>
      </c>
      <c r="W256" s="48">
        <v>0</v>
      </c>
      <c r="X256" s="48">
        <v>0</v>
      </c>
      <c r="Y256" s="48">
        <v>0</v>
      </c>
      <c r="Z256" s="48">
        <v>0</v>
      </c>
      <c r="AA256" s="49"/>
      <c r="AB256" s="39">
        <v>0</v>
      </c>
      <c r="AC256" s="39">
        <v>0</v>
      </c>
      <c r="AD256" s="75"/>
      <c r="AE256" s="28" t="s">
        <v>32</v>
      </c>
      <c r="AF256" s="41"/>
      <c r="AG256" s="42"/>
    </row>
    <row r="257" spans="1:33" ht="15.75" hidden="1" customHeight="1" x14ac:dyDescent="0.25">
      <c r="A257" s="35"/>
      <c r="B257" s="36">
        <f t="shared" si="7"/>
        <v>0</v>
      </c>
      <c r="C257" s="37" t="str">
        <f t="shared" si="8"/>
        <v>hide</v>
      </c>
      <c r="D257" s="135"/>
      <c r="E257" s="68" t="s">
        <v>206</v>
      </c>
      <c r="F257" s="45"/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48">
        <v>0</v>
      </c>
      <c r="W257" s="48">
        <v>0</v>
      </c>
      <c r="X257" s="48">
        <v>0</v>
      </c>
      <c r="Y257" s="48">
        <v>0</v>
      </c>
      <c r="Z257" s="48">
        <v>0</v>
      </c>
      <c r="AA257" s="49"/>
      <c r="AB257" s="39">
        <v>0</v>
      </c>
      <c r="AC257" s="39">
        <v>0</v>
      </c>
      <c r="AD257" s="75"/>
      <c r="AE257" s="28" t="s">
        <v>32</v>
      </c>
      <c r="AF257" s="41"/>
      <c r="AG257" s="42"/>
    </row>
    <row r="258" spans="1:33" ht="15.75" hidden="1" customHeight="1" collapsed="1" x14ac:dyDescent="0.25">
      <c r="A258" s="137"/>
      <c r="B258" s="36">
        <f t="shared" si="7"/>
        <v>0</v>
      </c>
      <c r="C258" s="37" t="str">
        <f t="shared" si="8"/>
        <v>hide</v>
      </c>
      <c r="D258" s="135"/>
      <c r="E258" s="68" t="s">
        <v>207</v>
      </c>
      <c r="F258" s="45"/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9"/>
      <c r="AB258" s="39">
        <v>0</v>
      </c>
      <c r="AC258" s="39">
        <v>0</v>
      </c>
      <c r="AD258" s="75"/>
      <c r="AE258" s="28" t="s">
        <v>32</v>
      </c>
      <c r="AF258" s="41"/>
      <c r="AG258" s="42"/>
    </row>
    <row r="259" spans="1:33" ht="15.75" hidden="1" customHeight="1" collapsed="1" x14ac:dyDescent="0.25">
      <c r="A259" s="137"/>
      <c r="B259" s="36">
        <f t="shared" si="7"/>
        <v>0</v>
      </c>
      <c r="C259" s="37" t="str">
        <f t="shared" si="8"/>
        <v>hide</v>
      </c>
      <c r="D259" s="135"/>
      <c r="E259" s="68" t="s">
        <v>208</v>
      </c>
      <c r="F259" s="45"/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48">
        <v>0</v>
      </c>
      <c r="V259" s="48">
        <v>0</v>
      </c>
      <c r="W259" s="48">
        <v>0</v>
      </c>
      <c r="X259" s="48">
        <v>0</v>
      </c>
      <c r="Y259" s="48">
        <v>0</v>
      </c>
      <c r="Z259" s="48">
        <v>0</v>
      </c>
      <c r="AA259" s="49"/>
      <c r="AB259" s="39">
        <v>0</v>
      </c>
      <c r="AC259" s="39">
        <v>0</v>
      </c>
      <c r="AD259" s="75"/>
      <c r="AE259" s="28" t="s">
        <v>32</v>
      </c>
      <c r="AF259" s="41"/>
      <c r="AG259" s="42"/>
    </row>
    <row r="260" spans="1:33" ht="15.75" hidden="1" customHeight="1" collapsed="1" x14ac:dyDescent="0.25">
      <c r="A260" s="137"/>
      <c r="B260" s="36">
        <f t="shared" si="7"/>
        <v>0</v>
      </c>
      <c r="C260" s="37" t="str">
        <f t="shared" si="8"/>
        <v>hide</v>
      </c>
      <c r="D260" s="135"/>
      <c r="E260" s="73" t="s">
        <v>209</v>
      </c>
      <c r="F260" s="45"/>
      <c r="G260" s="44">
        <v>0</v>
      </c>
      <c r="H260" s="44">
        <v>0</v>
      </c>
      <c r="I260" s="44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49"/>
      <c r="AB260" s="39">
        <v>0</v>
      </c>
      <c r="AC260" s="39">
        <v>0</v>
      </c>
      <c r="AD260" s="75"/>
      <c r="AE260" s="28" t="s">
        <v>32</v>
      </c>
      <c r="AF260" s="41"/>
      <c r="AG260" s="42"/>
    </row>
    <row r="261" spans="1:33" ht="15.75" hidden="1" customHeight="1" collapsed="1" x14ac:dyDescent="0.25">
      <c r="A261" s="76"/>
      <c r="B261" s="36">
        <f t="shared" si="7"/>
        <v>0</v>
      </c>
      <c r="C261" s="37" t="str">
        <f t="shared" si="8"/>
        <v>hide</v>
      </c>
      <c r="D261" s="135"/>
      <c r="E261" s="68" t="s">
        <v>210</v>
      </c>
      <c r="F261" s="45"/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9"/>
      <c r="AB261" s="39">
        <v>0</v>
      </c>
      <c r="AC261" s="39">
        <v>0</v>
      </c>
      <c r="AD261" s="75"/>
      <c r="AE261" s="28" t="s">
        <v>32</v>
      </c>
      <c r="AF261" s="41"/>
      <c r="AG261" s="42"/>
    </row>
    <row r="262" spans="1:33" ht="15.75" hidden="1" customHeight="1" collapsed="1" x14ac:dyDescent="0.25">
      <c r="A262" s="137"/>
      <c r="B262" s="36">
        <f t="shared" si="7"/>
        <v>0</v>
      </c>
      <c r="C262" s="37" t="str">
        <f t="shared" si="8"/>
        <v>hide</v>
      </c>
      <c r="D262" s="135"/>
      <c r="E262" s="68" t="s">
        <v>211</v>
      </c>
      <c r="F262" s="39"/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48">
        <v>0</v>
      </c>
      <c r="V262" s="48">
        <v>0</v>
      </c>
      <c r="W262" s="48">
        <v>0</v>
      </c>
      <c r="X262" s="48">
        <v>0</v>
      </c>
      <c r="Y262" s="48">
        <v>0</v>
      </c>
      <c r="Z262" s="48">
        <v>0</v>
      </c>
      <c r="AA262" s="49"/>
      <c r="AB262" s="39">
        <v>0</v>
      </c>
      <c r="AC262" s="39">
        <v>0</v>
      </c>
      <c r="AD262" s="75"/>
      <c r="AE262" s="28" t="s">
        <v>32</v>
      </c>
      <c r="AF262" s="41"/>
      <c r="AG262" s="42"/>
    </row>
    <row r="263" spans="1:33" ht="15.75" hidden="1" customHeight="1" collapsed="1" x14ac:dyDescent="0.25">
      <c r="A263" s="137"/>
      <c r="B263" s="36">
        <f t="shared" si="7"/>
        <v>0</v>
      </c>
      <c r="C263" s="37" t="str">
        <f t="shared" si="8"/>
        <v>hide</v>
      </c>
      <c r="D263" s="135"/>
      <c r="E263" s="68" t="s">
        <v>212</v>
      </c>
      <c r="F263" s="39"/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48">
        <v>0</v>
      </c>
      <c r="V263" s="48">
        <v>0</v>
      </c>
      <c r="W263" s="48">
        <v>0</v>
      </c>
      <c r="X263" s="48">
        <v>0</v>
      </c>
      <c r="Y263" s="48">
        <v>0</v>
      </c>
      <c r="Z263" s="48">
        <v>0</v>
      </c>
      <c r="AA263" s="49"/>
      <c r="AB263" s="39">
        <v>0</v>
      </c>
      <c r="AC263" s="39">
        <v>0</v>
      </c>
      <c r="AD263" s="75"/>
      <c r="AE263" s="28" t="s">
        <v>32</v>
      </c>
      <c r="AF263" s="41"/>
      <c r="AG263" s="42"/>
    </row>
    <row r="264" spans="1:33" ht="15.75" hidden="1" customHeight="1" collapsed="1" x14ac:dyDescent="0.25">
      <c r="A264" s="137"/>
      <c r="B264" s="36">
        <f t="shared" si="7"/>
        <v>0</v>
      </c>
      <c r="C264" s="37" t="str">
        <f t="shared" si="8"/>
        <v>hide</v>
      </c>
      <c r="D264" s="135"/>
      <c r="E264" s="68" t="s">
        <v>213</v>
      </c>
      <c r="F264" s="45"/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9"/>
      <c r="AB264" s="39">
        <v>0</v>
      </c>
      <c r="AC264" s="39">
        <v>0</v>
      </c>
      <c r="AD264" s="75"/>
      <c r="AE264" s="28" t="s">
        <v>32</v>
      </c>
      <c r="AF264" s="41"/>
      <c r="AG264" s="42"/>
    </row>
    <row r="265" spans="1:33" ht="15.75" hidden="1" customHeight="1" x14ac:dyDescent="0.25">
      <c r="A265" s="35"/>
      <c r="B265" s="36">
        <f t="shared" si="7"/>
        <v>0</v>
      </c>
      <c r="C265" s="37" t="str">
        <f t="shared" si="8"/>
        <v>hide</v>
      </c>
      <c r="D265" s="77"/>
      <c r="E265" s="68" t="s">
        <v>214</v>
      </c>
      <c r="F265" s="45"/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48">
        <v>0</v>
      </c>
      <c r="V265" s="48">
        <v>0</v>
      </c>
      <c r="W265" s="48">
        <v>0</v>
      </c>
      <c r="X265" s="48">
        <v>0</v>
      </c>
      <c r="Y265" s="48">
        <v>0</v>
      </c>
      <c r="Z265" s="48">
        <v>0</v>
      </c>
      <c r="AA265" s="49"/>
      <c r="AB265" s="39">
        <v>0</v>
      </c>
      <c r="AC265" s="39">
        <v>0</v>
      </c>
      <c r="AD265" s="41"/>
      <c r="AE265" s="28" t="s">
        <v>105</v>
      </c>
      <c r="AF265" s="41"/>
      <c r="AG265" s="42"/>
    </row>
    <row r="266" spans="1:33" ht="15.75" hidden="1" customHeight="1" x14ac:dyDescent="0.25">
      <c r="A266" s="59"/>
      <c r="B266" s="36">
        <f t="shared" si="7"/>
        <v>0</v>
      </c>
      <c r="C266" s="37" t="str">
        <f t="shared" si="8"/>
        <v>hide</v>
      </c>
      <c r="D266" s="77"/>
      <c r="E266" s="68" t="s">
        <v>42</v>
      </c>
      <c r="F266" s="45"/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48">
        <v>0</v>
      </c>
      <c r="V266" s="48">
        <v>0</v>
      </c>
      <c r="W266" s="48">
        <v>0</v>
      </c>
      <c r="X266" s="48">
        <v>0</v>
      </c>
      <c r="Y266" s="48">
        <v>0</v>
      </c>
      <c r="Z266" s="48">
        <v>0</v>
      </c>
      <c r="AA266" s="49"/>
      <c r="AB266" s="39">
        <v>0</v>
      </c>
      <c r="AC266" s="39">
        <v>0</v>
      </c>
      <c r="AD266" s="41"/>
      <c r="AE266" s="28" t="s">
        <v>108</v>
      </c>
      <c r="AF266" s="41"/>
      <c r="AG266" s="42"/>
    </row>
    <row r="267" spans="1:33" hidden="1" x14ac:dyDescent="0.25">
      <c r="A267" s="59"/>
      <c r="B267" s="36">
        <f t="shared" si="7"/>
        <v>0</v>
      </c>
      <c r="C267" s="37" t="str">
        <f t="shared" si="8"/>
        <v>hide</v>
      </c>
      <c r="D267" s="77"/>
      <c r="E267" s="68" t="s">
        <v>42</v>
      </c>
      <c r="F267" s="39"/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48">
        <v>0</v>
      </c>
      <c r="V267" s="48">
        <v>0</v>
      </c>
      <c r="W267" s="48">
        <v>0</v>
      </c>
      <c r="X267" s="48">
        <v>0</v>
      </c>
      <c r="Y267" s="48">
        <v>0</v>
      </c>
      <c r="Z267" s="48">
        <v>0</v>
      </c>
      <c r="AA267" s="49"/>
      <c r="AB267" s="39">
        <v>0</v>
      </c>
      <c r="AC267" s="39">
        <v>0</v>
      </c>
      <c r="AD267" s="41"/>
      <c r="AE267" s="28" t="s">
        <v>110</v>
      </c>
      <c r="AF267" s="41"/>
      <c r="AG267" s="42"/>
    </row>
    <row r="268" spans="1:33" ht="15.75" hidden="1" customHeight="1" x14ac:dyDescent="0.25">
      <c r="A268" s="59"/>
      <c r="B268" s="36">
        <f t="shared" si="7"/>
        <v>0</v>
      </c>
      <c r="C268" s="37" t="str">
        <f t="shared" si="8"/>
        <v>hide</v>
      </c>
      <c r="D268" s="77"/>
      <c r="E268" s="68" t="s">
        <v>215</v>
      </c>
      <c r="F268" s="45"/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48">
        <v>0</v>
      </c>
      <c r="V268" s="48">
        <v>0</v>
      </c>
      <c r="W268" s="48">
        <v>0</v>
      </c>
      <c r="X268" s="48">
        <v>0</v>
      </c>
      <c r="Y268" s="48">
        <v>0</v>
      </c>
      <c r="Z268" s="48">
        <v>0</v>
      </c>
      <c r="AA268" s="49"/>
      <c r="AB268" s="39">
        <v>0</v>
      </c>
      <c r="AC268" s="39">
        <v>0</v>
      </c>
      <c r="AD268" s="41"/>
      <c r="AE268" s="28" t="s">
        <v>110</v>
      </c>
      <c r="AF268" s="41"/>
      <c r="AG268" s="42"/>
    </row>
    <row r="269" spans="1:33" ht="15.75" hidden="1" customHeight="1" x14ac:dyDescent="0.25">
      <c r="A269" s="59"/>
      <c r="B269" s="36">
        <f t="shared" si="7"/>
        <v>0</v>
      </c>
      <c r="C269" s="37" t="str">
        <f t="shared" si="8"/>
        <v>hide</v>
      </c>
      <c r="D269" s="77"/>
      <c r="E269" s="68" t="s">
        <v>216</v>
      </c>
      <c r="F269" s="45"/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48">
        <v>0</v>
      </c>
      <c r="V269" s="48">
        <v>0</v>
      </c>
      <c r="W269" s="48">
        <v>0</v>
      </c>
      <c r="X269" s="48">
        <v>0</v>
      </c>
      <c r="Y269" s="48">
        <v>0</v>
      </c>
      <c r="Z269" s="48">
        <v>0</v>
      </c>
      <c r="AA269" s="49"/>
      <c r="AB269" s="39">
        <v>0</v>
      </c>
      <c r="AC269" s="39">
        <v>0</v>
      </c>
      <c r="AD269" s="41"/>
      <c r="AE269" s="28" t="s">
        <v>110</v>
      </c>
      <c r="AF269" s="41"/>
      <c r="AG269" s="42"/>
    </row>
    <row r="270" spans="1:33" ht="15.75" hidden="1" customHeight="1" x14ac:dyDescent="0.25">
      <c r="A270" s="35"/>
      <c r="B270" s="36">
        <f t="shared" ref="B270:B337" si="9">COUNTIF(G270:Z270,"&lt;&gt;0")</f>
        <v>0</v>
      </c>
      <c r="C270" s="37" t="str">
        <f t="shared" si="8"/>
        <v>hide</v>
      </c>
      <c r="D270" s="47"/>
      <c r="E270" s="68" t="s">
        <v>217</v>
      </c>
      <c r="F270" s="45"/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0</v>
      </c>
      <c r="U270" s="48">
        <v>0</v>
      </c>
      <c r="V270" s="48">
        <v>0</v>
      </c>
      <c r="W270" s="48">
        <v>0</v>
      </c>
      <c r="X270" s="48">
        <v>0</v>
      </c>
      <c r="Y270" s="48">
        <v>0</v>
      </c>
      <c r="Z270" s="48">
        <v>0</v>
      </c>
      <c r="AA270" s="40"/>
      <c r="AB270" s="39">
        <v>0</v>
      </c>
      <c r="AC270" s="39">
        <v>0</v>
      </c>
      <c r="AD270" s="41"/>
      <c r="AE270" s="28" t="s">
        <v>110</v>
      </c>
      <c r="AF270" s="41"/>
      <c r="AG270" s="42"/>
    </row>
    <row r="271" spans="1:33" hidden="1" x14ac:dyDescent="0.25">
      <c r="A271" s="59"/>
      <c r="B271" s="36">
        <f t="shared" si="9"/>
        <v>0</v>
      </c>
      <c r="C271" s="37" t="str">
        <f t="shared" si="8"/>
        <v>hide</v>
      </c>
      <c r="D271" s="77"/>
      <c r="E271" s="68" t="s">
        <v>218</v>
      </c>
      <c r="F271" s="45"/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48">
        <v>0</v>
      </c>
      <c r="V271" s="48">
        <v>0</v>
      </c>
      <c r="W271" s="48">
        <v>0</v>
      </c>
      <c r="X271" s="48">
        <v>0</v>
      </c>
      <c r="Y271" s="48">
        <v>0</v>
      </c>
      <c r="Z271" s="48">
        <v>0</v>
      </c>
      <c r="AA271" s="49"/>
      <c r="AB271" s="39">
        <v>0</v>
      </c>
      <c r="AC271" s="39">
        <v>0</v>
      </c>
      <c r="AD271" s="41"/>
      <c r="AE271" s="28" t="s">
        <v>110</v>
      </c>
      <c r="AF271" s="41"/>
      <c r="AG271" s="42"/>
    </row>
    <row r="272" spans="1:33" ht="15.75" hidden="1" customHeight="1" x14ac:dyDescent="0.25">
      <c r="A272" s="59"/>
      <c r="B272" s="36">
        <f t="shared" si="9"/>
        <v>0</v>
      </c>
      <c r="C272" s="37" t="str">
        <f t="shared" si="8"/>
        <v>hide</v>
      </c>
      <c r="D272" s="77"/>
      <c r="E272" s="68" t="s">
        <v>219</v>
      </c>
      <c r="F272" s="39"/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48">
        <v>0</v>
      </c>
      <c r="V272" s="48">
        <v>0</v>
      </c>
      <c r="W272" s="48">
        <v>0</v>
      </c>
      <c r="X272" s="48">
        <v>0</v>
      </c>
      <c r="Y272" s="48">
        <v>0</v>
      </c>
      <c r="Z272" s="48">
        <v>0</v>
      </c>
      <c r="AA272" s="49"/>
      <c r="AB272" s="39">
        <v>0</v>
      </c>
      <c r="AC272" s="39">
        <v>0</v>
      </c>
      <c r="AD272" s="41"/>
      <c r="AE272" s="28" t="s">
        <v>110</v>
      </c>
      <c r="AF272" s="41"/>
      <c r="AG272" s="42"/>
    </row>
    <row r="273" spans="1:33" ht="15.75" hidden="1" customHeight="1" x14ac:dyDescent="0.25">
      <c r="A273" s="59"/>
      <c r="B273" s="36">
        <f t="shared" si="9"/>
        <v>0</v>
      </c>
      <c r="C273" s="37" t="str">
        <f t="shared" si="8"/>
        <v>hide</v>
      </c>
      <c r="D273" s="77"/>
      <c r="E273" s="68" t="s">
        <v>220</v>
      </c>
      <c r="F273" s="45"/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9"/>
      <c r="AB273" s="39">
        <v>0</v>
      </c>
      <c r="AC273" s="39">
        <v>0</v>
      </c>
      <c r="AD273" s="41"/>
      <c r="AE273" s="28" t="s">
        <v>110</v>
      </c>
      <c r="AF273" s="41"/>
      <c r="AG273" s="42"/>
    </row>
    <row r="274" spans="1:33" ht="15.75" hidden="1" customHeight="1" x14ac:dyDescent="0.25">
      <c r="A274" s="59"/>
      <c r="B274" s="36">
        <f t="shared" si="9"/>
        <v>0</v>
      </c>
      <c r="C274" s="37" t="str">
        <f t="shared" si="8"/>
        <v>hide</v>
      </c>
      <c r="D274" s="77"/>
      <c r="E274" s="68" t="s">
        <v>221</v>
      </c>
      <c r="F274" s="45"/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48">
        <v>0</v>
      </c>
      <c r="V274" s="48">
        <v>0</v>
      </c>
      <c r="W274" s="48">
        <v>0</v>
      </c>
      <c r="X274" s="48">
        <v>0</v>
      </c>
      <c r="Y274" s="48">
        <v>0</v>
      </c>
      <c r="Z274" s="48">
        <v>0</v>
      </c>
      <c r="AA274" s="49"/>
      <c r="AB274" s="39">
        <v>0</v>
      </c>
      <c r="AC274" s="39">
        <v>0</v>
      </c>
      <c r="AD274" s="41"/>
      <c r="AE274" s="28" t="s">
        <v>110</v>
      </c>
      <c r="AF274" s="41"/>
      <c r="AG274" s="42"/>
    </row>
    <row r="275" spans="1:33" ht="15.75" hidden="1" customHeight="1" x14ac:dyDescent="0.25">
      <c r="A275" s="59"/>
      <c r="B275" s="36">
        <f t="shared" si="9"/>
        <v>0</v>
      </c>
      <c r="C275" s="37" t="str">
        <f t="shared" si="8"/>
        <v>hide</v>
      </c>
      <c r="D275" s="77"/>
      <c r="E275" s="68" t="s">
        <v>222</v>
      </c>
      <c r="F275" s="45"/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48">
        <v>0</v>
      </c>
      <c r="V275" s="48">
        <v>0</v>
      </c>
      <c r="W275" s="48">
        <v>0</v>
      </c>
      <c r="X275" s="48">
        <v>0</v>
      </c>
      <c r="Y275" s="48">
        <v>0</v>
      </c>
      <c r="Z275" s="48">
        <v>0</v>
      </c>
      <c r="AA275" s="49"/>
      <c r="AB275" s="39">
        <v>0</v>
      </c>
      <c r="AC275" s="39">
        <v>0</v>
      </c>
      <c r="AD275" s="41"/>
      <c r="AE275" s="28" t="s">
        <v>110</v>
      </c>
      <c r="AF275" s="41"/>
      <c r="AG275" s="42"/>
    </row>
    <row r="276" spans="1:33" ht="15.75" hidden="1" customHeight="1" x14ac:dyDescent="0.25">
      <c r="A276" s="59"/>
      <c r="B276" s="36">
        <f t="shared" si="9"/>
        <v>0</v>
      </c>
      <c r="C276" s="37" t="str">
        <f t="shared" si="8"/>
        <v>hide</v>
      </c>
      <c r="D276" s="77"/>
      <c r="E276" s="68" t="s">
        <v>42</v>
      </c>
      <c r="F276" s="45"/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48">
        <v>0</v>
      </c>
      <c r="V276" s="48">
        <v>0</v>
      </c>
      <c r="W276" s="48">
        <v>0</v>
      </c>
      <c r="X276" s="48">
        <v>0</v>
      </c>
      <c r="Y276" s="48">
        <v>0</v>
      </c>
      <c r="Z276" s="48">
        <v>0</v>
      </c>
      <c r="AA276" s="49"/>
      <c r="AB276" s="39">
        <v>0</v>
      </c>
      <c r="AC276" s="39">
        <v>0</v>
      </c>
      <c r="AD276" s="41"/>
      <c r="AE276" s="28" t="s">
        <v>110</v>
      </c>
      <c r="AF276" s="41"/>
      <c r="AG276" s="42"/>
    </row>
    <row r="277" spans="1:33" ht="15.75" hidden="1" customHeight="1" thickBot="1" x14ac:dyDescent="0.3">
      <c r="A277" s="59"/>
      <c r="B277" s="36">
        <f t="shared" si="9"/>
        <v>0</v>
      </c>
      <c r="C277" s="37" t="str">
        <f t="shared" si="8"/>
        <v>hide</v>
      </c>
      <c r="D277" s="77"/>
      <c r="E277" s="68" t="s">
        <v>42</v>
      </c>
      <c r="F277" s="45"/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0</v>
      </c>
      <c r="U277" s="48">
        <v>0</v>
      </c>
      <c r="V277" s="48">
        <v>0</v>
      </c>
      <c r="W277" s="48">
        <v>0</v>
      </c>
      <c r="X277" s="48">
        <v>0</v>
      </c>
      <c r="Y277" s="48">
        <v>0</v>
      </c>
      <c r="Z277" s="48">
        <v>0</v>
      </c>
      <c r="AA277" s="49"/>
      <c r="AB277" s="39">
        <v>0</v>
      </c>
      <c r="AC277" s="39">
        <v>0</v>
      </c>
      <c r="AD277" s="41"/>
      <c r="AE277" s="28" t="s">
        <v>110</v>
      </c>
      <c r="AF277" s="41"/>
      <c r="AG277" s="42"/>
    </row>
    <row r="278" spans="1:33" ht="15.75" hidden="1" customHeight="1" thickBot="1" x14ac:dyDescent="0.3">
      <c r="A278" s="59"/>
      <c r="B278" s="36">
        <f t="shared" si="9"/>
        <v>0</v>
      </c>
      <c r="C278" s="37" t="str">
        <f t="shared" si="8"/>
        <v>hide</v>
      </c>
      <c r="D278" s="77"/>
      <c r="E278" s="55" t="s">
        <v>124</v>
      </c>
      <c r="F278" s="56"/>
      <c r="G278" s="57">
        <v>0</v>
      </c>
      <c r="H278" s="57">
        <v>0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57">
        <v>0</v>
      </c>
      <c r="S278" s="57">
        <v>0</v>
      </c>
      <c r="T278" s="57">
        <v>0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  <c r="Z278" s="57">
        <v>0</v>
      </c>
      <c r="AA278" s="49"/>
      <c r="AB278" s="57">
        <v>0</v>
      </c>
      <c r="AC278" s="57">
        <v>0</v>
      </c>
      <c r="AD278" s="41"/>
      <c r="AE278" s="28" t="s">
        <v>110</v>
      </c>
      <c r="AF278" s="41"/>
      <c r="AG278" s="42"/>
    </row>
    <row r="279" spans="1:33" ht="15.75" hidden="1" customHeight="1" x14ac:dyDescent="0.25">
      <c r="A279" s="59"/>
      <c r="B279" s="36">
        <f t="shared" si="9"/>
        <v>0</v>
      </c>
      <c r="C279" s="37" t="str">
        <f t="shared" si="8"/>
        <v>hide</v>
      </c>
      <c r="D279" s="77"/>
      <c r="E279" s="136" t="s">
        <v>223</v>
      </c>
      <c r="F279" s="45"/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0</v>
      </c>
      <c r="V279" s="48">
        <v>0</v>
      </c>
      <c r="W279" s="48">
        <v>0</v>
      </c>
      <c r="X279" s="48">
        <v>0</v>
      </c>
      <c r="Y279" s="48">
        <v>0</v>
      </c>
      <c r="Z279" s="48">
        <v>0</v>
      </c>
      <c r="AA279" s="49"/>
      <c r="AB279" s="48">
        <v>0</v>
      </c>
      <c r="AC279" s="48">
        <v>0</v>
      </c>
      <c r="AD279" s="41"/>
      <c r="AE279" s="28" t="s">
        <v>110</v>
      </c>
      <c r="AF279" s="41"/>
      <c r="AG279" s="42"/>
    </row>
    <row r="280" spans="1:33" ht="15.75" hidden="1" customHeight="1" x14ac:dyDescent="0.25">
      <c r="A280" s="59"/>
      <c r="B280" s="36">
        <f t="shared" si="9"/>
        <v>0</v>
      </c>
      <c r="C280" s="37" t="str">
        <f t="shared" si="8"/>
        <v>hide</v>
      </c>
      <c r="D280" s="77"/>
      <c r="E280" s="74" t="s">
        <v>42</v>
      </c>
      <c r="F280" s="45"/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48">
        <v>0</v>
      </c>
      <c r="V280" s="48">
        <v>0</v>
      </c>
      <c r="W280" s="48">
        <v>0</v>
      </c>
      <c r="X280" s="48">
        <v>0</v>
      </c>
      <c r="Y280" s="48">
        <v>0</v>
      </c>
      <c r="Z280" s="48">
        <v>0</v>
      </c>
      <c r="AA280" s="49"/>
      <c r="AB280" s="39">
        <v>0</v>
      </c>
      <c r="AC280" s="39">
        <v>0</v>
      </c>
      <c r="AD280" s="41"/>
      <c r="AE280" s="28" t="s">
        <v>110</v>
      </c>
      <c r="AF280" s="41"/>
      <c r="AG280" s="42"/>
    </row>
    <row r="281" spans="1:33" ht="15.75" hidden="1" customHeight="1" x14ac:dyDescent="0.25">
      <c r="A281" s="59"/>
      <c r="B281" s="36">
        <f t="shared" si="9"/>
        <v>0</v>
      </c>
      <c r="C281" s="37" t="str">
        <f t="shared" si="8"/>
        <v>hide</v>
      </c>
      <c r="D281" s="77"/>
      <c r="E281" s="74" t="s">
        <v>42</v>
      </c>
      <c r="F281" s="45"/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  <c r="V281" s="48">
        <v>0</v>
      </c>
      <c r="W281" s="48">
        <v>0</v>
      </c>
      <c r="X281" s="48">
        <v>0</v>
      </c>
      <c r="Y281" s="48">
        <v>0</v>
      </c>
      <c r="Z281" s="48">
        <v>0</v>
      </c>
      <c r="AA281" s="49"/>
      <c r="AB281" s="39">
        <v>0</v>
      </c>
      <c r="AC281" s="39">
        <v>0</v>
      </c>
      <c r="AD281" s="41"/>
      <c r="AE281" s="28" t="s">
        <v>110</v>
      </c>
      <c r="AF281" s="41"/>
      <c r="AG281" s="42"/>
    </row>
    <row r="282" spans="1:33" ht="15.75" hidden="1" customHeight="1" x14ac:dyDescent="0.25">
      <c r="A282" s="59"/>
      <c r="B282" s="36">
        <f t="shared" si="9"/>
        <v>0</v>
      </c>
      <c r="C282" s="37" t="str">
        <f t="shared" ref="C282:C345" si="10">IF(B282=0,"hide",IF(OR(AE282="Wind",AE282="DSM, Class 1"),"Detail",""))</f>
        <v>hide</v>
      </c>
      <c r="D282" s="77"/>
      <c r="E282" s="74" t="s">
        <v>42</v>
      </c>
      <c r="F282" s="45"/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63">
        <v>0</v>
      </c>
      <c r="V282" s="63">
        <v>0</v>
      </c>
      <c r="W282" s="63">
        <v>0</v>
      </c>
      <c r="X282" s="63">
        <v>0</v>
      </c>
      <c r="Y282" s="63">
        <v>0</v>
      </c>
      <c r="Z282" s="63">
        <v>0</v>
      </c>
      <c r="AA282" s="49"/>
      <c r="AB282" s="44">
        <v>0</v>
      </c>
      <c r="AC282" s="44">
        <v>0</v>
      </c>
      <c r="AD282" s="41"/>
      <c r="AE282" s="28" t="s">
        <v>110</v>
      </c>
      <c r="AF282" s="41"/>
      <c r="AG282" s="42"/>
    </row>
    <row r="283" spans="1:33" ht="15.75" hidden="1" customHeight="1" x14ac:dyDescent="0.25">
      <c r="A283" s="59"/>
      <c r="B283" s="36">
        <f t="shared" si="9"/>
        <v>0</v>
      </c>
      <c r="C283" s="37" t="str">
        <f t="shared" si="10"/>
        <v>hide</v>
      </c>
      <c r="D283" s="77"/>
      <c r="E283" s="74" t="s">
        <v>224</v>
      </c>
      <c r="F283" s="45"/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63">
        <v>0</v>
      </c>
      <c r="V283" s="63">
        <v>0</v>
      </c>
      <c r="W283" s="63">
        <v>0</v>
      </c>
      <c r="X283" s="63">
        <v>0</v>
      </c>
      <c r="Y283" s="63">
        <v>0</v>
      </c>
      <c r="Z283" s="63">
        <v>0</v>
      </c>
      <c r="AA283" s="49"/>
      <c r="AB283" s="44">
        <v>0</v>
      </c>
      <c r="AC283" s="44">
        <v>0</v>
      </c>
      <c r="AD283" s="41"/>
      <c r="AE283" s="28" t="s">
        <v>110</v>
      </c>
      <c r="AF283" s="41"/>
      <c r="AG283" s="42"/>
    </row>
    <row r="284" spans="1:33" ht="15.75" hidden="1" customHeight="1" x14ac:dyDescent="0.25">
      <c r="A284" s="59"/>
      <c r="B284" s="36">
        <f t="shared" si="9"/>
        <v>0</v>
      </c>
      <c r="C284" s="37" t="str">
        <f t="shared" si="10"/>
        <v>hide</v>
      </c>
      <c r="D284" s="77"/>
      <c r="E284" s="74" t="s">
        <v>225</v>
      </c>
      <c r="F284" s="45"/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63">
        <v>0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49"/>
      <c r="AB284" s="44">
        <v>0</v>
      </c>
      <c r="AC284" s="44">
        <v>0</v>
      </c>
      <c r="AD284" s="41"/>
      <c r="AE284" s="28" t="s">
        <v>110</v>
      </c>
      <c r="AF284" s="41"/>
      <c r="AG284" s="42"/>
    </row>
    <row r="285" spans="1:33" ht="15.75" customHeight="1" x14ac:dyDescent="0.25">
      <c r="A285" s="59"/>
      <c r="B285" s="36">
        <f t="shared" si="9"/>
        <v>2</v>
      </c>
      <c r="C285" s="37" t="str">
        <f t="shared" si="10"/>
        <v>Detail</v>
      </c>
      <c r="D285" s="77"/>
      <c r="E285" s="74" t="s">
        <v>226</v>
      </c>
      <c r="F285" s="45"/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3.62</v>
      </c>
      <c r="T285" s="63">
        <v>0</v>
      </c>
      <c r="U285" s="63">
        <v>0</v>
      </c>
      <c r="V285" s="63">
        <v>0</v>
      </c>
      <c r="W285" s="63">
        <v>0</v>
      </c>
      <c r="X285" s="63">
        <v>0</v>
      </c>
      <c r="Y285" s="63">
        <v>0</v>
      </c>
      <c r="Z285" s="63">
        <v>0.57999999999999996</v>
      </c>
      <c r="AA285" s="49"/>
      <c r="AB285" s="44">
        <v>0</v>
      </c>
      <c r="AC285" s="44">
        <v>4.2</v>
      </c>
      <c r="AD285" s="41"/>
      <c r="AE285" s="28" t="s">
        <v>110</v>
      </c>
      <c r="AF285" s="41"/>
      <c r="AG285" s="42"/>
    </row>
    <row r="286" spans="1:33" ht="15.75" customHeight="1" x14ac:dyDescent="0.25">
      <c r="A286" s="59"/>
      <c r="B286" s="36">
        <f t="shared" si="9"/>
        <v>2</v>
      </c>
      <c r="C286" s="37" t="str">
        <f t="shared" si="10"/>
        <v>Detail</v>
      </c>
      <c r="D286" s="77"/>
      <c r="E286" s="68" t="s">
        <v>227</v>
      </c>
      <c r="F286" s="45"/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10.62</v>
      </c>
      <c r="T286" s="63">
        <v>0</v>
      </c>
      <c r="U286" s="63">
        <v>0</v>
      </c>
      <c r="V286" s="63">
        <v>0</v>
      </c>
      <c r="W286" s="63">
        <v>0</v>
      </c>
      <c r="X286" s="63">
        <v>0</v>
      </c>
      <c r="Y286" s="63">
        <v>0</v>
      </c>
      <c r="Z286" s="63">
        <v>11.69</v>
      </c>
      <c r="AA286" s="49"/>
      <c r="AB286" s="44">
        <v>0</v>
      </c>
      <c r="AC286" s="44">
        <v>22.31</v>
      </c>
      <c r="AD286" s="41"/>
      <c r="AE286" s="28" t="s">
        <v>110</v>
      </c>
      <c r="AF286" s="41"/>
      <c r="AG286" s="42"/>
    </row>
    <row r="287" spans="1:33" ht="15.75" hidden="1" customHeight="1" x14ac:dyDescent="0.25">
      <c r="A287" s="59"/>
      <c r="B287" s="36">
        <f t="shared" si="9"/>
        <v>0</v>
      </c>
      <c r="C287" s="37" t="str">
        <f t="shared" si="10"/>
        <v>hide</v>
      </c>
      <c r="D287" s="77"/>
      <c r="E287" s="68" t="s">
        <v>228</v>
      </c>
      <c r="F287" s="45"/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63">
        <v>0</v>
      </c>
      <c r="V287" s="63">
        <v>0</v>
      </c>
      <c r="W287" s="63">
        <v>0</v>
      </c>
      <c r="X287" s="63">
        <v>0</v>
      </c>
      <c r="Y287" s="63">
        <v>0</v>
      </c>
      <c r="Z287" s="63">
        <v>0</v>
      </c>
      <c r="AA287" s="49"/>
      <c r="AB287" s="44">
        <v>0</v>
      </c>
      <c r="AC287" s="44">
        <v>0</v>
      </c>
      <c r="AD287" s="41"/>
      <c r="AE287" s="28" t="s">
        <v>110</v>
      </c>
      <c r="AF287" s="41"/>
      <c r="AG287" s="42"/>
    </row>
    <row r="288" spans="1:33" ht="15.75" customHeight="1" collapsed="1" x14ac:dyDescent="0.25">
      <c r="A288" s="78"/>
      <c r="B288" s="36">
        <f t="shared" si="9"/>
        <v>1</v>
      </c>
      <c r="C288" s="37" t="str">
        <f t="shared" si="10"/>
        <v>Detail</v>
      </c>
      <c r="D288" s="77"/>
      <c r="E288" s="68" t="s">
        <v>229</v>
      </c>
      <c r="F288" s="45"/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8.42</v>
      </c>
      <c r="T288" s="63">
        <v>0</v>
      </c>
      <c r="U288" s="63">
        <v>0</v>
      </c>
      <c r="V288" s="63">
        <v>0</v>
      </c>
      <c r="W288" s="63">
        <v>0</v>
      </c>
      <c r="X288" s="63">
        <v>0</v>
      </c>
      <c r="Y288" s="63">
        <v>0</v>
      </c>
      <c r="Z288" s="63">
        <v>0</v>
      </c>
      <c r="AA288" s="49"/>
      <c r="AB288" s="44">
        <v>0</v>
      </c>
      <c r="AC288" s="44">
        <v>8.42</v>
      </c>
      <c r="AD288" s="41"/>
      <c r="AE288" s="65" t="s">
        <v>110</v>
      </c>
      <c r="AF288" s="41"/>
      <c r="AG288" s="42"/>
    </row>
    <row r="289" spans="1:33" x14ac:dyDescent="0.25">
      <c r="A289" s="59"/>
      <c r="B289" s="36">
        <f t="shared" si="9"/>
        <v>1</v>
      </c>
      <c r="C289" s="37" t="str">
        <f t="shared" si="10"/>
        <v/>
      </c>
      <c r="D289" s="77"/>
      <c r="E289" s="68" t="s">
        <v>230</v>
      </c>
      <c r="F289" s="45"/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9.2100000000000009</v>
      </c>
      <c r="T289" s="63">
        <v>0</v>
      </c>
      <c r="U289" s="63">
        <v>0</v>
      </c>
      <c r="V289" s="63">
        <v>0</v>
      </c>
      <c r="W289" s="63">
        <v>0</v>
      </c>
      <c r="X289" s="63">
        <v>0</v>
      </c>
      <c r="Y289" s="63">
        <v>0</v>
      </c>
      <c r="Z289" s="63">
        <v>0</v>
      </c>
      <c r="AA289" s="49"/>
      <c r="AB289" s="44">
        <v>0</v>
      </c>
      <c r="AC289" s="44">
        <v>9.2100000000000009</v>
      </c>
      <c r="AD289" s="41"/>
      <c r="AE289" s="28" t="s">
        <v>134</v>
      </c>
      <c r="AF289" s="41"/>
      <c r="AG289" s="42"/>
    </row>
    <row r="290" spans="1:33" ht="15.75" hidden="1" customHeight="1" x14ac:dyDescent="0.25">
      <c r="A290" s="35"/>
      <c r="B290" s="36">
        <f t="shared" si="9"/>
        <v>0</v>
      </c>
      <c r="C290" s="37" t="str">
        <f t="shared" si="10"/>
        <v>hide</v>
      </c>
      <c r="D290" s="77"/>
      <c r="E290" s="68" t="s">
        <v>231</v>
      </c>
      <c r="F290" s="45"/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63">
        <v>0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49"/>
      <c r="AB290" s="44">
        <v>0</v>
      </c>
      <c r="AC290" s="44">
        <v>0</v>
      </c>
      <c r="AD290" s="41"/>
      <c r="AE290" s="28" t="s">
        <v>134</v>
      </c>
      <c r="AF290" s="41"/>
      <c r="AG290" s="42"/>
    </row>
    <row r="291" spans="1:33" ht="15.75" customHeight="1" thickBot="1" x14ac:dyDescent="0.3">
      <c r="A291" s="35"/>
      <c r="B291" s="36">
        <f t="shared" si="9"/>
        <v>2</v>
      </c>
      <c r="C291" s="37" t="str">
        <f t="shared" si="10"/>
        <v/>
      </c>
      <c r="D291" s="77"/>
      <c r="E291" s="68" t="s">
        <v>232</v>
      </c>
      <c r="F291" s="45"/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4.4800000000000004</v>
      </c>
      <c r="T291" s="63">
        <v>0</v>
      </c>
      <c r="U291" s="63">
        <v>0</v>
      </c>
      <c r="V291" s="63">
        <v>0</v>
      </c>
      <c r="W291" s="63">
        <v>0</v>
      </c>
      <c r="X291" s="63">
        <v>0</v>
      </c>
      <c r="Y291" s="63">
        <v>0</v>
      </c>
      <c r="Z291" s="63">
        <v>0.64</v>
      </c>
      <c r="AA291" s="49"/>
      <c r="AB291" s="44">
        <v>0</v>
      </c>
      <c r="AC291" s="44">
        <v>5.12</v>
      </c>
      <c r="AD291" s="41"/>
      <c r="AE291" s="28" t="s">
        <v>134</v>
      </c>
      <c r="AF291" s="41"/>
      <c r="AG291" s="42"/>
    </row>
    <row r="292" spans="1:33" ht="15.75" hidden="1" customHeight="1" collapsed="1" x14ac:dyDescent="0.25">
      <c r="A292" s="35"/>
      <c r="B292" s="36">
        <f t="shared" si="9"/>
        <v>0</v>
      </c>
      <c r="C292" s="37" t="str">
        <f t="shared" si="10"/>
        <v>hide</v>
      </c>
      <c r="D292" s="77"/>
      <c r="E292" s="68" t="s">
        <v>233</v>
      </c>
      <c r="F292" s="45"/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63">
        <v>0</v>
      </c>
      <c r="V292" s="63">
        <v>0</v>
      </c>
      <c r="W292" s="63">
        <v>0</v>
      </c>
      <c r="X292" s="63">
        <v>0</v>
      </c>
      <c r="Y292" s="63">
        <v>0</v>
      </c>
      <c r="Z292" s="63">
        <v>0</v>
      </c>
      <c r="AA292" s="49"/>
      <c r="AB292" s="44">
        <v>0</v>
      </c>
      <c r="AC292" s="44">
        <v>0</v>
      </c>
      <c r="AD292" s="41"/>
      <c r="AE292" s="28" t="s">
        <v>138</v>
      </c>
      <c r="AF292" s="41"/>
      <c r="AG292" s="42"/>
    </row>
    <row r="293" spans="1:33" ht="15.75" hidden="1" customHeight="1" x14ac:dyDescent="0.25">
      <c r="A293" s="35"/>
      <c r="B293" s="36">
        <f t="shared" si="9"/>
        <v>0</v>
      </c>
      <c r="C293" s="37" t="str">
        <f t="shared" si="10"/>
        <v>hide</v>
      </c>
      <c r="D293" s="77"/>
      <c r="E293" s="68" t="s">
        <v>234</v>
      </c>
      <c r="F293" s="45"/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63">
        <v>0</v>
      </c>
      <c r="V293" s="63">
        <v>0</v>
      </c>
      <c r="W293" s="63">
        <v>0</v>
      </c>
      <c r="X293" s="63">
        <v>0</v>
      </c>
      <c r="Y293" s="63">
        <v>0</v>
      </c>
      <c r="Z293" s="63">
        <v>0</v>
      </c>
      <c r="AA293" s="49"/>
      <c r="AB293" s="44">
        <v>0</v>
      </c>
      <c r="AC293" s="44">
        <v>0</v>
      </c>
      <c r="AD293" s="41"/>
      <c r="AE293" s="28" t="s">
        <v>138</v>
      </c>
      <c r="AF293" s="41"/>
      <c r="AG293" s="42"/>
    </row>
    <row r="294" spans="1:33" ht="15.75" hidden="1" customHeight="1" x14ac:dyDescent="0.25">
      <c r="A294" s="35"/>
      <c r="B294" s="36">
        <f t="shared" si="9"/>
        <v>0</v>
      </c>
      <c r="C294" s="37" t="str">
        <f t="shared" si="10"/>
        <v>hide</v>
      </c>
      <c r="D294" s="77"/>
      <c r="E294" s="68" t="s">
        <v>235</v>
      </c>
      <c r="F294" s="45"/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63">
        <v>0</v>
      </c>
      <c r="V294" s="63">
        <v>0</v>
      </c>
      <c r="W294" s="63">
        <v>0</v>
      </c>
      <c r="X294" s="63">
        <v>0</v>
      </c>
      <c r="Y294" s="63">
        <v>0</v>
      </c>
      <c r="Z294" s="63">
        <v>0</v>
      </c>
      <c r="AA294" s="49"/>
      <c r="AB294" s="44">
        <v>0</v>
      </c>
      <c r="AC294" s="44">
        <v>0</v>
      </c>
      <c r="AD294" s="41"/>
      <c r="AE294" s="28" t="s">
        <v>138</v>
      </c>
      <c r="AF294" s="41"/>
      <c r="AG294" s="42"/>
    </row>
    <row r="295" spans="1:33" ht="15.75" hidden="1" customHeight="1" collapsed="1" x14ac:dyDescent="0.25">
      <c r="A295" s="35"/>
      <c r="B295" s="36">
        <f t="shared" si="9"/>
        <v>0</v>
      </c>
      <c r="C295" s="37" t="str">
        <f t="shared" si="10"/>
        <v>hide</v>
      </c>
      <c r="D295" s="77"/>
      <c r="E295" s="68" t="s">
        <v>236</v>
      </c>
      <c r="F295" s="45"/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63">
        <v>0</v>
      </c>
      <c r="V295" s="63">
        <v>0</v>
      </c>
      <c r="W295" s="63">
        <v>0</v>
      </c>
      <c r="X295" s="63">
        <v>0</v>
      </c>
      <c r="Y295" s="63">
        <v>0</v>
      </c>
      <c r="Z295" s="63">
        <v>0</v>
      </c>
      <c r="AA295" s="49"/>
      <c r="AB295" s="44">
        <v>0</v>
      </c>
      <c r="AC295" s="44">
        <v>0</v>
      </c>
      <c r="AD295" s="41"/>
      <c r="AE295" s="28" t="s">
        <v>143</v>
      </c>
      <c r="AF295" s="41"/>
      <c r="AG295" s="42"/>
    </row>
    <row r="296" spans="1:33" ht="15.75" hidden="1" customHeight="1" x14ac:dyDescent="0.25">
      <c r="A296" s="35"/>
      <c r="B296" s="36">
        <f t="shared" si="9"/>
        <v>0</v>
      </c>
      <c r="C296" s="37" t="str">
        <f t="shared" si="10"/>
        <v>hide</v>
      </c>
      <c r="D296" s="47"/>
      <c r="E296" s="68" t="s">
        <v>237</v>
      </c>
      <c r="F296" s="45"/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63">
        <v>0</v>
      </c>
      <c r="V296" s="63">
        <v>0</v>
      </c>
      <c r="W296" s="63">
        <v>0</v>
      </c>
      <c r="X296" s="63">
        <v>0</v>
      </c>
      <c r="Y296" s="63">
        <v>0</v>
      </c>
      <c r="Z296" s="63">
        <v>0</v>
      </c>
      <c r="AA296" s="49"/>
      <c r="AB296" s="44">
        <v>0</v>
      </c>
      <c r="AC296" s="44">
        <v>0</v>
      </c>
      <c r="AE296" s="28" t="s">
        <v>145</v>
      </c>
    </row>
    <row r="297" spans="1:33" ht="15.75" hidden="1" customHeight="1" x14ac:dyDescent="0.25">
      <c r="A297" s="35"/>
      <c r="B297" s="36">
        <f t="shared" si="9"/>
        <v>0</v>
      </c>
      <c r="C297" s="37" t="str">
        <f t="shared" si="10"/>
        <v>hide</v>
      </c>
      <c r="D297" s="47"/>
      <c r="E297" s="68" t="s">
        <v>238</v>
      </c>
      <c r="F297" s="45"/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63">
        <v>0</v>
      </c>
      <c r="V297" s="63">
        <v>0</v>
      </c>
      <c r="W297" s="63">
        <v>0</v>
      </c>
      <c r="X297" s="63">
        <v>0</v>
      </c>
      <c r="Y297" s="63">
        <v>0</v>
      </c>
      <c r="Z297" s="63">
        <v>0</v>
      </c>
      <c r="AA297" s="49"/>
      <c r="AB297" s="44">
        <v>0</v>
      </c>
      <c r="AC297" s="44">
        <v>0</v>
      </c>
      <c r="AE297" s="28" t="s">
        <v>145</v>
      </c>
    </row>
    <row r="298" spans="1:33" ht="15.75" hidden="1" customHeight="1" x14ac:dyDescent="0.25">
      <c r="A298" s="35"/>
      <c r="B298" s="36">
        <f t="shared" si="9"/>
        <v>0</v>
      </c>
      <c r="C298" s="37" t="str">
        <f t="shared" si="10"/>
        <v>hide</v>
      </c>
      <c r="D298" s="47"/>
      <c r="E298" s="68" t="s">
        <v>239</v>
      </c>
      <c r="F298" s="45"/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63">
        <v>0</v>
      </c>
      <c r="V298" s="63">
        <v>0</v>
      </c>
      <c r="W298" s="63">
        <v>0</v>
      </c>
      <c r="X298" s="63">
        <v>0</v>
      </c>
      <c r="Y298" s="63">
        <v>0</v>
      </c>
      <c r="Z298" s="63">
        <v>0</v>
      </c>
      <c r="AA298" s="49"/>
      <c r="AB298" s="44">
        <v>0</v>
      </c>
      <c r="AC298" s="44">
        <v>0</v>
      </c>
      <c r="AE298" s="28" t="s">
        <v>145</v>
      </c>
    </row>
    <row r="299" spans="1:33" ht="15.75" hidden="1" customHeight="1" x14ac:dyDescent="0.25">
      <c r="A299" s="35"/>
      <c r="B299" s="36">
        <f t="shared" si="9"/>
        <v>0</v>
      </c>
      <c r="C299" s="37" t="str">
        <f t="shared" si="10"/>
        <v>hide</v>
      </c>
      <c r="D299" s="47"/>
      <c r="E299" s="68" t="s">
        <v>240</v>
      </c>
      <c r="F299" s="45"/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63">
        <v>0</v>
      </c>
      <c r="V299" s="63">
        <v>0</v>
      </c>
      <c r="W299" s="63">
        <v>0</v>
      </c>
      <c r="X299" s="63">
        <v>0</v>
      </c>
      <c r="Y299" s="63">
        <v>0</v>
      </c>
      <c r="Z299" s="63">
        <v>0</v>
      </c>
      <c r="AA299" s="49"/>
      <c r="AB299" s="44">
        <v>0</v>
      </c>
      <c r="AC299" s="44">
        <v>0</v>
      </c>
      <c r="AE299" s="28" t="s">
        <v>145</v>
      </c>
    </row>
    <row r="300" spans="1:33" ht="15.75" hidden="1" customHeight="1" x14ac:dyDescent="0.25">
      <c r="A300" s="35"/>
      <c r="B300" s="36">
        <f t="shared" si="9"/>
        <v>0</v>
      </c>
      <c r="C300" s="37" t="str">
        <f t="shared" si="10"/>
        <v>hide</v>
      </c>
      <c r="D300" s="47"/>
      <c r="E300" s="68" t="s">
        <v>241</v>
      </c>
      <c r="F300" s="45"/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63">
        <v>0</v>
      </c>
      <c r="V300" s="63">
        <v>0</v>
      </c>
      <c r="W300" s="63">
        <v>0</v>
      </c>
      <c r="X300" s="63">
        <v>0</v>
      </c>
      <c r="Y300" s="63">
        <v>0</v>
      </c>
      <c r="Z300" s="63">
        <v>0</v>
      </c>
      <c r="AA300" s="49"/>
      <c r="AB300" s="44">
        <v>0</v>
      </c>
      <c r="AC300" s="44">
        <v>0</v>
      </c>
      <c r="AE300" s="28" t="s">
        <v>145</v>
      </c>
    </row>
    <row r="301" spans="1:33" ht="15.75" hidden="1" customHeight="1" x14ac:dyDescent="0.25">
      <c r="A301" s="35"/>
      <c r="B301" s="36">
        <f t="shared" si="9"/>
        <v>0</v>
      </c>
      <c r="C301" s="37" t="str">
        <f t="shared" si="10"/>
        <v>hide</v>
      </c>
      <c r="D301" s="47"/>
      <c r="E301" s="68" t="s">
        <v>242</v>
      </c>
      <c r="F301" s="45"/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63">
        <v>0</v>
      </c>
      <c r="V301" s="63">
        <v>0</v>
      </c>
      <c r="W301" s="63">
        <v>0</v>
      </c>
      <c r="X301" s="63">
        <v>0</v>
      </c>
      <c r="Y301" s="63">
        <v>0</v>
      </c>
      <c r="Z301" s="63">
        <v>0</v>
      </c>
      <c r="AA301" s="49"/>
      <c r="AB301" s="44">
        <v>0</v>
      </c>
      <c r="AC301" s="44">
        <v>0</v>
      </c>
      <c r="AE301" s="28" t="s">
        <v>145</v>
      </c>
    </row>
    <row r="302" spans="1:33" ht="15.75" hidden="1" customHeight="1" x14ac:dyDescent="0.25">
      <c r="A302" s="35"/>
      <c r="B302" s="36">
        <f t="shared" si="9"/>
        <v>0</v>
      </c>
      <c r="C302" s="37" t="str">
        <f t="shared" si="10"/>
        <v>hide</v>
      </c>
      <c r="D302" s="47"/>
      <c r="E302" s="68" t="s">
        <v>243</v>
      </c>
      <c r="F302" s="45"/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>
        <v>0</v>
      </c>
      <c r="V302" s="63">
        <v>0</v>
      </c>
      <c r="W302" s="63">
        <v>0</v>
      </c>
      <c r="X302" s="63">
        <v>0</v>
      </c>
      <c r="Y302" s="63">
        <v>0</v>
      </c>
      <c r="Z302" s="63">
        <v>0</v>
      </c>
      <c r="AA302" s="49"/>
      <c r="AB302" s="44">
        <v>0</v>
      </c>
      <c r="AC302" s="44">
        <v>0</v>
      </c>
      <c r="AE302" s="28" t="s">
        <v>145</v>
      </c>
    </row>
    <row r="303" spans="1:33" ht="15.75" hidden="1" customHeight="1" x14ac:dyDescent="0.25">
      <c r="A303" s="35"/>
      <c r="B303" s="36">
        <f t="shared" si="9"/>
        <v>0</v>
      </c>
      <c r="C303" s="37" t="str">
        <f t="shared" si="10"/>
        <v>hide</v>
      </c>
      <c r="D303" s="47"/>
      <c r="E303" s="68" t="s">
        <v>244</v>
      </c>
      <c r="F303" s="45"/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63">
        <v>0</v>
      </c>
      <c r="V303" s="63">
        <v>0</v>
      </c>
      <c r="W303" s="63">
        <v>0</v>
      </c>
      <c r="X303" s="63">
        <v>0</v>
      </c>
      <c r="Y303" s="63">
        <v>0</v>
      </c>
      <c r="Z303" s="63">
        <v>0</v>
      </c>
      <c r="AA303" s="49"/>
      <c r="AB303" s="44">
        <v>0</v>
      </c>
      <c r="AC303" s="44">
        <v>0</v>
      </c>
      <c r="AE303" s="28" t="s">
        <v>145</v>
      </c>
    </row>
    <row r="304" spans="1:33" ht="15.75" hidden="1" customHeight="1" x14ac:dyDescent="0.25">
      <c r="A304" s="35"/>
      <c r="B304" s="36">
        <f t="shared" si="9"/>
        <v>0</v>
      </c>
      <c r="C304" s="37" t="str">
        <f t="shared" si="10"/>
        <v>hide</v>
      </c>
      <c r="D304" s="47"/>
      <c r="E304" s="68" t="s">
        <v>42</v>
      </c>
      <c r="F304" s="45"/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63">
        <v>0</v>
      </c>
      <c r="V304" s="63">
        <v>0</v>
      </c>
      <c r="W304" s="63">
        <v>0</v>
      </c>
      <c r="X304" s="63">
        <v>0</v>
      </c>
      <c r="Y304" s="63">
        <v>0</v>
      </c>
      <c r="Z304" s="63">
        <v>0</v>
      </c>
      <c r="AA304" s="49"/>
      <c r="AB304" s="44">
        <v>0</v>
      </c>
      <c r="AC304" s="44">
        <v>0</v>
      </c>
      <c r="AE304" s="28" t="s">
        <v>145</v>
      </c>
    </row>
    <row r="305" spans="1:31" ht="15.75" hidden="1" customHeight="1" x14ac:dyDescent="0.25">
      <c r="A305" s="35"/>
      <c r="B305" s="36">
        <f t="shared" si="9"/>
        <v>0</v>
      </c>
      <c r="C305" s="37" t="str">
        <f t="shared" si="10"/>
        <v>hide</v>
      </c>
      <c r="D305" s="47"/>
      <c r="E305" s="68" t="s">
        <v>42</v>
      </c>
      <c r="F305" s="45"/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63">
        <v>0</v>
      </c>
      <c r="V305" s="63">
        <v>0</v>
      </c>
      <c r="W305" s="63">
        <v>0</v>
      </c>
      <c r="X305" s="63">
        <v>0</v>
      </c>
      <c r="Y305" s="63">
        <v>0</v>
      </c>
      <c r="Z305" s="63">
        <v>0</v>
      </c>
      <c r="AA305" s="49"/>
      <c r="AB305" s="44">
        <v>0</v>
      </c>
      <c r="AC305" s="44">
        <v>0</v>
      </c>
      <c r="AE305" s="28" t="s">
        <v>145</v>
      </c>
    </row>
    <row r="306" spans="1:31" ht="15.75" hidden="1" customHeight="1" x14ac:dyDescent="0.25">
      <c r="A306" s="35"/>
      <c r="B306" s="36">
        <f t="shared" si="9"/>
        <v>0</v>
      </c>
      <c r="C306" s="37" t="str">
        <f t="shared" si="10"/>
        <v>hide</v>
      </c>
      <c r="D306" s="47"/>
      <c r="E306" s="68" t="s">
        <v>42</v>
      </c>
      <c r="F306" s="45"/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63">
        <v>0</v>
      </c>
      <c r="V306" s="63">
        <v>0</v>
      </c>
      <c r="W306" s="63">
        <v>0</v>
      </c>
      <c r="X306" s="63">
        <v>0</v>
      </c>
      <c r="Y306" s="63">
        <v>0</v>
      </c>
      <c r="Z306" s="63">
        <v>0</v>
      </c>
      <c r="AA306" s="49"/>
      <c r="AB306" s="44">
        <v>0</v>
      </c>
      <c r="AC306" s="44">
        <v>0</v>
      </c>
      <c r="AE306" s="28" t="s">
        <v>145</v>
      </c>
    </row>
    <row r="307" spans="1:31" ht="15.75" hidden="1" customHeight="1" x14ac:dyDescent="0.25">
      <c r="A307" s="35"/>
      <c r="B307" s="36">
        <f t="shared" si="9"/>
        <v>0</v>
      </c>
      <c r="C307" s="37" t="str">
        <f t="shared" si="10"/>
        <v>hide</v>
      </c>
      <c r="D307" s="47"/>
      <c r="E307" s="68" t="s">
        <v>42</v>
      </c>
      <c r="F307" s="45"/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63">
        <v>0</v>
      </c>
      <c r="V307" s="63">
        <v>0</v>
      </c>
      <c r="W307" s="63">
        <v>0</v>
      </c>
      <c r="X307" s="63">
        <v>0</v>
      </c>
      <c r="Y307" s="63">
        <v>0</v>
      </c>
      <c r="Z307" s="63">
        <v>0</v>
      </c>
      <c r="AA307" s="49"/>
      <c r="AB307" s="44">
        <v>0</v>
      </c>
      <c r="AC307" s="44">
        <v>0</v>
      </c>
      <c r="AE307" s="28" t="s">
        <v>145</v>
      </c>
    </row>
    <row r="308" spans="1:31" ht="15.75" hidden="1" customHeight="1" x14ac:dyDescent="0.25">
      <c r="A308" s="35"/>
      <c r="B308" s="36">
        <f t="shared" si="9"/>
        <v>0</v>
      </c>
      <c r="C308" s="37" t="str">
        <f t="shared" si="10"/>
        <v>hide</v>
      </c>
      <c r="D308" s="47"/>
      <c r="E308" s="68" t="s">
        <v>42</v>
      </c>
      <c r="F308" s="45"/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49"/>
      <c r="AB308" s="44">
        <v>0</v>
      </c>
      <c r="AC308" s="44">
        <v>0</v>
      </c>
      <c r="AE308" s="28" t="s">
        <v>145</v>
      </c>
    </row>
    <row r="309" spans="1:31" ht="15.75" hidden="1" customHeight="1" x14ac:dyDescent="0.25">
      <c r="A309" s="35"/>
      <c r="B309" s="36">
        <f t="shared" si="9"/>
        <v>0</v>
      </c>
      <c r="C309" s="37" t="str">
        <f t="shared" si="10"/>
        <v>hide</v>
      </c>
      <c r="D309" s="47"/>
      <c r="E309" s="68" t="s">
        <v>42</v>
      </c>
      <c r="F309" s="45"/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0</v>
      </c>
      <c r="U309" s="63">
        <v>0</v>
      </c>
      <c r="V309" s="63">
        <v>0</v>
      </c>
      <c r="W309" s="63">
        <v>0</v>
      </c>
      <c r="X309" s="63">
        <v>0</v>
      </c>
      <c r="Y309" s="63">
        <v>0</v>
      </c>
      <c r="Z309" s="63">
        <v>0</v>
      </c>
      <c r="AA309" s="49"/>
      <c r="AB309" s="44">
        <v>0</v>
      </c>
      <c r="AC309" s="44">
        <v>0</v>
      </c>
      <c r="AE309" s="28" t="s">
        <v>145</v>
      </c>
    </row>
    <row r="310" spans="1:31" ht="15.75" hidden="1" customHeight="1" x14ac:dyDescent="0.25">
      <c r="A310" s="35"/>
      <c r="B310" s="36">
        <f t="shared" si="9"/>
        <v>0</v>
      </c>
      <c r="C310" s="37" t="str">
        <f t="shared" si="10"/>
        <v>hide</v>
      </c>
      <c r="D310" s="47"/>
      <c r="E310" s="68" t="s">
        <v>42</v>
      </c>
      <c r="F310" s="45"/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63">
        <v>0</v>
      </c>
      <c r="V310" s="63">
        <v>0</v>
      </c>
      <c r="W310" s="63">
        <v>0</v>
      </c>
      <c r="X310" s="63">
        <v>0</v>
      </c>
      <c r="Y310" s="63">
        <v>0</v>
      </c>
      <c r="Z310" s="63">
        <v>0</v>
      </c>
      <c r="AA310" s="49"/>
      <c r="AB310" s="44">
        <v>0</v>
      </c>
      <c r="AC310" s="44">
        <v>0</v>
      </c>
      <c r="AE310" s="28" t="s">
        <v>145</v>
      </c>
    </row>
    <row r="311" spans="1:31" ht="15.75" hidden="1" customHeight="1" x14ac:dyDescent="0.25">
      <c r="A311" s="35"/>
      <c r="B311" s="36">
        <f t="shared" si="9"/>
        <v>0</v>
      </c>
      <c r="C311" s="37" t="str">
        <f t="shared" si="10"/>
        <v>hide</v>
      </c>
      <c r="D311" s="47"/>
      <c r="E311" s="68" t="s">
        <v>42</v>
      </c>
      <c r="F311" s="45"/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49"/>
      <c r="AB311" s="44">
        <v>0</v>
      </c>
      <c r="AC311" s="44">
        <v>0</v>
      </c>
      <c r="AE311" s="28" t="s">
        <v>145</v>
      </c>
    </row>
    <row r="312" spans="1:31" ht="15.75" hidden="1" customHeight="1" x14ac:dyDescent="0.25">
      <c r="A312" s="35"/>
      <c r="B312" s="36">
        <f t="shared" si="9"/>
        <v>0</v>
      </c>
      <c r="C312" s="37" t="str">
        <f t="shared" si="10"/>
        <v>hide</v>
      </c>
      <c r="D312" s="47"/>
      <c r="E312" s="68" t="s">
        <v>42</v>
      </c>
      <c r="F312" s="45"/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63">
        <v>0</v>
      </c>
      <c r="V312" s="63">
        <v>0</v>
      </c>
      <c r="W312" s="63">
        <v>0</v>
      </c>
      <c r="X312" s="63">
        <v>0</v>
      </c>
      <c r="Y312" s="63">
        <v>0</v>
      </c>
      <c r="Z312" s="63">
        <v>0</v>
      </c>
      <c r="AA312" s="49"/>
      <c r="AB312" s="44">
        <v>0</v>
      </c>
      <c r="AC312" s="44">
        <v>0</v>
      </c>
      <c r="AE312" s="28" t="s">
        <v>145</v>
      </c>
    </row>
    <row r="313" spans="1:31" ht="15.75" hidden="1" customHeight="1" x14ac:dyDescent="0.25">
      <c r="A313" s="35"/>
      <c r="B313" s="36">
        <f t="shared" si="9"/>
        <v>0</v>
      </c>
      <c r="C313" s="37" t="str">
        <f t="shared" si="10"/>
        <v>hide</v>
      </c>
      <c r="D313" s="47"/>
      <c r="E313" s="68" t="s">
        <v>42</v>
      </c>
      <c r="F313" s="45"/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63">
        <v>0</v>
      </c>
      <c r="V313" s="63">
        <v>0</v>
      </c>
      <c r="W313" s="63">
        <v>0</v>
      </c>
      <c r="X313" s="63">
        <v>0</v>
      </c>
      <c r="Y313" s="63">
        <v>0</v>
      </c>
      <c r="Z313" s="63">
        <v>0</v>
      </c>
      <c r="AA313" s="49"/>
      <c r="AB313" s="44">
        <v>0</v>
      </c>
      <c r="AC313" s="44">
        <v>0</v>
      </c>
      <c r="AE313" s="28" t="s">
        <v>145</v>
      </c>
    </row>
    <row r="314" spans="1:31" ht="15.75" hidden="1" customHeight="1" x14ac:dyDescent="0.25">
      <c r="A314" s="35"/>
      <c r="B314" s="36">
        <f t="shared" si="9"/>
        <v>0</v>
      </c>
      <c r="C314" s="37" t="str">
        <f t="shared" si="10"/>
        <v>hide</v>
      </c>
      <c r="D314" s="47"/>
      <c r="E314" s="68" t="s">
        <v>42</v>
      </c>
      <c r="F314" s="45"/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49"/>
      <c r="AB314" s="46">
        <v>0</v>
      </c>
      <c r="AC314" s="46">
        <v>0</v>
      </c>
      <c r="AE314" s="28" t="s">
        <v>145</v>
      </c>
    </row>
    <row r="315" spans="1:31" ht="15.75" hidden="1" customHeight="1" x14ac:dyDescent="0.25">
      <c r="A315" s="35"/>
      <c r="B315" s="36">
        <f t="shared" si="9"/>
        <v>0</v>
      </c>
      <c r="C315" s="37" t="str">
        <f t="shared" si="10"/>
        <v>hide</v>
      </c>
      <c r="D315" s="47"/>
      <c r="E315" s="68" t="s">
        <v>42</v>
      </c>
      <c r="F315" s="45"/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63">
        <v>0</v>
      </c>
      <c r="V315" s="63">
        <v>0</v>
      </c>
      <c r="W315" s="63">
        <v>0</v>
      </c>
      <c r="X315" s="63">
        <v>0</v>
      </c>
      <c r="Y315" s="63">
        <v>0</v>
      </c>
      <c r="Z315" s="63">
        <v>0</v>
      </c>
      <c r="AA315" s="49"/>
      <c r="AB315" s="46">
        <v>0</v>
      </c>
      <c r="AC315" s="46">
        <v>0</v>
      </c>
      <c r="AE315" s="28" t="s">
        <v>145</v>
      </c>
    </row>
    <row r="316" spans="1:31" ht="15.75" hidden="1" customHeight="1" x14ac:dyDescent="0.25">
      <c r="A316" s="35"/>
      <c r="B316" s="36">
        <f t="shared" si="9"/>
        <v>0</v>
      </c>
      <c r="C316" s="37" t="str">
        <f t="shared" si="10"/>
        <v>hide</v>
      </c>
      <c r="D316" s="47"/>
      <c r="E316" s="68" t="s">
        <v>42</v>
      </c>
      <c r="F316" s="45"/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63">
        <v>0</v>
      </c>
      <c r="V316" s="63">
        <v>0</v>
      </c>
      <c r="W316" s="63">
        <v>0</v>
      </c>
      <c r="X316" s="63">
        <v>0</v>
      </c>
      <c r="Y316" s="63">
        <v>0</v>
      </c>
      <c r="Z316" s="63">
        <v>0</v>
      </c>
      <c r="AA316" s="49"/>
      <c r="AB316" s="46">
        <v>0</v>
      </c>
      <c r="AC316" s="46">
        <v>0</v>
      </c>
      <c r="AE316" s="28" t="s">
        <v>145</v>
      </c>
    </row>
    <row r="317" spans="1:31" ht="15.75" hidden="1" customHeight="1" thickBot="1" x14ac:dyDescent="0.3">
      <c r="A317" s="35"/>
      <c r="B317" s="36">
        <f t="shared" si="9"/>
        <v>0</v>
      </c>
      <c r="C317" s="37" t="str">
        <f t="shared" si="10"/>
        <v>hide</v>
      </c>
      <c r="D317" s="47"/>
      <c r="E317" s="68" t="s">
        <v>42</v>
      </c>
      <c r="F317" s="45"/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49"/>
      <c r="AB317" s="46">
        <v>0</v>
      </c>
      <c r="AC317" s="46">
        <v>0</v>
      </c>
      <c r="AE317" s="28" t="s">
        <v>145</v>
      </c>
    </row>
    <row r="318" spans="1:31" ht="15.75" customHeight="1" thickBot="1" x14ac:dyDescent="0.3">
      <c r="A318" s="35"/>
      <c r="B318" s="36">
        <f t="shared" si="9"/>
        <v>2</v>
      </c>
      <c r="C318" s="37" t="str">
        <f t="shared" si="10"/>
        <v>Detail</v>
      </c>
      <c r="D318" s="47"/>
      <c r="E318" s="55" t="s">
        <v>245</v>
      </c>
      <c r="F318" s="56"/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  <c r="M318" s="67">
        <v>0</v>
      </c>
      <c r="N318" s="67">
        <v>0</v>
      </c>
      <c r="O318" s="67">
        <v>0</v>
      </c>
      <c r="P318" s="67">
        <v>0</v>
      </c>
      <c r="Q318" s="67">
        <v>0</v>
      </c>
      <c r="R318" s="67">
        <v>0</v>
      </c>
      <c r="S318" s="67">
        <v>36.349999999999994</v>
      </c>
      <c r="T318" s="67">
        <v>0</v>
      </c>
      <c r="U318" s="67">
        <v>0</v>
      </c>
      <c r="V318" s="67">
        <v>0</v>
      </c>
      <c r="W318" s="67">
        <v>0</v>
      </c>
      <c r="X318" s="67">
        <v>0</v>
      </c>
      <c r="Y318" s="67">
        <v>0</v>
      </c>
      <c r="Z318" s="67">
        <v>12.91</v>
      </c>
      <c r="AA318" s="49"/>
      <c r="AB318" s="67">
        <v>0</v>
      </c>
      <c r="AC318" s="67">
        <v>49.26</v>
      </c>
      <c r="AE318" s="28" t="s">
        <v>145</v>
      </c>
    </row>
    <row r="319" spans="1:31" ht="15.75" customHeight="1" x14ac:dyDescent="0.25">
      <c r="A319" s="35"/>
      <c r="B319" s="36">
        <f t="shared" si="9"/>
        <v>15</v>
      </c>
      <c r="C319" s="37" t="str">
        <f t="shared" si="10"/>
        <v>Detail</v>
      </c>
      <c r="D319" s="47"/>
      <c r="E319" s="68" t="s">
        <v>246</v>
      </c>
      <c r="F319" s="45"/>
      <c r="G319" s="63">
        <v>0</v>
      </c>
      <c r="H319" s="63">
        <v>0</v>
      </c>
      <c r="I319" s="63">
        <v>0</v>
      </c>
      <c r="J319" s="63">
        <v>8.9999999999999858E-2</v>
      </c>
      <c r="K319" s="63">
        <v>8.9999999999999858E-2</v>
      </c>
      <c r="L319" s="63">
        <v>0.15999999999999992</v>
      </c>
      <c r="M319" s="63">
        <v>0.16999999999999993</v>
      </c>
      <c r="N319" s="63">
        <v>0.17999999999999994</v>
      </c>
      <c r="O319" s="63">
        <v>0.18999999999999995</v>
      </c>
      <c r="P319" s="63">
        <v>0.2699999999999998</v>
      </c>
      <c r="Q319" s="63">
        <v>0.19000000000000017</v>
      </c>
      <c r="R319" s="63">
        <v>0.28000000000000003</v>
      </c>
      <c r="S319" s="63">
        <v>0.29000000000000004</v>
      </c>
      <c r="T319" s="63">
        <v>0</v>
      </c>
      <c r="U319" s="63">
        <v>7.0000000000000062E-2</v>
      </c>
      <c r="V319" s="63">
        <v>0.24999999999999978</v>
      </c>
      <c r="W319" s="63">
        <v>0</v>
      </c>
      <c r="X319" s="63">
        <v>-5.0000000000000044E-2</v>
      </c>
      <c r="Y319" s="63">
        <v>0.10999999999999988</v>
      </c>
      <c r="Z319" s="63">
        <v>-5.0000000000000044E-2</v>
      </c>
      <c r="AA319" s="69"/>
      <c r="AB319" s="63">
        <v>1.1499999999999968</v>
      </c>
      <c r="AC319" s="63">
        <v>2.2399999999999984</v>
      </c>
      <c r="AE319" s="28" t="s">
        <v>145</v>
      </c>
    </row>
    <row r="320" spans="1:31" ht="15.75" customHeight="1" x14ac:dyDescent="0.25">
      <c r="A320" s="35"/>
      <c r="B320" s="36">
        <f t="shared" si="9"/>
        <v>11</v>
      </c>
      <c r="C320" s="37" t="str">
        <f t="shared" si="10"/>
        <v>Detail</v>
      </c>
      <c r="D320" s="47"/>
      <c r="E320" s="68" t="s">
        <v>247</v>
      </c>
      <c r="F320" s="45"/>
      <c r="G320" s="63">
        <v>0</v>
      </c>
      <c r="H320" s="63">
        <v>0</v>
      </c>
      <c r="I320" s="63">
        <v>0</v>
      </c>
      <c r="J320" s="63">
        <v>0</v>
      </c>
      <c r="K320" s="63">
        <v>1.8999999999999986</v>
      </c>
      <c r="L320" s="63">
        <v>2.0999999999999979</v>
      </c>
      <c r="M320" s="63">
        <v>1.5</v>
      </c>
      <c r="N320" s="63">
        <v>0</v>
      </c>
      <c r="O320" s="63">
        <v>0</v>
      </c>
      <c r="P320" s="63">
        <v>1.1000000000000014</v>
      </c>
      <c r="Q320" s="63">
        <v>1.0999999999999979</v>
      </c>
      <c r="R320" s="63">
        <v>1.1000000000000014</v>
      </c>
      <c r="S320" s="63">
        <v>1.1000000000000014</v>
      </c>
      <c r="T320" s="63">
        <v>0</v>
      </c>
      <c r="U320" s="63">
        <v>1.0999999999999979</v>
      </c>
      <c r="V320" s="63">
        <v>0.90000000000000568</v>
      </c>
      <c r="W320" s="63">
        <v>0</v>
      </c>
      <c r="X320" s="63">
        <v>-0.89999999999999858</v>
      </c>
      <c r="Y320" s="63">
        <v>0</v>
      </c>
      <c r="Z320" s="63">
        <v>-0.79999999999999716</v>
      </c>
      <c r="AA320" s="69"/>
      <c r="AB320" s="63">
        <v>6.5999999999999659</v>
      </c>
      <c r="AC320" s="63">
        <v>10.199999999999932</v>
      </c>
      <c r="AE320" s="28" t="s">
        <v>145</v>
      </c>
    </row>
    <row r="321" spans="1:33" ht="15.75" customHeight="1" thickBot="1" x14ac:dyDescent="0.3">
      <c r="A321" s="35"/>
      <c r="B321" s="36">
        <f t="shared" si="9"/>
        <v>11</v>
      </c>
      <c r="C321" s="37" t="str">
        <f t="shared" si="10"/>
        <v>Detail</v>
      </c>
      <c r="D321" s="47"/>
      <c r="E321" s="68" t="s">
        <v>248</v>
      </c>
      <c r="F321" s="45"/>
      <c r="G321" s="63">
        <v>0</v>
      </c>
      <c r="H321" s="63">
        <v>0</v>
      </c>
      <c r="I321" s="63">
        <v>0</v>
      </c>
      <c r="J321" s="63">
        <v>0.92999999999999972</v>
      </c>
      <c r="K321" s="63">
        <v>0.94999999999999929</v>
      </c>
      <c r="L321" s="63">
        <v>1.4299999999999997</v>
      </c>
      <c r="M321" s="63">
        <v>0.75000000000000178</v>
      </c>
      <c r="N321" s="63">
        <v>0.39000000000000057</v>
      </c>
      <c r="O321" s="63">
        <v>1.0300000000000029</v>
      </c>
      <c r="P321" s="63">
        <v>1.0200000000000014</v>
      </c>
      <c r="Q321" s="63">
        <v>0.8100000000000005</v>
      </c>
      <c r="R321" s="63">
        <v>0.59999999999999964</v>
      </c>
      <c r="S321" s="63">
        <v>0.59999999999999876</v>
      </c>
      <c r="T321" s="63">
        <v>0.17999999999999972</v>
      </c>
      <c r="U321" s="63">
        <v>0</v>
      </c>
      <c r="V321" s="63">
        <v>0</v>
      </c>
      <c r="W321" s="63">
        <v>0</v>
      </c>
      <c r="X321" s="63">
        <v>0</v>
      </c>
      <c r="Y321" s="63">
        <v>0</v>
      </c>
      <c r="Z321" s="63">
        <v>0</v>
      </c>
      <c r="AA321" s="69"/>
      <c r="AB321" s="70">
        <v>6.5</v>
      </c>
      <c r="AC321" s="70">
        <v>8.6899999999999693</v>
      </c>
      <c r="AE321" s="28" t="s">
        <v>145</v>
      </c>
    </row>
    <row r="322" spans="1:33" ht="15.75" customHeight="1" thickBot="1" x14ac:dyDescent="0.3">
      <c r="A322" s="35"/>
      <c r="B322" s="36">
        <f t="shared" si="9"/>
        <v>16</v>
      </c>
      <c r="C322" s="37" t="str">
        <f t="shared" si="10"/>
        <v>Detail</v>
      </c>
      <c r="D322" s="47"/>
      <c r="E322" s="55" t="s">
        <v>249</v>
      </c>
      <c r="F322" s="56"/>
      <c r="G322" s="67">
        <v>0</v>
      </c>
      <c r="H322" s="67">
        <v>0</v>
      </c>
      <c r="I322" s="67">
        <v>0</v>
      </c>
      <c r="J322" s="67">
        <v>1.019999999999996</v>
      </c>
      <c r="K322" s="67">
        <v>2.9399999999999977</v>
      </c>
      <c r="L322" s="67">
        <v>3.6899999999999977</v>
      </c>
      <c r="M322" s="67">
        <v>2.4200000000000017</v>
      </c>
      <c r="N322" s="67">
        <v>0.57000000000000028</v>
      </c>
      <c r="O322" s="67">
        <v>1.2199999999999989</v>
      </c>
      <c r="P322" s="67">
        <v>2.3900000000000077</v>
      </c>
      <c r="Q322" s="67">
        <v>2.0999999999999979</v>
      </c>
      <c r="R322" s="67">
        <v>1.980000000000004</v>
      </c>
      <c r="S322" s="67">
        <v>1.990000000000002</v>
      </c>
      <c r="T322" s="67">
        <v>0.17999999999999972</v>
      </c>
      <c r="U322" s="67">
        <v>1.1700000000000017</v>
      </c>
      <c r="V322" s="67">
        <v>1.1500000000000057</v>
      </c>
      <c r="W322" s="67">
        <v>0</v>
      </c>
      <c r="X322" s="67">
        <v>-0.95000000000000284</v>
      </c>
      <c r="Y322" s="67">
        <v>0.11000000000000298</v>
      </c>
      <c r="Z322" s="67">
        <v>-0.84999999999999787</v>
      </c>
      <c r="AA322" s="69"/>
      <c r="AB322" s="67">
        <v>14.250000000000057</v>
      </c>
      <c r="AC322" s="67">
        <v>21.130000000000109</v>
      </c>
      <c r="AE322" s="28" t="s">
        <v>145</v>
      </c>
    </row>
    <row r="323" spans="1:33" ht="15.75" hidden="1" customHeight="1" x14ac:dyDescent="0.25">
      <c r="A323" s="35"/>
      <c r="B323" s="36">
        <f t="shared" si="9"/>
        <v>0</v>
      </c>
      <c r="C323" s="37" t="str">
        <f t="shared" si="10"/>
        <v>hide</v>
      </c>
      <c r="D323" s="47"/>
      <c r="E323" s="74" t="s">
        <v>250</v>
      </c>
      <c r="F323" s="45"/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  <c r="V323" s="48">
        <v>0</v>
      </c>
      <c r="W323" s="48">
        <v>0</v>
      </c>
      <c r="X323" s="48">
        <v>0</v>
      </c>
      <c r="Y323" s="48">
        <v>0</v>
      </c>
      <c r="Z323" s="48">
        <v>0</v>
      </c>
      <c r="AA323" s="49"/>
      <c r="AB323" s="39">
        <v>0</v>
      </c>
      <c r="AC323" s="39">
        <v>0</v>
      </c>
      <c r="AE323" s="28" t="s">
        <v>145</v>
      </c>
    </row>
    <row r="324" spans="1:33" ht="15.75" hidden="1" customHeight="1" x14ac:dyDescent="0.25">
      <c r="A324" s="76"/>
      <c r="B324" s="36">
        <f t="shared" si="9"/>
        <v>0</v>
      </c>
      <c r="C324" s="37" t="str">
        <f t="shared" si="10"/>
        <v>hide</v>
      </c>
      <c r="D324" s="47"/>
      <c r="E324" s="74" t="s">
        <v>251</v>
      </c>
      <c r="F324" s="45"/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9"/>
      <c r="AB324" s="39">
        <v>0</v>
      </c>
      <c r="AC324" s="39">
        <v>0</v>
      </c>
      <c r="AE324" s="28" t="s">
        <v>145</v>
      </c>
    </row>
    <row r="325" spans="1:33" ht="15.75" hidden="1" customHeight="1" x14ac:dyDescent="0.25">
      <c r="A325" s="35"/>
      <c r="B325" s="36">
        <f t="shared" si="9"/>
        <v>0</v>
      </c>
      <c r="C325" s="37" t="str">
        <f t="shared" si="10"/>
        <v>hide</v>
      </c>
      <c r="D325" s="47"/>
      <c r="E325" s="68" t="s">
        <v>252</v>
      </c>
      <c r="F325" s="45"/>
      <c r="G325" s="48">
        <v>0</v>
      </c>
      <c r="H325" s="48">
        <v>0</v>
      </c>
      <c r="I325" s="79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48">
        <v>0</v>
      </c>
      <c r="V325" s="48">
        <v>0</v>
      </c>
      <c r="W325" s="48">
        <v>0</v>
      </c>
      <c r="X325" s="48">
        <v>0</v>
      </c>
      <c r="Y325" s="48">
        <v>0</v>
      </c>
      <c r="Z325" s="48">
        <v>0</v>
      </c>
      <c r="AA325" s="49"/>
      <c r="AB325" s="48">
        <v>0</v>
      </c>
      <c r="AC325" s="48">
        <v>0</v>
      </c>
      <c r="AE325" s="28" t="s">
        <v>145</v>
      </c>
    </row>
    <row r="326" spans="1:33" ht="15.75" hidden="1" customHeight="1" x14ac:dyDescent="0.25">
      <c r="A326" s="35"/>
      <c r="B326" s="36">
        <f t="shared" si="9"/>
        <v>0</v>
      </c>
      <c r="C326" s="37" t="str">
        <f t="shared" si="10"/>
        <v>hide</v>
      </c>
      <c r="D326" s="47"/>
      <c r="E326" s="68" t="s">
        <v>253</v>
      </c>
      <c r="F326" s="45"/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79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48">
        <v>0</v>
      </c>
      <c r="V326" s="48">
        <v>0</v>
      </c>
      <c r="W326" s="48">
        <v>0</v>
      </c>
      <c r="X326" s="48">
        <v>0</v>
      </c>
      <c r="Y326" s="48">
        <v>0</v>
      </c>
      <c r="Z326" s="48">
        <v>0</v>
      </c>
      <c r="AA326" s="49"/>
      <c r="AB326" s="48">
        <v>0</v>
      </c>
      <c r="AC326" s="48">
        <v>0</v>
      </c>
      <c r="AE326" s="28" t="s">
        <v>145</v>
      </c>
    </row>
    <row r="327" spans="1:33" ht="15.75" hidden="1" customHeight="1" x14ac:dyDescent="0.25">
      <c r="A327" s="35"/>
      <c r="B327" s="36">
        <f t="shared" si="9"/>
        <v>0</v>
      </c>
      <c r="C327" s="37" t="str">
        <f t="shared" si="10"/>
        <v>hide</v>
      </c>
      <c r="D327" s="47"/>
      <c r="E327" s="74" t="s">
        <v>254</v>
      </c>
      <c r="F327" s="45"/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9"/>
      <c r="AB327" s="39">
        <v>0</v>
      </c>
      <c r="AC327" s="39">
        <v>0</v>
      </c>
      <c r="AE327" s="28" t="s">
        <v>145</v>
      </c>
    </row>
    <row r="328" spans="1:33" s="42" customFormat="1" ht="15.75" hidden="1" customHeight="1" x14ac:dyDescent="0.25">
      <c r="A328" s="64"/>
      <c r="B328" s="36">
        <f t="shared" si="9"/>
        <v>0</v>
      </c>
      <c r="C328" s="37" t="str">
        <f t="shared" si="10"/>
        <v>hide</v>
      </c>
      <c r="D328" s="47"/>
      <c r="E328" s="74" t="s">
        <v>42</v>
      </c>
      <c r="F328" s="45"/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48">
        <v>0</v>
      </c>
      <c r="V328" s="48">
        <v>0</v>
      </c>
      <c r="W328" s="48">
        <v>0</v>
      </c>
      <c r="X328" s="48">
        <v>0</v>
      </c>
      <c r="Y328" s="48">
        <v>0</v>
      </c>
      <c r="Z328" s="48">
        <v>0</v>
      </c>
      <c r="AA328" s="49"/>
      <c r="AB328" s="39">
        <v>0</v>
      </c>
      <c r="AC328" s="39">
        <v>0</v>
      </c>
      <c r="AD328" s="41"/>
      <c r="AE328" s="65" t="s">
        <v>145</v>
      </c>
      <c r="AF328" s="41"/>
    </row>
    <row r="329" spans="1:33" ht="15.75" hidden="1" customHeight="1" collapsed="1" x14ac:dyDescent="0.25">
      <c r="A329" s="35"/>
      <c r="B329" s="36">
        <f t="shared" si="9"/>
        <v>0</v>
      </c>
      <c r="C329" s="37" t="str">
        <f t="shared" si="10"/>
        <v>hide</v>
      </c>
      <c r="D329" s="77"/>
      <c r="E329" s="74" t="s">
        <v>42</v>
      </c>
      <c r="F329" s="45"/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48">
        <v>0</v>
      </c>
      <c r="V329" s="48">
        <v>0</v>
      </c>
      <c r="W329" s="48">
        <v>0</v>
      </c>
      <c r="X329" s="48">
        <v>0</v>
      </c>
      <c r="Y329" s="48">
        <v>0</v>
      </c>
      <c r="Z329" s="48">
        <v>0</v>
      </c>
      <c r="AA329" s="49"/>
      <c r="AB329" s="39">
        <v>0</v>
      </c>
      <c r="AC329" s="39">
        <v>0</v>
      </c>
      <c r="AD329" s="41"/>
      <c r="AE329" s="28" t="s">
        <v>161</v>
      </c>
      <c r="AF329" s="41"/>
      <c r="AG329" s="42"/>
    </row>
    <row r="330" spans="1:33" ht="15.75" hidden="1" customHeight="1" x14ac:dyDescent="0.25">
      <c r="A330" s="35"/>
      <c r="B330" s="36">
        <f t="shared" si="9"/>
        <v>0</v>
      </c>
      <c r="C330" s="37" t="str">
        <f t="shared" si="10"/>
        <v>hide</v>
      </c>
      <c r="D330" s="47"/>
      <c r="E330" s="74" t="s">
        <v>42</v>
      </c>
      <c r="F330" s="45"/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63">
        <v>0</v>
      </c>
      <c r="V330" s="63">
        <v>0</v>
      </c>
      <c r="W330" s="63">
        <v>0</v>
      </c>
      <c r="X330" s="63">
        <v>0</v>
      </c>
      <c r="Y330" s="63">
        <v>0</v>
      </c>
      <c r="Z330" s="48">
        <v>0</v>
      </c>
      <c r="AA330" s="49"/>
      <c r="AB330" s="44">
        <v>0</v>
      </c>
      <c r="AC330" s="44">
        <v>0</v>
      </c>
      <c r="AD330" s="41"/>
      <c r="AE330" s="28" t="s">
        <v>161</v>
      </c>
      <c r="AF330" s="41"/>
      <c r="AG330" s="42"/>
    </row>
    <row r="331" spans="1:33" ht="15.75" hidden="1" customHeight="1" x14ac:dyDescent="0.25">
      <c r="A331" s="35"/>
      <c r="B331" s="36">
        <f t="shared" si="9"/>
        <v>0</v>
      </c>
      <c r="C331" s="37" t="str">
        <f t="shared" si="10"/>
        <v>hide</v>
      </c>
      <c r="D331" s="47"/>
      <c r="E331" s="74" t="s">
        <v>42</v>
      </c>
      <c r="F331" s="45"/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63">
        <v>0</v>
      </c>
      <c r="V331" s="63">
        <v>0</v>
      </c>
      <c r="W331" s="63">
        <v>0</v>
      </c>
      <c r="X331" s="63">
        <v>0</v>
      </c>
      <c r="Y331" s="63">
        <v>0</v>
      </c>
      <c r="Z331" s="63">
        <v>0</v>
      </c>
      <c r="AA331" s="48"/>
      <c r="AB331" s="44">
        <v>0</v>
      </c>
      <c r="AC331" s="44">
        <v>0</v>
      </c>
      <c r="AE331" s="28" t="s">
        <v>161</v>
      </c>
    </row>
    <row r="332" spans="1:33" s="42" customFormat="1" ht="15.75" hidden="1" customHeight="1" x14ac:dyDescent="0.25">
      <c r="A332" s="64"/>
      <c r="B332" s="36">
        <f t="shared" si="9"/>
        <v>0</v>
      </c>
      <c r="C332" s="37" t="str">
        <f t="shared" si="10"/>
        <v>hide</v>
      </c>
      <c r="D332" s="47"/>
      <c r="E332" s="74" t="s">
        <v>42</v>
      </c>
      <c r="F332" s="45"/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48">
        <v>0</v>
      </c>
      <c r="AA332" s="49"/>
      <c r="AB332" s="39">
        <v>0</v>
      </c>
      <c r="AC332" s="39">
        <v>0</v>
      </c>
      <c r="AD332" s="41"/>
      <c r="AE332" s="65" t="s">
        <v>145</v>
      </c>
      <c r="AF332" s="41"/>
    </row>
    <row r="333" spans="1:33" ht="15.75" hidden="1" customHeight="1" x14ac:dyDescent="0.25">
      <c r="A333" s="35"/>
      <c r="B333" s="36">
        <f t="shared" si="9"/>
        <v>0</v>
      </c>
      <c r="C333" s="37" t="str">
        <f t="shared" si="10"/>
        <v>hide</v>
      </c>
      <c r="D333" s="77"/>
      <c r="E333" s="74" t="s">
        <v>42</v>
      </c>
      <c r="F333" s="45"/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63">
        <v>0</v>
      </c>
      <c r="V333" s="63">
        <v>0</v>
      </c>
      <c r="W333" s="63">
        <v>0</v>
      </c>
      <c r="X333" s="63">
        <v>0</v>
      </c>
      <c r="Y333" s="63">
        <v>0</v>
      </c>
      <c r="Z333" s="48">
        <v>0</v>
      </c>
      <c r="AA333" s="49"/>
      <c r="AB333" s="39">
        <v>0</v>
      </c>
      <c r="AC333" s="39">
        <v>0</v>
      </c>
      <c r="AD333" s="41"/>
      <c r="AE333" s="28" t="s">
        <v>134</v>
      </c>
      <c r="AF333" s="41"/>
      <c r="AG333" s="42"/>
    </row>
    <row r="334" spans="1:33" ht="15.75" hidden="1" customHeight="1" x14ac:dyDescent="0.25">
      <c r="A334" s="35"/>
      <c r="B334" s="36">
        <f t="shared" si="9"/>
        <v>0</v>
      </c>
      <c r="C334" s="37" t="str">
        <f t="shared" si="10"/>
        <v>hide</v>
      </c>
      <c r="D334" s="77"/>
      <c r="E334" s="74" t="s">
        <v>42</v>
      </c>
      <c r="F334" s="45"/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63">
        <v>0</v>
      </c>
      <c r="V334" s="63">
        <v>0</v>
      </c>
      <c r="W334" s="63">
        <v>0</v>
      </c>
      <c r="X334" s="63">
        <v>0</v>
      </c>
      <c r="Y334" s="63">
        <v>0</v>
      </c>
      <c r="Z334" s="80">
        <v>0</v>
      </c>
      <c r="AA334" s="49"/>
      <c r="AB334" s="81">
        <v>0</v>
      </c>
      <c r="AC334" s="81">
        <v>0</v>
      </c>
      <c r="AD334" s="41"/>
      <c r="AE334" s="28" t="s">
        <v>134</v>
      </c>
      <c r="AF334" s="41"/>
      <c r="AG334" s="42"/>
    </row>
    <row r="335" spans="1:33" ht="15.75" hidden="1" customHeight="1" collapsed="1" x14ac:dyDescent="0.25">
      <c r="A335" s="35"/>
      <c r="B335" s="36">
        <f t="shared" si="9"/>
        <v>0</v>
      </c>
      <c r="C335" s="37" t="str">
        <f t="shared" si="10"/>
        <v>hide</v>
      </c>
      <c r="D335" s="77"/>
      <c r="E335" s="74" t="s">
        <v>42</v>
      </c>
      <c r="F335" s="45"/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80">
        <v>0</v>
      </c>
      <c r="AA335" s="49"/>
      <c r="AB335" s="81">
        <v>0</v>
      </c>
      <c r="AC335" s="81">
        <v>0</v>
      </c>
      <c r="AD335" s="41"/>
      <c r="AE335" s="28" t="s">
        <v>134</v>
      </c>
      <c r="AF335" s="41"/>
      <c r="AG335" s="42"/>
    </row>
    <row r="336" spans="1:33" ht="15.75" hidden="1" customHeight="1" collapsed="1" x14ac:dyDescent="0.25">
      <c r="A336" s="35"/>
      <c r="B336" s="36">
        <f t="shared" si="9"/>
        <v>0</v>
      </c>
      <c r="C336" s="37" t="str">
        <f t="shared" si="10"/>
        <v>hide</v>
      </c>
      <c r="D336" s="77"/>
      <c r="E336" s="74" t="s">
        <v>255</v>
      </c>
      <c r="F336" s="45"/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0</v>
      </c>
      <c r="AA336" s="49"/>
      <c r="AB336" s="39">
        <v>0</v>
      </c>
      <c r="AC336" s="39">
        <v>0</v>
      </c>
      <c r="AD336" s="41"/>
      <c r="AE336" s="28" t="s">
        <v>134</v>
      </c>
      <c r="AF336" s="41"/>
      <c r="AG336" s="42"/>
    </row>
    <row r="337" spans="1:33" ht="15.75" customHeight="1" x14ac:dyDescent="0.25">
      <c r="A337" s="35"/>
      <c r="B337" s="36">
        <f t="shared" si="9"/>
        <v>13</v>
      </c>
      <c r="C337" s="37" t="str">
        <f t="shared" si="10"/>
        <v/>
      </c>
      <c r="D337" s="77"/>
      <c r="E337" s="74" t="s">
        <v>256</v>
      </c>
      <c r="F337" s="45"/>
      <c r="G337" s="48">
        <v>0</v>
      </c>
      <c r="H337" s="48">
        <v>0</v>
      </c>
      <c r="I337" s="48">
        <v>0</v>
      </c>
      <c r="J337" s="48">
        <v>218.91300000000001</v>
      </c>
      <c r="K337" s="48">
        <v>154.41800000000001</v>
      </c>
      <c r="L337" s="48">
        <v>188.21899999999999</v>
      </c>
      <c r="M337" s="48">
        <v>95.242999999999995</v>
      </c>
      <c r="N337" s="48">
        <v>185.02099999999999</v>
      </c>
      <c r="O337" s="48">
        <v>90.256</v>
      </c>
      <c r="P337" s="48">
        <v>118.038</v>
      </c>
      <c r="Q337" s="48">
        <v>0</v>
      </c>
      <c r="R337" s="48">
        <v>0</v>
      </c>
      <c r="S337" s="48">
        <v>0</v>
      </c>
      <c r="T337" s="48">
        <v>23.573999999999984</v>
      </c>
      <c r="U337" s="48">
        <v>267.92500000000001</v>
      </c>
      <c r="V337" s="48">
        <v>41.082000000000022</v>
      </c>
      <c r="W337" s="48">
        <v>-7.525999999999982</v>
      </c>
      <c r="X337" s="48">
        <v>-76.238</v>
      </c>
      <c r="Y337" s="48">
        <v>3.4360000000000355</v>
      </c>
      <c r="Z337" s="48">
        <v>0</v>
      </c>
      <c r="AA337" s="49"/>
      <c r="AB337" s="39">
        <v>105.0108</v>
      </c>
      <c r="AC337" s="39">
        <v>65.118050000000025</v>
      </c>
      <c r="AD337" s="41"/>
      <c r="AE337" s="28" t="s">
        <v>134</v>
      </c>
      <c r="AF337" s="41"/>
      <c r="AG337" s="42"/>
    </row>
    <row r="338" spans="1:33" ht="15.75" hidden="1" customHeight="1" x14ac:dyDescent="0.25">
      <c r="A338" s="35"/>
      <c r="B338" s="36">
        <f t="shared" ref="B338:B353" si="11">COUNTIF(G338:Z338,"&lt;&gt;0")</f>
        <v>0</v>
      </c>
      <c r="C338" s="37" t="str">
        <f t="shared" si="10"/>
        <v>hide</v>
      </c>
      <c r="D338" s="77"/>
      <c r="E338" s="74" t="s">
        <v>257</v>
      </c>
      <c r="F338" s="45"/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0</v>
      </c>
      <c r="AA338" s="49"/>
      <c r="AB338" s="39">
        <v>0</v>
      </c>
      <c r="AC338" s="39">
        <v>0</v>
      </c>
      <c r="AD338" s="41"/>
      <c r="AE338" s="28" t="s">
        <v>165</v>
      </c>
      <c r="AF338" s="41"/>
      <c r="AG338" s="42"/>
    </row>
    <row r="339" spans="1:33" ht="15.75" hidden="1" customHeight="1" x14ac:dyDescent="0.25">
      <c r="A339" s="35"/>
      <c r="B339" s="36">
        <f t="shared" si="11"/>
        <v>0</v>
      </c>
      <c r="C339" s="37" t="str">
        <f t="shared" si="10"/>
        <v>hide</v>
      </c>
      <c r="D339" s="77"/>
      <c r="E339" s="74" t="s">
        <v>258</v>
      </c>
      <c r="F339" s="45"/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0</v>
      </c>
      <c r="AA339" s="49"/>
      <c r="AB339" s="39">
        <v>0</v>
      </c>
      <c r="AC339" s="39">
        <v>0</v>
      </c>
      <c r="AD339" s="41"/>
      <c r="AE339" s="28" t="s">
        <v>165</v>
      </c>
      <c r="AF339" s="41"/>
      <c r="AG339" s="42"/>
    </row>
    <row r="340" spans="1:33" ht="15.75" customHeight="1" thickBot="1" x14ac:dyDescent="0.3">
      <c r="A340" s="35"/>
      <c r="B340" s="36">
        <f t="shared" si="11"/>
        <v>6</v>
      </c>
      <c r="C340" s="37" t="str">
        <f t="shared" si="10"/>
        <v/>
      </c>
      <c r="D340" s="77"/>
      <c r="E340" s="74" t="s">
        <v>259</v>
      </c>
      <c r="F340" s="45" t="s">
        <v>260</v>
      </c>
      <c r="G340" s="48">
        <v>0</v>
      </c>
      <c r="H340" s="48">
        <v>0</v>
      </c>
      <c r="I340" s="48">
        <v>0</v>
      </c>
      <c r="J340" s="48">
        <v>44.901999999999987</v>
      </c>
      <c r="K340" s="48">
        <v>0</v>
      </c>
      <c r="L340" s="48">
        <v>0</v>
      </c>
      <c r="M340" s="48">
        <v>140.90600000000001</v>
      </c>
      <c r="N340" s="48">
        <v>38.963000000000022</v>
      </c>
      <c r="O340" s="48">
        <v>118.524</v>
      </c>
      <c r="P340" s="48">
        <v>75.70999999999998</v>
      </c>
      <c r="Q340" s="48">
        <v>0</v>
      </c>
      <c r="R340" s="48">
        <v>0</v>
      </c>
      <c r="S340" s="48">
        <v>0</v>
      </c>
      <c r="T340" s="48">
        <v>0</v>
      </c>
      <c r="U340" s="48">
        <v>70.461999999999989</v>
      </c>
      <c r="V340" s="48">
        <v>0</v>
      </c>
      <c r="W340" s="48">
        <v>0</v>
      </c>
      <c r="X340" s="48">
        <v>0</v>
      </c>
      <c r="Y340" s="48">
        <v>0</v>
      </c>
      <c r="Z340" s="48">
        <v>0</v>
      </c>
      <c r="AA340" s="49"/>
      <c r="AB340" s="39">
        <v>41.900500000000022</v>
      </c>
      <c r="AC340" s="39">
        <v>24.473349999999982</v>
      </c>
      <c r="AD340" s="41"/>
      <c r="AE340" s="28" t="s">
        <v>165</v>
      </c>
      <c r="AF340" s="41"/>
      <c r="AG340" s="42"/>
    </row>
    <row r="341" spans="1:33" ht="15.75" hidden="1" customHeight="1" x14ac:dyDescent="0.25">
      <c r="A341" s="35"/>
      <c r="B341" s="36">
        <f t="shared" si="11"/>
        <v>0</v>
      </c>
      <c r="C341" s="37" t="str">
        <f t="shared" si="10"/>
        <v>hide</v>
      </c>
      <c r="D341" s="77"/>
      <c r="E341" s="74" t="s">
        <v>261</v>
      </c>
      <c r="F341" s="45"/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0</v>
      </c>
      <c r="AA341" s="49"/>
      <c r="AB341" s="39">
        <v>0</v>
      </c>
      <c r="AC341" s="39">
        <v>0</v>
      </c>
      <c r="AD341" s="41"/>
      <c r="AE341" s="28" t="s">
        <v>165</v>
      </c>
      <c r="AF341" s="41"/>
      <c r="AG341" s="42"/>
    </row>
    <row r="342" spans="1:33" ht="15.75" hidden="1" customHeight="1" x14ac:dyDescent="0.25">
      <c r="A342" s="35"/>
      <c r="B342" s="36">
        <f t="shared" si="11"/>
        <v>0</v>
      </c>
      <c r="C342" s="37" t="str">
        <f t="shared" si="10"/>
        <v>hide</v>
      </c>
      <c r="D342" s="77"/>
      <c r="E342" s="74" t="s">
        <v>262</v>
      </c>
      <c r="F342" s="45" t="s">
        <v>260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0</v>
      </c>
      <c r="AA342" s="49"/>
      <c r="AB342" s="39">
        <v>0</v>
      </c>
      <c r="AC342" s="39">
        <v>0</v>
      </c>
      <c r="AD342" s="41"/>
      <c r="AE342" s="28" t="s">
        <v>165</v>
      </c>
      <c r="AF342" s="41"/>
      <c r="AG342" s="42"/>
    </row>
    <row r="343" spans="1:33" ht="15.75" hidden="1" customHeight="1" x14ac:dyDescent="0.25">
      <c r="A343" s="35"/>
      <c r="B343" s="36">
        <f t="shared" si="11"/>
        <v>0</v>
      </c>
      <c r="C343" s="37" t="str">
        <f t="shared" si="10"/>
        <v>hide</v>
      </c>
      <c r="D343" s="77"/>
      <c r="E343" s="74" t="s">
        <v>263</v>
      </c>
      <c r="F343" s="45"/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0</v>
      </c>
      <c r="AA343" s="49"/>
      <c r="AB343" s="39">
        <v>0</v>
      </c>
      <c r="AC343" s="39">
        <v>0</v>
      </c>
      <c r="AD343" s="41"/>
      <c r="AE343" s="28" t="s">
        <v>165</v>
      </c>
      <c r="AF343" s="41"/>
      <c r="AG343" s="42"/>
    </row>
    <row r="344" spans="1:33" ht="15.75" hidden="1" customHeight="1" x14ac:dyDescent="0.25">
      <c r="A344" s="35"/>
      <c r="B344" s="36">
        <f t="shared" si="11"/>
        <v>0</v>
      </c>
      <c r="C344" s="37" t="str">
        <f t="shared" si="10"/>
        <v>hide</v>
      </c>
      <c r="D344" s="77"/>
      <c r="E344" s="74" t="s">
        <v>264</v>
      </c>
      <c r="F344" s="45"/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0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0</v>
      </c>
      <c r="AA344" s="49"/>
      <c r="AB344" s="39">
        <v>0</v>
      </c>
      <c r="AC344" s="39">
        <v>0</v>
      </c>
      <c r="AD344" s="41"/>
      <c r="AE344" s="28" t="s">
        <v>168</v>
      </c>
      <c r="AF344" s="41"/>
      <c r="AG344" s="42"/>
    </row>
    <row r="345" spans="1:33" ht="15.75" hidden="1" customHeight="1" thickBot="1" x14ac:dyDescent="0.3">
      <c r="A345" s="35"/>
      <c r="B345" s="36">
        <f t="shared" si="11"/>
        <v>0</v>
      </c>
      <c r="C345" s="37" t="str">
        <f t="shared" si="10"/>
        <v>hide</v>
      </c>
      <c r="D345" s="77"/>
      <c r="E345" s="38" t="s">
        <v>265</v>
      </c>
      <c r="F345" s="82"/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  <c r="Q345" s="83">
        <v>0</v>
      </c>
      <c r="R345" s="83">
        <v>0</v>
      </c>
      <c r="S345" s="83">
        <v>0</v>
      </c>
      <c r="T345" s="83">
        <v>0</v>
      </c>
      <c r="U345" s="83">
        <v>0</v>
      </c>
      <c r="V345" s="83">
        <v>0</v>
      </c>
      <c r="W345" s="83">
        <v>0</v>
      </c>
      <c r="X345" s="83">
        <v>0</v>
      </c>
      <c r="Y345" s="83">
        <v>0</v>
      </c>
      <c r="Z345" s="83">
        <v>0</v>
      </c>
      <c r="AA345" s="49"/>
      <c r="AB345" s="39">
        <v>0</v>
      </c>
      <c r="AC345" s="39">
        <v>0</v>
      </c>
      <c r="AD345" s="41"/>
      <c r="AE345" s="28" t="s">
        <v>168</v>
      </c>
      <c r="AF345" s="41"/>
      <c r="AG345" s="42"/>
    </row>
    <row r="346" spans="1:33" ht="15.75" customHeight="1" collapsed="1" thickTop="1" thickBot="1" x14ac:dyDescent="0.3">
      <c r="A346" s="35"/>
      <c r="B346" s="36">
        <f t="shared" si="11"/>
        <v>2</v>
      </c>
      <c r="C346" s="37" t="str">
        <f t="shared" ref="C346:C353" si="12">IF(B346=0,"hide",IF(OR(AE346="Wind",AE346="DSM, Class 1"),"Detail",""))</f>
        <v/>
      </c>
      <c r="D346" s="40"/>
      <c r="E346" s="84" t="s">
        <v>9</v>
      </c>
      <c r="F346" s="85"/>
      <c r="G346" s="86">
        <v>0</v>
      </c>
      <c r="H346" s="86">
        <v>0</v>
      </c>
      <c r="I346" s="86">
        <v>0</v>
      </c>
      <c r="J346" s="86">
        <v>-285</v>
      </c>
      <c r="K346" s="86">
        <v>0</v>
      </c>
      <c r="L346" s="86">
        <v>0</v>
      </c>
      <c r="M346" s="86">
        <v>0</v>
      </c>
      <c r="N346" s="86">
        <v>0</v>
      </c>
      <c r="O346" s="86">
        <v>0</v>
      </c>
      <c r="P346" s="86">
        <v>0</v>
      </c>
      <c r="Q346" s="86">
        <v>0</v>
      </c>
      <c r="R346" s="86">
        <v>0</v>
      </c>
      <c r="S346" s="86">
        <v>0</v>
      </c>
      <c r="T346" s="86">
        <v>0</v>
      </c>
      <c r="U346" s="86">
        <v>0</v>
      </c>
      <c r="V346" s="86">
        <v>285</v>
      </c>
      <c r="W346" s="86">
        <v>0</v>
      </c>
      <c r="X346" s="86">
        <v>0</v>
      </c>
      <c r="Y346" s="86">
        <v>0</v>
      </c>
      <c r="Z346" s="86">
        <v>0</v>
      </c>
      <c r="AA346" s="49"/>
      <c r="AB346" s="87"/>
      <c r="AC346" s="87"/>
      <c r="AD346" s="41"/>
      <c r="AE346" s="28" t="s">
        <v>169</v>
      </c>
      <c r="AF346" s="41"/>
      <c r="AG346" s="42"/>
    </row>
    <row r="347" spans="1:33" ht="15.75" customHeight="1" thickTop="1" x14ac:dyDescent="0.25">
      <c r="A347" s="35"/>
      <c r="B347" s="36">
        <f t="shared" si="11"/>
        <v>17</v>
      </c>
      <c r="C347" s="37" t="str">
        <f t="shared" si="12"/>
        <v/>
      </c>
      <c r="D347" s="40"/>
      <c r="E347" s="88" t="s">
        <v>266</v>
      </c>
      <c r="F347" s="89"/>
      <c r="G347" s="90">
        <v>0</v>
      </c>
      <c r="H347" s="90">
        <v>0</v>
      </c>
      <c r="I347" s="90">
        <v>0</v>
      </c>
      <c r="J347" s="90">
        <v>8.1700000000000728</v>
      </c>
      <c r="K347" s="90">
        <v>10.080000000000382</v>
      </c>
      <c r="L347" s="90">
        <v>13.250000000000341</v>
      </c>
      <c r="M347" s="90">
        <v>16.589999999999918</v>
      </c>
      <c r="N347" s="90">
        <v>15.550000000000068</v>
      </c>
      <c r="O347" s="90">
        <v>19.699999999999932</v>
      </c>
      <c r="P347" s="90">
        <v>20.230000000000246</v>
      </c>
      <c r="Q347" s="90">
        <v>56.150000000000318</v>
      </c>
      <c r="R347" s="90">
        <v>38.5</v>
      </c>
      <c r="S347" s="90">
        <v>65.4200000000003</v>
      </c>
      <c r="T347" s="90">
        <v>26.263999999999896</v>
      </c>
      <c r="U347" s="90">
        <v>-450.44000000000028</v>
      </c>
      <c r="V347" s="90">
        <v>9.0699999999994816</v>
      </c>
      <c r="W347" s="90">
        <v>450.8900000000001</v>
      </c>
      <c r="X347" s="90">
        <v>-16.660000000000082</v>
      </c>
      <c r="Y347" s="90">
        <v>-237.07999999999947</v>
      </c>
      <c r="Z347" s="90">
        <v>-6.2070000000001073</v>
      </c>
      <c r="AA347" s="49"/>
      <c r="AB347" s="40"/>
      <c r="AC347" s="40"/>
      <c r="AD347" s="41"/>
      <c r="AE347" s="28" t="s">
        <v>169</v>
      </c>
      <c r="AF347" s="41"/>
      <c r="AG347" s="42"/>
    </row>
    <row r="348" spans="1:33" ht="15.75" customHeight="1" x14ac:dyDescent="0.25">
      <c r="A348" s="35"/>
      <c r="B348" s="36">
        <f t="shared" si="11"/>
        <v>17</v>
      </c>
      <c r="C348" s="37" t="str">
        <f t="shared" si="12"/>
        <v/>
      </c>
      <c r="D348" s="40"/>
      <c r="E348" s="91" t="s">
        <v>267</v>
      </c>
      <c r="F348" s="92"/>
      <c r="G348" s="93">
        <v>0</v>
      </c>
      <c r="H348" s="93">
        <v>0</v>
      </c>
      <c r="I348" s="93">
        <v>0</v>
      </c>
      <c r="J348" s="93">
        <v>263.81500000000005</v>
      </c>
      <c r="K348" s="93">
        <v>257.18499999999995</v>
      </c>
      <c r="L348" s="93">
        <v>248.36299999999994</v>
      </c>
      <c r="M348" s="93">
        <v>236.14899999999989</v>
      </c>
      <c r="N348" s="93">
        <v>223.98399999999992</v>
      </c>
      <c r="O348" s="93">
        <v>208.77999999999997</v>
      </c>
      <c r="P348" s="93">
        <v>193.74800000000005</v>
      </c>
      <c r="Q348" s="93">
        <v>141.83399999999983</v>
      </c>
      <c r="R348" s="93">
        <v>107.54700000000003</v>
      </c>
      <c r="S348" s="93">
        <v>46.022999999999911</v>
      </c>
      <c r="T348" s="93">
        <v>23.573999999999842</v>
      </c>
      <c r="U348" s="93">
        <v>418.33400000000006</v>
      </c>
      <c r="V348" s="93">
        <v>141.18700000000013</v>
      </c>
      <c r="W348" s="93">
        <v>-253.47900000000004</v>
      </c>
      <c r="X348" s="93">
        <v>-237.02199999999993</v>
      </c>
      <c r="Y348" s="93">
        <v>4.8600000000001273</v>
      </c>
      <c r="Z348" s="93">
        <v>-4.9999999998817657E-3</v>
      </c>
      <c r="AA348" s="49"/>
      <c r="AB348" s="40"/>
      <c r="AC348" s="40"/>
      <c r="AD348" s="41"/>
      <c r="AE348" s="28" t="s">
        <v>169</v>
      </c>
      <c r="AF348" s="41"/>
      <c r="AG348" s="42"/>
    </row>
    <row r="349" spans="1:33" ht="15.75" customHeight="1" collapsed="1" x14ac:dyDescent="0.25">
      <c r="A349" s="35"/>
      <c r="B349" s="36">
        <f t="shared" si="11"/>
        <v>17</v>
      </c>
      <c r="C349" s="37" t="str">
        <f t="shared" si="12"/>
        <v/>
      </c>
      <c r="D349" s="40"/>
      <c r="E349" s="91" t="s">
        <v>268</v>
      </c>
      <c r="F349" s="92"/>
      <c r="G349" s="93">
        <v>0</v>
      </c>
      <c r="H349" s="93">
        <v>0</v>
      </c>
      <c r="I349" s="93">
        <v>0</v>
      </c>
      <c r="J349" s="93">
        <v>271.98500000000013</v>
      </c>
      <c r="K349" s="93">
        <v>267.26500000000033</v>
      </c>
      <c r="L349" s="93">
        <v>261.61300000000028</v>
      </c>
      <c r="M349" s="93">
        <v>252.73899999999981</v>
      </c>
      <c r="N349" s="93">
        <v>239.53399999999999</v>
      </c>
      <c r="O349" s="93">
        <v>228.4799999999999</v>
      </c>
      <c r="P349" s="93">
        <v>213.97800000000029</v>
      </c>
      <c r="Q349" s="93">
        <v>197.98400000000015</v>
      </c>
      <c r="R349" s="93">
        <v>146.04700000000003</v>
      </c>
      <c r="S349" s="93">
        <v>111.44300000000021</v>
      </c>
      <c r="T349" s="93">
        <v>49.837999999999738</v>
      </c>
      <c r="U349" s="93">
        <v>-32.106000000000222</v>
      </c>
      <c r="V349" s="93">
        <v>150.25699999999961</v>
      </c>
      <c r="W349" s="93">
        <v>197.41100000000006</v>
      </c>
      <c r="X349" s="93">
        <v>-253.68200000000002</v>
      </c>
      <c r="Y349" s="93">
        <v>-232.21999999999935</v>
      </c>
      <c r="Z349" s="93">
        <v>-6.2119999999999891</v>
      </c>
      <c r="AA349" s="49"/>
      <c r="AB349" s="40"/>
      <c r="AC349" s="40"/>
      <c r="AD349" s="41"/>
      <c r="AE349" s="28" t="s">
        <v>169</v>
      </c>
      <c r="AF349" s="41"/>
      <c r="AG349" s="42"/>
    </row>
    <row r="350" spans="1:33" ht="15.75" customHeight="1" x14ac:dyDescent="0.25">
      <c r="A350" s="35"/>
      <c r="B350" s="36">
        <f t="shared" si="11"/>
        <v>20</v>
      </c>
      <c r="C350" s="37" t="str">
        <f t="shared" si="12"/>
        <v/>
      </c>
      <c r="D350" s="40"/>
      <c r="E350" s="94" t="s">
        <v>269</v>
      </c>
      <c r="F350" s="45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  <c r="AE350" s="28" t="s">
        <v>169</v>
      </c>
      <c r="AF350" s="41"/>
      <c r="AG350" s="42"/>
    </row>
    <row r="351" spans="1:33" ht="15.75" customHeight="1" x14ac:dyDescent="0.25">
      <c r="A351" s="35"/>
      <c r="B351" s="36">
        <f t="shared" si="11"/>
        <v>20</v>
      </c>
      <c r="C351" s="37" t="str">
        <f t="shared" si="12"/>
        <v/>
      </c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  <c r="AE351" s="28" t="s">
        <v>178</v>
      </c>
      <c r="AF351" s="41"/>
      <c r="AG351" s="42"/>
    </row>
    <row r="352" spans="1:33" ht="15.75" customHeight="1" x14ac:dyDescent="0.25">
      <c r="A352" s="35"/>
      <c r="B352" s="36">
        <f t="shared" si="11"/>
        <v>20</v>
      </c>
      <c r="C352" s="37" t="str">
        <f t="shared" si="12"/>
        <v/>
      </c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  <c r="AE352" s="28" t="s">
        <v>178</v>
      </c>
      <c r="AF352" s="41"/>
      <c r="AG352" s="42"/>
    </row>
    <row r="353" spans="1:51" ht="15.75" customHeight="1" x14ac:dyDescent="0.25">
      <c r="A353" s="35"/>
      <c r="B353" s="36">
        <f t="shared" si="11"/>
        <v>20</v>
      </c>
      <c r="C353" s="37" t="str">
        <f t="shared" si="12"/>
        <v/>
      </c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  <c r="AE353" s="28" t="s">
        <v>178</v>
      </c>
      <c r="AF353" s="41"/>
      <c r="AG353" s="42"/>
    </row>
    <row r="354" spans="1:51" ht="15.75" customHeight="1" x14ac:dyDescent="0.25">
      <c r="A354" s="35"/>
      <c r="B354" s="7"/>
      <c r="C354" s="37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  <c r="AE354" s="28"/>
      <c r="AF354" s="41"/>
      <c r="AG354" s="42"/>
    </row>
    <row r="355" spans="1:51" ht="15.75" customHeight="1" collapsed="1" x14ac:dyDescent="0.25">
      <c r="A355" s="35"/>
      <c r="B355" s="7"/>
      <c r="C355" s="37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  <c r="AE355" s="28"/>
      <c r="AF355" s="41"/>
      <c r="AG355" s="42"/>
    </row>
    <row r="356" spans="1:51" ht="15.75" customHeight="1" x14ac:dyDescent="0.25">
      <c r="A356" s="35"/>
      <c r="B356" s="7"/>
      <c r="C356" s="37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  <c r="AE356" s="41"/>
      <c r="AF356" s="41"/>
      <c r="AG356" s="42"/>
    </row>
    <row r="357" spans="1:51" ht="15.75" customHeight="1" x14ac:dyDescent="0.25">
      <c r="A357" s="35"/>
      <c r="B357" s="7"/>
      <c r="C357" s="37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  <c r="AE357" s="41"/>
      <c r="AF357" s="41"/>
      <c r="AG357" s="42"/>
    </row>
    <row r="358" spans="1:51" ht="15.75" customHeight="1" x14ac:dyDescent="0.25">
      <c r="A358" s="7"/>
      <c r="B358" s="7"/>
      <c r="C358" s="37"/>
      <c r="E358" s="96" t="s">
        <v>269</v>
      </c>
      <c r="F358" s="97"/>
      <c r="G358" s="97"/>
      <c r="H358" s="97"/>
      <c r="I358" s="97"/>
      <c r="J358" s="97"/>
      <c r="K358" s="97"/>
      <c r="L358" s="97"/>
      <c r="M358" s="97"/>
      <c r="N358" s="42"/>
      <c r="O358" s="98"/>
      <c r="P358" s="98"/>
      <c r="Q358" s="98"/>
      <c r="R358" s="42"/>
      <c r="S358" s="42"/>
      <c r="T358" s="42"/>
      <c r="U358" s="98"/>
      <c r="V358" s="98"/>
      <c r="W358" s="98"/>
      <c r="X358" s="98"/>
      <c r="Y358" s="99"/>
      <c r="Z358" s="99"/>
      <c r="AA358" s="40"/>
      <c r="AB358" s="40"/>
      <c r="AC358" s="40"/>
      <c r="AD358" s="41"/>
      <c r="AE358" s="41"/>
      <c r="AF358" s="41"/>
      <c r="AG358" s="42"/>
    </row>
    <row r="359" spans="1:51" ht="15.75" customHeight="1" x14ac:dyDescent="0.25">
      <c r="A359" s="7"/>
      <c r="B359" s="36">
        <f t="shared" ref="B359:B375" si="13">COUNTIF(G359:Z359,"&lt;&gt;0")</f>
        <v>20</v>
      </c>
      <c r="C359" s="37" t="str">
        <f t="shared" ref="C359:C375" si="14">IF(B359=0,"hide",IF(OR(AE359="Wind",AE359="DSM, Class 1"),"Detail",""))</f>
        <v/>
      </c>
      <c r="D359" s="100"/>
      <c r="E359" s="96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 s="99"/>
      <c r="AB359" s="99"/>
      <c r="AC359" s="99"/>
      <c r="AD359" s="41"/>
      <c r="AE359" s="41"/>
      <c r="AF359" s="41"/>
      <c r="AG359" s="42"/>
    </row>
    <row r="360" spans="1:51" ht="15.75" customHeight="1" x14ac:dyDescent="0.3">
      <c r="A360" s="7"/>
      <c r="B360" s="36">
        <f t="shared" si="13"/>
        <v>20</v>
      </c>
      <c r="C360" s="37" t="str">
        <f t="shared" si="14"/>
        <v/>
      </c>
      <c r="D360" s="100"/>
      <c r="E360" s="101" t="s">
        <v>270</v>
      </c>
      <c r="F360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</row>
    <row r="361" spans="1:51" ht="15.75" customHeight="1" x14ac:dyDescent="0.25">
      <c r="A361" s="7"/>
      <c r="B361" s="36">
        <f t="shared" si="13"/>
        <v>20</v>
      </c>
      <c r="C361" s="37" t="str">
        <f t="shared" si="14"/>
        <v/>
      </c>
      <c r="D361" s="103"/>
      <c r="E361" s="104" t="s">
        <v>271</v>
      </c>
      <c r="F361"/>
      <c r="G361" s="105">
        <f>+G6</f>
        <v>2015</v>
      </c>
      <c r="H361" s="106">
        <f t="shared" ref="H361:X361" si="15">G361+1</f>
        <v>2016</v>
      </c>
      <c r="I361" s="106">
        <f t="shared" si="15"/>
        <v>2017</v>
      </c>
      <c r="J361" s="106">
        <f t="shared" si="15"/>
        <v>2018</v>
      </c>
      <c r="K361" s="106">
        <f t="shared" si="15"/>
        <v>2019</v>
      </c>
      <c r="L361" s="106">
        <f t="shared" si="15"/>
        <v>2020</v>
      </c>
      <c r="M361" s="106">
        <f t="shared" si="15"/>
        <v>2021</v>
      </c>
      <c r="N361" s="106">
        <f t="shared" si="15"/>
        <v>2022</v>
      </c>
      <c r="O361" s="106">
        <f t="shared" si="15"/>
        <v>2023</v>
      </c>
      <c r="P361" s="106">
        <f t="shared" si="15"/>
        <v>2024</v>
      </c>
      <c r="Q361" s="106">
        <f t="shared" si="15"/>
        <v>2025</v>
      </c>
      <c r="R361" s="106">
        <f t="shared" si="15"/>
        <v>2026</v>
      </c>
      <c r="S361" s="106">
        <f t="shared" si="15"/>
        <v>2027</v>
      </c>
      <c r="T361" s="106">
        <f t="shared" si="15"/>
        <v>2028</v>
      </c>
      <c r="U361" s="106">
        <f t="shared" si="15"/>
        <v>2029</v>
      </c>
      <c r="V361" s="106">
        <f t="shared" si="15"/>
        <v>2030</v>
      </c>
      <c r="W361" s="106">
        <f t="shared" si="15"/>
        <v>2031</v>
      </c>
      <c r="X361" s="106">
        <f t="shared" si="15"/>
        <v>2032</v>
      </c>
      <c r="Y361" s="106">
        <f>X361+1</f>
        <v>2033</v>
      </c>
      <c r="Z361" s="106">
        <f>Y361+1</f>
        <v>2034</v>
      </c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</row>
    <row r="362" spans="1:51" ht="15.75" hidden="1" customHeight="1" x14ac:dyDescent="0.25">
      <c r="A362" s="7"/>
      <c r="B362" s="36">
        <f t="shared" si="13"/>
        <v>0</v>
      </c>
      <c r="C362" s="37" t="str">
        <f t="shared" si="14"/>
        <v>hide</v>
      </c>
      <c r="D362" s="107"/>
      <c r="E362" s="108" t="s">
        <v>272</v>
      </c>
      <c r="F362"/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  <c r="Z362" s="39">
        <v>0</v>
      </c>
      <c r="AA362" s="99"/>
      <c r="AB362" s="99"/>
      <c r="AC362" s="99"/>
      <c r="AD362" s="41"/>
      <c r="AE362" s="41"/>
      <c r="AF362" s="41"/>
      <c r="AG362" s="42"/>
    </row>
    <row r="363" spans="1:51" ht="15.75" hidden="1" customHeight="1" x14ac:dyDescent="0.25">
      <c r="A363" s="7"/>
      <c r="B363" s="36">
        <f t="shared" si="13"/>
        <v>0</v>
      </c>
      <c r="C363" s="37" t="str">
        <f t="shared" si="14"/>
        <v>hide</v>
      </c>
      <c r="D363" s="138"/>
      <c r="E363" s="109" t="s">
        <v>273</v>
      </c>
      <c r="F363"/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0</v>
      </c>
      <c r="Z363" s="39">
        <v>0</v>
      </c>
      <c r="AA363" s="99"/>
      <c r="AB363" s="99"/>
      <c r="AC363" s="99"/>
      <c r="AD363" s="41"/>
      <c r="AE363" s="41"/>
      <c r="AF363" s="41"/>
      <c r="AG363" s="42"/>
    </row>
    <row r="364" spans="1:51" ht="15.75" hidden="1" customHeight="1" x14ac:dyDescent="0.25">
      <c r="A364" s="7"/>
      <c r="B364" s="36">
        <f t="shared" si="13"/>
        <v>0</v>
      </c>
      <c r="C364" s="37" t="str">
        <f t="shared" si="14"/>
        <v>hide</v>
      </c>
      <c r="D364" s="138"/>
      <c r="E364" s="108" t="s">
        <v>274</v>
      </c>
      <c r="F364"/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99"/>
      <c r="AB364" s="99"/>
      <c r="AC364" s="99"/>
      <c r="AD364" s="41"/>
      <c r="AE364" s="41"/>
      <c r="AF364" s="41"/>
      <c r="AG364" s="42"/>
    </row>
    <row r="365" spans="1:51" ht="15.75" hidden="1" customHeight="1" x14ac:dyDescent="0.25">
      <c r="A365" s="7"/>
      <c r="B365" s="36">
        <f t="shared" si="13"/>
        <v>0</v>
      </c>
      <c r="C365" s="37" t="str">
        <f t="shared" si="14"/>
        <v>hide</v>
      </c>
      <c r="D365" s="138"/>
      <c r="E365" s="108" t="s">
        <v>275</v>
      </c>
      <c r="F365"/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0</v>
      </c>
      <c r="Z365" s="39">
        <v>0</v>
      </c>
      <c r="AA365" s="99"/>
      <c r="AB365" s="99"/>
      <c r="AC365" s="99"/>
      <c r="AD365" s="41"/>
      <c r="AE365" s="41"/>
      <c r="AF365" s="41"/>
      <c r="AG365" s="42"/>
    </row>
    <row r="366" spans="1:51" ht="15.75" hidden="1" customHeight="1" x14ac:dyDescent="0.25">
      <c r="A366" s="7"/>
      <c r="B366" s="36">
        <f t="shared" si="13"/>
        <v>0</v>
      </c>
      <c r="C366" s="37" t="str">
        <f t="shared" si="14"/>
        <v>hide</v>
      </c>
      <c r="D366" s="138"/>
      <c r="E366" s="108" t="s">
        <v>276</v>
      </c>
      <c r="F366"/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0</v>
      </c>
      <c r="Z366" s="39">
        <v>0</v>
      </c>
      <c r="AA366" s="99"/>
      <c r="AB366" s="99"/>
      <c r="AC366" s="99"/>
      <c r="AD366" s="41"/>
      <c r="AE366" s="41"/>
      <c r="AF366" s="41"/>
      <c r="AG366" s="42"/>
    </row>
    <row r="367" spans="1:51" ht="15.75" hidden="1" customHeight="1" x14ac:dyDescent="0.25">
      <c r="A367" s="7"/>
      <c r="B367" s="36">
        <f t="shared" si="13"/>
        <v>0</v>
      </c>
      <c r="C367" s="37" t="str">
        <f t="shared" si="14"/>
        <v>hide</v>
      </c>
      <c r="D367" s="138"/>
      <c r="E367" s="108" t="s">
        <v>277</v>
      </c>
      <c r="F367"/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39">
        <v>0</v>
      </c>
      <c r="AA367" s="99"/>
      <c r="AB367" s="99"/>
      <c r="AC367" s="99"/>
      <c r="AD367" s="41"/>
      <c r="AE367" s="41"/>
      <c r="AF367" s="41"/>
      <c r="AG367" s="42"/>
    </row>
    <row r="368" spans="1:51" ht="15.75" hidden="1" customHeight="1" x14ac:dyDescent="0.25">
      <c r="A368" s="7"/>
      <c r="B368" s="36">
        <f t="shared" si="13"/>
        <v>0</v>
      </c>
      <c r="C368" s="37" t="str">
        <f t="shared" si="14"/>
        <v>hide</v>
      </c>
      <c r="D368" s="138"/>
      <c r="E368" s="108" t="s">
        <v>278</v>
      </c>
      <c r="F368"/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99"/>
      <c r="AB368" s="99"/>
      <c r="AC368" s="99"/>
      <c r="AD368" s="41"/>
      <c r="AE368" s="41"/>
      <c r="AF368" s="41"/>
      <c r="AG368" s="42"/>
    </row>
    <row r="369" spans="1:33" ht="15.75" hidden="1" customHeight="1" x14ac:dyDescent="0.25">
      <c r="A369" s="7"/>
      <c r="B369" s="36">
        <f t="shared" si="13"/>
        <v>0</v>
      </c>
      <c r="C369" s="37" t="str">
        <f t="shared" si="14"/>
        <v>hide</v>
      </c>
      <c r="D369" s="138"/>
      <c r="E369" s="108" t="s">
        <v>279</v>
      </c>
      <c r="F369"/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0</v>
      </c>
      <c r="Z369" s="39">
        <v>0</v>
      </c>
      <c r="AA369" s="99"/>
      <c r="AB369" s="99"/>
      <c r="AC369" s="99"/>
      <c r="AD369" s="41"/>
      <c r="AE369" s="41"/>
      <c r="AF369" s="41"/>
      <c r="AG369" s="42"/>
    </row>
    <row r="370" spans="1:33" ht="15.75" hidden="1" customHeight="1" x14ac:dyDescent="0.25">
      <c r="A370" s="7"/>
      <c r="B370" s="36">
        <f t="shared" si="13"/>
        <v>0</v>
      </c>
      <c r="C370" s="37" t="str">
        <f t="shared" si="14"/>
        <v>hide</v>
      </c>
      <c r="D370" s="138"/>
      <c r="E370" s="108" t="s">
        <v>280</v>
      </c>
      <c r="F370"/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39">
        <v>0</v>
      </c>
      <c r="Z370" s="39">
        <v>0</v>
      </c>
      <c r="AA370" s="99"/>
      <c r="AB370" s="99"/>
      <c r="AC370" s="99"/>
      <c r="AD370" s="41"/>
      <c r="AE370" s="41"/>
      <c r="AF370" s="41"/>
      <c r="AG370" s="42"/>
    </row>
    <row r="371" spans="1:33" ht="15.75" hidden="1" customHeight="1" x14ac:dyDescent="0.25">
      <c r="A371" s="7"/>
      <c r="B371" s="36">
        <f t="shared" si="13"/>
        <v>0</v>
      </c>
      <c r="C371" s="37" t="str">
        <f t="shared" si="14"/>
        <v>hide</v>
      </c>
      <c r="D371" s="138"/>
      <c r="E371" s="108" t="s">
        <v>281</v>
      </c>
      <c r="F371"/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99"/>
      <c r="AB371" s="99"/>
      <c r="AC371" s="99"/>
      <c r="AD371" s="41"/>
      <c r="AE371" s="41"/>
      <c r="AF371" s="41"/>
      <c r="AG371" s="42"/>
    </row>
    <row r="372" spans="1:33" ht="15.75" hidden="1" customHeight="1" x14ac:dyDescent="0.25">
      <c r="A372" s="7"/>
      <c r="B372" s="36">
        <f t="shared" si="13"/>
        <v>0</v>
      </c>
      <c r="C372" s="37" t="str">
        <f t="shared" si="14"/>
        <v>hide</v>
      </c>
      <c r="D372" s="138"/>
      <c r="E372" s="110" t="s">
        <v>282</v>
      </c>
      <c r="F372"/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99"/>
      <c r="AB372" s="99"/>
      <c r="AC372" s="99"/>
      <c r="AD372" s="41"/>
      <c r="AE372" s="41"/>
      <c r="AF372" s="41"/>
      <c r="AG372" s="42"/>
    </row>
    <row r="373" spans="1:33" ht="15.75" hidden="1" customHeight="1" x14ac:dyDescent="0.25">
      <c r="A373" s="7"/>
      <c r="B373" s="36">
        <f t="shared" si="13"/>
        <v>0</v>
      </c>
      <c r="C373" s="37" t="str">
        <f t="shared" si="14"/>
        <v>hide</v>
      </c>
      <c r="D373" s="138"/>
      <c r="E373" s="139" t="s">
        <v>283</v>
      </c>
      <c r="F373"/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39">
        <v>0</v>
      </c>
      <c r="Z373" s="39">
        <v>0</v>
      </c>
      <c r="AA373" s="99"/>
      <c r="AB373" s="99"/>
      <c r="AC373" s="99"/>
      <c r="AD373" s="41"/>
      <c r="AE373" s="41"/>
      <c r="AF373" s="41"/>
      <c r="AG373" s="42"/>
    </row>
    <row r="374" spans="1:33" ht="15.75" hidden="1" customHeight="1" thickBot="1" x14ac:dyDescent="0.3">
      <c r="A374" s="7"/>
      <c r="B374" s="36">
        <f t="shared" si="13"/>
        <v>0</v>
      </c>
      <c r="C374" s="37" t="str">
        <f t="shared" si="14"/>
        <v>hide</v>
      </c>
      <c r="D374" s="138"/>
      <c r="E374" s="111" t="s">
        <v>284</v>
      </c>
      <c r="F374"/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39">
        <v>0</v>
      </c>
      <c r="Z374" s="39">
        <v>0</v>
      </c>
      <c r="AA374" s="99"/>
      <c r="AB374" s="99"/>
      <c r="AC374" s="99"/>
      <c r="AD374" s="41"/>
      <c r="AE374" s="41"/>
      <c r="AF374" s="41"/>
      <c r="AG374" s="42"/>
    </row>
    <row r="375" spans="1:33" ht="15.75" hidden="1" customHeight="1" thickTop="1" x14ac:dyDescent="0.25">
      <c r="A375" s="7"/>
      <c r="B375" s="36">
        <f t="shared" si="13"/>
        <v>0</v>
      </c>
      <c r="C375" s="37" t="str">
        <f t="shared" si="14"/>
        <v>hide</v>
      </c>
      <c r="D375" s="112"/>
      <c r="E375" s="113" t="s">
        <v>285</v>
      </c>
      <c r="F375"/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  <c r="Z375" s="39">
        <v>0</v>
      </c>
      <c r="AA375" s="99"/>
      <c r="AB375" s="99"/>
      <c r="AC375" s="99"/>
      <c r="AD375" s="41"/>
      <c r="AE375" s="41"/>
      <c r="AF375" s="41"/>
      <c r="AG375" s="42"/>
    </row>
    <row r="376" spans="1:33" ht="15.75" customHeight="1" x14ac:dyDescent="0.25">
      <c r="A376" s="35"/>
      <c r="B376" s="7"/>
      <c r="C376" s="37"/>
      <c r="E376"/>
      <c r="F376" s="114">
        <v>-7.1054273576010019E-14</v>
      </c>
      <c r="G376" s="115">
        <f t="shared" ref="G376:Z376" si="16">G349+G357-SUM(G378:G385)</f>
        <v>0</v>
      </c>
      <c r="H376" s="115">
        <f t="shared" si="16"/>
        <v>0</v>
      </c>
      <c r="I376" s="115">
        <f t="shared" si="16"/>
        <v>0</v>
      </c>
      <c r="J376" s="115">
        <f t="shared" si="16"/>
        <v>285.00000000000017</v>
      </c>
      <c r="K376" s="115">
        <f t="shared" si="16"/>
        <v>0</v>
      </c>
      <c r="L376" s="115">
        <f t="shared" si="16"/>
        <v>0</v>
      </c>
      <c r="M376" s="115">
        <f t="shared" si="16"/>
        <v>0</v>
      </c>
      <c r="N376" s="115">
        <f t="shared" si="16"/>
        <v>0</v>
      </c>
      <c r="O376" s="115">
        <f t="shared" si="16"/>
        <v>0</v>
      </c>
      <c r="P376" s="115">
        <f t="shared" si="16"/>
        <v>3.1263880373444408E-13</v>
      </c>
      <c r="Q376" s="115">
        <f t="shared" si="16"/>
        <v>0</v>
      </c>
      <c r="R376" s="115">
        <f t="shared" si="16"/>
        <v>0</v>
      </c>
      <c r="S376" s="115">
        <f t="shared" si="16"/>
        <v>2.1316282072803006E-13</v>
      </c>
      <c r="T376" s="115">
        <f t="shared" si="16"/>
        <v>-2.2026824808563106E-13</v>
      </c>
      <c r="U376" s="115">
        <f t="shared" si="16"/>
        <v>-1.7053025658242404E-13</v>
      </c>
      <c r="V376" s="115">
        <f t="shared" si="16"/>
        <v>-285.0000000000004</v>
      </c>
      <c r="W376" s="115">
        <f t="shared" si="16"/>
        <v>0</v>
      </c>
      <c r="X376" s="115">
        <f t="shared" si="16"/>
        <v>0</v>
      </c>
      <c r="Y376" s="115">
        <f t="shared" si="16"/>
        <v>6.2527760746888816E-13</v>
      </c>
      <c r="Z376" s="115">
        <f t="shared" si="16"/>
        <v>0</v>
      </c>
      <c r="AA376"/>
      <c r="AB376"/>
      <c r="AC376" s="98"/>
      <c r="AE376" s="41"/>
      <c r="AF376" s="41"/>
      <c r="AG376" s="42"/>
    </row>
    <row r="377" spans="1:33" ht="15.75" customHeight="1" x14ac:dyDescent="0.25">
      <c r="A377" s="35"/>
      <c r="B377" s="7"/>
      <c r="C377" s="37"/>
      <c r="D377" s="100"/>
      <c r="E377"/>
      <c r="F377" s="116">
        <v>2013</v>
      </c>
      <c r="G377" s="116">
        <f t="shared" ref="G377:Z377" si="17">G6</f>
        <v>2015</v>
      </c>
      <c r="H377" s="116">
        <f t="shared" si="17"/>
        <v>2016</v>
      </c>
      <c r="I377" s="116">
        <f t="shared" si="17"/>
        <v>2017</v>
      </c>
      <c r="J377" s="116">
        <f t="shared" si="17"/>
        <v>2018</v>
      </c>
      <c r="K377" s="116">
        <f t="shared" si="17"/>
        <v>2019</v>
      </c>
      <c r="L377" s="116">
        <f t="shared" si="17"/>
        <v>2020</v>
      </c>
      <c r="M377" s="116">
        <f t="shared" si="17"/>
        <v>2021</v>
      </c>
      <c r="N377" s="116">
        <f t="shared" si="17"/>
        <v>2022</v>
      </c>
      <c r="O377" s="116">
        <f t="shared" si="17"/>
        <v>2023</v>
      </c>
      <c r="P377" s="116">
        <f t="shared" si="17"/>
        <v>2024</v>
      </c>
      <c r="Q377" s="116">
        <f t="shared" si="17"/>
        <v>2025</v>
      </c>
      <c r="R377" s="116">
        <f t="shared" si="17"/>
        <v>2026</v>
      </c>
      <c r="S377" s="116">
        <f t="shared" si="17"/>
        <v>2027</v>
      </c>
      <c r="T377" s="116">
        <f t="shared" si="17"/>
        <v>2028</v>
      </c>
      <c r="U377" s="116">
        <f t="shared" si="17"/>
        <v>2029</v>
      </c>
      <c r="V377" s="116">
        <f t="shared" si="17"/>
        <v>2030</v>
      </c>
      <c r="W377" s="116">
        <f t="shared" si="17"/>
        <v>2031</v>
      </c>
      <c r="X377" s="116">
        <f t="shared" si="17"/>
        <v>2032</v>
      </c>
      <c r="Y377" s="116">
        <f t="shared" si="17"/>
        <v>2033</v>
      </c>
      <c r="Z377" s="116">
        <f t="shared" si="17"/>
        <v>2034</v>
      </c>
      <c r="AA377"/>
      <c r="AB377"/>
      <c r="AC377" s="117"/>
      <c r="AD377" s="41"/>
      <c r="AE377" s="41"/>
      <c r="AF377" s="41"/>
      <c r="AG377" s="42"/>
    </row>
    <row r="378" spans="1:33" customFormat="1" ht="15.75" customHeight="1" x14ac:dyDescent="0.25">
      <c r="A378" s="118"/>
      <c r="B378" s="118"/>
      <c r="C378" s="119"/>
      <c r="D378" s="120" t="s">
        <v>286</v>
      </c>
      <c r="E378" s="121" t="s">
        <v>32</v>
      </c>
      <c r="F378" s="122">
        <v>0</v>
      </c>
      <c r="G378" s="122">
        <f t="shared" ref="G378:Z378" si="18">SUM(G89:G120,G249:G264)</f>
        <v>0</v>
      </c>
      <c r="H378" s="122">
        <f t="shared" si="18"/>
        <v>0</v>
      </c>
      <c r="I378" s="122">
        <f t="shared" si="18"/>
        <v>0</v>
      </c>
      <c r="J378" s="122">
        <f t="shared" si="18"/>
        <v>0</v>
      </c>
      <c r="K378" s="122">
        <f t="shared" si="18"/>
        <v>0</v>
      </c>
      <c r="L378" s="122">
        <f t="shared" si="18"/>
        <v>0</v>
      </c>
      <c r="M378" s="122">
        <f t="shared" si="18"/>
        <v>0</v>
      </c>
      <c r="N378" s="122">
        <f t="shared" si="18"/>
        <v>0</v>
      </c>
      <c r="O378" s="122">
        <f t="shared" si="18"/>
        <v>0</v>
      </c>
      <c r="P378" s="122">
        <f t="shared" si="18"/>
        <v>0</v>
      </c>
      <c r="Q378" s="122">
        <f t="shared" si="18"/>
        <v>0</v>
      </c>
      <c r="R378" s="122">
        <f t="shared" si="18"/>
        <v>0</v>
      </c>
      <c r="S378" s="122">
        <f t="shared" si="18"/>
        <v>0</v>
      </c>
      <c r="T378" s="122">
        <f t="shared" si="18"/>
        <v>22.98399999999998</v>
      </c>
      <c r="U378" s="122">
        <f t="shared" si="18"/>
        <v>-454.41</v>
      </c>
      <c r="V378" s="122">
        <f t="shared" si="18"/>
        <v>0</v>
      </c>
      <c r="W378" s="122">
        <f t="shared" si="18"/>
        <v>454.41</v>
      </c>
      <c r="X378" s="122">
        <f t="shared" si="18"/>
        <v>0</v>
      </c>
      <c r="Y378" s="122">
        <f t="shared" si="18"/>
        <v>-212</v>
      </c>
      <c r="Z378" s="122">
        <f t="shared" si="18"/>
        <v>0</v>
      </c>
      <c r="AD378" s="118"/>
      <c r="AE378" s="118"/>
      <c r="AF378" s="118"/>
    </row>
    <row r="379" spans="1:33" customFormat="1" ht="15.75" customHeight="1" x14ac:dyDescent="0.25">
      <c r="A379" s="118"/>
      <c r="B379" s="118"/>
      <c r="C379" s="119"/>
      <c r="E379" s="121" t="s">
        <v>287</v>
      </c>
      <c r="F379" s="122">
        <v>0</v>
      </c>
      <c r="G379" s="122">
        <f t="shared" ref="G379:Z379" si="19">SUM(G137:G138,G196,G278:G279,G326:G327)</f>
        <v>0</v>
      </c>
      <c r="H379" s="122">
        <f t="shared" si="19"/>
        <v>0</v>
      </c>
      <c r="I379" s="122">
        <f t="shared" si="19"/>
        <v>0</v>
      </c>
      <c r="J379" s="122">
        <f t="shared" si="19"/>
        <v>0</v>
      </c>
      <c r="K379" s="122">
        <f t="shared" si="19"/>
        <v>0</v>
      </c>
      <c r="L379" s="122">
        <f t="shared" si="19"/>
        <v>0</v>
      </c>
      <c r="M379" s="122">
        <f t="shared" si="19"/>
        <v>0</v>
      </c>
      <c r="N379" s="122">
        <f t="shared" si="19"/>
        <v>0</v>
      </c>
      <c r="O379" s="122">
        <f t="shared" si="19"/>
        <v>0</v>
      </c>
      <c r="P379" s="122">
        <f t="shared" si="19"/>
        <v>0</v>
      </c>
      <c r="Q379" s="122">
        <f t="shared" si="19"/>
        <v>0</v>
      </c>
      <c r="R379" s="122">
        <f t="shared" si="19"/>
        <v>0</v>
      </c>
      <c r="S379" s="122">
        <f t="shared" si="19"/>
        <v>0</v>
      </c>
      <c r="T379" s="122">
        <f t="shared" si="19"/>
        <v>0</v>
      </c>
      <c r="U379" s="122">
        <f t="shared" si="19"/>
        <v>0</v>
      </c>
      <c r="V379" s="122">
        <f t="shared" si="19"/>
        <v>0</v>
      </c>
      <c r="W379" s="122">
        <f t="shared" si="19"/>
        <v>0</v>
      </c>
      <c r="X379" s="122">
        <f t="shared" si="19"/>
        <v>0</v>
      </c>
      <c r="Y379" s="122">
        <f t="shared" si="19"/>
        <v>0</v>
      </c>
      <c r="Z379" s="122">
        <f t="shared" si="19"/>
        <v>-15.757</v>
      </c>
      <c r="AD379" s="118"/>
      <c r="AE379" s="118"/>
      <c r="AF379" s="118"/>
    </row>
    <row r="380" spans="1:33" customFormat="1" ht="15.75" customHeight="1" x14ac:dyDescent="0.25">
      <c r="A380" s="118"/>
      <c r="B380" s="118"/>
      <c r="C380" s="119"/>
      <c r="E380" s="121" t="s">
        <v>288</v>
      </c>
      <c r="F380" s="122">
        <v>0</v>
      </c>
      <c r="G380" s="122">
        <f t="shared" ref="G380:Z380" si="20">G187+G191+G318+G322</f>
        <v>0</v>
      </c>
      <c r="H380" s="122">
        <f t="shared" si="20"/>
        <v>0</v>
      </c>
      <c r="I380" s="122">
        <f t="shared" si="20"/>
        <v>0</v>
      </c>
      <c r="J380" s="122">
        <f t="shared" si="20"/>
        <v>8.1699999999999733</v>
      </c>
      <c r="K380" s="122">
        <f t="shared" si="20"/>
        <v>10.079999999999998</v>
      </c>
      <c r="L380" s="122">
        <f t="shared" si="20"/>
        <v>13.25</v>
      </c>
      <c r="M380" s="122">
        <f t="shared" si="20"/>
        <v>16.589999999999989</v>
      </c>
      <c r="N380" s="122">
        <f t="shared" si="20"/>
        <v>15.550000000000018</v>
      </c>
      <c r="O380" s="122">
        <f t="shared" si="20"/>
        <v>19.700000000000003</v>
      </c>
      <c r="P380" s="122">
        <f t="shared" si="20"/>
        <v>20.229999999999997</v>
      </c>
      <c r="Q380" s="122">
        <f t="shared" si="20"/>
        <v>56.149999999999991</v>
      </c>
      <c r="R380" s="122">
        <f t="shared" si="20"/>
        <v>38.500000000000028</v>
      </c>
      <c r="S380" s="122">
        <f t="shared" si="20"/>
        <v>65.42</v>
      </c>
      <c r="T380" s="122">
        <f t="shared" si="20"/>
        <v>3.279999999999994</v>
      </c>
      <c r="U380" s="122">
        <f t="shared" si="20"/>
        <v>3.9699999999999989</v>
      </c>
      <c r="V380" s="122">
        <f t="shared" si="20"/>
        <v>9.0700000000000074</v>
      </c>
      <c r="W380" s="122">
        <f t="shared" si="20"/>
        <v>-3.5200000000000102</v>
      </c>
      <c r="X380" s="122">
        <f t="shared" si="20"/>
        <v>-16.660000000000007</v>
      </c>
      <c r="Y380" s="122">
        <f t="shared" si="20"/>
        <v>-25.079999999999995</v>
      </c>
      <c r="Z380" s="122">
        <f t="shared" si="20"/>
        <v>9.5500000000000043</v>
      </c>
      <c r="AD380" s="118"/>
      <c r="AE380" s="118"/>
      <c r="AF380" s="118"/>
    </row>
    <row r="381" spans="1:33" customFormat="1" ht="15.75" customHeight="1" collapsed="1" x14ac:dyDescent="0.25">
      <c r="A381" s="118"/>
      <c r="B381" s="118"/>
      <c r="C381" s="119"/>
      <c r="E381" s="121" t="s">
        <v>289</v>
      </c>
      <c r="F381" s="122">
        <v>0</v>
      </c>
      <c r="G381" s="122">
        <f t="shared" ref="G381:Z381" si="21">SUM(G200:G202,G336:G341)</f>
        <v>0</v>
      </c>
      <c r="H381" s="122">
        <f t="shared" si="21"/>
        <v>0</v>
      </c>
      <c r="I381" s="122">
        <f t="shared" si="21"/>
        <v>0</v>
      </c>
      <c r="J381" s="122">
        <f t="shared" si="21"/>
        <v>263.815</v>
      </c>
      <c r="K381" s="122">
        <f t="shared" si="21"/>
        <v>257.185</v>
      </c>
      <c r="L381" s="122">
        <f t="shared" si="21"/>
        <v>248.363</v>
      </c>
      <c r="M381" s="122">
        <f t="shared" si="21"/>
        <v>236.149</v>
      </c>
      <c r="N381" s="122">
        <f t="shared" si="21"/>
        <v>223.98400000000001</v>
      </c>
      <c r="O381" s="122">
        <f t="shared" si="21"/>
        <v>208.78</v>
      </c>
      <c r="P381" s="122">
        <f t="shared" si="21"/>
        <v>193.74799999999999</v>
      </c>
      <c r="Q381" s="122">
        <f t="shared" si="21"/>
        <v>141.83399999999997</v>
      </c>
      <c r="R381" s="122">
        <f t="shared" si="21"/>
        <v>107.54699999999997</v>
      </c>
      <c r="S381" s="122">
        <f t="shared" si="21"/>
        <v>46.022999999999996</v>
      </c>
      <c r="T381" s="122">
        <f t="shared" si="21"/>
        <v>23.573999999999984</v>
      </c>
      <c r="U381" s="122">
        <f t="shared" si="21"/>
        <v>418.334</v>
      </c>
      <c r="V381" s="122">
        <f t="shared" si="21"/>
        <v>141.18700000000001</v>
      </c>
      <c r="W381" s="122">
        <f t="shared" si="21"/>
        <v>-253.47899999999996</v>
      </c>
      <c r="X381" s="122">
        <f t="shared" si="21"/>
        <v>-237.02199999999999</v>
      </c>
      <c r="Y381" s="122">
        <f t="shared" si="21"/>
        <v>4.8600000000000136</v>
      </c>
      <c r="Z381" s="122">
        <f t="shared" si="21"/>
        <v>-4.9999999999954525E-3</v>
      </c>
      <c r="AD381" s="118"/>
      <c r="AE381" s="118"/>
      <c r="AF381" s="118"/>
    </row>
    <row r="382" spans="1:33" customFormat="1" ht="15.75" customHeight="1" x14ac:dyDescent="0.25">
      <c r="A382" s="118"/>
      <c r="B382" s="118"/>
      <c r="C382" s="119"/>
      <c r="E382" s="121" t="s">
        <v>134</v>
      </c>
      <c r="F382" s="122">
        <v>0</v>
      </c>
      <c r="G382" s="122">
        <f t="shared" ref="G382:Z382" si="22">SUM(G124:G127,G192:G195,G268:G269,G323:G325)</f>
        <v>0</v>
      </c>
      <c r="H382" s="122">
        <f t="shared" si="22"/>
        <v>0</v>
      </c>
      <c r="I382" s="122">
        <f t="shared" si="22"/>
        <v>0</v>
      </c>
      <c r="J382" s="122">
        <f t="shared" si="22"/>
        <v>0</v>
      </c>
      <c r="K382" s="122">
        <f t="shared" si="22"/>
        <v>0</v>
      </c>
      <c r="L382" s="122">
        <f t="shared" si="22"/>
        <v>0</v>
      </c>
      <c r="M382" s="122">
        <f t="shared" si="22"/>
        <v>0</v>
      </c>
      <c r="N382" s="122">
        <f t="shared" si="22"/>
        <v>0</v>
      </c>
      <c r="O382" s="122">
        <f t="shared" si="22"/>
        <v>0</v>
      </c>
      <c r="P382" s="122">
        <f t="shared" si="22"/>
        <v>0</v>
      </c>
      <c r="Q382" s="122">
        <f t="shared" si="22"/>
        <v>0</v>
      </c>
      <c r="R382" s="122">
        <f t="shared" si="22"/>
        <v>0</v>
      </c>
      <c r="S382" s="122">
        <f t="shared" si="22"/>
        <v>0</v>
      </c>
      <c r="T382" s="122">
        <f t="shared" si="22"/>
        <v>0</v>
      </c>
      <c r="U382" s="122">
        <f t="shared" si="22"/>
        <v>0</v>
      </c>
      <c r="V382" s="122">
        <f t="shared" si="22"/>
        <v>0</v>
      </c>
      <c r="W382" s="122">
        <f t="shared" si="22"/>
        <v>0</v>
      </c>
      <c r="X382" s="122">
        <f t="shared" si="22"/>
        <v>0</v>
      </c>
      <c r="Y382" s="122">
        <f t="shared" si="22"/>
        <v>0</v>
      </c>
      <c r="Z382" s="122">
        <f t="shared" si="22"/>
        <v>0</v>
      </c>
      <c r="AD382" s="118"/>
      <c r="AE382" s="118"/>
      <c r="AF382" s="118"/>
    </row>
    <row r="383" spans="1:33" customFormat="1" ht="15.75" customHeight="1" x14ac:dyDescent="0.25">
      <c r="A383" s="118"/>
      <c r="B383" s="118"/>
      <c r="C383" s="119"/>
      <c r="E383" s="121" t="s">
        <v>290</v>
      </c>
      <c r="F383" s="122">
        <v>0</v>
      </c>
      <c r="G383" s="122">
        <f t="shared" ref="G383:Z383" si="23">SUM(G13,G15:G21,G26:G27)</f>
        <v>0</v>
      </c>
      <c r="H383" s="122">
        <f t="shared" si="23"/>
        <v>0</v>
      </c>
      <c r="I383" s="122">
        <f t="shared" si="23"/>
        <v>0</v>
      </c>
      <c r="J383" s="122">
        <f t="shared" si="23"/>
        <v>0</v>
      </c>
      <c r="K383" s="122">
        <f t="shared" si="23"/>
        <v>0</v>
      </c>
      <c r="L383" s="122">
        <f t="shared" si="23"/>
        <v>0</v>
      </c>
      <c r="M383" s="122">
        <f t="shared" si="23"/>
        <v>0</v>
      </c>
      <c r="N383" s="122">
        <f t="shared" si="23"/>
        <v>0</v>
      </c>
      <c r="O383" s="122">
        <f t="shared" si="23"/>
        <v>0</v>
      </c>
      <c r="P383" s="122">
        <f t="shared" si="23"/>
        <v>0</v>
      </c>
      <c r="Q383" s="122">
        <f t="shared" si="23"/>
        <v>0</v>
      </c>
      <c r="R383" s="122">
        <f t="shared" si="23"/>
        <v>0</v>
      </c>
      <c r="S383" s="122">
        <f t="shared" si="23"/>
        <v>0</v>
      </c>
      <c r="T383" s="122">
        <f t="shared" si="23"/>
        <v>0</v>
      </c>
      <c r="U383" s="122">
        <f t="shared" si="23"/>
        <v>0</v>
      </c>
      <c r="V383" s="122">
        <f t="shared" si="23"/>
        <v>0</v>
      </c>
      <c r="W383" s="122">
        <f t="shared" si="23"/>
        <v>0</v>
      </c>
      <c r="X383" s="122">
        <f t="shared" si="23"/>
        <v>0</v>
      </c>
      <c r="Y383" s="122">
        <f t="shared" si="23"/>
        <v>0</v>
      </c>
      <c r="Z383" s="122">
        <f t="shared" si="23"/>
        <v>0</v>
      </c>
      <c r="AD383" s="118"/>
      <c r="AE383" s="118"/>
      <c r="AF383" s="118"/>
    </row>
    <row r="384" spans="1:33" customFormat="1" ht="15.75" customHeight="1" x14ac:dyDescent="0.25">
      <c r="A384" s="118"/>
      <c r="B384" s="118"/>
      <c r="C384" s="119"/>
      <c r="E384" s="121" t="s">
        <v>291</v>
      </c>
      <c r="F384" s="122">
        <v>7.9999999999998295E-2</v>
      </c>
      <c r="G384" s="122">
        <f t="shared" ref="G384:Z384" si="24">SUM(G8:G12,G14,G22:G25,G28,G218:G223)</f>
        <v>0</v>
      </c>
      <c r="H384" s="122">
        <f t="shared" si="24"/>
        <v>0</v>
      </c>
      <c r="I384" s="122">
        <f t="shared" si="24"/>
        <v>0</v>
      </c>
      <c r="J384" s="122">
        <f t="shared" si="24"/>
        <v>0</v>
      </c>
      <c r="K384" s="122">
        <f t="shared" si="24"/>
        <v>0</v>
      </c>
      <c r="L384" s="122">
        <f t="shared" si="24"/>
        <v>0</v>
      </c>
      <c r="M384" s="122">
        <f t="shared" si="24"/>
        <v>0</v>
      </c>
      <c r="N384" s="122">
        <f t="shared" si="24"/>
        <v>0</v>
      </c>
      <c r="O384" s="122">
        <f t="shared" si="24"/>
        <v>0</v>
      </c>
      <c r="P384" s="122">
        <f t="shared" si="24"/>
        <v>0</v>
      </c>
      <c r="Q384" s="122">
        <f t="shared" si="24"/>
        <v>0</v>
      </c>
      <c r="R384" s="122">
        <f t="shared" si="24"/>
        <v>0</v>
      </c>
      <c r="S384" s="122">
        <f t="shared" si="24"/>
        <v>0</v>
      </c>
      <c r="T384" s="122">
        <f t="shared" si="24"/>
        <v>0</v>
      </c>
      <c r="U384" s="122">
        <f t="shared" si="24"/>
        <v>0</v>
      </c>
      <c r="V384" s="122">
        <f t="shared" si="24"/>
        <v>0</v>
      </c>
      <c r="W384" s="122">
        <f t="shared" si="24"/>
        <v>0</v>
      </c>
      <c r="X384" s="122">
        <f t="shared" si="24"/>
        <v>0</v>
      </c>
      <c r="Y384" s="122">
        <f t="shared" si="24"/>
        <v>0</v>
      </c>
      <c r="Z384" s="122">
        <f t="shared" si="24"/>
        <v>0</v>
      </c>
      <c r="AD384" s="118"/>
      <c r="AE384" s="118"/>
      <c r="AF384" s="118"/>
    </row>
    <row r="385" spans="1:32" customFormat="1" ht="15.75" customHeight="1" x14ac:dyDescent="0.25">
      <c r="A385" s="118"/>
      <c r="B385" s="118"/>
      <c r="C385" s="119"/>
      <c r="E385" s="121" t="s">
        <v>292</v>
      </c>
      <c r="F385" s="122">
        <v>0</v>
      </c>
      <c r="G385" s="122">
        <f t="shared" ref="G385:Z385" si="25">SUM(G29:G31,G225)</f>
        <v>0</v>
      </c>
      <c r="H385" s="122">
        <f t="shared" si="25"/>
        <v>0</v>
      </c>
      <c r="I385" s="122">
        <f t="shared" si="25"/>
        <v>0</v>
      </c>
      <c r="J385" s="122">
        <f t="shared" si="25"/>
        <v>-285</v>
      </c>
      <c r="K385" s="122">
        <f t="shared" si="25"/>
        <v>0</v>
      </c>
      <c r="L385" s="122">
        <f t="shared" si="25"/>
        <v>0</v>
      </c>
      <c r="M385" s="122">
        <f t="shared" si="25"/>
        <v>0</v>
      </c>
      <c r="N385" s="122">
        <f t="shared" si="25"/>
        <v>0</v>
      </c>
      <c r="O385" s="122">
        <f t="shared" si="25"/>
        <v>0</v>
      </c>
      <c r="P385" s="122">
        <f t="shared" si="25"/>
        <v>0</v>
      </c>
      <c r="Q385" s="122">
        <f t="shared" si="25"/>
        <v>0</v>
      </c>
      <c r="R385" s="122">
        <f t="shared" si="25"/>
        <v>0</v>
      </c>
      <c r="S385" s="122">
        <f t="shared" si="25"/>
        <v>0</v>
      </c>
      <c r="T385" s="122">
        <f t="shared" si="25"/>
        <v>0</v>
      </c>
      <c r="U385" s="122">
        <f t="shared" si="25"/>
        <v>0</v>
      </c>
      <c r="V385" s="122">
        <f t="shared" si="25"/>
        <v>285</v>
      </c>
      <c r="W385" s="122">
        <f t="shared" si="25"/>
        <v>0</v>
      </c>
      <c r="X385" s="122">
        <f t="shared" si="25"/>
        <v>0</v>
      </c>
      <c r="Y385" s="122">
        <f t="shared" si="25"/>
        <v>0</v>
      </c>
      <c r="Z385" s="122">
        <f t="shared" si="25"/>
        <v>0</v>
      </c>
      <c r="AD385" s="118"/>
      <c r="AE385" s="118"/>
      <c r="AF385" s="118"/>
    </row>
    <row r="386" spans="1:32" customFormat="1" ht="15.75" customHeight="1" x14ac:dyDescent="0.2">
      <c r="A386" s="118"/>
      <c r="B386" s="118"/>
      <c r="C386" s="119"/>
      <c r="AD386" s="118"/>
      <c r="AE386" s="118"/>
      <c r="AF386" s="118"/>
    </row>
    <row r="387" spans="1:32" customFormat="1" ht="15.75" customHeight="1" x14ac:dyDescent="0.2">
      <c r="A387" s="118"/>
      <c r="B387" s="118"/>
      <c r="C387" s="119"/>
      <c r="F387" s="116">
        <v>2013</v>
      </c>
      <c r="G387" s="116">
        <f t="shared" ref="G387:Z387" si="26">G377</f>
        <v>2015</v>
      </c>
      <c r="H387" s="116">
        <f t="shared" si="26"/>
        <v>2016</v>
      </c>
      <c r="I387" s="116">
        <f t="shared" si="26"/>
        <v>2017</v>
      </c>
      <c r="J387" s="116">
        <f t="shared" si="26"/>
        <v>2018</v>
      </c>
      <c r="K387" s="116">
        <f t="shared" si="26"/>
        <v>2019</v>
      </c>
      <c r="L387" s="116">
        <f t="shared" si="26"/>
        <v>2020</v>
      </c>
      <c r="M387" s="116">
        <f t="shared" si="26"/>
        <v>2021</v>
      </c>
      <c r="N387" s="116">
        <f t="shared" si="26"/>
        <v>2022</v>
      </c>
      <c r="O387" s="116">
        <f t="shared" si="26"/>
        <v>2023</v>
      </c>
      <c r="P387" s="116">
        <f t="shared" si="26"/>
        <v>2024</v>
      </c>
      <c r="Q387" s="116">
        <f t="shared" si="26"/>
        <v>2025</v>
      </c>
      <c r="R387" s="116">
        <f t="shared" si="26"/>
        <v>2026</v>
      </c>
      <c r="S387" s="116">
        <f t="shared" si="26"/>
        <v>2027</v>
      </c>
      <c r="T387" s="116">
        <f t="shared" si="26"/>
        <v>2028</v>
      </c>
      <c r="U387" s="116">
        <f t="shared" si="26"/>
        <v>2029</v>
      </c>
      <c r="V387" s="116">
        <f t="shared" si="26"/>
        <v>2030</v>
      </c>
      <c r="W387" s="116">
        <f t="shared" si="26"/>
        <v>2031</v>
      </c>
      <c r="X387" s="116">
        <f t="shared" si="26"/>
        <v>2032</v>
      </c>
      <c r="Y387" s="116">
        <f t="shared" si="26"/>
        <v>2033</v>
      </c>
      <c r="Z387" s="116">
        <f t="shared" si="26"/>
        <v>2034</v>
      </c>
      <c r="AD387" s="118"/>
      <c r="AE387" s="118"/>
      <c r="AF387" s="118"/>
    </row>
    <row r="388" spans="1:32" customFormat="1" ht="15.75" customHeight="1" x14ac:dyDescent="0.25">
      <c r="A388" s="118"/>
      <c r="B388" s="118"/>
      <c r="C388" s="119"/>
      <c r="D388" s="120" t="s">
        <v>293</v>
      </c>
      <c r="E388" s="121" t="s">
        <v>32</v>
      </c>
      <c r="F388" s="122">
        <v>0</v>
      </c>
      <c r="G388" s="122">
        <f>SUM($G378:G378)</f>
        <v>0</v>
      </c>
      <c r="H388" s="122">
        <f>SUM($G378:H378)</f>
        <v>0</v>
      </c>
      <c r="I388" s="122">
        <f>SUM($G378:I378)</f>
        <v>0</v>
      </c>
      <c r="J388" s="122">
        <f>SUM($G378:J378)</f>
        <v>0</v>
      </c>
      <c r="K388" s="122">
        <f>SUM($G378:K378)</f>
        <v>0</v>
      </c>
      <c r="L388" s="122">
        <f>SUM($G378:L378)</f>
        <v>0</v>
      </c>
      <c r="M388" s="122">
        <f>SUM($G378:M378)</f>
        <v>0</v>
      </c>
      <c r="N388" s="122">
        <f>SUM($G378:N378)</f>
        <v>0</v>
      </c>
      <c r="O388" s="122">
        <f>SUM($G378:O378)</f>
        <v>0</v>
      </c>
      <c r="P388" s="122">
        <f>SUM($G378:P378)</f>
        <v>0</v>
      </c>
      <c r="Q388" s="122">
        <f>SUM($G378:Q378)</f>
        <v>0</v>
      </c>
      <c r="R388" s="122">
        <f>SUM($G378:R378)</f>
        <v>0</v>
      </c>
      <c r="S388" s="122">
        <f>SUM($G378:S378)</f>
        <v>0</v>
      </c>
      <c r="T388" s="122">
        <f>SUM($G378:T378)</f>
        <v>22.98399999999998</v>
      </c>
      <c r="U388" s="122">
        <f>SUM($G378:U378)</f>
        <v>-431.42600000000004</v>
      </c>
      <c r="V388" s="122">
        <f>SUM($G378:V378)</f>
        <v>-431.42600000000004</v>
      </c>
      <c r="W388" s="122">
        <f>SUM($G378:W378)</f>
        <v>22.98399999999998</v>
      </c>
      <c r="X388" s="122">
        <f>SUM($G378:X378)</f>
        <v>22.98399999999998</v>
      </c>
      <c r="Y388" s="122">
        <f>SUM($G378:Y378)</f>
        <v>-189.01600000000002</v>
      </c>
      <c r="Z388" s="122">
        <f>SUM($G378:Z378)</f>
        <v>-189.01600000000002</v>
      </c>
      <c r="AD388" s="118"/>
      <c r="AE388" s="118"/>
      <c r="AF388" s="118"/>
    </row>
    <row r="389" spans="1:32" customFormat="1" ht="15.75" customHeight="1" x14ac:dyDescent="0.25">
      <c r="A389" s="118"/>
      <c r="B389" s="118"/>
      <c r="C389" s="119"/>
      <c r="E389" s="121" t="s">
        <v>287</v>
      </c>
      <c r="F389" s="122">
        <v>0</v>
      </c>
      <c r="G389" s="122">
        <f>SUM($G379:G379)</f>
        <v>0</v>
      </c>
      <c r="H389" s="122">
        <f>SUM($G379:H379)</f>
        <v>0</v>
      </c>
      <c r="I389" s="122">
        <f>SUM($G379:I379)</f>
        <v>0</v>
      </c>
      <c r="J389" s="122">
        <f>SUM($G379:J379)</f>
        <v>0</v>
      </c>
      <c r="K389" s="122">
        <f>SUM($G379:K379)</f>
        <v>0</v>
      </c>
      <c r="L389" s="122">
        <f>SUM($G379:L379)</f>
        <v>0</v>
      </c>
      <c r="M389" s="122">
        <f>SUM($G379:M379)</f>
        <v>0</v>
      </c>
      <c r="N389" s="122">
        <f>SUM($G379:N379)</f>
        <v>0</v>
      </c>
      <c r="O389" s="122">
        <f>SUM($G379:O379)</f>
        <v>0</v>
      </c>
      <c r="P389" s="122">
        <f>SUM($G379:P379)</f>
        <v>0</v>
      </c>
      <c r="Q389" s="122">
        <f>SUM($G379:Q379)</f>
        <v>0</v>
      </c>
      <c r="R389" s="122">
        <f>SUM($G379:R379)</f>
        <v>0</v>
      </c>
      <c r="S389" s="122">
        <f>SUM($G379:S379)</f>
        <v>0</v>
      </c>
      <c r="T389" s="122">
        <f>SUM($G379:T379)</f>
        <v>0</v>
      </c>
      <c r="U389" s="122">
        <f>SUM($G379:U379)</f>
        <v>0</v>
      </c>
      <c r="V389" s="122">
        <f>SUM($G379:V379)</f>
        <v>0</v>
      </c>
      <c r="W389" s="122">
        <f>SUM($G379:W379)</f>
        <v>0</v>
      </c>
      <c r="X389" s="122">
        <f>SUM($G379:X379)</f>
        <v>0</v>
      </c>
      <c r="Y389" s="122">
        <f>SUM($G379:Y379)</f>
        <v>0</v>
      </c>
      <c r="Z389" s="122">
        <f>SUM($G379:Z379)</f>
        <v>-15.757</v>
      </c>
      <c r="AD389" s="118"/>
      <c r="AE389" s="118"/>
      <c r="AF389" s="118"/>
    </row>
    <row r="390" spans="1:32" customFormat="1" ht="15.75" customHeight="1" x14ac:dyDescent="0.25">
      <c r="A390" s="118"/>
      <c r="B390" s="118"/>
      <c r="C390" s="119"/>
      <c r="E390" s="121" t="s">
        <v>288</v>
      </c>
      <c r="F390" s="122">
        <v>0</v>
      </c>
      <c r="G390" s="122">
        <f>SUM($G380:G380)</f>
        <v>0</v>
      </c>
      <c r="H390" s="122">
        <f>SUM($G380:H380)</f>
        <v>0</v>
      </c>
      <c r="I390" s="122">
        <f>SUM($G380:I380)</f>
        <v>0</v>
      </c>
      <c r="J390" s="122">
        <f>SUM($G380:J380)</f>
        <v>8.1699999999999733</v>
      </c>
      <c r="K390" s="122">
        <f>SUM($G380:K380)</f>
        <v>18.249999999999972</v>
      </c>
      <c r="L390" s="122">
        <f>SUM($G380:L380)</f>
        <v>31.499999999999972</v>
      </c>
      <c r="M390" s="122">
        <f>SUM($G380:M380)</f>
        <v>48.089999999999961</v>
      </c>
      <c r="N390" s="122">
        <f>SUM($G380:N380)</f>
        <v>63.639999999999979</v>
      </c>
      <c r="O390" s="122">
        <f>SUM($G380:O380)</f>
        <v>83.339999999999975</v>
      </c>
      <c r="P390" s="122">
        <f>SUM($G380:P380)</f>
        <v>103.56999999999996</v>
      </c>
      <c r="Q390" s="122">
        <f>SUM($G380:Q380)</f>
        <v>159.71999999999997</v>
      </c>
      <c r="R390" s="122">
        <f>SUM($G380:R380)</f>
        <v>198.22</v>
      </c>
      <c r="S390" s="122">
        <f>SUM($G380:S380)</f>
        <v>263.64</v>
      </c>
      <c r="T390" s="122">
        <f>SUM($G380:T380)</f>
        <v>266.91999999999996</v>
      </c>
      <c r="U390" s="122">
        <f>SUM($G380:U380)</f>
        <v>270.89</v>
      </c>
      <c r="V390" s="122">
        <f>SUM($G380:V380)</f>
        <v>279.95999999999998</v>
      </c>
      <c r="W390" s="122">
        <f>SUM($G380:W380)</f>
        <v>276.43999999999994</v>
      </c>
      <c r="X390" s="122">
        <f>SUM($G380:X380)</f>
        <v>259.77999999999992</v>
      </c>
      <c r="Y390" s="122">
        <f>SUM($G380:Y380)</f>
        <v>234.69999999999993</v>
      </c>
      <c r="Z390" s="122">
        <f>SUM($G380:Z380)</f>
        <v>244.24999999999994</v>
      </c>
      <c r="AD390" s="118"/>
      <c r="AE390" s="118"/>
      <c r="AF390" s="118"/>
    </row>
    <row r="391" spans="1:32" customFormat="1" ht="15.75" customHeight="1" x14ac:dyDescent="0.25">
      <c r="A391" s="118"/>
      <c r="B391" s="118"/>
      <c r="C391" s="119"/>
      <c r="E391" s="121" t="s">
        <v>289</v>
      </c>
      <c r="F391" s="122">
        <v>0</v>
      </c>
      <c r="G391" s="122">
        <f t="shared" ref="G391:Z391" si="27">G381</f>
        <v>0</v>
      </c>
      <c r="H391" s="122">
        <f t="shared" si="27"/>
        <v>0</v>
      </c>
      <c r="I391" s="122">
        <f t="shared" si="27"/>
        <v>0</v>
      </c>
      <c r="J391" s="122">
        <f t="shared" si="27"/>
        <v>263.815</v>
      </c>
      <c r="K391" s="122">
        <f t="shared" si="27"/>
        <v>257.185</v>
      </c>
      <c r="L391" s="122">
        <f t="shared" si="27"/>
        <v>248.363</v>
      </c>
      <c r="M391" s="122">
        <f t="shared" si="27"/>
        <v>236.149</v>
      </c>
      <c r="N391" s="122">
        <f t="shared" si="27"/>
        <v>223.98400000000001</v>
      </c>
      <c r="O391" s="122">
        <f t="shared" si="27"/>
        <v>208.78</v>
      </c>
      <c r="P391" s="122">
        <f t="shared" si="27"/>
        <v>193.74799999999999</v>
      </c>
      <c r="Q391" s="122">
        <f t="shared" si="27"/>
        <v>141.83399999999997</v>
      </c>
      <c r="R391" s="122">
        <f t="shared" si="27"/>
        <v>107.54699999999997</v>
      </c>
      <c r="S391" s="122">
        <f t="shared" si="27"/>
        <v>46.022999999999996</v>
      </c>
      <c r="T391" s="122">
        <f t="shared" si="27"/>
        <v>23.573999999999984</v>
      </c>
      <c r="U391" s="122">
        <f t="shared" si="27"/>
        <v>418.334</v>
      </c>
      <c r="V391" s="122">
        <f t="shared" si="27"/>
        <v>141.18700000000001</v>
      </c>
      <c r="W391" s="122">
        <f t="shared" si="27"/>
        <v>-253.47899999999996</v>
      </c>
      <c r="X391" s="122">
        <f t="shared" si="27"/>
        <v>-237.02199999999999</v>
      </c>
      <c r="Y391" s="122">
        <f t="shared" si="27"/>
        <v>4.8600000000000136</v>
      </c>
      <c r="Z391" s="122">
        <f t="shared" si="27"/>
        <v>-4.9999999999954525E-3</v>
      </c>
      <c r="AD391" s="118"/>
      <c r="AE391" s="118"/>
      <c r="AF391" s="118"/>
    </row>
    <row r="392" spans="1:32" customFormat="1" ht="15.75" customHeight="1" x14ac:dyDescent="0.25">
      <c r="A392" s="118"/>
      <c r="B392" s="118"/>
      <c r="C392" s="119"/>
      <c r="E392" s="121" t="s">
        <v>134</v>
      </c>
      <c r="F392" s="122">
        <v>0</v>
      </c>
      <c r="G392" s="122">
        <f>SUM($G382:G382)</f>
        <v>0</v>
      </c>
      <c r="H392" s="122">
        <f>SUM($G382:H382)</f>
        <v>0</v>
      </c>
      <c r="I392" s="122">
        <f>SUM($G382:I382)</f>
        <v>0</v>
      </c>
      <c r="J392" s="122">
        <f>SUM($G382:J382)</f>
        <v>0</v>
      </c>
      <c r="K392" s="122">
        <f>SUM($G382:K382)</f>
        <v>0</v>
      </c>
      <c r="L392" s="122">
        <f>SUM($G382:L382)</f>
        <v>0</v>
      </c>
      <c r="M392" s="122">
        <f>SUM($G382:M382)</f>
        <v>0</v>
      </c>
      <c r="N392" s="122">
        <f>SUM($G382:N382)</f>
        <v>0</v>
      </c>
      <c r="O392" s="122">
        <f>SUM($G382:O382)</f>
        <v>0</v>
      </c>
      <c r="P392" s="122">
        <f>SUM($G382:P382)</f>
        <v>0</v>
      </c>
      <c r="Q392" s="122">
        <f>SUM($G382:Q382)</f>
        <v>0</v>
      </c>
      <c r="R392" s="122">
        <f>SUM($G382:R382)</f>
        <v>0</v>
      </c>
      <c r="S392" s="122">
        <f>SUM($G382:S382)</f>
        <v>0</v>
      </c>
      <c r="T392" s="122">
        <f>SUM($G382:T382)</f>
        <v>0</v>
      </c>
      <c r="U392" s="122">
        <f>SUM($G382:U382)</f>
        <v>0</v>
      </c>
      <c r="V392" s="122">
        <f>SUM($G382:V382)</f>
        <v>0</v>
      </c>
      <c r="W392" s="122">
        <f>SUM($G382:W382)</f>
        <v>0</v>
      </c>
      <c r="X392" s="122">
        <f>SUM($G382:X382)</f>
        <v>0</v>
      </c>
      <c r="Y392" s="122">
        <f>SUM($G382:Y382)</f>
        <v>0</v>
      </c>
      <c r="Z392" s="122">
        <f>SUM($G382:Z382)</f>
        <v>0</v>
      </c>
      <c r="AD392" s="118"/>
      <c r="AE392" s="118"/>
      <c r="AF392" s="118"/>
    </row>
    <row r="393" spans="1:32" customFormat="1" ht="15.75" customHeight="1" x14ac:dyDescent="0.25">
      <c r="A393" s="118"/>
      <c r="B393" s="118"/>
      <c r="C393" s="119"/>
      <c r="E393" s="121" t="s">
        <v>290</v>
      </c>
      <c r="F393" s="122">
        <v>0</v>
      </c>
      <c r="G393" s="122">
        <f>SUM($G383:G383)</f>
        <v>0</v>
      </c>
      <c r="H393" s="122">
        <f>SUM($G383:H383)</f>
        <v>0</v>
      </c>
      <c r="I393" s="122">
        <f>SUM($G383:I383)</f>
        <v>0</v>
      </c>
      <c r="J393" s="122">
        <f>SUM($G383:J383)</f>
        <v>0</v>
      </c>
      <c r="K393" s="122">
        <f>SUM($G383:K383)</f>
        <v>0</v>
      </c>
      <c r="L393" s="122">
        <f>SUM($G383:L383)</f>
        <v>0</v>
      </c>
      <c r="M393" s="122">
        <f>SUM($G383:M383)</f>
        <v>0</v>
      </c>
      <c r="N393" s="122">
        <f>SUM($G383:N383)</f>
        <v>0</v>
      </c>
      <c r="O393" s="122">
        <f>SUM($G383:O383)</f>
        <v>0</v>
      </c>
      <c r="P393" s="122">
        <f>SUM($G383:P383)</f>
        <v>0</v>
      </c>
      <c r="Q393" s="122">
        <f>SUM($G383:Q383)</f>
        <v>0</v>
      </c>
      <c r="R393" s="122">
        <f>SUM($G383:R383)</f>
        <v>0</v>
      </c>
      <c r="S393" s="122">
        <f>SUM($G383:S383)</f>
        <v>0</v>
      </c>
      <c r="T393" s="122">
        <f>SUM($G383:T383)</f>
        <v>0</v>
      </c>
      <c r="U393" s="122">
        <f>SUM($G383:U383)</f>
        <v>0</v>
      </c>
      <c r="V393" s="122">
        <f>SUM($G383:V383)</f>
        <v>0</v>
      </c>
      <c r="W393" s="122">
        <f>SUM($G383:W383)</f>
        <v>0</v>
      </c>
      <c r="X393" s="122">
        <f>SUM($G383:X383)</f>
        <v>0</v>
      </c>
      <c r="Y393" s="122">
        <f>SUM($G383:Y383)</f>
        <v>0</v>
      </c>
      <c r="Z393" s="122">
        <f>SUM($G383:Z383)</f>
        <v>0</v>
      </c>
      <c r="AD393" s="118"/>
      <c r="AE393" s="118"/>
      <c r="AF393" s="118"/>
    </row>
    <row r="394" spans="1:32" customFormat="1" ht="15.75" customHeight="1" x14ac:dyDescent="0.25">
      <c r="A394" s="118"/>
      <c r="B394" s="118"/>
      <c r="C394" s="119"/>
      <c r="E394" s="121" t="s">
        <v>291</v>
      </c>
      <c r="F394" s="122">
        <v>7.9999999999998295E-2</v>
      </c>
      <c r="G394" s="122">
        <f>SUM($G384:G384)</f>
        <v>0</v>
      </c>
      <c r="H394" s="122">
        <f>SUM($G384:H384)</f>
        <v>0</v>
      </c>
      <c r="I394" s="122">
        <f>SUM($G384:I384)</f>
        <v>0</v>
      </c>
      <c r="J394" s="122">
        <f>SUM($G384:J384)</f>
        <v>0</v>
      </c>
      <c r="K394" s="122">
        <f>SUM($G384:K384)</f>
        <v>0</v>
      </c>
      <c r="L394" s="122">
        <f>SUM($G384:L384)</f>
        <v>0</v>
      </c>
      <c r="M394" s="122">
        <f>SUM($G384:M384)</f>
        <v>0</v>
      </c>
      <c r="N394" s="122">
        <f>SUM($G384:N384)</f>
        <v>0</v>
      </c>
      <c r="O394" s="122">
        <f>SUM($G384:O384)</f>
        <v>0</v>
      </c>
      <c r="P394" s="122">
        <f>SUM($G384:P384)</f>
        <v>0</v>
      </c>
      <c r="Q394" s="122">
        <f>SUM($G384:Q384)</f>
        <v>0</v>
      </c>
      <c r="R394" s="122">
        <f>SUM($G384:R384)</f>
        <v>0</v>
      </c>
      <c r="S394" s="122">
        <f>SUM($G384:S384)</f>
        <v>0</v>
      </c>
      <c r="T394" s="122">
        <f>SUM($G384:T384)</f>
        <v>0</v>
      </c>
      <c r="U394" s="122">
        <f>SUM($G384:U384)</f>
        <v>0</v>
      </c>
      <c r="V394" s="122">
        <f>SUM($G384:V384)</f>
        <v>0</v>
      </c>
      <c r="W394" s="122">
        <f>SUM($G384:W384)</f>
        <v>0</v>
      </c>
      <c r="X394" s="122">
        <f>SUM($G384:X384)</f>
        <v>0</v>
      </c>
      <c r="Y394" s="122">
        <f>SUM($G384:Y384)</f>
        <v>0</v>
      </c>
      <c r="Z394" s="122">
        <f>SUM($G384:Z384)</f>
        <v>0</v>
      </c>
      <c r="AD394" s="118"/>
      <c r="AE394" s="118"/>
      <c r="AF394" s="118"/>
    </row>
    <row r="395" spans="1:32" customFormat="1" ht="15.75" customHeight="1" x14ac:dyDescent="0.25">
      <c r="A395" s="118"/>
      <c r="B395" s="118"/>
      <c r="C395" s="119"/>
      <c r="E395" s="121" t="s">
        <v>292</v>
      </c>
      <c r="F395" s="122">
        <v>0</v>
      </c>
      <c r="G395" s="122">
        <f>SUM($G385:G385)</f>
        <v>0</v>
      </c>
      <c r="H395" s="122">
        <f>SUM($G385:H385)</f>
        <v>0</v>
      </c>
      <c r="I395" s="122">
        <f>SUM($G385:I385)</f>
        <v>0</v>
      </c>
      <c r="J395" s="122">
        <f>SUM($G385:J385)</f>
        <v>-285</v>
      </c>
      <c r="K395" s="122">
        <f>SUM($G385:K385)</f>
        <v>-285</v>
      </c>
      <c r="L395" s="122">
        <f>SUM($G385:L385)</f>
        <v>-285</v>
      </c>
      <c r="M395" s="122">
        <f>SUM($G385:M385)</f>
        <v>-285</v>
      </c>
      <c r="N395" s="122">
        <f>SUM($G385:N385)</f>
        <v>-285</v>
      </c>
      <c r="O395" s="122">
        <f>SUM($G385:O385)</f>
        <v>-285</v>
      </c>
      <c r="P395" s="122">
        <f>SUM($G385:P385)</f>
        <v>-285</v>
      </c>
      <c r="Q395" s="122">
        <f>SUM($G385:Q385)</f>
        <v>-285</v>
      </c>
      <c r="R395" s="122">
        <f>SUM($G385:R385)</f>
        <v>-285</v>
      </c>
      <c r="S395" s="122">
        <f>SUM($G385:S385)</f>
        <v>-285</v>
      </c>
      <c r="T395" s="122">
        <f>SUM($G385:T385)</f>
        <v>-285</v>
      </c>
      <c r="U395" s="122">
        <f>SUM($G385:U385)</f>
        <v>-285</v>
      </c>
      <c r="V395" s="122">
        <f>SUM($G385:V385)</f>
        <v>0</v>
      </c>
      <c r="W395" s="122">
        <f>SUM($G385:W385)</f>
        <v>0</v>
      </c>
      <c r="X395" s="122">
        <f>SUM($G385:X385)</f>
        <v>0</v>
      </c>
      <c r="Y395" s="122">
        <f>SUM($G385:Y385)</f>
        <v>0</v>
      </c>
      <c r="Z395" s="122">
        <f>SUM($G385:Z385)</f>
        <v>0</v>
      </c>
      <c r="AD395" s="118"/>
      <c r="AE395" s="118"/>
      <c r="AF395" s="118"/>
    </row>
    <row r="396" spans="1:32" customFormat="1" ht="15.75" customHeight="1" x14ac:dyDescent="0.2">
      <c r="A396" s="118"/>
      <c r="B396" s="118"/>
      <c r="C396" s="119"/>
      <c r="AD396" s="118"/>
      <c r="AE396" s="118"/>
      <c r="AF396" s="118"/>
    </row>
    <row r="397" spans="1:32" customFormat="1" ht="15.75" customHeight="1" x14ac:dyDescent="0.2">
      <c r="A397" s="118"/>
      <c r="B397" s="118"/>
      <c r="C397" s="119"/>
      <c r="AD397" s="118"/>
      <c r="AE397" s="118"/>
      <c r="AF397" s="118"/>
    </row>
    <row r="398" spans="1:32" customFormat="1" ht="15.75" customHeight="1" x14ac:dyDescent="0.2">
      <c r="A398" s="118"/>
      <c r="B398" s="118"/>
      <c r="C398" s="119"/>
      <c r="AD398" s="118"/>
      <c r="AE398" s="118"/>
      <c r="AF398" s="118"/>
    </row>
    <row r="399" spans="1:32" customFormat="1" ht="15.75" customHeight="1" x14ac:dyDescent="0.2">
      <c r="A399" s="118"/>
      <c r="B399" s="118"/>
      <c r="C399" s="119"/>
      <c r="AD399" s="118"/>
      <c r="AE399" s="118"/>
      <c r="AF399" s="118"/>
    </row>
    <row r="400" spans="1:32" customFormat="1" ht="15.75" customHeight="1" x14ac:dyDescent="0.2">
      <c r="A400" s="118"/>
      <c r="B400" s="118"/>
      <c r="C400" s="119"/>
      <c r="AD400" s="118"/>
      <c r="AE400" s="118"/>
      <c r="AF400" s="118"/>
    </row>
    <row r="401" spans="1:33" customFormat="1" ht="15.75" customHeight="1" x14ac:dyDescent="0.2">
      <c r="A401" s="118"/>
      <c r="B401" s="118"/>
      <c r="C401" s="119"/>
      <c r="AD401" s="118"/>
      <c r="AE401" s="118"/>
      <c r="AF401" s="118"/>
    </row>
    <row r="402" spans="1:33" customFormat="1" ht="15.75" customHeight="1" x14ac:dyDescent="0.2">
      <c r="A402" s="118"/>
      <c r="B402" s="118"/>
      <c r="C402" s="119"/>
      <c r="AD402" s="118"/>
      <c r="AE402" s="118"/>
      <c r="AF402" s="118"/>
    </row>
    <row r="403" spans="1:33" customFormat="1" ht="15.75" customHeight="1" x14ac:dyDescent="0.2">
      <c r="A403" s="118"/>
      <c r="B403" s="118"/>
      <c r="C403" s="119"/>
      <c r="AD403" s="118"/>
      <c r="AE403" s="118"/>
      <c r="AF403" s="118"/>
    </row>
    <row r="404" spans="1:33" customFormat="1" ht="15.75" customHeight="1" x14ac:dyDescent="0.2">
      <c r="A404" s="118"/>
      <c r="B404" s="118"/>
      <c r="C404" s="119"/>
      <c r="AD404" s="118"/>
      <c r="AE404" s="118"/>
      <c r="AF404" s="118"/>
    </row>
    <row r="405" spans="1:33" customFormat="1" ht="15.75" customHeight="1" x14ac:dyDescent="0.2">
      <c r="A405" s="118"/>
      <c r="B405" s="118"/>
      <c r="C405" s="119"/>
      <c r="AD405" s="118"/>
      <c r="AE405" s="118"/>
      <c r="AF405" s="118"/>
    </row>
    <row r="406" spans="1:33" customFormat="1" ht="15.75" customHeight="1" x14ac:dyDescent="0.2">
      <c r="A406" s="118"/>
      <c r="B406" s="118"/>
      <c r="C406" s="119"/>
      <c r="AD406" s="118"/>
      <c r="AE406" s="118"/>
      <c r="AF406" s="118"/>
    </row>
    <row r="407" spans="1:33" customFormat="1" ht="15.75" customHeight="1" x14ac:dyDescent="0.2">
      <c r="A407" s="118"/>
      <c r="B407" s="118"/>
      <c r="C407" s="119"/>
      <c r="AD407" s="118"/>
      <c r="AE407" s="118"/>
      <c r="AF407" s="118"/>
    </row>
    <row r="408" spans="1:33" ht="15.75" customHeight="1" x14ac:dyDescent="0.25">
      <c r="A408" s="7"/>
      <c r="B408" s="59"/>
      <c r="C408" s="37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 s="98"/>
      <c r="AA408" s="98"/>
      <c r="AB408" s="98"/>
      <c r="AC408" s="98"/>
      <c r="AD408" s="41"/>
      <c r="AE408" s="41"/>
      <c r="AF408" s="41"/>
      <c r="AG408" s="42"/>
    </row>
    <row r="409" spans="1:33" ht="15.75" customHeight="1" x14ac:dyDescent="0.25">
      <c r="A409" s="7"/>
      <c r="B409" s="59"/>
      <c r="C409" s="37"/>
      <c r="D409" s="51"/>
      <c r="E409" s="123"/>
      <c r="F409" s="98"/>
      <c r="G409" s="98"/>
      <c r="H409" s="42"/>
      <c r="I409" s="42"/>
      <c r="J409" s="42"/>
      <c r="K409" s="42"/>
      <c r="L409" s="42"/>
      <c r="M409" s="42"/>
      <c r="N409" s="42"/>
      <c r="O409" s="42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41"/>
      <c r="AE409" s="41"/>
      <c r="AF409" s="41"/>
      <c r="AG409" s="42"/>
    </row>
    <row r="410" spans="1:33" ht="15.75" customHeight="1" x14ac:dyDescent="0.25">
      <c r="A410" s="7"/>
      <c r="B410" s="59"/>
      <c r="C410" s="37"/>
      <c r="D410" s="51"/>
      <c r="E410" s="123"/>
      <c r="F410" s="98"/>
      <c r="G410" s="98"/>
      <c r="H410" s="42"/>
      <c r="I410" s="42"/>
      <c r="J410" s="42"/>
      <c r="K410" s="42"/>
      <c r="L410" s="42"/>
      <c r="M410" s="42"/>
      <c r="N410" s="42"/>
      <c r="O410" s="42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41"/>
      <c r="AE410" s="41"/>
      <c r="AF410" s="41"/>
      <c r="AG410" s="42"/>
    </row>
    <row r="411" spans="1:33" ht="15.75" customHeight="1" x14ac:dyDescent="0.25">
      <c r="A411" s="7"/>
      <c r="B411" s="7"/>
      <c r="C411" s="37"/>
      <c r="D411" s="51"/>
      <c r="E411" s="123"/>
      <c r="F411" s="98"/>
      <c r="G411" s="98"/>
      <c r="H411" s="42"/>
      <c r="I411" s="42"/>
      <c r="J411" s="42"/>
      <c r="K411" s="42"/>
      <c r="L411" s="42"/>
      <c r="M411" s="42"/>
      <c r="N411" s="42"/>
      <c r="O411" s="42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41"/>
      <c r="AE411" s="41"/>
      <c r="AF411" s="41"/>
      <c r="AG411" s="42"/>
    </row>
    <row r="412" spans="1:33" ht="15.75" customHeight="1" x14ac:dyDescent="0.25">
      <c r="A412" s="7"/>
      <c r="B412" s="7"/>
      <c r="C412" s="37"/>
      <c r="D412" s="51"/>
      <c r="E412" s="123"/>
      <c r="F412" s="98"/>
      <c r="G412" s="98"/>
      <c r="H412" s="42"/>
      <c r="I412" s="42"/>
      <c r="J412" s="42"/>
      <c r="K412" s="42"/>
      <c r="L412" s="42"/>
      <c r="M412" s="42"/>
      <c r="N412" s="42"/>
      <c r="O412" s="42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41"/>
      <c r="AE412" s="41"/>
      <c r="AF412" s="41"/>
      <c r="AG412" s="42"/>
    </row>
    <row r="413" spans="1:33" ht="15.75" customHeight="1" x14ac:dyDescent="0.25">
      <c r="A413" s="7"/>
      <c r="B413" s="7"/>
      <c r="C413" s="37"/>
      <c r="D413" s="51"/>
      <c r="E413" s="123"/>
      <c r="F413" s="98"/>
      <c r="G413" s="98"/>
      <c r="H413" s="42"/>
      <c r="I413" s="42"/>
      <c r="J413" s="42"/>
      <c r="K413" s="42"/>
      <c r="L413" s="42"/>
      <c r="M413" s="42"/>
      <c r="N413" s="42"/>
      <c r="O413" s="42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41"/>
      <c r="AE413" s="41"/>
      <c r="AF413" s="41"/>
      <c r="AG413" s="42"/>
    </row>
    <row r="414" spans="1:33" ht="15.75" customHeight="1" x14ac:dyDescent="0.25">
      <c r="A414" s="7"/>
      <c r="B414" s="7"/>
      <c r="C414" s="37"/>
      <c r="D414" s="51"/>
      <c r="E414" s="123"/>
      <c r="F414" s="98"/>
      <c r="G414" s="98"/>
      <c r="H414" s="42"/>
      <c r="I414" s="42"/>
      <c r="J414" s="42"/>
      <c r="K414" s="42"/>
      <c r="L414" s="42"/>
      <c r="M414" s="42"/>
      <c r="N414" s="42"/>
      <c r="O414" s="42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41"/>
      <c r="AE414" s="41"/>
      <c r="AF414" s="41"/>
      <c r="AG414" s="42"/>
    </row>
    <row r="415" spans="1:33" ht="15.75" customHeight="1" x14ac:dyDescent="0.25">
      <c r="A415" s="7"/>
      <c r="B415" s="7"/>
      <c r="C415" s="37"/>
      <c r="D415" s="51"/>
      <c r="E415" s="123"/>
      <c r="F415" s="98"/>
      <c r="G415" s="98"/>
      <c r="H415" s="42"/>
      <c r="I415" s="42"/>
      <c r="J415" s="42"/>
      <c r="K415" s="42"/>
      <c r="L415" s="42"/>
      <c r="M415" s="42"/>
      <c r="N415" s="42"/>
      <c r="O415" s="42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41"/>
      <c r="AE415" s="41"/>
      <c r="AF415" s="41"/>
      <c r="AG415" s="42"/>
    </row>
    <row r="416" spans="1:33" ht="15.75" customHeight="1" x14ac:dyDescent="0.25">
      <c r="A416" s="7"/>
      <c r="B416" s="7"/>
      <c r="C416" s="37"/>
      <c r="D416" s="51"/>
      <c r="E416" s="123"/>
      <c r="F416" s="98"/>
      <c r="G416" s="98"/>
      <c r="H416" s="42"/>
      <c r="I416" s="42"/>
      <c r="J416" s="42"/>
      <c r="K416" s="42"/>
      <c r="L416" s="42"/>
      <c r="M416" s="42"/>
      <c r="N416" s="42"/>
      <c r="O416" s="42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41"/>
      <c r="AE416" s="41"/>
      <c r="AF416" s="41"/>
      <c r="AG416" s="42"/>
    </row>
    <row r="417" spans="1:33" ht="15.75" customHeight="1" x14ac:dyDescent="0.25">
      <c r="A417" s="7"/>
      <c r="B417" s="7"/>
      <c r="C417" s="37"/>
      <c r="D417" s="51"/>
      <c r="E417" s="123"/>
      <c r="F417" s="98"/>
      <c r="G417" s="98"/>
      <c r="H417" s="42"/>
      <c r="I417" s="42"/>
      <c r="J417" s="42"/>
      <c r="K417" s="42"/>
      <c r="L417" s="42"/>
      <c r="M417" s="42"/>
      <c r="N417" s="42"/>
      <c r="O417" s="42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41"/>
      <c r="AE417" s="41"/>
      <c r="AF417" s="41"/>
      <c r="AG417" s="42"/>
    </row>
    <row r="418" spans="1:33" ht="15.75" customHeight="1" x14ac:dyDescent="0.25">
      <c r="A418" s="7"/>
      <c r="B418" s="7"/>
      <c r="C418" s="37"/>
      <c r="D418" s="51"/>
      <c r="E418" s="123"/>
      <c r="F418" s="98"/>
      <c r="G418" s="98"/>
      <c r="H418" s="42"/>
      <c r="I418" s="42"/>
      <c r="J418" s="42"/>
      <c r="K418" s="42"/>
      <c r="L418" s="42"/>
      <c r="M418" s="42"/>
      <c r="N418" s="42"/>
      <c r="O418" s="42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41"/>
      <c r="AE418" s="41"/>
      <c r="AF418" s="41"/>
      <c r="AG418" s="42"/>
    </row>
    <row r="419" spans="1:33" ht="15.75" customHeight="1" x14ac:dyDescent="0.25">
      <c r="A419" s="7"/>
      <c r="B419" s="7"/>
      <c r="C419" s="37"/>
      <c r="D419" s="51"/>
      <c r="E419" s="123"/>
      <c r="F419" s="98"/>
      <c r="G419" s="98"/>
      <c r="H419" s="42"/>
      <c r="I419" s="42"/>
      <c r="J419" s="42"/>
      <c r="K419" s="42"/>
      <c r="L419" s="42"/>
      <c r="M419" s="42"/>
      <c r="N419" s="42"/>
      <c r="O419" s="42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41"/>
      <c r="AE419" s="41"/>
      <c r="AF419" s="41"/>
      <c r="AG419" s="42"/>
    </row>
    <row r="420" spans="1:33" ht="15.75" customHeight="1" x14ac:dyDescent="0.25">
      <c r="A420" s="7"/>
      <c r="B420" s="7"/>
      <c r="C420" s="37"/>
      <c r="D420" s="51"/>
      <c r="E420" s="123"/>
      <c r="F420" s="98"/>
      <c r="G420" s="98"/>
      <c r="H420" s="42"/>
      <c r="I420" s="42"/>
      <c r="J420" s="42"/>
      <c r="K420" s="42"/>
      <c r="L420" s="42"/>
      <c r="M420" s="42"/>
      <c r="N420" s="42"/>
      <c r="O420" s="42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41"/>
      <c r="AE420" s="41"/>
      <c r="AF420" s="41"/>
      <c r="AG420" s="42"/>
    </row>
    <row r="421" spans="1:33" ht="15.75" customHeight="1" x14ac:dyDescent="0.25">
      <c r="A421" s="7"/>
      <c r="B421" s="7"/>
      <c r="C421" s="37"/>
      <c r="D421" s="51"/>
      <c r="E421" s="123"/>
      <c r="F421" s="98"/>
      <c r="G421" s="98"/>
      <c r="H421" s="42"/>
      <c r="I421" s="42"/>
      <c r="J421" s="42"/>
      <c r="K421" s="42"/>
      <c r="L421" s="42"/>
      <c r="M421" s="42"/>
      <c r="N421" s="42"/>
      <c r="O421" s="42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41"/>
      <c r="AE421" s="41"/>
      <c r="AF421" s="41"/>
      <c r="AG421" s="42"/>
    </row>
    <row r="422" spans="1:33" ht="15.75" customHeight="1" x14ac:dyDescent="0.25">
      <c r="A422" s="7"/>
      <c r="B422" s="7"/>
      <c r="C422" s="37"/>
      <c r="D422" s="51"/>
      <c r="E422" s="123"/>
      <c r="F422" s="98"/>
      <c r="G422" s="98"/>
      <c r="H422" s="42"/>
      <c r="I422" s="42"/>
      <c r="J422" s="42"/>
      <c r="K422" s="42"/>
      <c r="L422" s="42"/>
      <c r="M422" s="42"/>
      <c r="N422" s="42"/>
      <c r="O422" s="42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41"/>
      <c r="AE422" s="41"/>
      <c r="AF422" s="41"/>
      <c r="AG422" s="42"/>
    </row>
    <row r="423" spans="1:33" ht="15.75" customHeight="1" x14ac:dyDescent="0.25">
      <c r="A423" s="7"/>
      <c r="B423" s="7"/>
      <c r="C423" s="37"/>
      <c r="D423" s="51"/>
      <c r="E423" s="123"/>
      <c r="F423" s="123"/>
      <c r="G423" s="98"/>
      <c r="H423" s="98"/>
      <c r="I423" s="42"/>
      <c r="J423" s="42"/>
      <c r="K423" s="42"/>
      <c r="L423" s="42"/>
      <c r="M423" s="42"/>
      <c r="N423" s="42"/>
      <c r="O423" s="42"/>
      <c r="P423" s="42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41"/>
      <c r="AE423" s="41"/>
      <c r="AF423" s="41"/>
      <c r="AG423" s="42"/>
    </row>
    <row r="424" spans="1:33" ht="15.75" customHeight="1" x14ac:dyDescent="0.25">
      <c r="A424" s="7"/>
      <c r="B424" s="7"/>
      <c r="C424" s="37"/>
      <c r="D424" s="51"/>
      <c r="E424" s="123"/>
      <c r="F424" s="123"/>
      <c r="G424" s="98"/>
      <c r="H424" s="98"/>
      <c r="I424" s="42"/>
      <c r="J424" s="42"/>
      <c r="K424" s="42"/>
      <c r="L424" s="42"/>
      <c r="M424" s="42"/>
      <c r="N424" s="42"/>
      <c r="O424" s="42"/>
      <c r="P424" s="42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41"/>
      <c r="AE424" s="41"/>
      <c r="AF424" s="41"/>
      <c r="AG424" s="42"/>
    </row>
    <row r="425" spans="1:33" ht="15.75" customHeight="1" x14ac:dyDescent="0.25">
      <c r="A425" s="7"/>
      <c r="B425" s="7"/>
      <c r="C425" s="37"/>
      <c r="D425" s="51"/>
      <c r="E425" s="123"/>
      <c r="F425" s="123"/>
      <c r="G425" s="98"/>
      <c r="H425" s="98"/>
      <c r="I425" s="42"/>
      <c r="J425" s="42"/>
      <c r="K425" s="42"/>
      <c r="L425" s="42"/>
      <c r="M425" s="42"/>
      <c r="N425" s="42"/>
      <c r="O425" s="42"/>
      <c r="P425" s="42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41"/>
      <c r="AE425" s="41"/>
      <c r="AF425" s="41"/>
      <c r="AG425" s="42"/>
    </row>
    <row r="426" spans="1:33" ht="15.75" customHeight="1" x14ac:dyDescent="0.25">
      <c r="A426" s="7"/>
      <c r="B426" s="7"/>
      <c r="C426" s="37"/>
      <c r="D426" s="51"/>
      <c r="E426" s="123"/>
      <c r="F426" s="123"/>
      <c r="G426" s="98"/>
      <c r="H426" s="98"/>
      <c r="I426" s="42"/>
      <c r="J426" s="42"/>
      <c r="K426" s="42"/>
      <c r="L426" s="42"/>
      <c r="M426" s="42"/>
      <c r="N426" s="42"/>
      <c r="O426" s="42"/>
      <c r="P426" s="42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41"/>
      <c r="AE426" s="41"/>
      <c r="AF426" s="41"/>
      <c r="AG426" s="42"/>
    </row>
    <row r="427" spans="1:33" ht="15.75" customHeight="1" x14ac:dyDescent="0.25">
      <c r="A427" s="7"/>
      <c r="B427" s="7"/>
      <c r="C427" s="37"/>
      <c r="D427" s="51"/>
      <c r="E427" s="123"/>
      <c r="F427" s="123"/>
      <c r="G427" s="98"/>
      <c r="H427" s="98"/>
      <c r="I427" s="42"/>
      <c r="J427" s="42"/>
      <c r="K427" s="42"/>
      <c r="L427" s="42"/>
      <c r="M427" s="42"/>
      <c r="N427" s="42"/>
      <c r="O427" s="42"/>
      <c r="P427" s="42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41"/>
      <c r="AE427" s="41"/>
      <c r="AF427" s="41"/>
      <c r="AG427" s="42"/>
    </row>
    <row r="428" spans="1:33" ht="15.75" customHeight="1" x14ac:dyDescent="0.25">
      <c r="A428" s="7"/>
      <c r="B428" s="7"/>
      <c r="C428" s="37"/>
      <c r="D428" s="51"/>
      <c r="E428" s="123"/>
      <c r="F428" s="123"/>
      <c r="G428" s="98"/>
      <c r="H428" s="98"/>
      <c r="I428" s="42"/>
      <c r="J428" s="42"/>
      <c r="K428" s="42"/>
      <c r="L428" s="42"/>
      <c r="M428" s="42"/>
      <c r="N428" s="42"/>
      <c r="O428" s="42"/>
      <c r="P428" s="42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41"/>
      <c r="AE428" s="41"/>
      <c r="AF428" s="41"/>
      <c r="AG428" s="42"/>
    </row>
    <row r="429" spans="1:33" ht="15.75" customHeight="1" x14ac:dyDescent="0.25">
      <c r="A429" s="7"/>
      <c r="B429" s="7"/>
      <c r="C429" s="37"/>
      <c r="D429" s="51"/>
      <c r="E429" s="123"/>
      <c r="F429" s="123"/>
      <c r="G429" s="98"/>
      <c r="H429" s="98"/>
      <c r="I429" s="42"/>
      <c r="J429" s="42"/>
      <c r="K429" s="42"/>
      <c r="L429" s="42"/>
      <c r="M429" s="42"/>
      <c r="N429" s="42"/>
      <c r="O429" s="42"/>
      <c r="P429" s="42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41"/>
      <c r="AE429" s="41"/>
      <c r="AF429" s="41"/>
      <c r="AG429" s="42"/>
    </row>
    <row r="430" spans="1:33" ht="15.75" customHeight="1" x14ac:dyDescent="0.25">
      <c r="A430" s="7"/>
      <c r="B430" s="7"/>
      <c r="C430" s="37"/>
      <c r="D430" s="51"/>
      <c r="E430" s="123"/>
      <c r="F430" s="123"/>
      <c r="G430" s="98"/>
      <c r="H430" s="98"/>
      <c r="I430" s="42"/>
      <c r="J430" s="42"/>
      <c r="K430" s="42"/>
      <c r="L430" s="42"/>
      <c r="M430" s="42"/>
      <c r="N430" s="42"/>
      <c r="O430" s="42"/>
      <c r="P430" s="42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41"/>
      <c r="AE430" s="41"/>
      <c r="AF430" s="41"/>
      <c r="AG430" s="42"/>
    </row>
    <row r="431" spans="1:33" ht="15.75" customHeight="1" x14ac:dyDescent="0.25">
      <c r="A431" s="7"/>
      <c r="B431" s="7"/>
      <c r="C431" s="37"/>
      <c r="D431" s="51"/>
      <c r="E431" s="123"/>
      <c r="F431" s="123"/>
      <c r="G431" s="98"/>
      <c r="H431" s="98"/>
      <c r="I431" s="42"/>
      <c r="J431" s="42"/>
      <c r="K431" s="42"/>
      <c r="L431" s="42"/>
      <c r="M431" s="42"/>
      <c r="N431" s="42"/>
      <c r="O431" s="42"/>
      <c r="P431" s="42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41"/>
      <c r="AE431" s="41"/>
      <c r="AF431" s="41"/>
      <c r="AG431" s="42"/>
    </row>
    <row r="432" spans="1:33" ht="15.75" customHeight="1" x14ac:dyDescent="0.25">
      <c r="A432" s="7"/>
      <c r="B432" s="7"/>
      <c r="C432" s="37"/>
      <c r="D432" s="51"/>
      <c r="E432" s="123"/>
      <c r="F432" s="123"/>
      <c r="G432" s="98"/>
      <c r="H432" s="98"/>
      <c r="I432" s="42"/>
      <c r="J432" s="42"/>
      <c r="K432" s="42"/>
      <c r="L432" s="42"/>
      <c r="M432" s="42"/>
      <c r="N432" s="42"/>
      <c r="O432" s="42"/>
      <c r="P432" s="42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41"/>
      <c r="AE432" s="41"/>
      <c r="AF432" s="41"/>
      <c r="AG432" s="42"/>
    </row>
    <row r="433" spans="1:33" ht="15.75" customHeight="1" x14ac:dyDescent="0.25">
      <c r="A433" s="7"/>
      <c r="B433" s="7"/>
      <c r="C433" s="37"/>
      <c r="D433" s="51"/>
      <c r="E433" s="123"/>
      <c r="F433" s="123"/>
      <c r="G433" s="98"/>
      <c r="H433" s="98"/>
      <c r="I433" s="42"/>
      <c r="J433" s="42"/>
      <c r="K433" s="42"/>
      <c r="L433" s="42"/>
      <c r="M433" s="42"/>
      <c r="N433" s="42"/>
      <c r="O433" s="42"/>
      <c r="P433" s="42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41"/>
      <c r="AE433" s="41"/>
      <c r="AF433" s="41"/>
      <c r="AG433" s="42"/>
    </row>
    <row r="434" spans="1:33" ht="15.75" customHeight="1" x14ac:dyDescent="0.25">
      <c r="A434" s="7"/>
      <c r="B434" s="7"/>
      <c r="C434" s="37"/>
      <c r="D434" s="51"/>
      <c r="E434" s="123"/>
      <c r="F434" s="123"/>
      <c r="G434" s="98"/>
      <c r="H434" s="98"/>
      <c r="I434" s="42"/>
      <c r="J434" s="42"/>
      <c r="K434" s="42"/>
      <c r="L434" s="42"/>
      <c r="M434" s="42"/>
      <c r="N434" s="42"/>
      <c r="O434" s="42"/>
      <c r="P434" s="42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41"/>
      <c r="AE434" s="41"/>
      <c r="AF434" s="41"/>
      <c r="AG434" s="42"/>
    </row>
    <row r="435" spans="1:33" ht="15.75" customHeight="1" x14ac:dyDescent="0.25">
      <c r="A435" s="7"/>
      <c r="B435" s="7"/>
      <c r="C435" s="37"/>
      <c r="D435" s="51"/>
      <c r="E435" s="124"/>
      <c r="F435" s="124"/>
      <c r="G435" s="98"/>
      <c r="H435" s="98"/>
      <c r="I435" s="42"/>
      <c r="J435" s="42"/>
      <c r="K435" s="42"/>
      <c r="L435" s="42"/>
      <c r="M435" s="42"/>
      <c r="N435" s="42"/>
      <c r="O435" s="42"/>
      <c r="P435" s="42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41"/>
      <c r="AE435" s="41"/>
      <c r="AF435" s="41"/>
      <c r="AG435" s="42"/>
    </row>
    <row r="436" spans="1:33" ht="15.75" customHeight="1" x14ac:dyDescent="0.25">
      <c r="A436" s="7"/>
      <c r="B436" s="7"/>
      <c r="C436" s="37"/>
      <c r="D436" s="51"/>
      <c r="E436" s="124"/>
      <c r="F436" s="124"/>
      <c r="G436" s="98"/>
      <c r="H436" s="98"/>
      <c r="I436" s="42"/>
      <c r="J436" s="42"/>
      <c r="K436" s="42"/>
      <c r="L436" s="42"/>
      <c r="M436" s="42"/>
      <c r="N436" s="42"/>
      <c r="O436" s="42"/>
      <c r="P436" s="42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41"/>
      <c r="AE436" s="41"/>
      <c r="AF436" s="41"/>
      <c r="AG436" s="42"/>
    </row>
    <row r="437" spans="1:33" ht="15.75" customHeight="1" x14ac:dyDescent="0.25">
      <c r="A437" s="7"/>
      <c r="B437" s="7"/>
      <c r="C437" s="37"/>
      <c r="D437" s="51"/>
      <c r="E437" s="124"/>
      <c r="F437" s="124"/>
      <c r="G437" s="98"/>
      <c r="H437" s="98"/>
      <c r="I437" s="42"/>
      <c r="J437" s="42"/>
      <c r="K437" s="42"/>
      <c r="L437" s="42"/>
      <c r="M437" s="42"/>
      <c r="N437" s="42"/>
      <c r="O437" s="42"/>
      <c r="P437" s="42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41"/>
      <c r="AE437" s="41"/>
      <c r="AF437" s="41"/>
      <c r="AG437" s="42"/>
    </row>
    <row r="438" spans="1:33" ht="15.75" customHeight="1" x14ac:dyDescent="0.25">
      <c r="A438" s="7"/>
      <c r="B438" s="7"/>
      <c r="C438" s="37"/>
      <c r="D438" s="51"/>
      <c r="E438" s="124"/>
      <c r="F438" s="124"/>
      <c r="G438" s="98"/>
      <c r="H438" s="98"/>
      <c r="I438" s="42"/>
      <c r="J438" s="42"/>
      <c r="K438" s="42"/>
      <c r="L438" s="42"/>
      <c r="M438" s="42"/>
      <c r="N438" s="42"/>
      <c r="O438" s="42"/>
      <c r="P438" s="42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41"/>
      <c r="AE438" s="41"/>
      <c r="AF438" s="41"/>
      <c r="AG438" s="42"/>
    </row>
    <row r="439" spans="1:33" ht="15.75" customHeight="1" x14ac:dyDescent="0.25">
      <c r="A439" s="7"/>
      <c r="B439" s="7"/>
      <c r="C439" s="37"/>
      <c r="D439" s="51"/>
      <c r="E439" s="124"/>
      <c r="F439" s="124"/>
      <c r="G439" s="98"/>
      <c r="H439" s="98"/>
      <c r="I439" s="42"/>
      <c r="J439" s="42"/>
      <c r="K439" s="42"/>
      <c r="L439" s="42"/>
      <c r="M439" s="42"/>
      <c r="N439" s="42"/>
      <c r="O439" s="42"/>
      <c r="P439" s="42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41"/>
      <c r="AE439" s="41"/>
      <c r="AF439" s="41"/>
      <c r="AG439" s="42"/>
    </row>
    <row r="440" spans="1:33" ht="15.75" customHeight="1" x14ac:dyDescent="0.25">
      <c r="A440" s="7"/>
      <c r="B440" s="7"/>
      <c r="C440" s="37"/>
      <c r="D440" s="51"/>
      <c r="E440" s="124"/>
      <c r="F440" s="124"/>
      <c r="G440" s="98"/>
      <c r="H440" s="98"/>
      <c r="I440" s="42"/>
      <c r="J440" s="42"/>
      <c r="K440" s="42"/>
      <c r="L440" s="42"/>
      <c r="M440" s="42"/>
      <c r="N440" s="42"/>
      <c r="O440" s="42"/>
      <c r="P440" s="42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41"/>
      <c r="AE440" s="41"/>
      <c r="AF440" s="41"/>
      <c r="AG440" s="42"/>
    </row>
    <row r="441" spans="1:33" ht="15.75" customHeight="1" x14ac:dyDescent="0.25">
      <c r="A441" s="7"/>
      <c r="B441" s="7"/>
      <c r="C441" s="37"/>
      <c r="D441" s="51"/>
      <c r="E441" s="124"/>
      <c r="F441" s="124"/>
      <c r="G441" s="98"/>
      <c r="H441" s="98"/>
      <c r="I441" s="42"/>
      <c r="J441" s="42"/>
      <c r="K441" s="42"/>
      <c r="L441" s="42"/>
      <c r="M441" s="42"/>
      <c r="N441" s="42"/>
      <c r="O441" s="42"/>
      <c r="P441" s="42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41"/>
      <c r="AE441" s="41"/>
      <c r="AF441" s="41"/>
      <c r="AG441" s="42"/>
    </row>
    <row r="442" spans="1:33" ht="15.75" customHeight="1" x14ac:dyDescent="0.25">
      <c r="A442" s="7"/>
      <c r="B442" s="7"/>
      <c r="C442" s="37"/>
      <c r="D442" s="51"/>
      <c r="E442" s="124"/>
      <c r="F442" s="124"/>
      <c r="G442" s="98"/>
      <c r="H442" s="98"/>
      <c r="I442" s="42"/>
      <c r="J442" s="42"/>
      <c r="K442" s="42"/>
      <c r="L442" s="42"/>
      <c r="M442" s="42"/>
      <c r="N442" s="42"/>
      <c r="O442" s="42"/>
      <c r="P442" s="42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41"/>
      <c r="AE442" s="41"/>
      <c r="AF442" s="41"/>
      <c r="AG442" s="42"/>
    </row>
    <row r="443" spans="1:33" ht="15.75" customHeight="1" x14ac:dyDescent="0.25">
      <c r="A443" s="7"/>
      <c r="B443" s="7"/>
      <c r="C443" s="37"/>
      <c r="D443" s="51"/>
      <c r="E443" s="124"/>
      <c r="F443" s="124"/>
      <c r="G443" s="98"/>
      <c r="H443" s="98"/>
      <c r="I443" s="42"/>
      <c r="J443" s="42"/>
      <c r="K443" s="42"/>
      <c r="L443" s="42"/>
      <c r="M443" s="42"/>
      <c r="N443" s="42"/>
      <c r="O443" s="42"/>
      <c r="P443" s="42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41"/>
      <c r="AE443" s="41"/>
      <c r="AF443" s="41"/>
      <c r="AG443" s="42"/>
    </row>
    <row r="444" spans="1:33" ht="15.75" customHeight="1" x14ac:dyDescent="0.25">
      <c r="A444" s="7"/>
      <c r="B444" s="7"/>
      <c r="C444" s="37"/>
      <c r="D444" s="51"/>
      <c r="E444" s="124"/>
      <c r="F444" s="124"/>
      <c r="G444" s="98"/>
      <c r="H444" s="98"/>
      <c r="I444" s="42"/>
      <c r="J444" s="42"/>
      <c r="K444" s="42"/>
      <c r="L444" s="42"/>
      <c r="M444" s="42"/>
      <c r="N444" s="42"/>
      <c r="O444" s="42"/>
      <c r="P444" s="42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41"/>
      <c r="AE444" s="41"/>
      <c r="AF444" s="41"/>
      <c r="AG444" s="42"/>
    </row>
    <row r="445" spans="1:33" ht="15.75" customHeight="1" x14ac:dyDescent="0.25">
      <c r="A445" s="7"/>
      <c r="B445" s="7"/>
      <c r="C445" s="37"/>
      <c r="D445" s="51"/>
      <c r="E445" s="124"/>
      <c r="F445" s="124"/>
      <c r="G445" s="98"/>
      <c r="H445" s="98"/>
      <c r="I445" s="42"/>
      <c r="J445" s="42"/>
      <c r="K445" s="42"/>
      <c r="L445" s="42"/>
      <c r="M445" s="42"/>
      <c r="N445" s="42"/>
      <c r="O445" s="42"/>
      <c r="P445" s="42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41"/>
      <c r="AE445" s="41"/>
      <c r="AF445" s="41"/>
      <c r="AG445" s="42"/>
    </row>
    <row r="446" spans="1:33" ht="15.75" customHeight="1" x14ac:dyDescent="0.25">
      <c r="A446" s="7"/>
      <c r="B446" s="7"/>
      <c r="C446" s="37"/>
      <c r="D446" s="51"/>
      <c r="E446" s="124"/>
      <c r="F446" s="124"/>
      <c r="G446" s="98"/>
      <c r="H446" s="98"/>
      <c r="I446" s="42"/>
      <c r="J446" s="42"/>
      <c r="K446" s="42"/>
      <c r="L446" s="42"/>
      <c r="M446" s="42"/>
      <c r="N446" s="42"/>
      <c r="O446" s="42"/>
      <c r="P446" s="42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41"/>
      <c r="AE446" s="41"/>
      <c r="AF446" s="41"/>
      <c r="AG446" s="42"/>
    </row>
    <row r="447" spans="1:33" ht="15.75" customHeight="1" x14ac:dyDescent="0.25">
      <c r="A447" s="7"/>
      <c r="B447" s="7"/>
      <c r="C447" s="37"/>
      <c r="D447" s="51"/>
      <c r="E447" s="124"/>
      <c r="F447" s="124"/>
      <c r="G447" s="98"/>
      <c r="H447" s="98"/>
      <c r="I447" s="42"/>
      <c r="J447" s="42"/>
      <c r="K447" s="42"/>
      <c r="L447" s="42"/>
      <c r="M447" s="42"/>
      <c r="N447" s="42"/>
      <c r="O447" s="42"/>
      <c r="P447" s="42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41"/>
      <c r="AE447" s="41"/>
      <c r="AF447" s="41"/>
      <c r="AG447" s="42"/>
    </row>
    <row r="448" spans="1:33" ht="15.75" customHeight="1" x14ac:dyDescent="0.25">
      <c r="A448" s="7"/>
      <c r="B448" s="7"/>
      <c r="C448" s="37"/>
      <c r="D448" s="51"/>
      <c r="E448" s="124"/>
      <c r="F448" s="124"/>
      <c r="G448" s="98"/>
      <c r="H448" s="98"/>
      <c r="I448" s="42"/>
      <c r="J448" s="42"/>
      <c r="K448" s="42"/>
      <c r="L448" s="42"/>
      <c r="M448" s="42"/>
      <c r="N448" s="42"/>
      <c r="O448" s="42"/>
      <c r="P448" s="42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41"/>
      <c r="AE448" s="41"/>
      <c r="AF448" s="41"/>
      <c r="AG448" s="42"/>
    </row>
    <row r="449" spans="1:33" ht="15.75" customHeight="1" x14ac:dyDescent="0.25">
      <c r="A449" s="7"/>
      <c r="B449" s="7"/>
      <c r="C449" s="37"/>
      <c r="D449" s="51"/>
      <c r="E449" s="124"/>
      <c r="F449" s="124"/>
      <c r="G449" s="98"/>
      <c r="H449" s="98"/>
      <c r="I449" s="42"/>
      <c r="J449" s="42"/>
      <c r="K449" s="42"/>
      <c r="L449" s="42"/>
      <c r="M449" s="42"/>
      <c r="N449" s="42"/>
      <c r="O449" s="42"/>
      <c r="P449" s="42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41"/>
      <c r="AE449" s="41"/>
      <c r="AF449" s="41"/>
      <c r="AG449" s="42"/>
    </row>
    <row r="450" spans="1:33" ht="15.75" customHeight="1" x14ac:dyDescent="0.25">
      <c r="A450" s="7"/>
      <c r="B450" s="7"/>
      <c r="C450" s="37"/>
      <c r="D450" s="51"/>
      <c r="E450" s="124"/>
      <c r="F450" s="124"/>
      <c r="G450" s="98"/>
      <c r="H450" s="98"/>
      <c r="I450" s="42"/>
      <c r="J450" s="42"/>
      <c r="K450" s="42"/>
      <c r="L450" s="42"/>
      <c r="M450" s="42"/>
      <c r="N450" s="42"/>
      <c r="O450" s="42"/>
      <c r="P450" s="42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41"/>
      <c r="AE450" s="41"/>
      <c r="AF450" s="41"/>
      <c r="AG450" s="42"/>
    </row>
    <row r="451" spans="1:33" ht="15.75" customHeight="1" x14ac:dyDescent="0.25">
      <c r="A451" s="7"/>
      <c r="B451" s="7"/>
      <c r="C451" s="37"/>
      <c r="D451" s="51"/>
      <c r="E451" s="124"/>
      <c r="F451" s="124"/>
      <c r="G451" s="98"/>
      <c r="H451" s="98"/>
      <c r="I451" s="42"/>
      <c r="J451" s="42"/>
      <c r="K451" s="42"/>
      <c r="L451" s="42"/>
      <c r="M451" s="42"/>
      <c r="N451" s="42"/>
      <c r="O451" s="42"/>
      <c r="P451" s="42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41"/>
      <c r="AE451" s="41"/>
      <c r="AF451" s="41"/>
      <c r="AG451" s="42"/>
    </row>
    <row r="452" spans="1:33" ht="15.75" customHeight="1" x14ac:dyDescent="0.25">
      <c r="A452" s="7"/>
      <c r="B452" s="7"/>
      <c r="C452" s="37"/>
      <c r="D452" s="51"/>
      <c r="E452" s="124"/>
      <c r="F452" s="124"/>
      <c r="G452" s="98"/>
      <c r="H452" s="98"/>
      <c r="I452" s="42"/>
      <c r="J452" s="42"/>
      <c r="K452" s="42"/>
      <c r="L452" s="42"/>
      <c r="M452" s="42"/>
      <c r="N452" s="42"/>
      <c r="O452" s="42"/>
      <c r="P452" s="42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41"/>
      <c r="AE452" s="41"/>
      <c r="AF452" s="41"/>
      <c r="AG452" s="42"/>
    </row>
    <row r="453" spans="1:33" ht="15.75" customHeight="1" x14ac:dyDescent="0.25">
      <c r="A453" s="7"/>
      <c r="B453" s="7"/>
      <c r="C453" s="37"/>
      <c r="D453" s="51"/>
      <c r="E453" s="124"/>
      <c r="F453" s="124"/>
      <c r="G453" s="98"/>
      <c r="H453" s="98"/>
      <c r="I453" s="42"/>
      <c r="J453" s="42"/>
      <c r="K453" s="42"/>
      <c r="L453" s="42"/>
      <c r="M453" s="42"/>
      <c r="N453" s="42"/>
      <c r="O453" s="42"/>
      <c r="P453" s="42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41"/>
      <c r="AE453" s="41"/>
      <c r="AF453" s="41"/>
      <c r="AG453" s="42"/>
    </row>
    <row r="454" spans="1:33" ht="15.75" customHeight="1" x14ac:dyDescent="0.25">
      <c r="A454" s="7"/>
      <c r="B454" s="7"/>
      <c r="C454" s="37"/>
      <c r="D454" s="51"/>
      <c r="E454" s="124"/>
      <c r="F454" s="124"/>
      <c r="G454" s="98"/>
      <c r="H454" s="98"/>
      <c r="I454" s="42"/>
      <c r="J454" s="42"/>
      <c r="K454" s="42"/>
      <c r="L454" s="42"/>
      <c r="M454" s="42"/>
      <c r="N454" s="42"/>
      <c r="O454" s="42"/>
      <c r="P454" s="42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41"/>
      <c r="AE454" s="41"/>
      <c r="AF454" s="41"/>
      <c r="AG454" s="42"/>
    </row>
    <row r="455" spans="1:33" ht="15.75" customHeight="1" x14ac:dyDescent="0.25">
      <c r="A455" s="7"/>
      <c r="B455" s="7"/>
      <c r="C455" s="37"/>
      <c r="D455" s="51"/>
      <c r="E455" s="124"/>
      <c r="F455" s="124"/>
      <c r="G455" s="98"/>
      <c r="H455" s="98"/>
      <c r="I455" s="42"/>
      <c r="J455" s="42"/>
      <c r="K455" s="42"/>
      <c r="L455" s="42"/>
      <c r="M455" s="42"/>
      <c r="N455" s="42"/>
      <c r="O455" s="42"/>
      <c r="P455" s="42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41"/>
      <c r="AE455" s="41"/>
      <c r="AF455" s="41"/>
      <c r="AG455" s="42"/>
    </row>
    <row r="456" spans="1:33" ht="15.75" customHeight="1" x14ac:dyDescent="0.25">
      <c r="A456" s="7"/>
      <c r="B456" s="7"/>
      <c r="C456" s="37"/>
      <c r="D456" s="51"/>
      <c r="E456" s="124"/>
      <c r="F456" s="124"/>
      <c r="G456" s="98"/>
      <c r="H456" s="98"/>
      <c r="I456" s="42"/>
      <c r="J456" s="42"/>
      <c r="K456" s="42"/>
      <c r="L456" s="42"/>
      <c r="M456" s="42"/>
      <c r="N456" s="42"/>
      <c r="O456" s="42"/>
      <c r="P456" s="42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41"/>
      <c r="AE456" s="41"/>
      <c r="AF456" s="41"/>
      <c r="AG456" s="42"/>
    </row>
    <row r="457" spans="1:33" ht="15.75" customHeight="1" x14ac:dyDescent="0.25">
      <c r="A457" s="7"/>
      <c r="B457" s="7"/>
      <c r="C457" s="37"/>
      <c r="D457" s="51"/>
      <c r="E457" s="124"/>
      <c r="F457" s="124"/>
      <c r="G457" s="98"/>
      <c r="H457" s="98"/>
      <c r="I457" s="42"/>
      <c r="J457" s="42"/>
      <c r="K457" s="42"/>
      <c r="L457" s="42"/>
      <c r="M457" s="42"/>
      <c r="N457" s="42"/>
      <c r="O457" s="42"/>
      <c r="P457" s="42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41"/>
      <c r="AE457" s="41"/>
      <c r="AF457" s="41"/>
      <c r="AG457" s="42"/>
    </row>
    <row r="458" spans="1:33" ht="15.75" customHeight="1" x14ac:dyDescent="0.25">
      <c r="A458" s="7"/>
      <c r="B458" s="7"/>
      <c r="C458" s="37"/>
      <c r="D458" s="51"/>
      <c r="E458" s="124"/>
      <c r="F458" s="124"/>
      <c r="G458" s="98"/>
      <c r="H458" s="98"/>
      <c r="I458" s="42"/>
      <c r="J458" s="42"/>
      <c r="K458" s="42"/>
      <c r="L458" s="42"/>
      <c r="M458" s="42"/>
      <c r="N458" s="42"/>
      <c r="O458" s="42"/>
      <c r="P458" s="42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41"/>
      <c r="AE458" s="41"/>
      <c r="AF458" s="41"/>
      <c r="AG458" s="42"/>
    </row>
    <row r="459" spans="1:33" ht="15.75" customHeight="1" x14ac:dyDescent="0.25">
      <c r="A459" s="7"/>
      <c r="B459" s="7"/>
      <c r="C459" s="37"/>
      <c r="D459" s="100"/>
      <c r="E459" s="125"/>
      <c r="F459" s="125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41"/>
      <c r="AE459" s="41"/>
      <c r="AF459" s="41"/>
      <c r="AG459" s="42"/>
    </row>
    <row r="460" spans="1:33" ht="15.75" customHeight="1" x14ac:dyDescent="0.25">
      <c r="A460" s="7"/>
      <c r="B460" s="7"/>
      <c r="C460" s="37"/>
      <c r="D460" s="100"/>
      <c r="E460" s="125"/>
      <c r="F460" s="125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41"/>
      <c r="AE460" s="41"/>
      <c r="AF460" s="41"/>
      <c r="AG460" s="42"/>
    </row>
    <row r="461" spans="1:33" ht="15.75" customHeight="1" x14ac:dyDescent="0.25">
      <c r="A461" s="7"/>
      <c r="B461" s="7"/>
      <c r="C461" s="37"/>
      <c r="D461" s="100"/>
      <c r="E461" s="125"/>
      <c r="F461" s="125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41"/>
      <c r="AE461" s="41"/>
      <c r="AF461" s="41"/>
      <c r="AG461" s="42"/>
    </row>
    <row r="462" spans="1:33" ht="15.75" customHeight="1" x14ac:dyDescent="0.25">
      <c r="A462" s="7"/>
      <c r="B462" s="7"/>
      <c r="C462" s="37"/>
      <c r="D462" s="100"/>
      <c r="E462" s="125"/>
      <c r="F462" s="125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41"/>
      <c r="AE462" s="41"/>
      <c r="AF462" s="41"/>
      <c r="AG462" s="42"/>
    </row>
    <row r="463" spans="1:33" ht="15.75" customHeight="1" x14ac:dyDescent="0.25">
      <c r="A463" s="7"/>
      <c r="B463" s="7"/>
      <c r="C463" s="37"/>
      <c r="D463" s="100"/>
      <c r="E463" s="125"/>
      <c r="F463" s="125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41"/>
      <c r="AE463" s="41"/>
      <c r="AF463" s="41"/>
      <c r="AG463" s="42"/>
    </row>
    <row r="464" spans="1:33" ht="15.75" customHeight="1" x14ac:dyDescent="0.25">
      <c r="A464" s="7"/>
      <c r="B464" s="7"/>
      <c r="C464" s="37"/>
      <c r="D464" s="100"/>
      <c r="E464" s="125"/>
      <c r="F464" s="125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41"/>
      <c r="AE464" s="41"/>
      <c r="AF464" s="41"/>
      <c r="AG464" s="42"/>
    </row>
    <row r="465" spans="1:33" ht="15.75" customHeight="1" x14ac:dyDescent="0.25">
      <c r="A465" s="7"/>
      <c r="B465" s="7"/>
      <c r="C465" s="37"/>
      <c r="D465" s="100"/>
      <c r="E465" s="125"/>
      <c r="F465" s="125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41"/>
      <c r="AE465" s="41"/>
      <c r="AF465" s="41"/>
      <c r="AG465" s="42"/>
    </row>
    <row r="466" spans="1:33" ht="15.75" customHeight="1" x14ac:dyDescent="0.25">
      <c r="A466" s="7"/>
      <c r="B466" s="7"/>
      <c r="C466" s="37"/>
      <c r="D466" s="100"/>
      <c r="E466" s="125"/>
      <c r="F466" s="125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41"/>
      <c r="AE466" s="41"/>
      <c r="AF466" s="41"/>
      <c r="AG466" s="42"/>
    </row>
    <row r="467" spans="1:33" ht="15.75" customHeight="1" x14ac:dyDescent="0.25">
      <c r="A467" s="7"/>
      <c r="B467" s="7"/>
      <c r="C467" s="37"/>
      <c r="D467" s="100"/>
      <c r="E467" s="125"/>
      <c r="F467" s="125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41"/>
      <c r="AE467" s="41"/>
      <c r="AF467" s="41"/>
      <c r="AG467" s="42"/>
    </row>
    <row r="468" spans="1:33" ht="15.75" customHeight="1" x14ac:dyDescent="0.25">
      <c r="A468" s="7"/>
      <c r="B468" s="7"/>
      <c r="C468" s="37"/>
      <c r="D468" s="100"/>
      <c r="E468" s="125"/>
      <c r="F468" s="125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41"/>
      <c r="AE468" s="41"/>
      <c r="AF468" s="41"/>
      <c r="AG468" s="42"/>
    </row>
    <row r="469" spans="1:33" ht="15.75" customHeight="1" x14ac:dyDescent="0.25">
      <c r="A469" s="7"/>
      <c r="B469" s="7"/>
      <c r="C469" s="37"/>
      <c r="D469" s="100"/>
      <c r="E469" s="125"/>
      <c r="F469" s="125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41"/>
      <c r="AE469" s="41"/>
      <c r="AF469" s="41"/>
      <c r="AG469" s="42"/>
    </row>
    <row r="470" spans="1:33" ht="15.75" customHeight="1" x14ac:dyDescent="0.25">
      <c r="A470" s="7"/>
      <c r="B470" s="7"/>
      <c r="C470" s="37"/>
      <c r="D470" s="100"/>
      <c r="E470" s="125"/>
      <c r="F470" s="125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41"/>
      <c r="AE470" s="41"/>
      <c r="AF470" s="41"/>
      <c r="AG470" s="42"/>
    </row>
    <row r="471" spans="1:33" ht="15.75" customHeight="1" x14ac:dyDescent="0.25">
      <c r="A471" s="7"/>
      <c r="B471" s="7"/>
      <c r="C471" s="37"/>
      <c r="D471" s="100"/>
      <c r="E471" s="125"/>
      <c r="F471" s="125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41"/>
      <c r="AE471" s="41"/>
      <c r="AF471" s="41"/>
      <c r="AG471" s="42"/>
    </row>
    <row r="472" spans="1:33" ht="15.75" customHeight="1" x14ac:dyDescent="0.25">
      <c r="A472" s="7"/>
      <c r="B472" s="7"/>
      <c r="C472" s="37"/>
      <c r="D472" s="100"/>
      <c r="E472" s="125"/>
      <c r="F472" s="125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41"/>
      <c r="AE472" s="41"/>
      <c r="AF472" s="41"/>
      <c r="AG472" s="42"/>
    </row>
    <row r="473" spans="1:33" ht="15.75" customHeight="1" x14ac:dyDescent="0.25">
      <c r="A473" s="7"/>
      <c r="B473" s="7"/>
      <c r="C473" s="37"/>
      <c r="D473" s="100"/>
      <c r="E473" s="125"/>
      <c r="F473" s="125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41"/>
      <c r="AE473" s="41"/>
      <c r="AF473" s="41"/>
      <c r="AG473" s="42"/>
    </row>
    <row r="474" spans="1:33" ht="15.75" customHeight="1" x14ac:dyDescent="0.25">
      <c r="A474" s="7"/>
      <c r="B474" s="7"/>
      <c r="C474" s="37"/>
      <c r="D474" s="100"/>
      <c r="E474" s="125"/>
      <c r="F474" s="125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41"/>
      <c r="AE474" s="41"/>
      <c r="AF474" s="41"/>
      <c r="AG474" s="42"/>
    </row>
    <row r="475" spans="1:33" ht="15.75" customHeight="1" x14ac:dyDescent="0.25">
      <c r="A475" s="7"/>
      <c r="B475" s="7"/>
      <c r="C475" s="37"/>
      <c r="D475" s="100"/>
      <c r="E475" s="125"/>
      <c r="F475" s="125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41"/>
      <c r="AE475" s="41"/>
      <c r="AF475" s="41"/>
      <c r="AG475" s="42"/>
    </row>
    <row r="476" spans="1:33" ht="15.75" customHeight="1" x14ac:dyDescent="0.25">
      <c r="A476" s="7"/>
      <c r="B476" s="7"/>
      <c r="C476" s="37"/>
      <c r="D476" s="100"/>
      <c r="E476" s="125"/>
      <c r="F476" s="125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41"/>
      <c r="AE476" s="41"/>
      <c r="AF476" s="41"/>
      <c r="AG476" s="42"/>
    </row>
    <row r="477" spans="1:33" ht="15.75" customHeight="1" x14ac:dyDescent="0.25">
      <c r="A477" s="7"/>
      <c r="B477" s="7"/>
      <c r="C477" s="37"/>
      <c r="D477" s="100"/>
      <c r="E477" s="125"/>
      <c r="F477" s="125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41"/>
      <c r="AE477" s="41"/>
      <c r="AF477" s="41"/>
      <c r="AG477" s="42"/>
    </row>
    <row r="478" spans="1:33" ht="15.75" customHeight="1" x14ac:dyDescent="0.25">
      <c r="A478" s="7"/>
      <c r="B478" s="7"/>
      <c r="C478" s="37"/>
      <c r="D478" s="100"/>
      <c r="E478" s="125"/>
      <c r="F478" s="125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41"/>
      <c r="AE478" s="41"/>
      <c r="AF478" s="41"/>
      <c r="AG478" s="42"/>
    </row>
    <row r="479" spans="1:33" ht="15.75" customHeight="1" x14ac:dyDescent="0.25">
      <c r="D479" s="100"/>
      <c r="E479" s="125"/>
      <c r="F479" s="125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41"/>
      <c r="AE479" s="41"/>
      <c r="AF479" s="41"/>
      <c r="AG479" s="42"/>
    </row>
    <row r="480" spans="1:33" ht="15.75" customHeight="1" x14ac:dyDescent="0.25">
      <c r="D480" s="100"/>
      <c r="E480" s="125"/>
      <c r="F480" s="125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41"/>
      <c r="AE480" s="41"/>
      <c r="AF480" s="41"/>
      <c r="AG480" s="42"/>
    </row>
    <row r="481" spans="4:33" ht="15.75" customHeight="1" x14ac:dyDescent="0.25">
      <c r="D481" s="100"/>
      <c r="E481" s="125"/>
      <c r="F481" s="125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41"/>
      <c r="AE481" s="41"/>
      <c r="AF481" s="41"/>
      <c r="AG481" s="42"/>
    </row>
    <row r="482" spans="4:33" ht="15.75" customHeight="1" x14ac:dyDescent="0.25">
      <c r="D482" s="100"/>
      <c r="E482" s="125"/>
      <c r="F482" s="125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41"/>
      <c r="AE482" s="41"/>
      <c r="AF482" s="41"/>
      <c r="AG482" s="42"/>
    </row>
    <row r="483" spans="4:33" ht="15.75" customHeight="1" x14ac:dyDescent="0.25">
      <c r="D483" s="100"/>
      <c r="E483" s="125"/>
      <c r="F483" s="125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41"/>
      <c r="AE483" s="41"/>
      <c r="AF483" s="41"/>
      <c r="AG483" s="42"/>
    </row>
    <row r="484" spans="4:33" ht="15.75" customHeight="1" x14ac:dyDescent="0.25">
      <c r="D484" s="100"/>
      <c r="E484" s="125"/>
      <c r="F484" s="125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41"/>
      <c r="AE484" s="41"/>
      <c r="AF484" s="41"/>
      <c r="AG484" s="42"/>
    </row>
    <row r="485" spans="4:33" ht="15.75" customHeight="1" x14ac:dyDescent="0.25">
      <c r="D485" s="100"/>
      <c r="E485" s="125"/>
      <c r="F485" s="125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41"/>
      <c r="AE485" s="41"/>
      <c r="AF485" s="41"/>
      <c r="AG485" s="42"/>
    </row>
    <row r="486" spans="4:33" ht="15.75" customHeight="1" x14ac:dyDescent="0.25">
      <c r="D486" s="100"/>
      <c r="E486" s="125"/>
      <c r="F486" s="125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41"/>
      <c r="AE486" s="41"/>
      <c r="AF486" s="41"/>
      <c r="AG486" s="42"/>
    </row>
    <row r="487" spans="4:33" ht="15.75" customHeight="1" x14ac:dyDescent="0.25">
      <c r="D487" s="100"/>
      <c r="E487" s="125"/>
      <c r="F487" s="125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41"/>
      <c r="AE487" s="41"/>
      <c r="AF487" s="41"/>
      <c r="AG487" s="42"/>
    </row>
    <row r="488" spans="4:33" ht="15.75" customHeight="1" x14ac:dyDescent="0.25">
      <c r="D488" s="100"/>
      <c r="E488" s="125"/>
      <c r="F488" s="125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41"/>
      <c r="AE488" s="41"/>
      <c r="AF488" s="41"/>
      <c r="AG488" s="42"/>
    </row>
    <row r="489" spans="4:33" ht="15.75" customHeight="1" x14ac:dyDescent="0.25">
      <c r="D489" s="100"/>
      <c r="E489" s="125"/>
      <c r="F489" s="125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41"/>
      <c r="AE489" s="41"/>
      <c r="AF489" s="41"/>
      <c r="AG489" s="42"/>
    </row>
    <row r="490" spans="4:33" ht="15.75" customHeight="1" x14ac:dyDescent="0.25">
      <c r="D490" s="100"/>
      <c r="E490" s="125"/>
      <c r="F490" s="125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41"/>
      <c r="AE490" s="41"/>
      <c r="AF490" s="41"/>
      <c r="AG490" s="42"/>
    </row>
    <row r="491" spans="4:33" ht="15.75" customHeight="1" x14ac:dyDescent="0.25">
      <c r="D491" s="100"/>
      <c r="E491" s="125"/>
      <c r="F491" s="125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41"/>
      <c r="AE491" s="41"/>
      <c r="AF491" s="41"/>
      <c r="AG491" s="42"/>
    </row>
    <row r="492" spans="4:33" ht="15.75" customHeight="1" x14ac:dyDescent="0.25">
      <c r="D492" s="100"/>
      <c r="E492" s="125"/>
      <c r="F492" s="125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41"/>
      <c r="AE492" s="41"/>
      <c r="AF492" s="41"/>
      <c r="AG492" s="42"/>
    </row>
    <row r="493" spans="4:33" ht="15.75" customHeight="1" x14ac:dyDescent="0.25">
      <c r="D493" s="100"/>
      <c r="E493" s="125"/>
      <c r="F493" s="125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41"/>
      <c r="AE493" s="41"/>
      <c r="AF493" s="41"/>
      <c r="AG493" s="42"/>
    </row>
    <row r="494" spans="4:33" ht="15.75" customHeight="1" x14ac:dyDescent="0.25">
      <c r="D494" s="100"/>
      <c r="E494" s="125"/>
      <c r="F494" s="125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41"/>
      <c r="AE494" s="41"/>
      <c r="AF494" s="41"/>
      <c r="AG494" s="42"/>
    </row>
    <row r="495" spans="4:33" ht="15.75" customHeight="1" x14ac:dyDescent="0.25">
      <c r="D495" s="100"/>
      <c r="E495" s="125"/>
      <c r="F495" s="125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41"/>
      <c r="AE495" s="41"/>
      <c r="AF495" s="41"/>
      <c r="AG495" s="42"/>
    </row>
    <row r="496" spans="4:33" ht="15.75" customHeight="1" x14ac:dyDescent="0.25">
      <c r="D496" s="100"/>
      <c r="E496" s="125"/>
      <c r="F496" s="125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41"/>
      <c r="AE496" s="41"/>
      <c r="AF496" s="41"/>
      <c r="AG496" s="42"/>
    </row>
    <row r="497" spans="4:33" ht="15.75" customHeight="1" x14ac:dyDescent="0.25">
      <c r="D497" s="100"/>
      <c r="E497" s="125"/>
      <c r="F497" s="125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41"/>
      <c r="AE497" s="41"/>
      <c r="AF497" s="41"/>
      <c r="AG497" s="42"/>
    </row>
    <row r="498" spans="4:33" ht="15.75" customHeight="1" x14ac:dyDescent="0.25">
      <c r="D498" s="100"/>
      <c r="E498" s="125"/>
      <c r="F498" s="125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41"/>
      <c r="AE498" s="41"/>
      <c r="AF498" s="41"/>
      <c r="AG498" s="42"/>
    </row>
    <row r="499" spans="4:33" ht="15.75" customHeight="1" x14ac:dyDescent="0.25">
      <c r="AE499" s="41"/>
      <c r="AF499" s="41"/>
      <c r="AG499" s="42"/>
    </row>
    <row r="500" spans="4:33" ht="15.75" customHeight="1" x14ac:dyDescent="0.25">
      <c r="AE500" s="41"/>
      <c r="AF500" s="41"/>
      <c r="AG500" s="42"/>
    </row>
    <row r="501" spans="4:33" ht="15.75" customHeight="1" x14ac:dyDescent="0.25">
      <c r="AE501" s="41"/>
      <c r="AF501" s="41"/>
      <c r="AG501" s="42"/>
    </row>
    <row r="502" spans="4:33" ht="15.75" customHeight="1" x14ac:dyDescent="0.25">
      <c r="AE502" s="41"/>
      <c r="AF502" s="41"/>
      <c r="AG502" s="42"/>
    </row>
    <row r="503" spans="4:33" ht="15.75" customHeight="1" x14ac:dyDescent="0.25">
      <c r="AE503" s="41"/>
      <c r="AF503" s="41"/>
      <c r="AG503" s="42"/>
    </row>
    <row r="504" spans="4:33" ht="15.75" customHeight="1" x14ac:dyDescent="0.25">
      <c r="AE504" s="41"/>
      <c r="AF504" s="41"/>
      <c r="AG504" s="42"/>
    </row>
    <row r="505" spans="4:33" ht="15.75" customHeight="1" x14ac:dyDescent="0.25">
      <c r="AE505" s="41"/>
      <c r="AF505" s="41"/>
      <c r="AG505" s="42"/>
    </row>
    <row r="506" spans="4:33" ht="15.75" customHeight="1" x14ac:dyDescent="0.25">
      <c r="AE506" s="41"/>
      <c r="AF506" s="41"/>
      <c r="AG506" s="42"/>
    </row>
    <row r="507" spans="4:33" ht="15.75" customHeight="1" x14ac:dyDescent="0.25">
      <c r="AE507" s="41"/>
      <c r="AF507" s="41"/>
      <c r="AG507" s="42"/>
    </row>
    <row r="508" spans="4:33" ht="15.75" customHeight="1" x14ac:dyDescent="0.25">
      <c r="AE508" s="41"/>
      <c r="AF508" s="41"/>
      <c r="AG508" s="42"/>
    </row>
    <row r="509" spans="4:33" ht="15.75" customHeight="1" x14ac:dyDescent="0.25">
      <c r="AE509" s="41"/>
      <c r="AF509" s="41"/>
      <c r="AG509" s="42"/>
    </row>
    <row r="510" spans="4:33" ht="15.75" customHeight="1" x14ac:dyDescent="0.25">
      <c r="AE510" s="41"/>
      <c r="AF510" s="41"/>
      <c r="AG510" s="42"/>
    </row>
    <row r="511" spans="4:33" ht="15.75" customHeight="1" x14ac:dyDescent="0.25">
      <c r="AE511" s="41"/>
      <c r="AF511" s="41"/>
      <c r="AG511" s="42"/>
    </row>
    <row r="512" spans="4:33" ht="15.75" customHeight="1" x14ac:dyDescent="0.25">
      <c r="AE512" s="41"/>
      <c r="AF512" s="41"/>
      <c r="AG512" s="42"/>
    </row>
    <row r="513" spans="31:33" ht="15.75" customHeight="1" x14ac:dyDescent="0.25">
      <c r="AE513" s="41"/>
      <c r="AF513" s="41"/>
      <c r="AG513" s="42"/>
    </row>
    <row r="514" spans="31:33" ht="15.75" customHeight="1" x14ac:dyDescent="0.25">
      <c r="AE514" s="41"/>
      <c r="AF514" s="41"/>
      <c r="AG514" s="42"/>
    </row>
    <row r="515" spans="31:33" ht="15.75" customHeight="1" x14ac:dyDescent="0.25">
      <c r="AE515" s="41"/>
      <c r="AF515" s="41"/>
      <c r="AG515" s="42"/>
    </row>
    <row r="516" spans="31:33" ht="15.75" customHeight="1" x14ac:dyDescent="0.25">
      <c r="AE516" s="41"/>
      <c r="AF516" s="41"/>
      <c r="AG516" s="42"/>
    </row>
    <row r="517" spans="31:33" ht="15.75" customHeight="1" x14ac:dyDescent="0.25">
      <c r="AE517" s="41"/>
      <c r="AF517" s="41"/>
      <c r="AG517" s="42"/>
    </row>
    <row r="518" spans="31:33" ht="15.75" customHeight="1" x14ac:dyDescent="0.25">
      <c r="AE518" s="41"/>
      <c r="AF518" s="41"/>
      <c r="AG518" s="42"/>
    </row>
    <row r="519" spans="31:33" ht="15.75" customHeight="1" x14ac:dyDescent="0.25">
      <c r="AE519" s="41"/>
      <c r="AF519" s="41"/>
      <c r="AG519" s="42"/>
    </row>
  </sheetData>
  <autoFilter ref="C6:C384">
    <filterColumn colId="0">
      <customFilters>
        <customFilter operator="notEqual" val="hide"/>
      </customFilters>
    </filterColumn>
  </autoFilter>
  <conditionalFormatting sqref="F350">
    <cfRule type="cellIs" dxfId="122" priority="39" stopIfTrue="1" operator="equal">
      <formula>"FP"</formula>
    </cfRule>
    <cfRule type="cellIs" dxfId="121" priority="40" stopIfTrue="1" operator="equal">
      <formula>"FE"</formula>
    </cfRule>
  </conditionalFormatting>
  <conditionalFormatting sqref="D4:F4 D3">
    <cfRule type="expression" dxfId="120" priority="41" stopIfTrue="1">
      <formula>ROUND($G$395,0)&lt;&gt;0</formula>
    </cfRule>
  </conditionalFormatting>
  <conditionalFormatting sqref="F33:F47 F245:F248 F50:F88 F90:F131 F227:F242 F250:F272 F7:F31 F224 F136:F217 F277:F349">
    <cfRule type="cellIs" dxfId="119" priority="36" stopIfTrue="1" operator="equal">
      <formula>"FP"</formula>
    </cfRule>
    <cfRule type="cellIs" dxfId="118" priority="37" stopIfTrue="1" operator="equal">
      <formula>"FE"</formula>
    </cfRule>
  </conditionalFormatting>
  <conditionalFormatting sqref="E5">
    <cfRule type="expression" dxfId="117" priority="38" stopIfTrue="1">
      <formula>ROUND($G$379,0)&lt;&gt;0</formula>
    </cfRule>
  </conditionalFormatting>
  <conditionalFormatting sqref="F49">
    <cfRule type="cellIs" dxfId="116" priority="34" stopIfTrue="1" operator="equal">
      <formula>"FP"</formula>
    </cfRule>
    <cfRule type="cellIs" dxfId="115" priority="35" stopIfTrue="1" operator="equal">
      <formula>"FE"</formula>
    </cfRule>
  </conditionalFormatting>
  <conditionalFormatting sqref="F244">
    <cfRule type="cellIs" dxfId="114" priority="32" stopIfTrue="1" operator="equal">
      <formula>"FP"</formula>
    </cfRule>
    <cfRule type="cellIs" dxfId="113" priority="33" stopIfTrue="1" operator="equal">
      <formula>"FE"</formula>
    </cfRule>
  </conditionalFormatting>
  <conditionalFormatting sqref="F226">
    <cfRule type="cellIs" dxfId="112" priority="30" stopIfTrue="1" operator="equal">
      <formula>"FP"</formula>
    </cfRule>
    <cfRule type="cellIs" dxfId="111" priority="31" stopIfTrue="1" operator="equal">
      <formula>"FE"</formula>
    </cfRule>
  </conditionalFormatting>
  <conditionalFormatting sqref="F32">
    <cfRule type="cellIs" dxfId="110" priority="28" stopIfTrue="1" operator="equal">
      <formula>"FP"</formula>
    </cfRule>
    <cfRule type="cellIs" dxfId="109" priority="29" stopIfTrue="1" operator="equal">
      <formula>"FE"</formula>
    </cfRule>
  </conditionalFormatting>
  <conditionalFormatting sqref="F243">
    <cfRule type="cellIs" dxfId="108" priority="26" stopIfTrue="1" operator="equal">
      <formula>"FP"</formula>
    </cfRule>
    <cfRule type="cellIs" dxfId="107" priority="27" stopIfTrue="1" operator="equal">
      <formula>"FE"</formula>
    </cfRule>
  </conditionalFormatting>
  <conditionalFormatting sqref="F225">
    <cfRule type="cellIs" dxfId="106" priority="24" stopIfTrue="1" operator="equal">
      <formula>"FP"</formula>
    </cfRule>
    <cfRule type="cellIs" dxfId="105" priority="25" stopIfTrue="1" operator="equal">
      <formula>"FE"</formula>
    </cfRule>
  </conditionalFormatting>
  <conditionalFormatting sqref="F48">
    <cfRule type="cellIs" dxfId="104" priority="22" stopIfTrue="1" operator="equal">
      <formula>"FP"</formula>
    </cfRule>
    <cfRule type="cellIs" dxfId="103" priority="23" stopIfTrue="1" operator="equal">
      <formula>"FE"</formula>
    </cfRule>
  </conditionalFormatting>
  <conditionalFormatting sqref="F218">
    <cfRule type="cellIs" dxfId="102" priority="20" stopIfTrue="1" operator="equal">
      <formula>"FP"</formula>
    </cfRule>
    <cfRule type="cellIs" dxfId="101" priority="21" stopIfTrue="1" operator="equal">
      <formula>"FE"</formula>
    </cfRule>
  </conditionalFormatting>
  <conditionalFormatting sqref="F219">
    <cfRule type="cellIs" dxfId="100" priority="18" stopIfTrue="1" operator="equal">
      <formula>"FP"</formula>
    </cfRule>
    <cfRule type="cellIs" dxfId="99" priority="19" stopIfTrue="1" operator="equal">
      <formula>"FE"</formula>
    </cfRule>
  </conditionalFormatting>
  <conditionalFormatting sqref="F220">
    <cfRule type="cellIs" dxfId="98" priority="16" stopIfTrue="1" operator="equal">
      <formula>"FP"</formula>
    </cfRule>
    <cfRule type="cellIs" dxfId="97" priority="17" stopIfTrue="1" operator="equal">
      <formula>"FE"</formula>
    </cfRule>
  </conditionalFormatting>
  <conditionalFormatting sqref="F221">
    <cfRule type="cellIs" dxfId="96" priority="14" stopIfTrue="1" operator="equal">
      <formula>"FP"</formula>
    </cfRule>
    <cfRule type="cellIs" dxfId="95" priority="15" stopIfTrue="1" operator="equal">
      <formula>"FE"</formula>
    </cfRule>
  </conditionalFormatting>
  <conditionalFormatting sqref="F222">
    <cfRule type="cellIs" dxfId="94" priority="12" stopIfTrue="1" operator="equal">
      <formula>"FP"</formula>
    </cfRule>
    <cfRule type="cellIs" dxfId="93" priority="13" stopIfTrue="1" operator="equal">
      <formula>"FE"</formula>
    </cfRule>
  </conditionalFormatting>
  <conditionalFormatting sqref="F223">
    <cfRule type="cellIs" dxfId="92" priority="10" stopIfTrue="1" operator="equal">
      <formula>"FP"</formula>
    </cfRule>
    <cfRule type="cellIs" dxfId="91" priority="11" stopIfTrue="1" operator="equal">
      <formula>"FE"</formula>
    </cfRule>
  </conditionalFormatting>
  <conditionalFormatting sqref="F89">
    <cfRule type="cellIs" dxfId="90" priority="8" stopIfTrue="1" operator="equal">
      <formula>"FP"</formula>
    </cfRule>
    <cfRule type="cellIs" dxfId="89" priority="9" stopIfTrue="1" operator="equal">
      <formula>"FE"</formula>
    </cfRule>
  </conditionalFormatting>
  <conditionalFormatting sqref="F249">
    <cfRule type="cellIs" dxfId="88" priority="6" stopIfTrue="1" operator="equal">
      <formula>"FP"</formula>
    </cfRule>
    <cfRule type="cellIs" dxfId="87" priority="7" stopIfTrue="1" operator="equal">
      <formula>"FE"</formula>
    </cfRule>
  </conditionalFormatting>
  <conditionalFormatting sqref="E28">
    <cfRule type="containsText" dxfId="86" priority="5" operator="containsText" text="Early">
      <formula>NOT(ISERROR(SEARCH("Early",E28)))</formula>
    </cfRule>
  </conditionalFormatting>
  <conditionalFormatting sqref="F132:F135">
    <cfRule type="cellIs" dxfId="85" priority="3" stopIfTrue="1" operator="equal">
      <formula>"FP"</formula>
    </cfRule>
    <cfRule type="cellIs" dxfId="84" priority="4" stopIfTrue="1" operator="equal">
      <formula>"FE"</formula>
    </cfRule>
  </conditionalFormatting>
  <conditionalFormatting sqref="F273:F276">
    <cfRule type="cellIs" dxfId="83" priority="1" stopIfTrue="1" operator="equal">
      <formula>"FP"</formula>
    </cfRule>
    <cfRule type="cellIs" dxfId="82" priority="2" stopIfTrue="1" operator="equal">
      <formula>"FE"</formula>
    </cfRule>
  </conditionalFormatting>
  <printOptions horizontalCentered="1"/>
  <pageMargins left="0.25" right="0.25" top="0.5" bottom="0.5" header="0.25" footer="0.25"/>
  <pageSetup scale="47" fitToHeight="0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>
                <anchor>
                  <from>
                    <xdr:col>0</xdr:col>
                    <xdr:colOff>123825</xdr:colOff>
                    <xdr:row>0</xdr:row>
                    <xdr:rowOff>85725</xdr:rowOff>
                  </from>
                  <to>
                    <xdr:col>0</xdr:col>
                    <xdr:colOff>1819275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Pict="0">
                <anchor>
                  <from>
                    <xdr:col>0</xdr:col>
                    <xdr:colOff>133350</xdr:colOff>
                    <xdr:row>2</xdr:row>
                    <xdr:rowOff>57150</xdr:rowOff>
                  </from>
                  <to>
                    <xdr:col>0</xdr:col>
                    <xdr:colOff>1819275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Button 3">
              <controlPr defaultSize="0" print="0" autoFill="0" autoPict="0">
                <anchor>
                  <from>
                    <xdr:col>0</xdr:col>
                    <xdr:colOff>1895475</xdr:colOff>
                    <xdr:row>0</xdr:row>
                    <xdr:rowOff>66675</xdr:rowOff>
                  </from>
                  <to>
                    <xdr:col>1</xdr:col>
                    <xdr:colOff>466725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 filterMode="1">
    <tabColor theme="6"/>
    <pageSetUpPr fitToPage="1"/>
  </sheetPr>
  <dimension ref="A1:AY519"/>
  <sheetViews>
    <sheetView showGridLines="0" view="pageBreakPreview" zoomScale="70" zoomScaleNormal="70" zoomScaleSheetLayoutView="70" workbookViewId="0">
      <pane xSplit="5" ySplit="6" topLeftCell="G7" activePane="bottomRight" state="frozen"/>
      <selection pane="topRight"/>
      <selection pane="bottomLeft"/>
      <selection pane="bottomRight"/>
    </sheetView>
  </sheetViews>
  <sheetFormatPr defaultRowHeight="15.75" customHeight="1" x14ac:dyDescent="0.25"/>
  <cols>
    <col min="1" max="1" width="31.85546875" style="1" customWidth="1"/>
    <col min="2" max="2" width="8.28515625" style="1" customWidth="1"/>
    <col min="3" max="3" width="15.7109375" style="2" bestFit="1" customWidth="1"/>
    <col min="4" max="4" width="8.85546875" style="95" customWidth="1"/>
    <col min="5" max="5" width="44.28515625" style="126" customWidth="1"/>
    <col min="6" max="6" width="7.85546875" style="126" hidden="1" customWidth="1"/>
    <col min="7" max="16" width="10.5703125" style="6" customWidth="1"/>
    <col min="17" max="26" width="10.5703125" style="127" customWidth="1"/>
    <col min="27" max="27" width="2.140625" style="127" customWidth="1"/>
    <col min="28" max="29" width="11.140625" style="127" customWidth="1"/>
    <col min="30" max="30" width="9" style="5" customWidth="1"/>
    <col min="31" max="31" width="15.28515625" style="5" hidden="1" customWidth="1"/>
    <col min="32" max="32" width="8.7109375" style="5" customWidth="1"/>
    <col min="33" max="33" width="8.7109375" style="6" customWidth="1"/>
    <col min="34" max="16384" width="9.140625" style="6"/>
  </cols>
  <sheetData>
    <row r="1" spans="1:33" ht="15.75" customHeight="1" x14ac:dyDescent="0.25"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3" ht="15.75" customHeight="1" x14ac:dyDescent="0.25"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3" ht="28.5" customHeight="1" x14ac:dyDescent="0.35">
      <c r="A3" s="7"/>
      <c r="D3" s="8" t="s">
        <v>296</v>
      </c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F3" s="5" t="s">
        <v>296</v>
      </c>
    </row>
    <row r="4" spans="1:33" ht="15.75" customHeight="1" x14ac:dyDescent="0.25">
      <c r="A4" s="7"/>
      <c r="D4" s="11"/>
      <c r="E4" s="12"/>
      <c r="F4" s="12"/>
      <c r="J4" s="13"/>
      <c r="K4" s="13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3" ht="18.75" x14ac:dyDescent="0.25">
      <c r="A5" s="7"/>
      <c r="D5" s="15" t="s">
        <v>0</v>
      </c>
      <c r="E5" s="16"/>
      <c r="F5" s="12"/>
      <c r="G5" s="17" t="s">
        <v>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3"/>
      <c r="AB5" s="19" t="s">
        <v>2</v>
      </c>
      <c r="AC5" s="20"/>
    </row>
    <row r="6" spans="1:33" ht="15.75" customHeight="1" x14ac:dyDescent="0.25">
      <c r="A6" s="7"/>
      <c r="C6" s="21" t="s">
        <v>3</v>
      </c>
      <c r="D6" s="22"/>
      <c r="E6" s="23" t="s">
        <v>4</v>
      </c>
      <c r="F6" s="24" t="s">
        <v>5</v>
      </c>
      <c r="G6" s="25">
        <v>2015</v>
      </c>
      <c r="H6" s="26">
        <v>2016</v>
      </c>
      <c r="I6" s="26">
        <v>2017</v>
      </c>
      <c r="J6" s="26">
        <v>2018</v>
      </c>
      <c r="K6" s="26">
        <v>2019</v>
      </c>
      <c r="L6" s="26">
        <v>2020</v>
      </c>
      <c r="M6" s="26">
        <v>2021</v>
      </c>
      <c r="N6" s="26">
        <v>2022</v>
      </c>
      <c r="O6" s="26">
        <v>2023</v>
      </c>
      <c r="P6" s="26">
        <v>2024</v>
      </c>
      <c r="Q6" s="26">
        <v>2025</v>
      </c>
      <c r="R6" s="26">
        <v>2026</v>
      </c>
      <c r="S6" s="26">
        <v>2027</v>
      </c>
      <c r="T6" s="26">
        <v>2028</v>
      </c>
      <c r="U6" s="26">
        <v>2029</v>
      </c>
      <c r="V6" s="26">
        <v>2030</v>
      </c>
      <c r="W6" s="26">
        <v>2031</v>
      </c>
      <c r="X6" s="26">
        <v>2032</v>
      </c>
      <c r="Y6" s="26">
        <v>2033</v>
      </c>
      <c r="Z6" s="26">
        <v>2034</v>
      </c>
      <c r="AA6" s="13"/>
      <c r="AB6" s="27" t="s">
        <v>6</v>
      </c>
      <c r="AC6" s="27" t="s">
        <v>7</v>
      </c>
      <c r="AE6" s="28"/>
    </row>
    <row r="7" spans="1:33" ht="15.75" customHeight="1" x14ac:dyDescent="0.25">
      <c r="A7" s="7"/>
      <c r="D7" s="29" t="s">
        <v>8</v>
      </c>
      <c r="E7" s="30" t="s">
        <v>9</v>
      </c>
      <c r="F7" s="31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13"/>
      <c r="AB7" s="32"/>
      <c r="AC7" s="34"/>
      <c r="AE7" s="28"/>
    </row>
    <row r="8" spans="1:33" ht="15.75" hidden="1" customHeight="1" x14ac:dyDescent="0.25">
      <c r="A8" s="35"/>
      <c r="B8" s="36">
        <f t="shared" ref="B8:B73" si="0">COUNTIF(G8:Z8,"&lt;&gt;0")</f>
        <v>0</v>
      </c>
      <c r="C8" s="37" t="str">
        <f t="shared" ref="C8:C31" si="1">IF(B8=0,"hide","")</f>
        <v>hide</v>
      </c>
      <c r="D8" s="152"/>
      <c r="E8" s="38" t="s">
        <v>10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40"/>
      <c r="AB8" s="39">
        <v>0</v>
      </c>
      <c r="AC8" s="39">
        <v>0</v>
      </c>
      <c r="AD8" s="41"/>
      <c r="AE8" s="41"/>
      <c r="AF8" s="41"/>
      <c r="AG8" s="42"/>
    </row>
    <row r="9" spans="1:33" ht="15.75" hidden="1" customHeight="1" x14ac:dyDescent="0.25">
      <c r="A9" s="35"/>
      <c r="B9" s="36">
        <f t="shared" si="0"/>
        <v>0</v>
      </c>
      <c r="C9" s="37" t="str">
        <f t="shared" si="1"/>
        <v>hide</v>
      </c>
      <c r="D9" s="152"/>
      <c r="E9" s="38" t="s">
        <v>11</v>
      </c>
      <c r="F9" s="43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40"/>
      <c r="AB9" s="39">
        <v>0</v>
      </c>
      <c r="AC9" s="39">
        <v>0</v>
      </c>
      <c r="AD9" s="41"/>
      <c r="AE9" s="41"/>
      <c r="AF9" s="41"/>
      <c r="AG9" s="42"/>
    </row>
    <row r="10" spans="1:33" ht="15.75" hidden="1" customHeight="1" x14ac:dyDescent="0.25">
      <c r="A10" s="35"/>
      <c r="B10" s="36">
        <f t="shared" si="0"/>
        <v>0</v>
      </c>
      <c r="C10" s="37" t="str">
        <f t="shared" si="1"/>
        <v>hide</v>
      </c>
      <c r="D10" s="152"/>
      <c r="E10" s="38" t="s">
        <v>12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40"/>
      <c r="AB10" s="39">
        <v>0</v>
      </c>
      <c r="AC10" s="39">
        <v>0</v>
      </c>
      <c r="AD10" s="41"/>
      <c r="AE10" s="41"/>
      <c r="AF10" s="41"/>
      <c r="AG10" s="42"/>
    </row>
    <row r="11" spans="1:33" ht="15.75" hidden="1" customHeight="1" x14ac:dyDescent="0.25">
      <c r="A11" s="35"/>
      <c r="B11" s="36">
        <f t="shared" si="0"/>
        <v>0</v>
      </c>
      <c r="C11" s="37" t="str">
        <f t="shared" si="1"/>
        <v>hide</v>
      </c>
      <c r="D11" s="152"/>
      <c r="E11" s="38" t="s">
        <v>13</v>
      </c>
      <c r="F11" s="44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40"/>
      <c r="AB11" s="39">
        <v>0</v>
      </c>
      <c r="AC11" s="39">
        <v>0</v>
      </c>
      <c r="AD11" s="41"/>
      <c r="AE11" s="41"/>
      <c r="AF11" s="41"/>
      <c r="AG11" s="42"/>
    </row>
    <row r="12" spans="1:33" ht="15.75" hidden="1" customHeight="1" x14ac:dyDescent="0.25">
      <c r="A12" s="35"/>
      <c r="B12" s="36">
        <f t="shared" si="0"/>
        <v>0</v>
      </c>
      <c r="C12" s="37" t="str">
        <f t="shared" si="1"/>
        <v>hide</v>
      </c>
      <c r="D12" s="152"/>
      <c r="E12" s="38" t="s">
        <v>14</v>
      </c>
      <c r="F12" s="43"/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40"/>
      <c r="AB12" s="39">
        <v>0</v>
      </c>
      <c r="AC12" s="39">
        <v>0</v>
      </c>
      <c r="AD12" s="41"/>
      <c r="AE12" s="41"/>
      <c r="AF12" s="41"/>
      <c r="AG12" s="42"/>
    </row>
    <row r="13" spans="1:33" ht="15.75" hidden="1" customHeight="1" x14ac:dyDescent="0.25">
      <c r="A13" s="35"/>
      <c r="B13" s="36">
        <f t="shared" si="0"/>
        <v>0</v>
      </c>
      <c r="C13" s="37" t="str">
        <f t="shared" si="1"/>
        <v>hide</v>
      </c>
      <c r="D13" s="152"/>
      <c r="E13" s="38" t="s">
        <v>15</v>
      </c>
      <c r="F13" s="43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40"/>
      <c r="AB13" s="39">
        <v>0</v>
      </c>
      <c r="AC13" s="39">
        <v>0</v>
      </c>
      <c r="AD13" s="41"/>
      <c r="AE13" s="41"/>
      <c r="AF13" s="41"/>
      <c r="AG13" s="42"/>
    </row>
    <row r="14" spans="1:33" ht="15.75" hidden="1" customHeight="1" x14ac:dyDescent="0.25">
      <c r="A14" s="35"/>
      <c r="B14" s="36">
        <f t="shared" si="0"/>
        <v>0</v>
      </c>
      <c r="C14" s="37" t="str">
        <f t="shared" si="1"/>
        <v>hide</v>
      </c>
      <c r="D14" s="152"/>
      <c r="E14" s="38" t="s">
        <v>16</v>
      </c>
      <c r="F14" s="43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40"/>
      <c r="AB14" s="39">
        <v>0</v>
      </c>
      <c r="AC14" s="39">
        <v>0</v>
      </c>
      <c r="AD14" s="41"/>
      <c r="AE14" s="41"/>
      <c r="AF14" s="41"/>
      <c r="AG14" s="42"/>
    </row>
    <row r="15" spans="1:33" ht="15.75" hidden="1" customHeight="1" x14ac:dyDescent="0.25">
      <c r="A15" s="35"/>
      <c r="B15" s="36">
        <f t="shared" si="0"/>
        <v>0</v>
      </c>
      <c r="C15" s="37" t="str">
        <f t="shared" si="1"/>
        <v>hide</v>
      </c>
      <c r="D15" s="152"/>
      <c r="E15" s="38" t="s">
        <v>17</v>
      </c>
      <c r="F15" s="43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40"/>
      <c r="AB15" s="39">
        <v>0</v>
      </c>
      <c r="AC15" s="39">
        <v>0</v>
      </c>
      <c r="AD15" s="41"/>
      <c r="AE15" s="41"/>
      <c r="AF15" s="41"/>
      <c r="AG15" s="42"/>
    </row>
    <row r="16" spans="1:33" ht="15.75" hidden="1" customHeight="1" x14ac:dyDescent="0.25">
      <c r="A16" s="35"/>
      <c r="B16" s="36">
        <f t="shared" si="0"/>
        <v>0</v>
      </c>
      <c r="C16" s="37" t="str">
        <f t="shared" si="1"/>
        <v>hide</v>
      </c>
      <c r="D16" s="152"/>
      <c r="E16" s="38" t="s">
        <v>18</v>
      </c>
      <c r="F16" s="43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40"/>
      <c r="AB16" s="39">
        <v>0</v>
      </c>
      <c r="AC16" s="39">
        <v>0</v>
      </c>
      <c r="AD16" s="41"/>
      <c r="AE16" s="41"/>
      <c r="AF16" s="41"/>
      <c r="AG16" s="42"/>
    </row>
    <row r="17" spans="1:33" ht="15.75" hidden="1" customHeight="1" x14ac:dyDescent="0.25">
      <c r="A17" s="35"/>
      <c r="B17" s="36">
        <f t="shared" si="0"/>
        <v>0</v>
      </c>
      <c r="C17" s="37" t="str">
        <f t="shared" si="1"/>
        <v>hide</v>
      </c>
      <c r="D17" s="152"/>
      <c r="E17" s="38" t="s">
        <v>19</v>
      </c>
      <c r="F17" s="45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40"/>
      <c r="AB17" s="39">
        <v>0</v>
      </c>
      <c r="AC17" s="39">
        <v>0</v>
      </c>
      <c r="AD17" s="41"/>
      <c r="AE17" s="41"/>
      <c r="AF17" s="41"/>
      <c r="AG17" s="42"/>
    </row>
    <row r="18" spans="1:33" ht="15.75" hidden="1" customHeight="1" x14ac:dyDescent="0.25">
      <c r="A18" s="35"/>
      <c r="B18" s="36">
        <f t="shared" si="0"/>
        <v>0</v>
      </c>
      <c r="C18" s="37" t="str">
        <f t="shared" si="1"/>
        <v>hide</v>
      </c>
      <c r="D18" s="152"/>
      <c r="E18" s="38" t="s">
        <v>20</v>
      </c>
      <c r="F18" s="45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40"/>
      <c r="AB18" s="39">
        <v>0</v>
      </c>
      <c r="AC18" s="39">
        <v>0</v>
      </c>
      <c r="AD18" s="41"/>
      <c r="AE18" s="41"/>
      <c r="AF18" s="41"/>
      <c r="AG18" s="42"/>
    </row>
    <row r="19" spans="1:33" ht="15.75" hidden="1" customHeight="1" x14ac:dyDescent="0.25">
      <c r="A19" s="35"/>
      <c r="B19" s="36">
        <f t="shared" si="0"/>
        <v>0</v>
      </c>
      <c r="C19" s="37" t="str">
        <f t="shared" si="1"/>
        <v>hide</v>
      </c>
      <c r="D19" s="152"/>
      <c r="E19" s="38" t="s">
        <v>21</v>
      </c>
      <c r="F19" s="43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40"/>
      <c r="AB19" s="39">
        <v>0</v>
      </c>
      <c r="AC19" s="39">
        <v>0</v>
      </c>
      <c r="AD19" s="41"/>
      <c r="AE19" s="41"/>
      <c r="AF19" s="41"/>
      <c r="AG19" s="42"/>
    </row>
    <row r="20" spans="1:33" ht="15.75" hidden="1" customHeight="1" x14ac:dyDescent="0.25">
      <c r="A20" s="35"/>
      <c r="B20" s="36">
        <f t="shared" si="0"/>
        <v>0</v>
      </c>
      <c r="C20" s="37" t="str">
        <f t="shared" si="1"/>
        <v>hide</v>
      </c>
      <c r="D20" s="152"/>
      <c r="E20" s="38" t="s">
        <v>22</v>
      </c>
      <c r="F20" s="43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40"/>
      <c r="AB20" s="39">
        <v>0</v>
      </c>
      <c r="AC20" s="39">
        <v>0</v>
      </c>
      <c r="AD20" s="41"/>
      <c r="AE20" s="41"/>
      <c r="AF20" s="41"/>
      <c r="AG20" s="42"/>
    </row>
    <row r="21" spans="1:33" ht="15.75" hidden="1" customHeight="1" x14ac:dyDescent="0.25">
      <c r="A21" s="35"/>
      <c r="B21" s="36">
        <f t="shared" si="0"/>
        <v>0</v>
      </c>
      <c r="C21" s="37" t="str">
        <f t="shared" si="1"/>
        <v>hide</v>
      </c>
      <c r="D21" s="152"/>
      <c r="E21" s="38" t="s">
        <v>23</v>
      </c>
      <c r="F21" s="43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0"/>
      <c r="AB21" s="39">
        <v>0</v>
      </c>
      <c r="AC21" s="39">
        <v>0</v>
      </c>
      <c r="AD21" s="41"/>
      <c r="AE21" s="41"/>
      <c r="AF21" s="41"/>
      <c r="AG21" s="42"/>
    </row>
    <row r="22" spans="1:33" ht="15.75" hidden="1" customHeight="1" x14ac:dyDescent="0.25">
      <c r="A22" s="35"/>
      <c r="B22" s="36">
        <f t="shared" si="0"/>
        <v>0</v>
      </c>
      <c r="C22" s="37" t="str">
        <f t="shared" si="1"/>
        <v>hide</v>
      </c>
      <c r="D22" s="152"/>
      <c r="E22" s="38" t="s">
        <v>24</v>
      </c>
      <c r="F22" s="43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40"/>
      <c r="AB22" s="39">
        <v>0</v>
      </c>
      <c r="AC22" s="39">
        <v>0</v>
      </c>
      <c r="AD22" s="41"/>
      <c r="AE22" s="41"/>
      <c r="AF22" s="41"/>
      <c r="AG22" s="42"/>
    </row>
    <row r="23" spans="1:33" ht="15.75" hidden="1" customHeight="1" x14ac:dyDescent="0.25">
      <c r="A23" s="35"/>
      <c r="B23" s="36">
        <f t="shared" si="0"/>
        <v>0</v>
      </c>
      <c r="C23" s="37" t="str">
        <f t="shared" si="1"/>
        <v>hide</v>
      </c>
      <c r="D23" s="152"/>
      <c r="E23" s="38" t="s">
        <v>25</v>
      </c>
      <c r="F23" s="43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40"/>
      <c r="AB23" s="39">
        <v>0</v>
      </c>
      <c r="AC23" s="39">
        <v>0</v>
      </c>
      <c r="AD23" s="41"/>
      <c r="AE23" s="41"/>
      <c r="AF23" s="41"/>
      <c r="AG23" s="42"/>
    </row>
    <row r="24" spans="1:33" ht="15.75" hidden="1" customHeight="1" x14ac:dyDescent="0.25">
      <c r="A24" s="35"/>
      <c r="B24" s="36">
        <f t="shared" si="0"/>
        <v>0</v>
      </c>
      <c r="C24" s="37" t="str">
        <f t="shared" si="1"/>
        <v>hide</v>
      </c>
      <c r="D24" s="152"/>
      <c r="E24" s="38" t="s">
        <v>26</v>
      </c>
      <c r="F24" s="43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40"/>
      <c r="AB24" s="39">
        <v>0</v>
      </c>
      <c r="AC24" s="39">
        <v>0</v>
      </c>
      <c r="AD24" s="41"/>
      <c r="AE24" s="41"/>
      <c r="AF24" s="41"/>
      <c r="AG24" s="42"/>
    </row>
    <row r="25" spans="1:33" ht="15.75" hidden="1" customHeight="1" x14ac:dyDescent="0.25">
      <c r="A25" s="35"/>
      <c r="B25" s="36">
        <f t="shared" si="0"/>
        <v>0</v>
      </c>
      <c r="C25" s="37" t="str">
        <f t="shared" si="1"/>
        <v>hide</v>
      </c>
      <c r="D25" s="152"/>
      <c r="E25" s="38" t="s">
        <v>27</v>
      </c>
      <c r="F25" s="43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40"/>
      <c r="AB25" s="39">
        <v>0</v>
      </c>
      <c r="AC25" s="39">
        <v>0</v>
      </c>
      <c r="AD25" s="41"/>
      <c r="AE25" s="41"/>
      <c r="AF25" s="41"/>
      <c r="AG25" s="42"/>
    </row>
    <row r="26" spans="1:33" ht="15.75" hidden="1" customHeight="1" x14ac:dyDescent="0.25">
      <c r="A26" s="35"/>
      <c r="B26" s="36">
        <f t="shared" si="0"/>
        <v>0</v>
      </c>
      <c r="C26" s="37" t="str">
        <f t="shared" si="1"/>
        <v>hide</v>
      </c>
      <c r="D26" s="152"/>
      <c r="E26" s="38" t="s">
        <v>28</v>
      </c>
      <c r="F26" s="43"/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40"/>
      <c r="AB26" s="39">
        <v>0</v>
      </c>
      <c r="AC26" s="39">
        <v>0</v>
      </c>
      <c r="AD26" s="41"/>
      <c r="AE26" s="41"/>
      <c r="AF26" s="41"/>
      <c r="AG26" s="42"/>
    </row>
    <row r="27" spans="1:33" ht="15.75" hidden="1" customHeight="1" x14ac:dyDescent="0.25">
      <c r="A27" s="35"/>
      <c r="B27" s="36">
        <f t="shared" si="0"/>
        <v>0</v>
      </c>
      <c r="C27" s="37" t="str">
        <f t="shared" si="1"/>
        <v>hide</v>
      </c>
      <c r="D27" s="152"/>
      <c r="E27" s="38" t="s">
        <v>29</v>
      </c>
      <c r="F27" s="46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40"/>
      <c r="AB27" s="39">
        <v>0</v>
      </c>
      <c r="AC27" s="39">
        <v>0</v>
      </c>
      <c r="AD27" s="41"/>
      <c r="AE27" s="41"/>
      <c r="AF27" s="41"/>
      <c r="AG27" s="42"/>
    </row>
    <row r="28" spans="1:33" ht="15.75" hidden="1" customHeight="1" x14ac:dyDescent="0.25">
      <c r="A28" s="35"/>
      <c r="B28" s="36">
        <f t="shared" si="0"/>
        <v>0</v>
      </c>
      <c r="C28" s="37" t="str">
        <f t="shared" si="1"/>
        <v>hide</v>
      </c>
      <c r="D28" s="153"/>
      <c r="E28" s="38" t="s">
        <v>30</v>
      </c>
      <c r="F28" s="43" t="s">
        <v>31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9"/>
      <c r="AB28" s="39">
        <v>0</v>
      </c>
      <c r="AC28" s="39">
        <v>0</v>
      </c>
      <c r="AE28" s="28" t="s">
        <v>32</v>
      </c>
    </row>
    <row r="29" spans="1:33" ht="15.75" hidden="1" customHeight="1" x14ac:dyDescent="0.25">
      <c r="A29" s="35"/>
      <c r="B29" s="36">
        <f t="shared" si="0"/>
        <v>0</v>
      </c>
      <c r="C29" s="37" t="str">
        <f t="shared" si="1"/>
        <v>hide</v>
      </c>
      <c r="D29" s="153"/>
      <c r="E29" s="50" t="s">
        <v>33</v>
      </c>
      <c r="F29" s="39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9"/>
      <c r="AB29" s="39">
        <v>0</v>
      </c>
      <c r="AC29" s="39">
        <v>0</v>
      </c>
      <c r="AE29" s="28" t="s">
        <v>32</v>
      </c>
    </row>
    <row r="30" spans="1:33" ht="15.75" hidden="1" customHeight="1" x14ac:dyDescent="0.25">
      <c r="A30" s="35"/>
      <c r="B30" s="36">
        <f t="shared" si="0"/>
        <v>0</v>
      </c>
      <c r="C30" s="37" t="str">
        <f t="shared" si="1"/>
        <v>hide</v>
      </c>
      <c r="D30" s="153"/>
      <c r="E30" s="50" t="s">
        <v>34</v>
      </c>
      <c r="F30" s="48"/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9"/>
      <c r="AB30" s="39">
        <v>0</v>
      </c>
      <c r="AC30" s="39">
        <v>0</v>
      </c>
      <c r="AE30" s="28"/>
    </row>
    <row r="31" spans="1:33" ht="15.75" customHeight="1" x14ac:dyDescent="0.25">
      <c r="A31" s="35"/>
      <c r="B31" s="36">
        <f t="shared" si="0"/>
        <v>2</v>
      </c>
      <c r="C31" s="37" t="str">
        <f t="shared" si="1"/>
        <v/>
      </c>
      <c r="D31" s="153"/>
      <c r="E31" s="50" t="s">
        <v>35</v>
      </c>
      <c r="F31" s="43"/>
      <c r="G31" s="48">
        <v>0</v>
      </c>
      <c r="H31" s="48">
        <v>0</v>
      </c>
      <c r="I31" s="48">
        <v>0</v>
      </c>
      <c r="J31" s="48">
        <v>-285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285</v>
      </c>
      <c r="W31" s="48">
        <v>0</v>
      </c>
      <c r="X31" s="48">
        <v>0</v>
      </c>
      <c r="Y31" s="48">
        <v>0</v>
      </c>
      <c r="Z31" s="48">
        <v>0</v>
      </c>
      <c r="AA31" s="49"/>
      <c r="AB31" s="39">
        <v>-285</v>
      </c>
      <c r="AC31" s="39">
        <v>0</v>
      </c>
      <c r="AE31" s="28"/>
    </row>
    <row r="32" spans="1:33" ht="15.75" customHeight="1" x14ac:dyDescent="0.25">
      <c r="A32" s="35"/>
      <c r="B32" s="36"/>
      <c r="C32" s="37"/>
      <c r="D32" s="152"/>
      <c r="E32" s="30" t="s">
        <v>36</v>
      </c>
      <c r="F32" s="3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/>
      <c r="AA32" s="51"/>
      <c r="AB32" s="154"/>
      <c r="AC32" s="52"/>
      <c r="AD32" s="41"/>
      <c r="AE32" s="41"/>
      <c r="AF32" s="41"/>
      <c r="AG32" s="42"/>
    </row>
    <row r="33" spans="1:31" ht="15.75" hidden="1" customHeight="1" x14ac:dyDescent="0.25">
      <c r="A33" s="35"/>
      <c r="B33" s="36">
        <f t="shared" si="0"/>
        <v>0</v>
      </c>
      <c r="C33" s="37" t="str">
        <f t="shared" ref="C33:C96" si="2">IF(B33=0,"hide",IF(OR(AE33="Wind",AE33="DSM, Class 1"),"Detail",""))</f>
        <v>hide</v>
      </c>
      <c r="D33" s="153"/>
      <c r="E33" s="53" t="s">
        <v>37</v>
      </c>
      <c r="F33" s="45"/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9"/>
      <c r="AB33" s="39">
        <v>0</v>
      </c>
      <c r="AC33" s="39">
        <v>0</v>
      </c>
      <c r="AE33" s="28" t="s">
        <v>38</v>
      </c>
    </row>
    <row r="34" spans="1:31" ht="15.75" hidden="1" customHeight="1" x14ac:dyDescent="0.25">
      <c r="A34" s="35"/>
      <c r="B34" s="36">
        <f t="shared" si="0"/>
        <v>0</v>
      </c>
      <c r="C34" s="37" t="str">
        <f t="shared" si="2"/>
        <v>hide</v>
      </c>
      <c r="D34" s="153"/>
      <c r="E34" s="53" t="s">
        <v>39</v>
      </c>
      <c r="F34" s="45"/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9"/>
      <c r="AB34" s="39">
        <v>0</v>
      </c>
      <c r="AC34" s="39">
        <v>0</v>
      </c>
      <c r="AE34" s="28" t="s">
        <v>40</v>
      </c>
    </row>
    <row r="35" spans="1:31" ht="15.75" hidden="1" customHeight="1" x14ac:dyDescent="0.25">
      <c r="A35" s="35"/>
      <c r="B35" s="36">
        <f t="shared" si="0"/>
        <v>0</v>
      </c>
      <c r="C35" s="37" t="str">
        <f t="shared" si="2"/>
        <v>hide</v>
      </c>
      <c r="D35" s="153"/>
      <c r="E35" s="53" t="s">
        <v>41</v>
      </c>
      <c r="F35" s="45"/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9"/>
      <c r="AB35" s="39">
        <v>0</v>
      </c>
      <c r="AC35" s="39">
        <v>0</v>
      </c>
      <c r="AE35" s="28" t="s">
        <v>40</v>
      </c>
    </row>
    <row r="36" spans="1:31" ht="15.75" hidden="1" customHeight="1" x14ac:dyDescent="0.25">
      <c r="A36" s="35"/>
      <c r="B36" s="36">
        <f t="shared" si="0"/>
        <v>0</v>
      </c>
      <c r="C36" s="37" t="str">
        <f t="shared" si="2"/>
        <v>hide</v>
      </c>
      <c r="D36" s="153"/>
      <c r="E36" s="53" t="s">
        <v>42</v>
      </c>
      <c r="F36" s="45"/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9"/>
      <c r="AB36" s="39">
        <v>0</v>
      </c>
      <c r="AC36" s="39">
        <v>0</v>
      </c>
      <c r="AE36" s="28" t="s">
        <v>40</v>
      </c>
    </row>
    <row r="37" spans="1:31" ht="15.75" hidden="1" customHeight="1" x14ac:dyDescent="0.25">
      <c r="A37" s="35"/>
      <c r="B37" s="36">
        <f t="shared" si="0"/>
        <v>0</v>
      </c>
      <c r="C37" s="37" t="str">
        <f t="shared" si="2"/>
        <v>hide</v>
      </c>
      <c r="D37" s="153"/>
      <c r="E37" s="53" t="s">
        <v>42</v>
      </c>
      <c r="F37" s="45"/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9"/>
      <c r="AB37" s="39">
        <v>0</v>
      </c>
      <c r="AC37" s="39">
        <v>0</v>
      </c>
      <c r="AE37" s="28" t="s">
        <v>40</v>
      </c>
    </row>
    <row r="38" spans="1:31" ht="15.75" hidden="1" customHeight="1" x14ac:dyDescent="0.25">
      <c r="A38" s="35"/>
      <c r="B38" s="36">
        <f t="shared" si="0"/>
        <v>0</v>
      </c>
      <c r="C38" s="37" t="str">
        <f t="shared" si="2"/>
        <v>hide</v>
      </c>
      <c r="D38" s="153"/>
      <c r="E38" s="53" t="s">
        <v>43</v>
      </c>
      <c r="F38" s="45"/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9"/>
      <c r="AB38" s="39">
        <v>0</v>
      </c>
      <c r="AC38" s="39">
        <v>0</v>
      </c>
      <c r="AE38" s="28" t="s">
        <v>40</v>
      </c>
    </row>
    <row r="39" spans="1:31" ht="15.75" hidden="1" customHeight="1" x14ac:dyDescent="0.25">
      <c r="A39" s="35"/>
      <c r="B39" s="36">
        <f t="shared" si="0"/>
        <v>0</v>
      </c>
      <c r="C39" s="37" t="str">
        <f t="shared" si="2"/>
        <v>hide</v>
      </c>
      <c r="D39" s="153"/>
      <c r="E39" s="53" t="s">
        <v>44</v>
      </c>
      <c r="F39" s="45"/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9"/>
      <c r="AB39" s="39">
        <v>0</v>
      </c>
      <c r="AC39" s="39">
        <v>0</v>
      </c>
      <c r="AE39" s="28" t="s">
        <v>40</v>
      </c>
    </row>
    <row r="40" spans="1:31" ht="15.75" hidden="1" customHeight="1" x14ac:dyDescent="0.25">
      <c r="A40" s="35"/>
      <c r="B40" s="36">
        <f t="shared" si="0"/>
        <v>0</v>
      </c>
      <c r="C40" s="37" t="str">
        <f t="shared" si="2"/>
        <v>hide</v>
      </c>
      <c r="D40" s="153"/>
      <c r="E40" s="53" t="s">
        <v>45</v>
      </c>
      <c r="F40" s="45"/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9"/>
      <c r="AB40" s="39">
        <v>0</v>
      </c>
      <c r="AC40" s="39">
        <v>0</v>
      </c>
      <c r="AE40" s="28" t="s">
        <v>40</v>
      </c>
    </row>
    <row r="41" spans="1:31" ht="15.75" hidden="1" customHeight="1" x14ac:dyDescent="0.25">
      <c r="A41" s="35"/>
      <c r="B41" s="36">
        <f t="shared" si="0"/>
        <v>0</v>
      </c>
      <c r="C41" s="37" t="str">
        <f t="shared" si="2"/>
        <v>hide</v>
      </c>
      <c r="D41" s="153"/>
      <c r="E41" s="53" t="s">
        <v>46</v>
      </c>
      <c r="F41" s="45"/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9"/>
      <c r="AB41" s="39">
        <v>0</v>
      </c>
      <c r="AC41" s="39">
        <v>0</v>
      </c>
      <c r="AE41" s="28" t="s">
        <v>32</v>
      </c>
    </row>
    <row r="42" spans="1:31" ht="15.75" hidden="1" customHeight="1" x14ac:dyDescent="0.25">
      <c r="A42" s="35"/>
      <c r="B42" s="36">
        <f t="shared" si="0"/>
        <v>0</v>
      </c>
      <c r="C42" s="37" t="str">
        <f t="shared" si="2"/>
        <v>hide</v>
      </c>
      <c r="D42" s="153"/>
      <c r="E42" s="53" t="s">
        <v>47</v>
      </c>
      <c r="F42" s="45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9"/>
      <c r="AB42" s="39">
        <v>0</v>
      </c>
      <c r="AC42" s="39">
        <v>0</v>
      </c>
      <c r="AE42" s="28" t="s">
        <v>32</v>
      </c>
    </row>
    <row r="43" spans="1:31" ht="15.75" hidden="1" customHeight="1" x14ac:dyDescent="0.25">
      <c r="A43" s="35"/>
      <c r="B43" s="36">
        <f t="shared" si="0"/>
        <v>0</v>
      </c>
      <c r="C43" s="37" t="str">
        <f t="shared" si="2"/>
        <v>hide</v>
      </c>
      <c r="D43" s="153"/>
      <c r="E43" s="53" t="s">
        <v>48</v>
      </c>
      <c r="F43" s="45"/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9"/>
      <c r="AB43" s="39">
        <v>0</v>
      </c>
      <c r="AC43" s="39">
        <v>0</v>
      </c>
      <c r="AE43" s="28" t="s">
        <v>32</v>
      </c>
    </row>
    <row r="44" spans="1:31" ht="15.75" hidden="1" customHeight="1" x14ac:dyDescent="0.25">
      <c r="A44" s="35"/>
      <c r="B44" s="36">
        <f t="shared" si="0"/>
        <v>0</v>
      </c>
      <c r="C44" s="37" t="str">
        <f t="shared" si="2"/>
        <v>hide</v>
      </c>
      <c r="D44" s="153"/>
      <c r="E44" s="53" t="s">
        <v>49</v>
      </c>
      <c r="F44" s="45"/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9"/>
      <c r="AB44" s="39">
        <v>0</v>
      </c>
      <c r="AC44" s="39">
        <v>0</v>
      </c>
      <c r="AE44" s="28" t="s">
        <v>32</v>
      </c>
    </row>
    <row r="45" spans="1:31" ht="15.75" hidden="1" customHeight="1" x14ac:dyDescent="0.25">
      <c r="A45" s="35"/>
      <c r="B45" s="36">
        <f t="shared" si="0"/>
        <v>0</v>
      </c>
      <c r="C45" s="37" t="str">
        <f t="shared" si="2"/>
        <v>hide</v>
      </c>
      <c r="D45" s="153"/>
      <c r="E45" s="53" t="s">
        <v>50</v>
      </c>
      <c r="F45" s="45"/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9"/>
      <c r="AB45" s="39">
        <v>0</v>
      </c>
      <c r="AC45" s="39">
        <v>0</v>
      </c>
      <c r="AE45" s="28" t="s">
        <v>32</v>
      </c>
    </row>
    <row r="46" spans="1:31" ht="15.75" hidden="1" customHeight="1" x14ac:dyDescent="0.25">
      <c r="A46" s="35"/>
      <c r="B46" s="36">
        <f t="shared" si="0"/>
        <v>0</v>
      </c>
      <c r="C46" s="37" t="str">
        <f t="shared" si="2"/>
        <v>hide</v>
      </c>
      <c r="D46" s="153"/>
      <c r="E46" s="53" t="s">
        <v>51</v>
      </c>
      <c r="F46" s="45"/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9"/>
      <c r="AB46" s="39">
        <v>0</v>
      </c>
      <c r="AC46" s="39">
        <v>0</v>
      </c>
      <c r="AE46" s="28" t="s">
        <v>32</v>
      </c>
    </row>
    <row r="47" spans="1:31" ht="15.75" hidden="1" customHeight="1" x14ac:dyDescent="0.25">
      <c r="A47" s="35"/>
      <c r="B47" s="36">
        <f t="shared" si="0"/>
        <v>0</v>
      </c>
      <c r="C47" s="37" t="str">
        <f t="shared" si="2"/>
        <v>hide</v>
      </c>
      <c r="D47" s="153"/>
      <c r="E47" s="53" t="s">
        <v>52</v>
      </c>
      <c r="F47" s="45"/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9"/>
      <c r="AB47" s="39">
        <v>0</v>
      </c>
      <c r="AC47" s="39">
        <v>0</v>
      </c>
      <c r="AE47" s="28" t="s">
        <v>32</v>
      </c>
    </row>
    <row r="48" spans="1:31" ht="15.75" hidden="1" customHeight="1" x14ac:dyDescent="0.25">
      <c r="A48" s="35"/>
      <c r="B48" s="36">
        <f t="shared" si="0"/>
        <v>0</v>
      </c>
      <c r="C48" s="37" t="str">
        <f t="shared" si="2"/>
        <v>hide</v>
      </c>
      <c r="D48" s="153"/>
      <c r="E48" s="53" t="s">
        <v>53</v>
      </c>
      <c r="F48" s="45"/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9"/>
      <c r="AB48" s="39">
        <v>0</v>
      </c>
      <c r="AC48" s="39">
        <v>0</v>
      </c>
      <c r="AE48" s="28" t="s">
        <v>32</v>
      </c>
    </row>
    <row r="49" spans="1:31" ht="15.75" hidden="1" customHeight="1" x14ac:dyDescent="0.25">
      <c r="A49" s="35"/>
      <c r="B49" s="36">
        <f t="shared" si="0"/>
        <v>0</v>
      </c>
      <c r="C49" s="37" t="str">
        <f t="shared" si="2"/>
        <v>hide</v>
      </c>
      <c r="D49" s="153"/>
      <c r="E49" s="53" t="s">
        <v>54</v>
      </c>
      <c r="F49" s="45"/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9"/>
      <c r="AB49" s="39">
        <v>0</v>
      </c>
      <c r="AC49" s="39">
        <v>0</v>
      </c>
      <c r="AE49" s="28" t="s">
        <v>32</v>
      </c>
    </row>
    <row r="50" spans="1:31" ht="15.75" hidden="1" customHeight="1" x14ac:dyDescent="0.25">
      <c r="A50" s="35"/>
      <c r="B50" s="36">
        <f t="shared" si="0"/>
        <v>0</v>
      </c>
      <c r="C50" s="37" t="str">
        <f t="shared" si="2"/>
        <v>hide</v>
      </c>
      <c r="D50" s="153"/>
      <c r="E50" s="53" t="s">
        <v>55</v>
      </c>
      <c r="F50" s="45"/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9"/>
      <c r="AB50" s="39">
        <v>0</v>
      </c>
      <c r="AC50" s="39">
        <v>0</v>
      </c>
      <c r="AE50" s="28" t="s">
        <v>32</v>
      </c>
    </row>
    <row r="51" spans="1:31" ht="15.75" hidden="1" customHeight="1" x14ac:dyDescent="0.25">
      <c r="A51" s="35"/>
      <c r="B51" s="36">
        <f t="shared" si="0"/>
        <v>0</v>
      </c>
      <c r="C51" s="37" t="str">
        <f t="shared" si="2"/>
        <v>hide</v>
      </c>
      <c r="D51" s="153"/>
      <c r="E51" s="53" t="s">
        <v>56</v>
      </c>
      <c r="F51" s="45"/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9"/>
      <c r="AB51" s="39">
        <v>0</v>
      </c>
      <c r="AC51" s="39">
        <v>0</v>
      </c>
      <c r="AE51" s="28" t="s">
        <v>32</v>
      </c>
    </row>
    <row r="52" spans="1:31" ht="15.75" hidden="1" customHeight="1" x14ac:dyDescent="0.25">
      <c r="A52" s="35"/>
      <c r="B52" s="36">
        <f t="shared" si="0"/>
        <v>0</v>
      </c>
      <c r="C52" s="37" t="str">
        <f t="shared" si="2"/>
        <v>hide</v>
      </c>
      <c r="D52" s="153"/>
      <c r="E52" s="53" t="s">
        <v>57</v>
      </c>
      <c r="F52" s="45"/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9"/>
      <c r="AB52" s="39">
        <v>0</v>
      </c>
      <c r="AC52" s="39">
        <v>0</v>
      </c>
      <c r="AE52" s="28" t="s">
        <v>32</v>
      </c>
    </row>
    <row r="53" spans="1:31" ht="15.75" hidden="1" customHeight="1" x14ac:dyDescent="0.25">
      <c r="A53" s="35"/>
      <c r="B53" s="36">
        <f t="shared" si="0"/>
        <v>0</v>
      </c>
      <c r="C53" s="37" t="str">
        <f t="shared" si="2"/>
        <v>hide</v>
      </c>
      <c r="D53" s="153"/>
      <c r="E53" s="53" t="s">
        <v>58</v>
      </c>
      <c r="F53" s="45" t="s">
        <v>31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9"/>
      <c r="AB53" s="39">
        <v>0</v>
      </c>
      <c r="AC53" s="39">
        <v>0</v>
      </c>
      <c r="AE53" s="54" t="s">
        <v>32</v>
      </c>
    </row>
    <row r="54" spans="1:31" ht="15.75" hidden="1" customHeight="1" x14ac:dyDescent="0.25">
      <c r="A54" s="35"/>
      <c r="B54" s="36">
        <f t="shared" si="0"/>
        <v>0</v>
      </c>
      <c r="C54" s="37" t="str">
        <f t="shared" si="2"/>
        <v>hide</v>
      </c>
      <c r="D54" s="153"/>
      <c r="E54" s="53" t="s">
        <v>59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9"/>
      <c r="AB54" s="39">
        <v>0</v>
      </c>
      <c r="AC54" s="39">
        <v>0</v>
      </c>
      <c r="AE54" s="54" t="s">
        <v>32</v>
      </c>
    </row>
    <row r="55" spans="1:31" ht="15.75" hidden="1" customHeight="1" x14ac:dyDescent="0.25">
      <c r="A55" s="35"/>
      <c r="B55" s="36">
        <f t="shared" si="0"/>
        <v>0</v>
      </c>
      <c r="C55" s="37" t="str">
        <f t="shared" si="2"/>
        <v>hide</v>
      </c>
      <c r="D55" s="153"/>
      <c r="E55" s="53" t="s">
        <v>60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9"/>
      <c r="AB55" s="39">
        <v>0</v>
      </c>
      <c r="AC55" s="39">
        <v>0</v>
      </c>
      <c r="AE55" s="54" t="s">
        <v>32</v>
      </c>
    </row>
    <row r="56" spans="1:31" ht="15.75" hidden="1" customHeight="1" x14ac:dyDescent="0.25">
      <c r="A56" s="35"/>
      <c r="B56" s="36">
        <f t="shared" si="0"/>
        <v>0</v>
      </c>
      <c r="C56" s="37" t="str">
        <f t="shared" si="2"/>
        <v>hide</v>
      </c>
      <c r="D56" s="153"/>
      <c r="E56" s="53" t="s">
        <v>61</v>
      </c>
      <c r="F56" s="45"/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9"/>
      <c r="AB56" s="39">
        <v>0</v>
      </c>
      <c r="AC56" s="39">
        <v>0</v>
      </c>
      <c r="AE56" s="54" t="s">
        <v>32</v>
      </c>
    </row>
    <row r="57" spans="1:31" ht="15.75" hidden="1" customHeight="1" x14ac:dyDescent="0.25">
      <c r="A57" s="35"/>
      <c r="B57" s="36">
        <f t="shared" si="0"/>
        <v>0</v>
      </c>
      <c r="C57" s="37" t="str">
        <f t="shared" si="2"/>
        <v>hide</v>
      </c>
      <c r="D57" s="153"/>
      <c r="E57" s="53" t="s">
        <v>42</v>
      </c>
      <c r="F57" s="45"/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9"/>
      <c r="AB57" s="39">
        <v>0</v>
      </c>
      <c r="AC57" s="39">
        <v>0</v>
      </c>
      <c r="AE57" s="28" t="s">
        <v>32</v>
      </c>
    </row>
    <row r="58" spans="1:31" ht="15.75" hidden="1" customHeight="1" x14ac:dyDescent="0.25">
      <c r="A58" s="35"/>
      <c r="B58" s="36">
        <f t="shared" si="0"/>
        <v>0</v>
      </c>
      <c r="C58" s="37" t="str">
        <f t="shared" si="2"/>
        <v>hide</v>
      </c>
      <c r="D58" s="153"/>
      <c r="E58" s="53" t="s">
        <v>62</v>
      </c>
      <c r="F58" s="45"/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9"/>
      <c r="AB58" s="39">
        <v>0</v>
      </c>
      <c r="AC58" s="39">
        <v>0</v>
      </c>
      <c r="AE58" s="28" t="s">
        <v>32</v>
      </c>
    </row>
    <row r="59" spans="1:31" ht="15.75" customHeight="1" thickBot="1" x14ac:dyDescent="0.3">
      <c r="A59" s="35"/>
      <c r="B59" s="36">
        <f t="shared" si="0"/>
        <v>3</v>
      </c>
      <c r="C59" s="37" t="str">
        <f t="shared" si="2"/>
        <v/>
      </c>
      <c r="D59" s="153"/>
      <c r="E59" s="53" t="s">
        <v>63</v>
      </c>
      <c r="F59" s="45"/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-635</v>
      </c>
      <c r="W59" s="48">
        <v>0</v>
      </c>
      <c r="X59" s="48">
        <v>635</v>
      </c>
      <c r="Y59" s="48">
        <v>-635</v>
      </c>
      <c r="Z59" s="48">
        <v>0</v>
      </c>
      <c r="AA59" s="49"/>
      <c r="AB59" s="39">
        <v>0</v>
      </c>
      <c r="AC59" s="39">
        <v>-635</v>
      </c>
      <c r="AE59" s="28" t="s">
        <v>32</v>
      </c>
    </row>
    <row r="60" spans="1:31" ht="15.75" hidden="1" customHeight="1" x14ac:dyDescent="0.25">
      <c r="A60" s="35"/>
      <c r="B60" s="36">
        <f t="shared" si="0"/>
        <v>0</v>
      </c>
      <c r="C60" s="37" t="str">
        <f t="shared" si="2"/>
        <v>hide</v>
      </c>
      <c r="D60" s="153"/>
      <c r="E60" s="53" t="s">
        <v>64</v>
      </c>
      <c r="F60" s="45"/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9"/>
      <c r="AB60" s="39">
        <v>0</v>
      </c>
      <c r="AC60" s="39">
        <v>0</v>
      </c>
      <c r="AE60" s="28" t="s">
        <v>32</v>
      </c>
    </row>
    <row r="61" spans="1:31" ht="15.75" hidden="1" customHeight="1" x14ac:dyDescent="0.25">
      <c r="A61" s="35"/>
      <c r="B61" s="36">
        <f t="shared" si="0"/>
        <v>0</v>
      </c>
      <c r="C61" s="37" t="str">
        <f t="shared" si="2"/>
        <v>hide</v>
      </c>
      <c r="D61" s="153"/>
      <c r="E61" s="53" t="s">
        <v>65</v>
      </c>
      <c r="F61" s="45"/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9"/>
      <c r="AB61" s="39">
        <v>0</v>
      </c>
      <c r="AC61" s="39">
        <v>0</v>
      </c>
      <c r="AE61" s="28" t="s">
        <v>32</v>
      </c>
    </row>
    <row r="62" spans="1:31" ht="15.75" hidden="1" customHeight="1" x14ac:dyDescent="0.25">
      <c r="A62" s="35"/>
      <c r="B62" s="36">
        <f t="shared" si="0"/>
        <v>0</v>
      </c>
      <c r="C62" s="37" t="str">
        <f t="shared" si="2"/>
        <v>hide</v>
      </c>
      <c r="D62" s="153"/>
      <c r="E62" s="53" t="s">
        <v>66</v>
      </c>
      <c r="F62" s="45"/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9"/>
      <c r="AB62" s="39">
        <v>0</v>
      </c>
      <c r="AC62" s="39">
        <v>0</v>
      </c>
      <c r="AE62" s="28" t="s">
        <v>32</v>
      </c>
    </row>
    <row r="63" spans="1:31" ht="15.75" hidden="1" customHeight="1" x14ac:dyDescent="0.25">
      <c r="A63" s="35"/>
      <c r="B63" s="36">
        <f t="shared" si="0"/>
        <v>0</v>
      </c>
      <c r="C63" s="37" t="str">
        <f t="shared" si="2"/>
        <v>hide</v>
      </c>
      <c r="D63" s="153"/>
      <c r="E63" s="53" t="s">
        <v>67</v>
      </c>
      <c r="F63" s="45"/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9"/>
      <c r="AB63" s="39">
        <v>0</v>
      </c>
      <c r="AC63" s="39">
        <v>0</v>
      </c>
      <c r="AE63" s="28" t="s">
        <v>32</v>
      </c>
    </row>
    <row r="64" spans="1:31" ht="15.75" hidden="1" customHeight="1" x14ac:dyDescent="0.25">
      <c r="A64" s="35"/>
      <c r="B64" s="36">
        <f t="shared" si="0"/>
        <v>0</v>
      </c>
      <c r="C64" s="37" t="str">
        <f t="shared" si="2"/>
        <v>hide</v>
      </c>
      <c r="D64" s="153"/>
      <c r="E64" s="53" t="s">
        <v>68</v>
      </c>
      <c r="F64" s="45"/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9"/>
      <c r="AB64" s="39">
        <v>0</v>
      </c>
      <c r="AC64" s="39">
        <v>0</v>
      </c>
      <c r="AE64" s="28" t="s">
        <v>32</v>
      </c>
    </row>
    <row r="65" spans="1:31" ht="15.75" hidden="1" customHeight="1" x14ac:dyDescent="0.25">
      <c r="A65" s="35"/>
      <c r="B65" s="36">
        <f t="shared" si="0"/>
        <v>0</v>
      </c>
      <c r="C65" s="37" t="str">
        <f t="shared" si="2"/>
        <v>hide</v>
      </c>
      <c r="D65" s="153"/>
      <c r="E65" s="53" t="s">
        <v>69</v>
      </c>
      <c r="F65" s="45"/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9"/>
      <c r="AB65" s="39">
        <v>0</v>
      </c>
      <c r="AC65" s="39">
        <v>0</v>
      </c>
      <c r="AE65" s="28" t="s">
        <v>32</v>
      </c>
    </row>
    <row r="66" spans="1:31" ht="15.75" hidden="1" customHeight="1" x14ac:dyDescent="0.25">
      <c r="A66" s="35"/>
      <c r="B66" s="36">
        <f t="shared" si="0"/>
        <v>0</v>
      </c>
      <c r="C66" s="37" t="str">
        <f t="shared" si="2"/>
        <v>hide</v>
      </c>
      <c r="D66" s="153"/>
      <c r="E66" s="53" t="s">
        <v>70</v>
      </c>
      <c r="F66" s="45"/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9"/>
      <c r="AB66" s="39">
        <v>0</v>
      </c>
      <c r="AC66" s="39">
        <v>0</v>
      </c>
      <c r="AE66" s="28" t="s">
        <v>32</v>
      </c>
    </row>
    <row r="67" spans="1:31" ht="15.75" hidden="1" customHeight="1" x14ac:dyDescent="0.25">
      <c r="A67" s="35"/>
      <c r="B67" s="36">
        <f t="shared" si="0"/>
        <v>0</v>
      </c>
      <c r="C67" s="37" t="str">
        <f t="shared" si="2"/>
        <v>hide</v>
      </c>
      <c r="D67" s="153"/>
      <c r="E67" s="53" t="s">
        <v>71</v>
      </c>
      <c r="F67" s="45"/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9"/>
      <c r="AB67" s="39">
        <v>0</v>
      </c>
      <c r="AC67" s="39">
        <v>0</v>
      </c>
      <c r="AE67" s="28" t="s">
        <v>32</v>
      </c>
    </row>
    <row r="68" spans="1:31" ht="15.75" hidden="1" customHeight="1" x14ac:dyDescent="0.25">
      <c r="A68" s="35"/>
      <c r="B68" s="36">
        <f t="shared" si="0"/>
        <v>0</v>
      </c>
      <c r="C68" s="37" t="str">
        <f t="shared" si="2"/>
        <v>hide</v>
      </c>
      <c r="D68" s="153"/>
      <c r="E68" s="53" t="s">
        <v>72</v>
      </c>
      <c r="F68" s="45"/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9"/>
      <c r="AB68" s="39">
        <v>0</v>
      </c>
      <c r="AC68" s="39">
        <v>0</v>
      </c>
      <c r="AE68" s="28" t="s">
        <v>32</v>
      </c>
    </row>
    <row r="69" spans="1:31" ht="15.75" hidden="1" customHeight="1" x14ac:dyDescent="0.25">
      <c r="A69" s="35"/>
      <c r="B69" s="36">
        <f t="shared" si="0"/>
        <v>0</v>
      </c>
      <c r="C69" s="37" t="str">
        <f t="shared" si="2"/>
        <v>hide</v>
      </c>
      <c r="D69" s="153"/>
      <c r="E69" s="53" t="s">
        <v>73</v>
      </c>
      <c r="F69" s="45"/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9"/>
      <c r="AB69" s="39">
        <v>0</v>
      </c>
      <c r="AC69" s="39">
        <v>0</v>
      </c>
      <c r="AE69" s="28" t="s">
        <v>32</v>
      </c>
    </row>
    <row r="70" spans="1:31" ht="15.75" hidden="1" customHeight="1" x14ac:dyDescent="0.25">
      <c r="A70" s="35"/>
      <c r="B70" s="36">
        <f t="shared" si="0"/>
        <v>0</v>
      </c>
      <c r="C70" s="37" t="str">
        <f t="shared" si="2"/>
        <v>hide</v>
      </c>
      <c r="D70" s="153"/>
      <c r="E70" s="53" t="s">
        <v>74</v>
      </c>
      <c r="F70" s="45"/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9"/>
      <c r="AB70" s="39">
        <v>0</v>
      </c>
      <c r="AC70" s="39">
        <v>0</v>
      </c>
      <c r="AE70" s="28" t="s">
        <v>32</v>
      </c>
    </row>
    <row r="71" spans="1:31" ht="15.75" hidden="1" customHeight="1" x14ac:dyDescent="0.25">
      <c r="A71" s="35"/>
      <c r="B71" s="36">
        <f t="shared" si="0"/>
        <v>0</v>
      </c>
      <c r="C71" s="37" t="str">
        <f t="shared" si="2"/>
        <v>hide</v>
      </c>
      <c r="D71" s="153"/>
      <c r="E71" s="53" t="s">
        <v>75</v>
      </c>
      <c r="F71" s="45"/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9"/>
      <c r="AB71" s="39">
        <v>0</v>
      </c>
      <c r="AC71" s="39">
        <v>0</v>
      </c>
      <c r="AE71" s="28" t="s">
        <v>32</v>
      </c>
    </row>
    <row r="72" spans="1:31" ht="15.75" hidden="1" customHeight="1" x14ac:dyDescent="0.25">
      <c r="A72" s="35"/>
      <c r="B72" s="36">
        <f t="shared" si="0"/>
        <v>0</v>
      </c>
      <c r="C72" s="37" t="str">
        <f t="shared" si="2"/>
        <v>hide</v>
      </c>
      <c r="D72" s="153"/>
      <c r="E72" s="53" t="s">
        <v>76</v>
      </c>
      <c r="F72" s="45"/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9"/>
      <c r="AB72" s="39">
        <v>0</v>
      </c>
      <c r="AC72" s="39">
        <v>0</v>
      </c>
      <c r="AE72" s="28" t="s">
        <v>32</v>
      </c>
    </row>
    <row r="73" spans="1:31" ht="15.75" hidden="1" customHeight="1" collapsed="1" x14ac:dyDescent="0.25">
      <c r="A73" s="35"/>
      <c r="B73" s="36">
        <f t="shared" si="0"/>
        <v>0</v>
      </c>
      <c r="C73" s="37" t="str">
        <f t="shared" si="2"/>
        <v>hide</v>
      </c>
      <c r="D73" s="153"/>
      <c r="E73" s="53" t="s">
        <v>77</v>
      </c>
      <c r="F73" s="45"/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9"/>
      <c r="AB73" s="39">
        <v>0</v>
      </c>
      <c r="AC73" s="39">
        <v>0</v>
      </c>
      <c r="AE73" s="28" t="s">
        <v>32</v>
      </c>
    </row>
    <row r="74" spans="1:31" ht="15.75" hidden="1" customHeight="1" collapsed="1" x14ac:dyDescent="0.25">
      <c r="A74" s="35"/>
      <c r="B74" s="36">
        <f t="shared" ref="B74:B141" si="3">COUNTIF(G74:Z74,"&lt;&gt;0")</f>
        <v>0</v>
      </c>
      <c r="C74" s="37" t="str">
        <f t="shared" si="2"/>
        <v>hide</v>
      </c>
      <c r="D74" s="153"/>
      <c r="E74" s="53" t="s">
        <v>78</v>
      </c>
      <c r="F74" s="45"/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9"/>
      <c r="AB74" s="39">
        <v>0</v>
      </c>
      <c r="AC74" s="39">
        <v>0</v>
      </c>
      <c r="AE74" s="28" t="s">
        <v>32</v>
      </c>
    </row>
    <row r="75" spans="1:31" ht="15.75" hidden="1" customHeight="1" collapsed="1" x14ac:dyDescent="0.25">
      <c r="A75" s="35"/>
      <c r="B75" s="36">
        <f t="shared" si="3"/>
        <v>0</v>
      </c>
      <c r="C75" s="37" t="str">
        <f t="shared" si="2"/>
        <v>hide</v>
      </c>
      <c r="D75" s="153"/>
      <c r="E75" s="53" t="s">
        <v>79</v>
      </c>
      <c r="F75" s="45"/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9"/>
      <c r="AB75" s="39">
        <v>0</v>
      </c>
      <c r="AC75" s="39">
        <v>0</v>
      </c>
      <c r="AE75" s="28" t="s">
        <v>32</v>
      </c>
    </row>
    <row r="76" spans="1:31" ht="15.75" hidden="1" customHeight="1" collapsed="1" x14ac:dyDescent="0.25">
      <c r="A76" s="35"/>
      <c r="B76" s="36">
        <f t="shared" si="3"/>
        <v>0</v>
      </c>
      <c r="C76" s="37" t="str">
        <f t="shared" si="2"/>
        <v>hide</v>
      </c>
      <c r="D76" s="153"/>
      <c r="E76" s="53" t="s">
        <v>80</v>
      </c>
      <c r="F76" s="45"/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9"/>
      <c r="AB76" s="39">
        <v>0</v>
      </c>
      <c r="AC76" s="39">
        <v>0</v>
      </c>
      <c r="AE76" s="28" t="s">
        <v>32</v>
      </c>
    </row>
    <row r="77" spans="1:31" ht="15.75" hidden="1" customHeight="1" collapsed="1" x14ac:dyDescent="0.25">
      <c r="A77" s="35"/>
      <c r="B77" s="36">
        <f t="shared" si="3"/>
        <v>0</v>
      </c>
      <c r="C77" s="37" t="str">
        <f t="shared" si="2"/>
        <v>hide</v>
      </c>
      <c r="D77" s="153"/>
      <c r="E77" s="53" t="s">
        <v>42</v>
      </c>
      <c r="F77" s="45"/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9"/>
      <c r="AB77" s="39">
        <v>0</v>
      </c>
      <c r="AC77" s="39">
        <v>0</v>
      </c>
      <c r="AE77" s="28" t="s">
        <v>32</v>
      </c>
    </row>
    <row r="78" spans="1:31" ht="15.75" hidden="1" customHeight="1" x14ac:dyDescent="0.25">
      <c r="A78" s="35"/>
      <c r="B78" s="36">
        <f t="shared" si="3"/>
        <v>0</v>
      </c>
      <c r="C78" s="37" t="str">
        <f t="shared" si="2"/>
        <v>hide</v>
      </c>
      <c r="D78" s="153"/>
      <c r="E78" s="53" t="s">
        <v>42</v>
      </c>
      <c r="F78" s="45"/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9"/>
      <c r="AB78" s="39">
        <v>0</v>
      </c>
      <c r="AC78" s="39">
        <v>0</v>
      </c>
      <c r="AE78" s="28" t="s">
        <v>32</v>
      </c>
    </row>
    <row r="79" spans="1:31" ht="15.75" hidden="1" customHeight="1" x14ac:dyDescent="0.25">
      <c r="A79" s="35"/>
      <c r="B79" s="36">
        <f t="shared" si="3"/>
        <v>0</v>
      </c>
      <c r="C79" s="37" t="str">
        <f t="shared" si="2"/>
        <v>hide</v>
      </c>
      <c r="D79" s="153"/>
      <c r="E79" s="53" t="s">
        <v>42</v>
      </c>
      <c r="F79" s="45"/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9"/>
      <c r="AB79" s="39">
        <v>0</v>
      </c>
      <c r="AC79" s="39">
        <v>0</v>
      </c>
      <c r="AE79" s="28" t="s">
        <v>32</v>
      </c>
    </row>
    <row r="80" spans="1:31" ht="15.75" hidden="1" customHeight="1" x14ac:dyDescent="0.25">
      <c r="A80" s="35"/>
      <c r="B80" s="36">
        <f t="shared" si="3"/>
        <v>0</v>
      </c>
      <c r="C80" s="37" t="str">
        <f t="shared" si="2"/>
        <v>hide</v>
      </c>
      <c r="D80" s="153"/>
      <c r="E80" s="53" t="s">
        <v>42</v>
      </c>
      <c r="F80" s="45"/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9"/>
      <c r="AB80" s="39">
        <v>0</v>
      </c>
      <c r="AC80" s="39">
        <v>0</v>
      </c>
      <c r="AE80" s="28" t="s">
        <v>32</v>
      </c>
    </row>
    <row r="81" spans="1:31" ht="15.75" hidden="1" customHeight="1" x14ac:dyDescent="0.25">
      <c r="A81" s="35"/>
      <c r="B81" s="36">
        <f t="shared" si="3"/>
        <v>0</v>
      </c>
      <c r="C81" s="37" t="str">
        <f t="shared" si="2"/>
        <v>hide</v>
      </c>
      <c r="D81" s="153"/>
      <c r="E81" s="53" t="s">
        <v>42</v>
      </c>
      <c r="F81" s="45"/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9"/>
      <c r="AB81" s="39">
        <v>0</v>
      </c>
      <c r="AC81" s="39">
        <v>0</v>
      </c>
      <c r="AE81" s="28" t="s">
        <v>32</v>
      </c>
    </row>
    <row r="82" spans="1:31" ht="15.75" hidden="1" customHeight="1" x14ac:dyDescent="0.25">
      <c r="A82" s="35"/>
      <c r="B82" s="36">
        <f t="shared" si="3"/>
        <v>0</v>
      </c>
      <c r="C82" s="37" t="str">
        <f t="shared" si="2"/>
        <v>hide</v>
      </c>
      <c r="D82" s="153"/>
      <c r="E82" s="53" t="s">
        <v>42</v>
      </c>
      <c r="F82" s="45"/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9"/>
      <c r="AB82" s="39">
        <v>0</v>
      </c>
      <c r="AC82" s="39">
        <v>0</v>
      </c>
      <c r="AE82" s="28" t="s">
        <v>32</v>
      </c>
    </row>
    <row r="83" spans="1:31" ht="15.75" hidden="1" customHeight="1" x14ac:dyDescent="0.25">
      <c r="A83" s="35"/>
      <c r="B83" s="36">
        <f t="shared" si="3"/>
        <v>0</v>
      </c>
      <c r="C83" s="37" t="str">
        <f t="shared" si="2"/>
        <v>hide</v>
      </c>
      <c r="D83" s="153"/>
      <c r="E83" s="53" t="s">
        <v>42</v>
      </c>
      <c r="F83" s="45"/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9"/>
      <c r="AB83" s="39">
        <v>0</v>
      </c>
      <c r="AC83" s="39">
        <v>0</v>
      </c>
      <c r="AE83" s="28" t="s">
        <v>32</v>
      </c>
    </row>
    <row r="84" spans="1:31" ht="15.75" hidden="1" customHeight="1" x14ac:dyDescent="0.25">
      <c r="A84" s="35"/>
      <c r="B84" s="36">
        <f t="shared" si="3"/>
        <v>0</v>
      </c>
      <c r="C84" s="37" t="str">
        <f t="shared" si="2"/>
        <v>hide</v>
      </c>
      <c r="D84" s="153"/>
      <c r="E84" s="53" t="s">
        <v>42</v>
      </c>
      <c r="F84" s="45"/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9"/>
      <c r="AB84" s="39">
        <v>0</v>
      </c>
      <c r="AC84" s="39">
        <v>0</v>
      </c>
      <c r="AE84" s="28" t="s">
        <v>32</v>
      </c>
    </row>
    <row r="85" spans="1:31" ht="15.75" hidden="1" customHeight="1" x14ac:dyDescent="0.25">
      <c r="A85" s="35"/>
      <c r="B85" s="36">
        <f t="shared" si="3"/>
        <v>0</v>
      </c>
      <c r="C85" s="37" t="str">
        <f t="shared" si="2"/>
        <v>hide</v>
      </c>
      <c r="D85" s="153"/>
      <c r="E85" s="53" t="s">
        <v>42</v>
      </c>
      <c r="F85" s="45"/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9"/>
      <c r="AB85" s="39">
        <v>0</v>
      </c>
      <c r="AC85" s="39">
        <v>0</v>
      </c>
      <c r="AE85" s="28" t="s">
        <v>32</v>
      </c>
    </row>
    <row r="86" spans="1:31" ht="15.75" hidden="1" customHeight="1" x14ac:dyDescent="0.25">
      <c r="A86" s="35"/>
      <c r="B86" s="36">
        <f t="shared" si="3"/>
        <v>0</v>
      </c>
      <c r="C86" s="37" t="str">
        <f t="shared" si="2"/>
        <v>hide</v>
      </c>
      <c r="D86" s="153"/>
      <c r="E86" s="53" t="s">
        <v>42</v>
      </c>
      <c r="F86" s="45"/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9"/>
      <c r="AB86" s="39">
        <v>0</v>
      </c>
      <c r="AC86" s="39">
        <v>0</v>
      </c>
      <c r="AE86" s="28" t="s">
        <v>32</v>
      </c>
    </row>
    <row r="87" spans="1:31" ht="15.75" hidden="1" customHeight="1" x14ac:dyDescent="0.25">
      <c r="A87" s="35"/>
      <c r="B87" s="36">
        <f t="shared" si="3"/>
        <v>0</v>
      </c>
      <c r="C87" s="37" t="str">
        <f t="shared" si="2"/>
        <v>hide</v>
      </c>
      <c r="D87" s="153"/>
      <c r="E87" s="53" t="s">
        <v>42</v>
      </c>
      <c r="F87" s="45"/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9"/>
      <c r="AB87" s="39">
        <v>0</v>
      </c>
      <c r="AC87" s="39">
        <v>0</v>
      </c>
      <c r="AE87" s="28" t="s">
        <v>32</v>
      </c>
    </row>
    <row r="88" spans="1:31" ht="15.75" hidden="1" customHeight="1" thickBot="1" x14ac:dyDescent="0.3">
      <c r="A88" s="35"/>
      <c r="B88" s="36">
        <f t="shared" si="3"/>
        <v>0</v>
      </c>
      <c r="C88" s="37" t="str">
        <f t="shared" si="2"/>
        <v>hide</v>
      </c>
      <c r="D88" s="153"/>
      <c r="E88" s="53" t="s">
        <v>42</v>
      </c>
      <c r="F88" s="45"/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9"/>
      <c r="AB88" s="39">
        <v>0</v>
      </c>
      <c r="AC88" s="39">
        <v>0</v>
      </c>
      <c r="AE88" s="28" t="s">
        <v>32</v>
      </c>
    </row>
    <row r="89" spans="1:31" ht="15.75" customHeight="1" thickBot="1" x14ac:dyDescent="0.3">
      <c r="A89" s="35"/>
      <c r="B89" s="36">
        <f t="shared" si="3"/>
        <v>3</v>
      </c>
      <c r="C89" s="37" t="str">
        <f t="shared" si="2"/>
        <v/>
      </c>
      <c r="D89" s="153"/>
      <c r="E89" s="55" t="s">
        <v>81</v>
      </c>
      <c r="F89" s="56"/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-635</v>
      </c>
      <c r="W89" s="57">
        <v>0</v>
      </c>
      <c r="X89" s="57">
        <v>635</v>
      </c>
      <c r="Y89" s="57">
        <v>-635</v>
      </c>
      <c r="Z89" s="57">
        <v>0</v>
      </c>
      <c r="AA89" s="49"/>
      <c r="AB89" s="57">
        <v>0</v>
      </c>
      <c r="AC89" s="57">
        <v>-635</v>
      </c>
      <c r="AE89" s="28" t="s">
        <v>32</v>
      </c>
    </row>
    <row r="90" spans="1:31" ht="15.75" hidden="1" customHeight="1" x14ac:dyDescent="0.25">
      <c r="A90" s="35"/>
      <c r="B90" s="36">
        <f t="shared" si="3"/>
        <v>0</v>
      </c>
      <c r="C90" s="37" t="str">
        <f t="shared" si="2"/>
        <v>hide</v>
      </c>
      <c r="D90" s="153"/>
      <c r="E90" s="53" t="s">
        <v>82</v>
      </c>
      <c r="F90" s="45"/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9"/>
      <c r="AB90" s="39">
        <v>0</v>
      </c>
      <c r="AC90" s="39">
        <v>0</v>
      </c>
      <c r="AE90" s="28" t="s">
        <v>32</v>
      </c>
    </row>
    <row r="91" spans="1:31" ht="15.75" hidden="1" customHeight="1" x14ac:dyDescent="0.25">
      <c r="A91" s="35"/>
      <c r="B91" s="36">
        <f t="shared" si="3"/>
        <v>0</v>
      </c>
      <c r="C91" s="37" t="str">
        <f t="shared" si="2"/>
        <v>hide</v>
      </c>
      <c r="D91" s="153"/>
      <c r="E91" s="53" t="s">
        <v>83</v>
      </c>
      <c r="F91" s="45"/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9"/>
      <c r="AB91" s="39">
        <v>0</v>
      </c>
      <c r="AC91" s="39">
        <v>0</v>
      </c>
      <c r="AE91" s="28" t="s">
        <v>32</v>
      </c>
    </row>
    <row r="92" spans="1:31" ht="15.75" hidden="1" customHeight="1" x14ac:dyDescent="0.25">
      <c r="A92" s="35"/>
      <c r="B92" s="36">
        <f t="shared" si="3"/>
        <v>0</v>
      </c>
      <c r="C92" s="37" t="str">
        <f t="shared" si="2"/>
        <v>hide</v>
      </c>
      <c r="D92" s="153"/>
      <c r="E92" s="53" t="s">
        <v>84</v>
      </c>
      <c r="F92" s="45"/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9"/>
      <c r="AB92" s="39">
        <v>0</v>
      </c>
      <c r="AC92" s="39">
        <v>0</v>
      </c>
      <c r="AE92" s="28" t="s">
        <v>32</v>
      </c>
    </row>
    <row r="93" spans="1:31" ht="15.75" hidden="1" customHeight="1" x14ac:dyDescent="0.25">
      <c r="A93" s="35"/>
      <c r="B93" s="36">
        <f t="shared" si="3"/>
        <v>0</v>
      </c>
      <c r="C93" s="37" t="str">
        <f t="shared" si="2"/>
        <v>hide</v>
      </c>
      <c r="D93" s="153"/>
      <c r="E93" s="53" t="s">
        <v>85</v>
      </c>
      <c r="F93" s="45"/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9"/>
      <c r="AB93" s="39">
        <v>0</v>
      </c>
      <c r="AC93" s="39">
        <v>0</v>
      </c>
      <c r="AE93" s="28" t="s">
        <v>32</v>
      </c>
    </row>
    <row r="94" spans="1:31" ht="15.75" hidden="1" customHeight="1" x14ac:dyDescent="0.25">
      <c r="A94" s="35"/>
      <c r="B94" s="36">
        <f t="shared" si="3"/>
        <v>0</v>
      </c>
      <c r="C94" s="37" t="str">
        <f t="shared" si="2"/>
        <v>hide</v>
      </c>
      <c r="D94" s="153"/>
      <c r="E94" s="53" t="s">
        <v>86</v>
      </c>
      <c r="F94" s="45"/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9"/>
      <c r="AB94" s="39">
        <v>0</v>
      </c>
      <c r="AC94" s="39">
        <v>0</v>
      </c>
      <c r="AE94" s="28" t="s">
        <v>32</v>
      </c>
    </row>
    <row r="95" spans="1:31" ht="15.75" hidden="1" customHeight="1" x14ac:dyDescent="0.25">
      <c r="A95" s="35"/>
      <c r="B95" s="36">
        <f t="shared" si="3"/>
        <v>0</v>
      </c>
      <c r="C95" s="37" t="str">
        <f t="shared" si="2"/>
        <v>hide</v>
      </c>
      <c r="D95" s="153"/>
      <c r="E95" s="53" t="s">
        <v>87</v>
      </c>
      <c r="F95" s="45"/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9"/>
      <c r="AB95" s="39">
        <v>0</v>
      </c>
      <c r="AC95" s="39">
        <v>0</v>
      </c>
      <c r="AE95" s="28" t="s">
        <v>32</v>
      </c>
    </row>
    <row r="96" spans="1:31" ht="15.75" hidden="1" customHeight="1" x14ac:dyDescent="0.25">
      <c r="A96" s="35"/>
      <c r="B96" s="36">
        <f t="shared" si="3"/>
        <v>0</v>
      </c>
      <c r="C96" s="37" t="str">
        <f t="shared" si="2"/>
        <v>hide</v>
      </c>
      <c r="D96" s="153"/>
      <c r="E96" s="53" t="s">
        <v>88</v>
      </c>
      <c r="F96" s="45"/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9"/>
      <c r="AB96" s="39">
        <v>0</v>
      </c>
      <c r="AC96" s="39">
        <v>0</v>
      </c>
      <c r="AE96" s="28" t="s">
        <v>32</v>
      </c>
    </row>
    <row r="97" spans="1:33" ht="15.75" hidden="1" customHeight="1" x14ac:dyDescent="0.25">
      <c r="A97" s="35"/>
      <c r="B97" s="36">
        <f t="shared" si="3"/>
        <v>0</v>
      </c>
      <c r="C97" s="37" t="str">
        <f t="shared" ref="C97:C160" si="4">IF(B97=0,"hide",IF(OR(AE97="Wind",AE97="DSM, Class 1"),"Detail",""))</f>
        <v>hide</v>
      </c>
      <c r="D97" s="153"/>
      <c r="E97" s="53" t="s">
        <v>89</v>
      </c>
      <c r="F97" s="45"/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9"/>
      <c r="AB97" s="39">
        <v>0</v>
      </c>
      <c r="AC97" s="39">
        <v>0</v>
      </c>
      <c r="AE97" s="28" t="s">
        <v>32</v>
      </c>
    </row>
    <row r="98" spans="1:33" ht="15.75" hidden="1" customHeight="1" x14ac:dyDescent="0.25">
      <c r="A98" s="35"/>
      <c r="B98" s="36">
        <f t="shared" si="3"/>
        <v>0</v>
      </c>
      <c r="C98" s="37" t="str">
        <f t="shared" si="4"/>
        <v>hide</v>
      </c>
      <c r="D98" s="153"/>
      <c r="E98" s="53" t="s">
        <v>90</v>
      </c>
      <c r="F98" s="45"/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9"/>
      <c r="AB98" s="39">
        <v>0</v>
      </c>
      <c r="AC98" s="39">
        <v>0</v>
      </c>
      <c r="AE98" s="28" t="s">
        <v>32</v>
      </c>
    </row>
    <row r="99" spans="1:33" ht="15.75" hidden="1" customHeight="1" x14ac:dyDescent="0.25">
      <c r="A99" s="35"/>
      <c r="B99" s="36">
        <f t="shared" si="3"/>
        <v>0</v>
      </c>
      <c r="C99" s="37" t="str">
        <f t="shared" si="4"/>
        <v>hide</v>
      </c>
      <c r="D99" s="153"/>
      <c r="E99" s="53" t="s">
        <v>91</v>
      </c>
      <c r="F99" s="45"/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9"/>
      <c r="AB99" s="39">
        <v>0</v>
      </c>
      <c r="AC99" s="39">
        <v>0</v>
      </c>
      <c r="AE99" s="28" t="s">
        <v>32</v>
      </c>
    </row>
    <row r="100" spans="1:33" ht="15.75" hidden="1" customHeight="1" x14ac:dyDescent="0.25">
      <c r="A100" s="35"/>
      <c r="B100" s="36">
        <f t="shared" si="3"/>
        <v>0</v>
      </c>
      <c r="C100" s="37" t="str">
        <f t="shared" si="4"/>
        <v>hide</v>
      </c>
      <c r="D100" s="153"/>
      <c r="E100" s="53" t="s">
        <v>92</v>
      </c>
      <c r="F100" s="45"/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9"/>
      <c r="AB100" s="39">
        <v>0</v>
      </c>
      <c r="AC100" s="39">
        <v>0</v>
      </c>
      <c r="AE100" s="28" t="s">
        <v>32</v>
      </c>
    </row>
    <row r="101" spans="1:33" ht="15.75" hidden="1" customHeight="1" x14ac:dyDescent="0.25">
      <c r="A101" s="35"/>
      <c r="B101" s="36">
        <f t="shared" si="3"/>
        <v>0</v>
      </c>
      <c r="C101" s="37" t="str">
        <f t="shared" si="4"/>
        <v>hide</v>
      </c>
      <c r="D101" s="153"/>
      <c r="E101" s="53" t="s">
        <v>93</v>
      </c>
      <c r="F101" s="45"/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9"/>
      <c r="AB101" s="39">
        <v>0</v>
      </c>
      <c r="AC101" s="39">
        <v>0</v>
      </c>
      <c r="AE101" s="28" t="s">
        <v>32</v>
      </c>
    </row>
    <row r="102" spans="1:33" ht="15.75" hidden="1" customHeight="1" x14ac:dyDescent="0.25">
      <c r="A102" s="35"/>
      <c r="B102" s="36">
        <f t="shared" si="3"/>
        <v>0</v>
      </c>
      <c r="C102" s="37" t="str">
        <f t="shared" si="4"/>
        <v>hide</v>
      </c>
      <c r="D102" s="153"/>
      <c r="E102" s="53" t="s">
        <v>94</v>
      </c>
      <c r="F102" s="45"/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9"/>
      <c r="AB102" s="39">
        <v>0</v>
      </c>
      <c r="AC102" s="39">
        <v>0</v>
      </c>
      <c r="AE102" s="28" t="s">
        <v>32</v>
      </c>
    </row>
    <row r="103" spans="1:33" ht="15.75" hidden="1" customHeight="1" x14ac:dyDescent="0.25">
      <c r="A103" s="35"/>
      <c r="B103" s="36">
        <f t="shared" si="3"/>
        <v>0</v>
      </c>
      <c r="C103" s="37" t="str">
        <f t="shared" si="4"/>
        <v>hide</v>
      </c>
      <c r="D103" s="153"/>
      <c r="E103" s="53" t="s">
        <v>95</v>
      </c>
      <c r="F103" s="45"/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9"/>
      <c r="AB103" s="39">
        <v>0</v>
      </c>
      <c r="AC103" s="39">
        <v>0</v>
      </c>
      <c r="AE103" s="28" t="s">
        <v>32</v>
      </c>
    </row>
    <row r="104" spans="1:33" ht="15.75" hidden="1" customHeight="1" x14ac:dyDescent="0.25">
      <c r="A104" s="35"/>
      <c r="B104" s="36">
        <f t="shared" si="3"/>
        <v>0</v>
      </c>
      <c r="C104" s="37" t="str">
        <f t="shared" si="4"/>
        <v>hide</v>
      </c>
      <c r="D104" s="153"/>
      <c r="E104" s="53" t="s">
        <v>96</v>
      </c>
      <c r="F104" s="45"/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9"/>
      <c r="AB104" s="39">
        <v>0</v>
      </c>
      <c r="AC104" s="39">
        <v>0</v>
      </c>
      <c r="AE104" s="28" t="s">
        <v>32</v>
      </c>
    </row>
    <row r="105" spans="1:33" ht="15.75" hidden="1" customHeight="1" x14ac:dyDescent="0.25">
      <c r="A105" s="35"/>
      <c r="B105" s="36">
        <f t="shared" si="3"/>
        <v>0</v>
      </c>
      <c r="C105" s="37" t="str">
        <f t="shared" si="4"/>
        <v>hide</v>
      </c>
      <c r="D105" s="153"/>
      <c r="E105" s="53" t="s">
        <v>97</v>
      </c>
      <c r="F105" s="45"/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9"/>
      <c r="AB105" s="39">
        <v>0</v>
      </c>
      <c r="AC105" s="39">
        <v>0</v>
      </c>
      <c r="AE105" s="28" t="s">
        <v>32</v>
      </c>
    </row>
    <row r="106" spans="1:33" ht="15.75" hidden="1" customHeight="1" x14ac:dyDescent="0.25">
      <c r="A106" s="35"/>
      <c r="B106" s="36">
        <f t="shared" si="3"/>
        <v>0</v>
      </c>
      <c r="C106" s="37" t="str">
        <f t="shared" si="4"/>
        <v>hide</v>
      </c>
      <c r="D106" s="153"/>
      <c r="E106" s="53" t="s">
        <v>98</v>
      </c>
      <c r="F106" s="45"/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9"/>
      <c r="AB106" s="39">
        <v>0</v>
      </c>
      <c r="AC106" s="39">
        <v>0</v>
      </c>
      <c r="AE106" s="28" t="s">
        <v>32</v>
      </c>
    </row>
    <row r="107" spans="1:33" ht="15.75" hidden="1" customHeight="1" x14ac:dyDescent="0.25">
      <c r="A107" s="35"/>
      <c r="B107" s="36">
        <f t="shared" si="3"/>
        <v>0</v>
      </c>
      <c r="C107" s="37" t="str">
        <f t="shared" si="4"/>
        <v>hide</v>
      </c>
      <c r="D107" s="153"/>
      <c r="E107" s="53" t="s">
        <v>99</v>
      </c>
      <c r="F107" s="45"/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9"/>
      <c r="AB107" s="39">
        <v>0</v>
      </c>
      <c r="AC107" s="39">
        <v>0</v>
      </c>
      <c r="AE107" s="28" t="s">
        <v>32</v>
      </c>
    </row>
    <row r="108" spans="1:33" ht="15.75" hidden="1" customHeight="1" collapsed="1" x14ac:dyDescent="0.25">
      <c r="A108" s="35"/>
      <c r="B108" s="36">
        <f t="shared" si="3"/>
        <v>0</v>
      </c>
      <c r="C108" s="37" t="str">
        <f t="shared" si="4"/>
        <v>hide</v>
      </c>
      <c r="D108" s="58"/>
      <c r="E108" s="53" t="s">
        <v>100</v>
      </c>
      <c r="F108" s="45"/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9"/>
      <c r="AB108" s="39">
        <v>0</v>
      </c>
      <c r="AC108" s="39">
        <v>0</v>
      </c>
      <c r="AE108" s="28" t="s">
        <v>32</v>
      </c>
    </row>
    <row r="109" spans="1:33" ht="15.75" hidden="1" customHeight="1" x14ac:dyDescent="0.25">
      <c r="A109" s="35"/>
      <c r="B109" s="36">
        <f t="shared" si="3"/>
        <v>0</v>
      </c>
      <c r="C109" s="37" t="str">
        <f t="shared" si="4"/>
        <v>hide</v>
      </c>
      <c r="D109" s="153"/>
      <c r="E109" s="53" t="s">
        <v>101</v>
      </c>
      <c r="F109" s="39"/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9"/>
      <c r="AB109" s="39">
        <v>0</v>
      </c>
      <c r="AC109" s="39">
        <v>0</v>
      </c>
      <c r="AE109" s="28" t="s">
        <v>32</v>
      </c>
    </row>
    <row r="110" spans="1:33" ht="15.75" hidden="1" customHeight="1" x14ac:dyDescent="0.25">
      <c r="A110" s="35"/>
      <c r="B110" s="36">
        <f t="shared" si="3"/>
        <v>0</v>
      </c>
      <c r="C110" s="37" t="str">
        <f t="shared" si="4"/>
        <v>hide</v>
      </c>
      <c r="D110" s="153"/>
      <c r="E110" s="53" t="s">
        <v>102</v>
      </c>
      <c r="F110" s="39"/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9"/>
      <c r="AB110" s="39">
        <v>0</v>
      </c>
      <c r="AC110" s="39">
        <v>0</v>
      </c>
      <c r="AE110" s="28" t="s">
        <v>32</v>
      </c>
    </row>
    <row r="111" spans="1:33" ht="15.75" hidden="1" customHeight="1" x14ac:dyDescent="0.25">
      <c r="A111" s="35"/>
      <c r="B111" s="36">
        <f t="shared" si="3"/>
        <v>0</v>
      </c>
      <c r="C111" s="37" t="str">
        <f t="shared" si="4"/>
        <v>hide</v>
      </c>
      <c r="D111" s="153"/>
      <c r="E111" s="53" t="s">
        <v>103</v>
      </c>
      <c r="F111" s="39" t="s">
        <v>31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0"/>
      <c r="AB111" s="39">
        <v>0</v>
      </c>
      <c r="AC111" s="39">
        <v>0</v>
      </c>
      <c r="AD111" s="41"/>
      <c r="AE111" s="28" t="s">
        <v>40</v>
      </c>
      <c r="AF111" s="41"/>
      <c r="AG111" s="42"/>
    </row>
    <row r="112" spans="1:33" ht="15.75" hidden="1" customHeight="1" x14ac:dyDescent="0.25">
      <c r="A112" s="59"/>
      <c r="B112" s="36">
        <f t="shared" si="3"/>
        <v>0</v>
      </c>
      <c r="C112" s="37" t="str">
        <f t="shared" si="4"/>
        <v>hide</v>
      </c>
      <c r="D112" s="153"/>
      <c r="E112" s="53" t="s">
        <v>104</v>
      </c>
      <c r="F112" s="39"/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9"/>
      <c r="AB112" s="39">
        <v>0</v>
      </c>
      <c r="AC112" s="39">
        <v>0</v>
      </c>
      <c r="AE112" s="28" t="s">
        <v>105</v>
      </c>
    </row>
    <row r="113" spans="1:31" ht="15.75" hidden="1" customHeight="1" x14ac:dyDescent="0.25">
      <c r="A113" s="59"/>
      <c r="B113" s="36">
        <f t="shared" si="3"/>
        <v>0</v>
      </c>
      <c r="C113" s="37" t="str">
        <f t="shared" si="4"/>
        <v>hide</v>
      </c>
      <c r="D113" s="153"/>
      <c r="E113" s="53" t="s">
        <v>106</v>
      </c>
      <c r="F113" s="45"/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9"/>
      <c r="AB113" s="39">
        <v>0</v>
      </c>
      <c r="AC113" s="39">
        <v>0</v>
      </c>
      <c r="AE113" s="28" t="s">
        <v>105</v>
      </c>
    </row>
    <row r="114" spans="1:31" ht="15.75" hidden="1" customHeight="1" x14ac:dyDescent="0.25">
      <c r="A114" s="59"/>
      <c r="B114" s="36">
        <f t="shared" si="3"/>
        <v>0</v>
      </c>
      <c r="C114" s="37" t="str">
        <f t="shared" si="4"/>
        <v>hide</v>
      </c>
      <c r="D114" s="153"/>
      <c r="E114" s="53" t="s">
        <v>107</v>
      </c>
      <c r="F114" s="45"/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9"/>
      <c r="AB114" s="39">
        <v>0</v>
      </c>
      <c r="AC114" s="39">
        <v>0</v>
      </c>
      <c r="AE114" s="28" t="s">
        <v>108</v>
      </c>
    </row>
    <row r="115" spans="1:31" ht="15.75" hidden="1" customHeight="1" x14ac:dyDescent="0.25">
      <c r="A115" s="35"/>
      <c r="B115" s="36">
        <f t="shared" si="3"/>
        <v>0</v>
      </c>
      <c r="C115" s="37" t="str">
        <f t="shared" si="4"/>
        <v>hide</v>
      </c>
      <c r="D115" s="153"/>
      <c r="E115" s="53" t="s">
        <v>109</v>
      </c>
      <c r="F115" s="45"/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9"/>
      <c r="AB115" s="39">
        <v>0</v>
      </c>
      <c r="AC115" s="39">
        <v>0</v>
      </c>
      <c r="AE115" s="28" t="s">
        <v>110</v>
      </c>
    </row>
    <row r="116" spans="1:31" hidden="1" x14ac:dyDescent="0.25">
      <c r="A116" s="35"/>
      <c r="B116" s="36">
        <f t="shared" si="3"/>
        <v>0</v>
      </c>
      <c r="C116" s="37" t="str">
        <f t="shared" si="4"/>
        <v>hide</v>
      </c>
      <c r="D116" s="153"/>
      <c r="E116" s="53" t="s">
        <v>111</v>
      </c>
      <c r="F116" s="45"/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9"/>
      <c r="AB116" s="39">
        <v>0</v>
      </c>
      <c r="AC116" s="39">
        <v>0</v>
      </c>
      <c r="AE116" s="28" t="s">
        <v>110</v>
      </c>
    </row>
    <row r="117" spans="1:31" hidden="1" x14ac:dyDescent="0.25">
      <c r="A117" s="35"/>
      <c r="B117" s="36">
        <f t="shared" si="3"/>
        <v>0</v>
      </c>
      <c r="C117" s="37" t="str">
        <f t="shared" si="4"/>
        <v>hide</v>
      </c>
      <c r="D117" s="153"/>
      <c r="E117" s="53" t="s">
        <v>112</v>
      </c>
      <c r="F117" s="45"/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9"/>
      <c r="AB117" s="39">
        <v>0</v>
      </c>
      <c r="AC117" s="39">
        <v>0</v>
      </c>
      <c r="AE117" s="28" t="s">
        <v>110</v>
      </c>
    </row>
    <row r="118" spans="1:31" ht="15.75" hidden="1" customHeight="1" x14ac:dyDescent="0.25">
      <c r="A118" s="35"/>
      <c r="B118" s="36">
        <f t="shared" si="3"/>
        <v>0</v>
      </c>
      <c r="C118" s="37" t="str">
        <f t="shared" si="4"/>
        <v>hide</v>
      </c>
      <c r="D118" s="153"/>
      <c r="E118" s="53" t="s">
        <v>113</v>
      </c>
      <c r="F118" s="45"/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9"/>
      <c r="AB118" s="39">
        <v>0</v>
      </c>
      <c r="AC118" s="39">
        <v>0</v>
      </c>
      <c r="AE118" s="28" t="s">
        <v>110</v>
      </c>
    </row>
    <row r="119" spans="1:31" ht="15.75" hidden="1" customHeight="1" x14ac:dyDescent="0.25">
      <c r="A119" s="35"/>
      <c r="B119" s="36">
        <f t="shared" si="3"/>
        <v>0</v>
      </c>
      <c r="C119" s="37" t="str">
        <f t="shared" si="4"/>
        <v>hide</v>
      </c>
      <c r="D119" s="153"/>
      <c r="E119" s="53" t="s">
        <v>114</v>
      </c>
      <c r="F119" s="45"/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9"/>
      <c r="AB119" s="39">
        <v>0</v>
      </c>
      <c r="AC119" s="39">
        <v>0</v>
      </c>
      <c r="AE119" s="28" t="s">
        <v>110</v>
      </c>
    </row>
    <row r="120" spans="1:31" ht="15.75" hidden="1" customHeight="1" x14ac:dyDescent="0.25">
      <c r="A120" s="35"/>
      <c r="B120" s="36">
        <f t="shared" si="3"/>
        <v>0</v>
      </c>
      <c r="C120" s="37" t="str">
        <f t="shared" si="4"/>
        <v>hide</v>
      </c>
      <c r="D120" s="153"/>
      <c r="E120" s="53" t="s">
        <v>115</v>
      </c>
      <c r="F120" s="45"/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9"/>
      <c r="AB120" s="39">
        <v>0</v>
      </c>
      <c r="AC120" s="39">
        <v>0</v>
      </c>
      <c r="AE120" s="28" t="s">
        <v>110</v>
      </c>
    </row>
    <row r="121" spans="1:31" ht="15.75" hidden="1" customHeight="1" x14ac:dyDescent="0.25">
      <c r="A121" s="35"/>
      <c r="B121" s="36">
        <f t="shared" si="3"/>
        <v>0</v>
      </c>
      <c r="C121" s="37" t="str">
        <f t="shared" si="4"/>
        <v>hide</v>
      </c>
      <c r="D121" s="153"/>
      <c r="E121" s="53" t="s">
        <v>42</v>
      </c>
      <c r="F121" s="45"/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9"/>
      <c r="AB121" s="39">
        <v>0</v>
      </c>
      <c r="AC121" s="39">
        <v>0</v>
      </c>
      <c r="AE121" s="28" t="s">
        <v>110</v>
      </c>
    </row>
    <row r="122" spans="1:31" ht="15.75" hidden="1" customHeight="1" x14ac:dyDescent="0.25">
      <c r="A122" s="35"/>
      <c r="B122" s="36">
        <f t="shared" si="3"/>
        <v>0</v>
      </c>
      <c r="C122" s="37" t="str">
        <f t="shared" si="4"/>
        <v>hide</v>
      </c>
      <c r="D122" s="153"/>
      <c r="E122" s="53" t="s">
        <v>42</v>
      </c>
      <c r="F122" s="45"/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9"/>
      <c r="AB122" s="39">
        <v>0</v>
      </c>
      <c r="AC122" s="39">
        <v>0</v>
      </c>
      <c r="AE122" s="28" t="s">
        <v>110</v>
      </c>
    </row>
    <row r="123" spans="1:31" ht="15.75" hidden="1" customHeight="1" x14ac:dyDescent="0.25">
      <c r="A123" s="35"/>
      <c r="B123" s="36">
        <f t="shared" si="3"/>
        <v>0</v>
      </c>
      <c r="C123" s="37" t="str">
        <f t="shared" si="4"/>
        <v>hide</v>
      </c>
      <c r="D123" s="153"/>
      <c r="E123" s="53" t="s">
        <v>42</v>
      </c>
      <c r="F123" s="45"/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9"/>
      <c r="AB123" s="39">
        <v>0</v>
      </c>
      <c r="AC123" s="39">
        <v>0</v>
      </c>
      <c r="AE123" s="28" t="s">
        <v>110</v>
      </c>
    </row>
    <row r="124" spans="1:31" ht="15.75" hidden="1" customHeight="1" x14ac:dyDescent="0.25">
      <c r="A124" s="35"/>
      <c r="B124" s="36">
        <f t="shared" si="3"/>
        <v>0</v>
      </c>
      <c r="C124" s="37" t="str">
        <f t="shared" si="4"/>
        <v>hide</v>
      </c>
      <c r="D124" s="153"/>
      <c r="E124" s="53" t="s">
        <v>116</v>
      </c>
      <c r="F124" s="45"/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9"/>
      <c r="AB124" s="39">
        <v>0</v>
      </c>
      <c r="AC124" s="39">
        <v>0</v>
      </c>
      <c r="AE124" s="28" t="s">
        <v>110</v>
      </c>
    </row>
    <row r="125" spans="1:31" ht="15.75" hidden="1" customHeight="1" x14ac:dyDescent="0.25">
      <c r="A125" s="35"/>
      <c r="B125" s="36">
        <f t="shared" si="3"/>
        <v>0</v>
      </c>
      <c r="C125" s="37" t="str">
        <f t="shared" si="4"/>
        <v>hide</v>
      </c>
      <c r="D125" s="153"/>
      <c r="E125" s="53" t="s">
        <v>117</v>
      </c>
      <c r="F125" s="45"/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9"/>
      <c r="AB125" s="39">
        <v>0</v>
      </c>
      <c r="AC125" s="39">
        <v>0</v>
      </c>
      <c r="AE125" s="28" t="s">
        <v>110</v>
      </c>
    </row>
    <row r="126" spans="1:31" ht="15.75" hidden="1" customHeight="1" x14ac:dyDescent="0.25">
      <c r="A126" s="35"/>
      <c r="B126" s="36">
        <f t="shared" si="3"/>
        <v>0</v>
      </c>
      <c r="C126" s="37" t="str">
        <f t="shared" si="4"/>
        <v>hide</v>
      </c>
      <c r="D126" s="153"/>
      <c r="E126" s="53" t="s">
        <v>118</v>
      </c>
      <c r="F126" s="45"/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9"/>
      <c r="AB126" s="39">
        <v>0</v>
      </c>
      <c r="AC126" s="39">
        <v>0</v>
      </c>
      <c r="AE126" s="28" t="s">
        <v>110</v>
      </c>
    </row>
    <row r="127" spans="1:31" ht="15.75" hidden="1" customHeight="1" x14ac:dyDescent="0.25">
      <c r="A127" s="35"/>
      <c r="B127" s="36">
        <f t="shared" si="3"/>
        <v>0</v>
      </c>
      <c r="C127" s="37" t="str">
        <f t="shared" si="4"/>
        <v>hide</v>
      </c>
      <c r="D127" s="153"/>
      <c r="E127" s="53" t="s">
        <v>119</v>
      </c>
      <c r="F127" s="45"/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9"/>
      <c r="AB127" s="39">
        <v>0</v>
      </c>
      <c r="AC127" s="39">
        <v>0</v>
      </c>
      <c r="AE127" s="28" t="s">
        <v>110</v>
      </c>
    </row>
    <row r="128" spans="1:31" ht="15.75" hidden="1" customHeight="1" x14ac:dyDescent="0.25">
      <c r="A128" s="35"/>
      <c r="B128" s="36">
        <f t="shared" si="3"/>
        <v>0</v>
      </c>
      <c r="C128" s="37" t="str">
        <f t="shared" si="4"/>
        <v>hide</v>
      </c>
      <c r="D128" s="153"/>
      <c r="E128" s="53" t="s">
        <v>120</v>
      </c>
      <c r="F128" s="45"/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9"/>
      <c r="AB128" s="39">
        <v>0</v>
      </c>
      <c r="AC128" s="39">
        <v>0</v>
      </c>
      <c r="AE128" s="28" t="s">
        <v>110</v>
      </c>
    </row>
    <row r="129" spans="1:33" ht="15.75" hidden="1" customHeight="1" x14ac:dyDescent="0.25">
      <c r="A129" s="35"/>
      <c r="B129" s="36">
        <f t="shared" si="3"/>
        <v>0</v>
      </c>
      <c r="C129" s="37" t="str">
        <f t="shared" si="4"/>
        <v>hide</v>
      </c>
      <c r="D129" s="153"/>
      <c r="E129" s="53" t="s">
        <v>121</v>
      </c>
      <c r="F129" s="45"/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9"/>
      <c r="AB129" s="39">
        <v>0</v>
      </c>
      <c r="AC129" s="39">
        <v>0</v>
      </c>
      <c r="AE129" s="28" t="s">
        <v>110</v>
      </c>
    </row>
    <row r="130" spans="1:33" ht="15.75" customHeight="1" thickBot="1" x14ac:dyDescent="0.3">
      <c r="A130" s="35"/>
      <c r="B130" s="36">
        <f t="shared" si="3"/>
        <v>1</v>
      </c>
      <c r="C130" s="37" t="str">
        <f t="shared" si="4"/>
        <v>Detail</v>
      </c>
      <c r="D130" s="153"/>
      <c r="E130" s="53" t="s">
        <v>122</v>
      </c>
      <c r="F130" s="45"/>
      <c r="G130" s="48">
        <v>0</v>
      </c>
      <c r="H130" s="48">
        <v>0</v>
      </c>
      <c r="I130" s="48">
        <v>0</v>
      </c>
      <c r="J130" s="48">
        <v>33.497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9"/>
      <c r="AB130" s="39">
        <v>33.497</v>
      </c>
      <c r="AC130" s="39">
        <v>33.497</v>
      </c>
      <c r="AE130" s="28" t="s">
        <v>110</v>
      </c>
    </row>
    <row r="131" spans="1:33" ht="15.75" hidden="1" customHeight="1" x14ac:dyDescent="0.25">
      <c r="A131" s="35"/>
      <c r="B131" s="36">
        <f t="shared" si="3"/>
        <v>0</v>
      </c>
      <c r="C131" s="37" t="str">
        <f t="shared" si="4"/>
        <v>hide</v>
      </c>
      <c r="D131" s="153"/>
      <c r="E131" s="53" t="s">
        <v>123</v>
      </c>
      <c r="F131" s="45"/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9"/>
      <c r="AB131" s="39">
        <v>0</v>
      </c>
      <c r="AC131" s="39">
        <v>0</v>
      </c>
      <c r="AE131" s="28" t="s">
        <v>110</v>
      </c>
    </row>
    <row r="132" spans="1:33" ht="15.75" hidden="1" customHeight="1" x14ac:dyDescent="0.25">
      <c r="A132" s="35"/>
      <c r="B132" s="36">
        <f t="shared" si="3"/>
        <v>0</v>
      </c>
      <c r="C132" s="37" t="str">
        <f t="shared" si="4"/>
        <v>hide</v>
      </c>
      <c r="D132" s="153"/>
      <c r="E132" s="53" t="s">
        <v>42</v>
      </c>
      <c r="F132" s="45"/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9"/>
      <c r="AB132" s="39">
        <v>0</v>
      </c>
      <c r="AC132" s="39">
        <v>0</v>
      </c>
      <c r="AE132" s="28" t="s">
        <v>110</v>
      </c>
    </row>
    <row r="133" spans="1:33" ht="15.75" hidden="1" customHeight="1" x14ac:dyDescent="0.25">
      <c r="A133" s="35"/>
      <c r="B133" s="36">
        <f t="shared" si="3"/>
        <v>0</v>
      </c>
      <c r="C133" s="37" t="str">
        <f t="shared" si="4"/>
        <v>hide</v>
      </c>
      <c r="D133" s="153"/>
      <c r="E133" s="53" t="s">
        <v>42</v>
      </c>
      <c r="F133" s="45"/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9"/>
      <c r="AB133" s="39">
        <v>0</v>
      </c>
      <c r="AC133" s="39">
        <v>0</v>
      </c>
      <c r="AE133" s="28" t="s">
        <v>110</v>
      </c>
    </row>
    <row r="134" spans="1:33" ht="15.75" hidden="1" customHeight="1" x14ac:dyDescent="0.25">
      <c r="A134" s="35"/>
      <c r="B134" s="36">
        <f t="shared" si="3"/>
        <v>0</v>
      </c>
      <c r="C134" s="37" t="str">
        <f t="shared" si="4"/>
        <v>hide</v>
      </c>
      <c r="D134" s="153"/>
      <c r="E134" s="53" t="s">
        <v>42</v>
      </c>
      <c r="F134" s="45"/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9"/>
      <c r="AB134" s="39">
        <v>0</v>
      </c>
      <c r="AC134" s="39">
        <v>0</v>
      </c>
      <c r="AE134" s="28" t="s">
        <v>110</v>
      </c>
    </row>
    <row r="135" spans="1:33" ht="15.75" hidden="1" customHeight="1" x14ac:dyDescent="0.25">
      <c r="A135" s="35"/>
      <c r="B135" s="36">
        <f t="shared" si="3"/>
        <v>0</v>
      </c>
      <c r="C135" s="37" t="str">
        <f t="shared" si="4"/>
        <v>hide</v>
      </c>
      <c r="D135" s="153"/>
      <c r="E135" s="53" t="s">
        <v>42</v>
      </c>
      <c r="F135" s="45"/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9"/>
      <c r="AB135" s="39">
        <v>0</v>
      </c>
      <c r="AC135" s="39">
        <v>0</v>
      </c>
      <c r="AE135" s="28" t="s">
        <v>110</v>
      </c>
    </row>
    <row r="136" spans="1:33" ht="15.75" hidden="1" customHeight="1" thickBot="1" x14ac:dyDescent="0.3">
      <c r="A136" s="35"/>
      <c r="B136" s="36">
        <f t="shared" si="3"/>
        <v>0</v>
      </c>
      <c r="C136" s="37" t="str">
        <f t="shared" si="4"/>
        <v>hide</v>
      </c>
      <c r="D136" s="153"/>
      <c r="E136" s="53" t="s">
        <v>42</v>
      </c>
      <c r="F136" s="45"/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9"/>
      <c r="AB136" s="39">
        <v>0</v>
      </c>
      <c r="AC136" s="39">
        <v>0</v>
      </c>
      <c r="AE136" s="28" t="s">
        <v>110</v>
      </c>
    </row>
    <row r="137" spans="1:33" ht="15.75" customHeight="1" thickBot="1" x14ac:dyDescent="0.3">
      <c r="A137" s="35"/>
      <c r="B137" s="36">
        <f t="shared" si="3"/>
        <v>1</v>
      </c>
      <c r="C137" s="37" t="str">
        <f t="shared" si="4"/>
        <v>Detail</v>
      </c>
      <c r="D137" s="153"/>
      <c r="E137" s="55" t="s">
        <v>124</v>
      </c>
      <c r="F137" s="56"/>
      <c r="G137" s="57">
        <v>0</v>
      </c>
      <c r="H137" s="57">
        <v>0</v>
      </c>
      <c r="I137" s="57">
        <v>0</v>
      </c>
      <c r="J137" s="57">
        <v>33.497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7">
        <v>0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49"/>
      <c r="AB137" s="57">
        <v>33.497</v>
      </c>
      <c r="AC137" s="57">
        <v>33.496999999999957</v>
      </c>
      <c r="AE137" s="28" t="s">
        <v>110</v>
      </c>
    </row>
    <row r="138" spans="1:33" ht="15.75" customHeight="1" x14ac:dyDescent="0.25">
      <c r="A138" s="35"/>
      <c r="B138" s="36">
        <f t="shared" si="3"/>
        <v>2</v>
      </c>
      <c r="C138" s="37" t="str">
        <f t="shared" si="4"/>
        <v>Detail</v>
      </c>
      <c r="D138" s="153"/>
      <c r="E138" s="60" t="s">
        <v>125</v>
      </c>
      <c r="F138" s="61"/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8.9499999999999993</v>
      </c>
      <c r="Z138" s="62">
        <v>43.118000000000002</v>
      </c>
      <c r="AA138" s="49"/>
      <c r="AB138" s="48">
        <v>0</v>
      </c>
      <c r="AC138" s="48">
        <v>52.067999999999998</v>
      </c>
      <c r="AE138" s="28" t="s">
        <v>110</v>
      </c>
    </row>
    <row r="139" spans="1:33" ht="15.75" hidden="1" customHeight="1" x14ac:dyDescent="0.25">
      <c r="A139" s="35"/>
      <c r="B139" s="36">
        <f t="shared" si="3"/>
        <v>0</v>
      </c>
      <c r="C139" s="37" t="str">
        <f t="shared" si="4"/>
        <v>hide</v>
      </c>
      <c r="D139" s="153"/>
      <c r="E139" s="60" t="s">
        <v>42</v>
      </c>
      <c r="F139" s="45" t="s">
        <v>31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9"/>
      <c r="AB139" s="39">
        <v>0</v>
      </c>
      <c r="AC139" s="39">
        <v>0</v>
      </c>
      <c r="AE139" s="28" t="e">
        <v>#N/A</v>
      </c>
    </row>
    <row r="140" spans="1:33" ht="15.75" hidden="1" customHeight="1" collapsed="1" x14ac:dyDescent="0.25">
      <c r="A140" s="35"/>
      <c r="B140" s="36">
        <f t="shared" si="3"/>
        <v>0</v>
      </c>
      <c r="C140" s="37" t="str">
        <f t="shared" si="4"/>
        <v>hide</v>
      </c>
      <c r="D140" s="153"/>
      <c r="E140" s="60" t="s">
        <v>42</v>
      </c>
      <c r="F140" s="45" t="s">
        <v>31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0"/>
      <c r="AB140" s="39">
        <v>0</v>
      </c>
      <c r="AC140" s="39">
        <v>0</v>
      </c>
      <c r="AD140" s="41"/>
      <c r="AE140" s="28" t="e">
        <v>#N/A</v>
      </c>
      <c r="AF140" s="41"/>
      <c r="AG140" s="42"/>
    </row>
    <row r="141" spans="1:33" ht="15.75" hidden="1" customHeight="1" collapsed="1" x14ac:dyDescent="0.25">
      <c r="A141" s="35"/>
      <c r="B141" s="36">
        <f t="shared" si="3"/>
        <v>0</v>
      </c>
      <c r="C141" s="37" t="str">
        <f t="shared" si="4"/>
        <v>hide</v>
      </c>
      <c r="D141" s="153"/>
      <c r="E141" s="60" t="s">
        <v>126</v>
      </c>
      <c r="F141" s="45" t="s">
        <v>31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40"/>
      <c r="AB141" s="44">
        <v>0</v>
      </c>
      <c r="AC141" s="44">
        <v>0</v>
      </c>
      <c r="AD141" s="41"/>
      <c r="AE141" s="28" t="e">
        <v>#N/A</v>
      </c>
      <c r="AF141" s="41"/>
      <c r="AG141" s="42"/>
    </row>
    <row r="142" spans="1:33" ht="15.75" hidden="1" customHeight="1" x14ac:dyDescent="0.25">
      <c r="A142" s="35"/>
      <c r="B142" s="36">
        <f t="shared" ref="B142:B205" si="5">COUNTIF(G142:Z142,"&lt;&gt;0")</f>
        <v>0</v>
      </c>
      <c r="C142" s="37" t="str">
        <f t="shared" si="4"/>
        <v>hide</v>
      </c>
      <c r="D142" s="153"/>
      <c r="E142" s="60" t="s">
        <v>127</v>
      </c>
      <c r="F142" s="45"/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49"/>
      <c r="AB142" s="44">
        <v>0</v>
      </c>
      <c r="AC142" s="44">
        <v>0</v>
      </c>
      <c r="AE142" s="28" t="s">
        <v>110</v>
      </c>
    </row>
    <row r="143" spans="1:33" ht="15.75" customHeight="1" x14ac:dyDescent="0.25">
      <c r="A143" s="35"/>
      <c r="B143" s="36">
        <f t="shared" si="5"/>
        <v>4</v>
      </c>
      <c r="C143" s="37" t="str">
        <f t="shared" si="4"/>
        <v>Detail</v>
      </c>
      <c r="D143" s="153"/>
      <c r="E143" s="60" t="s">
        <v>128</v>
      </c>
      <c r="F143" s="45"/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3.49</v>
      </c>
      <c r="S143" s="63">
        <v>12.94</v>
      </c>
      <c r="T143" s="63">
        <v>0</v>
      </c>
      <c r="U143" s="63">
        <v>0</v>
      </c>
      <c r="V143" s="63">
        <v>-19.96</v>
      </c>
      <c r="W143" s="63">
        <v>3.53</v>
      </c>
      <c r="X143" s="63">
        <v>0</v>
      </c>
      <c r="Y143" s="63">
        <v>0</v>
      </c>
      <c r="Z143" s="63">
        <v>0</v>
      </c>
      <c r="AA143" s="49"/>
      <c r="AB143" s="44">
        <v>0</v>
      </c>
      <c r="AC143" s="44">
        <v>0</v>
      </c>
      <c r="AE143" s="28" t="s">
        <v>110</v>
      </c>
    </row>
    <row r="144" spans="1:33" ht="15.75" customHeight="1" x14ac:dyDescent="0.25">
      <c r="A144" s="35"/>
      <c r="B144" s="36">
        <f t="shared" si="5"/>
        <v>1</v>
      </c>
      <c r="C144" s="37" t="str">
        <f t="shared" si="4"/>
        <v>Detail</v>
      </c>
      <c r="D144" s="153"/>
      <c r="E144" s="60" t="s">
        <v>129</v>
      </c>
      <c r="F144" s="45"/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41.699999999999996</v>
      </c>
      <c r="Z144" s="63">
        <v>0</v>
      </c>
      <c r="AA144" s="49"/>
      <c r="AB144" s="44">
        <v>0</v>
      </c>
      <c r="AC144" s="44">
        <v>41.699999999999996</v>
      </c>
      <c r="AE144" s="28" t="s">
        <v>110</v>
      </c>
    </row>
    <row r="145" spans="1:33" ht="15.75" customHeight="1" x14ac:dyDescent="0.25">
      <c r="A145" s="35"/>
      <c r="B145" s="36">
        <f t="shared" si="5"/>
        <v>3</v>
      </c>
      <c r="C145" s="37" t="str">
        <f t="shared" si="4"/>
        <v>Detail</v>
      </c>
      <c r="D145" s="153"/>
      <c r="E145" s="60" t="s">
        <v>130</v>
      </c>
      <c r="F145" s="45"/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30.41</v>
      </c>
      <c r="T145" s="63">
        <v>0</v>
      </c>
      <c r="U145" s="63">
        <v>0</v>
      </c>
      <c r="V145" s="63">
        <v>0</v>
      </c>
      <c r="W145" s="63">
        <v>27.34</v>
      </c>
      <c r="X145" s="63">
        <v>0</v>
      </c>
      <c r="Y145" s="63">
        <v>-13.179999999999996</v>
      </c>
      <c r="Z145" s="63">
        <v>0</v>
      </c>
      <c r="AA145" s="49"/>
      <c r="AB145" s="44">
        <v>0</v>
      </c>
      <c r="AC145" s="44">
        <v>44.57</v>
      </c>
      <c r="AE145" s="28" t="s">
        <v>110</v>
      </c>
    </row>
    <row r="146" spans="1:33" ht="15.75" customHeight="1" x14ac:dyDescent="0.25">
      <c r="A146" s="35"/>
      <c r="B146" s="36">
        <f t="shared" si="5"/>
        <v>5</v>
      </c>
      <c r="C146" s="37" t="str">
        <f t="shared" si="4"/>
        <v>Detail</v>
      </c>
      <c r="D146" s="153"/>
      <c r="E146" s="60" t="s">
        <v>131</v>
      </c>
      <c r="F146" s="45"/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6.6199999999999992</v>
      </c>
      <c r="S146" s="44">
        <v>6.54</v>
      </c>
      <c r="T146" s="44">
        <v>0</v>
      </c>
      <c r="U146" s="44">
        <v>0</v>
      </c>
      <c r="V146" s="44">
        <v>-9.9499999999999993</v>
      </c>
      <c r="W146" s="44">
        <v>3.33</v>
      </c>
      <c r="X146" s="44">
        <v>-6.54</v>
      </c>
      <c r="Y146" s="44">
        <v>0</v>
      </c>
      <c r="Z146" s="44">
        <v>0</v>
      </c>
      <c r="AA146" s="49"/>
      <c r="AB146" s="44">
        <v>0</v>
      </c>
      <c r="AC146" s="44">
        <v>0</v>
      </c>
      <c r="AE146" s="28" t="s">
        <v>110</v>
      </c>
    </row>
    <row r="147" spans="1:33" s="42" customFormat="1" ht="15.75" customHeight="1" thickBot="1" x14ac:dyDescent="0.3">
      <c r="A147" s="64"/>
      <c r="B147" s="36">
        <f t="shared" si="5"/>
        <v>1</v>
      </c>
      <c r="C147" s="37" t="str">
        <f t="shared" si="4"/>
        <v>Detail</v>
      </c>
      <c r="D147" s="153"/>
      <c r="E147" s="60" t="s">
        <v>132</v>
      </c>
      <c r="F147" s="45"/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16.2</v>
      </c>
      <c r="Z147" s="44">
        <v>0</v>
      </c>
      <c r="AA147" s="49"/>
      <c r="AB147" s="44">
        <v>0</v>
      </c>
      <c r="AC147" s="44">
        <v>16.2</v>
      </c>
      <c r="AD147" s="41"/>
      <c r="AE147" s="65" t="s">
        <v>110</v>
      </c>
      <c r="AF147" s="41"/>
    </row>
    <row r="148" spans="1:33" s="42" customFormat="1" ht="23.25" hidden="1" customHeight="1" collapsed="1" x14ac:dyDescent="0.25">
      <c r="A148" s="155"/>
      <c r="B148" s="36">
        <f t="shared" si="5"/>
        <v>0</v>
      </c>
      <c r="C148" s="37" t="str">
        <f t="shared" si="4"/>
        <v>hide</v>
      </c>
      <c r="D148" s="153"/>
      <c r="E148" s="60" t="s">
        <v>133</v>
      </c>
      <c r="F148" s="45"/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49"/>
      <c r="AB148" s="44">
        <v>0</v>
      </c>
      <c r="AC148" s="44">
        <v>0</v>
      </c>
      <c r="AD148" s="41"/>
      <c r="AE148" s="28" t="s">
        <v>134</v>
      </c>
      <c r="AF148" s="41"/>
    </row>
    <row r="149" spans="1:33" ht="15.75" hidden="1" customHeight="1" x14ac:dyDescent="0.25">
      <c r="A149" s="35"/>
      <c r="B149" s="36">
        <f t="shared" si="5"/>
        <v>0</v>
      </c>
      <c r="C149" s="37" t="str">
        <f t="shared" si="4"/>
        <v>hide</v>
      </c>
      <c r="D149" s="153"/>
      <c r="E149" s="60" t="s">
        <v>135</v>
      </c>
      <c r="F149" s="45"/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49"/>
      <c r="AB149" s="44">
        <v>0</v>
      </c>
      <c r="AC149" s="44">
        <v>0</v>
      </c>
      <c r="AE149" s="28" t="s">
        <v>134</v>
      </c>
    </row>
    <row r="150" spans="1:33" ht="15.75" hidden="1" customHeight="1" x14ac:dyDescent="0.25">
      <c r="A150" s="35"/>
      <c r="B150" s="36">
        <f t="shared" si="5"/>
        <v>0</v>
      </c>
      <c r="C150" s="37" t="str">
        <f t="shared" si="4"/>
        <v>hide</v>
      </c>
      <c r="D150" s="153"/>
      <c r="E150" s="60" t="s">
        <v>136</v>
      </c>
      <c r="F150" s="45"/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49"/>
      <c r="AB150" s="44">
        <v>0</v>
      </c>
      <c r="AC150" s="44">
        <v>0</v>
      </c>
      <c r="AE150" s="28" t="s">
        <v>134</v>
      </c>
    </row>
    <row r="151" spans="1:33" ht="15.75" hidden="1" customHeight="1" collapsed="1" x14ac:dyDescent="0.25">
      <c r="A151" s="35"/>
      <c r="B151" s="36">
        <f t="shared" si="5"/>
        <v>0</v>
      </c>
      <c r="C151" s="37" t="str">
        <f t="shared" si="4"/>
        <v>hide</v>
      </c>
      <c r="D151" s="153"/>
      <c r="E151" s="60" t="s">
        <v>137</v>
      </c>
      <c r="F151" s="45"/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49"/>
      <c r="AB151" s="44">
        <v>0</v>
      </c>
      <c r="AC151" s="44">
        <v>0</v>
      </c>
      <c r="AE151" s="28" t="s">
        <v>138</v>
      </c>
    </row>
    <row r="152" spans="1:33" ht="15.75" hidden="1" customHeight="1" x14ac:dyDescent="0.25">
      <c r="A152" s="35"/>
      <c r="B152" s="36">
        <f t="shared" si="5"/>
        <v>0</v>
      </c>
      <c r="C152" s="37" t="str">
        <f t="shared" si="4"/>
        <v>hide</v>
      </c>
      <c r="D152" s="153"/>
      <c r="E152" s="60" t="s">
        <v>139</v>
      </c>
      <c r="F152" s="45"/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49"/>
      <c r="AB152" s="44">
        <v>0</v>
      </c>
      <c r="AC152" s="44">
        <v>0</v>
      </c>
      <c r="AE152" s="28" t="s">
        <v>138</v>
      </c>
    </row>
    <row r="153" spans="1:33" ht="15.75" hidden="1" customHeight="1" x14ac:dyDescent="0.25">
      <c r="A153" s="35"/>
      <c r="B153" s="36">
        <f t="shared" si="5"/>
        <v>0</v>
      </c>
      <c r="C153" s="37" t="str">
        <f t="shared" si="4"/>
        <v>hide</v>
      </c>
      <c r="D153" s="153"/>
      <c r="E153" s="60" t="s">
        <v>140</v>
      </c>
      <c r="F153" s="45"/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49"/>
      <c r="AB153" s="44">
        <v>0</v>
      </c>
      <c r="AC153" s="44">
        <v>0</v>
      </c>
      <c r="AE153" s="28" t="s">
        <v>138</v>
      </c>
    </row>
    <row r="154" spans="1:33" ht="15.75" hidden="1" customHeight="1" x14ac:dyDescent="0.25">
      <c r="A154" s="35"/>
      <c r="B154" s="36">
        <f t="shared" si="5"/>
        <v>0</v>
      </c>
      <c r="C154" s="37" t="str">
        <f t="shared" si="4"/>
        <v>hide</v>
      </c>
      <c r="D154" s="153"/>
      <c r="E154" s="60" t="s">
        <v>141</v>
      </c>
      <c r="F154" s="45"/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49"/>
      <c r="AB154" s="44">
        <v>0</v>
      </c>
      <c r="AC154" s="44">
        <v>0</v>
      </c>
      <c r="AE154" s="28" t="s">
        <v>138</v>
      </c>
    </row>
    <row r="155" spans="1:33" ht="15.75" hidden="1" customHeight="1" x14ac:dyDescent="0.25">
      <c r="A155" s="35"/>
      <c r="B155" s="36">
        <f t="shared" si="5"/>
        <v>0</v>
      </c>
      <c r="C155" s="37" t="str">
        <f t="shared" si="4"/>
        <v>hide</v>
      </c>
      <c r="D155" s="153"/>
      <c r="E155" s="60" t="s">
        <v>142</v>
      </c>
      <c r="F155" s="45"/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49"/>
      <c r="AB155" s="44">
        <v>0</v>
      </c>
      <c r="AC155" s="44">
        <v>0</v>
      </c>
      <c r="AE155" s="28" t="s">
        <v>143</v>
      </c>
    </row>
    <row r="156" spans="1:33" ht="15.75" hidden="1" customHeight="1" x14ac:dyDescent="0.25">
      <c r="A156" s="35"/>
      <c r="B156" s="36">
        <f t="shared" si="5"/>
        <v>0</v>
      </c>
      <c r="C156" s="37" t="str">
        <f t="shared" si="4"/>
        <v>hide</v>
      </c>
      <c r="D156" s="153"/>
      <c r="E156" s="60" t="s">
        <v>144</v>
      </c>
      <c r="F156" s="45" t="s">
        <v>31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40"/>
      <c r="AB156" s="44">
        <v>0</v>
      </c>
      <c r="AC156" s="44">
        <v>0</v>
      </c>
      <c r="AD156" s="41"/>
      <c r="AE156" s="28" t="s">
        <v>145</v>
      </c>
      <c r="AF156" s="41"/>
      <c r="AG156" s="42"/>
    </row>
    <row r="157" spans="1:33" ht="15.75" hidden="1" customHeight="1" x14ac:dyDescent="0.25">
      <c r="A157" s="35"/>
      <c r="B157" s="36">
        <f t="shared" si="5"/>
        <v>0</v>
      </c>
      <c r="C157" s="37" t="str">
        <f t="shared" si="4"/>
        <v>hide</v>
      </c>
      <c r="D157" s="153"/>
      <c r="E157" s="60" t="s">
        <v>146</v>
      </c>
      <c r="F157" s="45" t="s">
        <v>31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40"/>
      <c r="AB157" s="44">
        <v>0</v>
      </c>
      <c r="AC157" s="44">
        <v>0</v>
      </c>
      <c r="AD157" s="41"/>
      <c r="AE157" s="28" t="s">
        <v>145</v>
      </c>
      <c r="AF157" s="41"/>
      <c r="AG157" s="42"/>
    </row>
    <row r="158" spans="1:33" ht="15.75" hidden="1" customHeight="1" x14ac:dyDescent="0.25">
      <c r="A158" s="35"/>
      <c r="B158" s="36">
        <f t="shared" si="5"/>
        <v>0</v>
      </c>
      <c r="C158" s="37" t="str">
        <f t="shared" si="4"/>
        <v>hide</v>
      </c>
      <c r="D158" s="153"/>
      <c r="E158" s="60" t="s">
        <v>147</v>
      </c>
      <c r="F158" s="45"/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49"/>
      <c r="AB158" s="44">
        <v>0</v>
      </c>
      <c r="AC158" s="44">
        <v>0</v>
      </c>
      <c r="AE158" s="28" t="s">
        <v>145</v>
      </c>
    </row>
    <row r="159" spans="1:33" ht="15.75" hidden="1" customHeight="1" x14ac:dyDescent="0.25">
      <c r="A159" s="35"/>
      <c r="B159" s="36">
        <f t="shared" si="5"/>
        <v>0</v>
      </c>
      <c r="C159" s="37" t="str">
        <f t="shared" si="4"/>
        <v>hide</v>
      </c>
      <c r="D159" s="153"/>
      <c r="E159" s="60" t="s">
        <v>148</v>
      </c>
      <c r="F159" s="45"/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49"/>
      <c r="AB159" s="44">
        <v>0</v>
      </c>
      <c r="AC159" s="44">
        <v>0</v>
      </c>
      <c r="AE159" s="28" t="s">
        <v>145</v>
      </c>
    </row>
    <row r="160" spans="1:33" ht="15.75" hidden="1" customHeight="1" x14ac:dyDescent="0.25">
      <c r="A160" s="35"/>
      <c r="B160" s="36">
        <f t="shared" si="5"/>
        <v>0</v>
      </c>
      <c r="C160" s="37" t="str">
        <f t="shared" si="4"/>
        <v>hide</v>
      </c>
      <c r="D160" s="153"/>
      <c r="E160" s="60" t="s">
        <v>149</v>
      </c>
      <c r="F160" s="45"/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49"/>
      <c r="AB160" s="44">
        <v>0</v>
      </c>
      <c r="AC160" s="44">
        <v>0</v>
      </c>
      <c r="AE160" s="28" t="s">
        <v>145</v>
      </c>
    </row>
    <row r="161" spans="1:31" ht="15.75" hidden="1" customHeight="1" x14ac:dyDescent="0.25">
      <c r="A161" s="35"/>
      <c r="B161" s="36">
        <f t="shared" si="5"/>
        <v>0</v>
      </c>
      <c r="C161" s="37" t="str">
        <f t="shared" ref="C161:C216" si="6">IF(B161=0,"hide",IF(OR(AE161="Wind",AE161="DSM, Class 1"),"Detail",""))</f>
        <v>hide</v>
      </c>
      <c r="D161" s="153"/>
      <c r="E161" s="60" t="s">
        <v>150</v>
      </c>
      <c r="F161" s="45"/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49"/>
      <c r="AB161" s="44">
        <v>0</v>
      </c>
      <c r="AC161" s="44">
        <v>0</v>
      </c>
      <c r="AE161" s="28" t="s">
        <v>145</v>
      </c>
    </row>
    <row r="162" spans="1:31" ht="15.75" hidden="1" customHeight="1" x14ac:dyDescent="0.25">
      <c r="A162" s="35"/>
      <c r="B162" s="36">
        <f t="shared" si="5"/>
        <v>0</v>
      </c>
      <c r="C162" s="37" t="str">
        <f t="shared" si="6"/>
        <v>hide</v>
      </c>
      <c r="D162" s="153"/>
      <c r="E162" s="60" t="s">
        <v>42</v>
      </c>
      <c r="F162" s="45"/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49"/>
      <c r="AB162" s="44">
        <v>0</v>
      </c>
      <c r="AC162" s="44">
        <v>0</v>
      </c>
      <c r="AE162" s="28" t="s">
        <v>145</v>
      </c>
    </row>
    <row r="163" spans="1:31" ht="15.75" hidden="1" customHeight="1" x14ac:dyDescent="0.25">
      <c r="A163" s="35"/>
      <c r="B163" s="36">
        <f t="shared" si="5"/>
        <v>0</v>
      </c>
      <c r="C163" s="37" t="str">
        <f t="shared" si="6"/>
        <v>hide</v>
      </c>
      <c r="D163" s="153"/>
      <c r="E163" s="60" t="s">
        <v>42</v>
      </c>
      <c r="F163" s="45"/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49"/>
      <c r="AB163" s="44">
        <v>0</v>
      </c>
      <c r="AC163" s="44">
        <v>0</v>
      </c>
      <c r="AE163" s="28" t="s">
        <v>145</v>
      </c>
    </row>
    <row r="164" spans="1:31" ht="15.75" hidden="1" customHeight="1" x14ac:dyDescent="0.25">
      <c r="A164" s="66"/>
      <c r="B164" s="36">
        <f t="shared" si="5"/>
        <v>0</v>
      </c>
      <c r="C164" s="37" t="str">
        <f t="shared" si="6"/>
        <v>hide</v>
      </c>
      <c r="D164" s="153"/>
      <c r="E164" s="60" t="s">
        <v>42</v>
      </c>
      <c r="F164" s="45"/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49"/>
      <c r="AB164" s="44">
        <v>0</v>
      </c>
      <c r="AC164" s="44">
        <v>0</v>
      </c>
      <c r="AE164" s="28" t="s">
        <v>145</v>
      </c>
    </row>
    <row r="165" spans="1:31" ht="15.75" hidden="1" customHeight="1" x14ac:dyDescent="0.25">
      <c r="A165" s="35"/>
      <c r="B165" s="36">
        <f t="shared" si="5"/>
        <v>0</v>
      </c>
      <c r="C165" s="37" t="str">
        <f t="shared" si="6"/>
        <v>hide</v>
      </c>
      <c r="D165" s="153"/>
      <c r="E165" s="60" t="s">
        <v>42</v>
      </c>
      <c r="F165" s="45"/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49"/>
      <c r="AB165" s="44">
        <v>0</v>
      </c>
      <c r="AC165" s="44">
        <v>0</v>
      </c>
      <c r="AE165" s="28" t="s">
        <v>145</v>
      </c>
    </row>
    <row r="166" spans="1:31" ht="15.75" hidden="1" customHeight="1" x14ac:dyDescent="0.25">
      <c r="A166" s="35"/>
      <c r="B166" s="36">
        <f t="shared" si="5"/>
        <v>0</v>
      </c>
      <c r="C166" s="37" t="str">
        <f t="shared" si="6"/>
        <v>hide</v>
      </c>
      <c r="D166" s="153"/>
      <c r="E166" s="60" t="s">
        <v>42</v>
      </c>
      <c r="F166" s="45"/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0</v>
      </c>
      <c r="Z166" s="63">
        <v>0</v>
      </c>
      <c r="AA166" s="49"/>
      <c r="AB166" s="44">
        <v>0</v>
      </c>
      <c r="AC166" s="44">
        <v>0</v>
      </c>
      <c r="AE166" s="28" t="s">
        <v>145</v>
      </c>
    </row>
    <row r="167" spans="1:31" ht="15.75" hidden="1" customHeight="1" x14ac:dyDescent="0.25">
      <c r="A167" s="35"/>
      <c r="B167" s="36">
        <f t="shared" si="5"/>
        <v>0</v>
      </c>
      <c r="C167" s="37" t="str">
        <f t="shared" si="6"/>
        <v>hide</v>
      </c>
      <c r="D167" s="153"/>
      <c r="E167" s="60" t="s">
        <v>42</v>
      </c>
      <c r="F167" s="45"/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49"/>
      <c r="AB167" s="44">
        <v>0</v>
      </c>
      <c r="AC167" s="44">
        <v>0</v>
      </c>
      <c r="AE167" s="28" t="s">
        <v>145</v>
      </c>
    </row>
    <row r="168" spans="1:31" ht="15.75" hidden="1" customHeight="1" x14ac:dyDescent="0.25">
      <c r="A168" s="35"/>
      <c r="B168" s="36">
        <f t="shared" si="5"/>
        <v>0</v>
      </c>
      <c r="C168" s="37" t="str">
        <f t="shared" si="6"/>
        <v>hide</v>
      </c>
      <c r="D168" s="153"/>
      <c r="E168" s="60" t="s">
        <v>42</v>
      </c>
      <c r="F168" s="45"/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49"/>
      <c r="AB168" s="44">
        <v>0</v>
      </c>
      <c r="AC168" s="44">
        <v>0</v>
      </c>
      <c r="AE168" s="28" t="s">
        <v>145</v>
      </c>
    </row>
    <row r="169" spans="1:31" ht="15.75" hidden="1" customHeight="1" x14ac:dyDescent="0.25">
      <c r="A169" s="35"/>
      <c r="B169" s="36">
        <f t="shared" si="5"/>
        <v>0</v>
      </c>
      <c r="C169" s="37" t="str">
        <f t="shared" si="6"/>
        <v>hide</v>
      </c>
      <c r="D169" s="153"/>
      <c r="E169" s="60" t="s">
        <v>42</v>
      </c>
      <c r="F169" s="45"/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49"/>
      <c r="AB169" s="44">
        <v>0</v>
      </c>
      <c r="AC169" s="44">
        <v>0</v>
      </c>
      <c r="AE169" s="28" t="s">
        <v>145</v>
      </c>
    </row>
    <row r="170" spans="1:31" ht="15.75" hidden="1" customHeight="1" x14ac:dyDescent="0.25">
      <c r="A170" s="35"/>
      <c r="B170" s="36">
        <f t="shared" si="5"/>
        <v>0</v>
      </c>
      <c r="C170" s="37" t="str">
        <f t="shared" si="6"/>
        <v>hide</v>
      </c>
      <c r="D170" s="153"/>
      <c r="E170" s="60" t="s">
        <v>42</v>
      </c>
      <c r="F170" s="45"/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49"/>
      <c r="AB170" s="44">
        <v>0</v>
      </c>
      <c r="AC170" s="44">
        <v>0</v>
      </c>
      <c r="AE170" s="28" t="s">
        <v>145</v>
      </c>
    </row>
    <row r="171" spans="1:31" ht="15.75" hidden="1" customHeight="1" x14ac:dyDescent="0.25">
      <c r="A171" s="35"/>
      <c r="B171" s="36">
        <f t="shared" si="5"/>
        <v>0</v>
      </c>
      <c r="C171" s="37" t="str">
        <f t="shared" si="6"/>
        <v>hide</v>
      </c>
      <c r="D171" s="153"/>
      <c r="E171" s="60" t="s">
        <v>42</v>
      </c>
      <c r="F171" s="45"/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49"/>
      <c r="AB171" s="44">
        <v>0</v>
      </c>
      <c r="AC171" s="44">
        <v>0</v>
      </c>
      <c r="AE171" s="28" t="s">
        <v>145</v>
      </c>
    </row>
    <row r="172" spans="1:31" ht="15.75" hidden="1" customHeight="1" x14ac:dyDescent="0.25">
      <c r="A172" s="35"/>
      <c r="B172" s="36">
        <f t="shared" si="5"/>
        <v>0</v>
      </c>
      <c r="C172" s="37" t="str">
        <f t="shared" si="6"/>
        <v>hide</v>
      </c>
      <c r="D172" s="153"/>
      <c r="E172" s="60" t="s">
        <v>42</v>
      </c>
      <c r="F172" s="45"/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49"/>
      <c r="AB172" s="44">
        <v>0</v>
      </c>
      <c r="AC172" s="44">
        <v>0</v>
      </c>
      <c r="AE172" s="28" t="s">
        <v>145</v>
      </c>
    </row>
    <row r="173" spans="1:31" ht="15.75" hidden="1" customHeight="1" x14ac:dyDescent="0.25">
      <c r="A173" s="35"/>
      <c r="B173" s="36">
        <f t="shared" si="5"/>
        <v>0</v>
      </c>
      <c r="C173" s="37" t="str">
        <f t="shared" si="6"/>
        <v>hide</v>
      </c>
      <c r="D173" s="153"/>
      <c r="E173" s="60" t="s">
        <v>42</v>
      </c>
      <c r="F173" s="45"/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49"/>
      <c r="AB173" s="44">
        <v>0</v>
      </c>
      <c r="AC173" s="44">
        <v>0</v>
      </c>
      <c r="AE173" s="28" t="s">
        <v>145</v>
      </c>
    </row>
    <row r="174" spans="1:31" ht="15.75" hidden="1" customHeight="1" x14ac:dyDescent="0.25">
      <c r="A174" s="35"/>
      <c r="B174" s="36">
        <f t="shared" si="5"/>
        <v>0</v>
      </c>
      <c r="C174" s="37" t="str">
        <f t="shared" si="6"/>
        <v>hide</v>
      </c>
      <c r="D174" s="153"/>
      <c r="E174" s="60" t="s">
        <v>42</v>
      </c>
      <c r="F174" s="45"/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49"/>
      <c r="AB174" s="44">
        <v>0</v>
      </c>
      <c r="AC174" s="44">
        <v>0</v>
      </c>
      <c r="AE174" s="28" t="s">
        <v>145</v>
      </c>
    </row>
    <row r="175" spans="1:31" ht="15.75" hidden="1" customHeight="1" x14ac:dyDescent="0.25">
      <c r="A175" s="35"/>
      <c r="B175" s="36">
        <f t="shared" si="5"/>
        <v>0</v>
      </c>
      <c r="C175" s="37" t="str">
        <f t="shared" si="6"/>
        <v>hide</v>
      </c>
      <c r="D175" s="153"/>
      <c r="E175" s="60" t="s">
        <v>42</v>
      </c>
      <c r="F175" s="45"/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49"/>
      <c r="AB175" s="44">
        <v>0</v>
      </c>
      <c r="AC175" s="44">
        <v>0</v>
      </c>
      <c r="AE175" s="28" t="s">
        <v>145</v>
      </c>
    </row>
    <row r="176" spans="1:31" ht="15.75" hidden="1" customHeight="1" x14ac:dyDescent="0.25">
      <c r="A176" s="35"/>
      <c r="B176" s="36">
        <f t="shared" si="5"/>
        <v>0</v>
      </c>
      <c r="C176" s="37" t="str">
        <f t="shared" si="6"/>
        <v>hide</v>
      </c>
      <c r="D176" s="153"/>
      <c r="E176" s="60" t="s">
        <v>42</v>
      </c>
      <c r="F176" s="45"/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49"/>
      <c r="AB176" s="44">
        <v>0</v>
      </c>
      <c r="AC176" s="44">
        <v>0</v>
      </c>
      <c r="AE176" s="28" t="s">
        <v>145</v>
      </c>
    </row>
    <row r="177" spans="1:31" ht="15.75" hidden="1" customHeight="1" x14ac:dyDescent="0.25">
      <c r="A177" s="35"/>
      <c r="B177" s="36">
        <f t="shared" si="5"/>
        <v>0</v>
      </c>
      <c r="C177" s="37" t="str">
        <f t="shared" si="6"/>
        <v>hide</v>
      </c>
      <c r="D177" s="153"/>
      <c r="E177" s="60" t="s">
        <v>42</v>
      </c>
      <c r="F177" s="45"/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49"/>
      <c r="AB177" s="44">
        <v>0</v>
      </c>
      <c r="AC177" s="44">
        <v>0</v>
      </c>
      <c r="AE177" s="28" t="s">
        <v>145</v>
      </c>
    </row>
    <row r="178" spans="1:31" ht="15.75" hidden="1" customHeight="1" x14ac:dyDescent="0.25">
      <c r="A178" s="35"/>
      <c r="B178" s="36">
        <f t="shared" si="5"/>
        <v>0</v>
      </c>
      <c r="C178" s="37" t="str">
        <f t="shared" si="6"/>
        <v>hide</v>
      </c>
      <c r="D178" s="153"/>
      <c r="E178" s="60" t="s">
        <v>42</v>
      </c>
      <c r="F178" s="45"/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49"/>
      <c r="AB178" s="44">
        <v>0</v>
      </c>
      <c r="AC178" s="44">
        <v>0</v>
      </c>
      <c r="AE178" s="28" t="s">
        <v>145</v>
      </c>
    </row>
    <row r="179" spans="1:31" ht="15.75" hidden="1" customHeight="1" x14ac:dyDescent="0.25">
      <c r="A179" s="35"/>
      <c r="B179" s="36">
        <f t="shared" si="5"/>
        <v>0</v>
      </c>
      <c r="C179" s="37" t="str">
        <f t="shared" si="6"/>
        <v>hide</v>
      </c>
      <c r="D179" s="153"/>
      <c r="E179" s="60" t="s">
        <v>42</v>
      </c>
      <c r="F179" s="45"/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49"/>
      <c r="AB179" s="44">
        <v>0</v>
      </c>
      <c r="AC179" s="44">
        <v>0</v>
      </c>
      <c r="AE179" s="28" t="s">
        <v>145</v>
      </c>
    </row>
    <row r="180" spans="1:31" ht="15.75" hidden="1" customHeight="1" x14ac:dyDescent="0.25">
      <c r="A180" s="35"/>
      <c r="B180" s="36">
        <f t="shared" si="5"/>
        <v>0</v>
      </c>
      <c r="C180" s="37" t="str">
        <f t="shared" si="6"/>
        <v>hide</v>
      </c>
      <c r="D180" s="153"/>
      <c r="E180" s="60" t="s">
        <v>42</v>
      </c>
      <c r="F180" s="45"/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49"/>
      <c r="AB180" s="44">
        <v>0</v>
      </c>
      <c r="AC180" s="44">
        <v>0</v>
      </c>
      <c r="AE180" s="28" t="s">
        <v>145</v>
      </c>
    </row>
    <row r="181" spans="1:31" ht="15.75" hidden="1" customHeight="1" x14ac:dyDescent="0.25">
      <c r="A181" s="35"/>
      <c r="B181" s="36">
        <f t="shared" si="5"/>
        <v>0</v>
      </c>
      <c r="C181" s="37" t="str">
        <f t="shared" si="6"/>
        <v>hide</v>
      </c>
      <c r="D181" s="153"/>
      <c r="E181" s="60" t="s">
        <v>42</v>
      </c>
      <c r="F181" s="45"/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0</v>
      </c>
      <c r="W181" s="63">
        <v>0</v>
      </c>
      <c r="X181" s="63">
        <v>0</v>
      </c>
      <c r="Y181" s="63">
        <v>0</v>
      </c>
      <c r="Z181" s="63">
        <v>0</v>
      </c>
      <c r="AA181" s="49"/>
      <c r="AB181" s="44">
        <v>0</v>
      </c>
      <c r="AC181" s="44">
        <v>0</v>
      </c>
      <c r="AE181" s="28" t="s">
        <v>145</v>
      </c>
    </row>
    <row r="182" spans="1:31" ht="15.75" hidden="1" customHeight="1" x14ac:dyDescent="0.25">
      <c r="A182" s="35"/>
      <c r="B182" s="36">
        <f t="shared" si="5"/>
        <v>0</v>
      </c>
      <c r="C182" s="37" t="str">
        <f t="shared" si="6"/>
        <v>hide</v>
      </c>
      <c r="D182" s="153"/>
      <c r="E182" s="60" t="s">
        <v>42</v>
      </c>
      <c r="F182" s="45"/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49"/>
      <c r="AB182" s="44">
        <v>0</v>
      </c>
      <c r="AC182" s="44">
        <v>0</v>
      </c>
      <c r="AE182" s="28" t="s">
        <v>145</v>
      </c>
    </row>
    <row r="183" spans="1:31" ht="15.75" hidden="1" customHeight="1" x14ac:dyDescent="0.25">
      <c r="A183" s="35"/>
      <c r="B183" s="36">
        <f t="shared" si="5"/>
        <v>0</v>
      </c>
      <c r="C183" s="37" t="str">
        <f t="shared" si="6"/>
        <v>hide</v>
      </c>
      <c r="D183" s="153"/>
      <c r="E183" s="60" t="s">
        <v>42</v>
      </c>
      <c r="F183" s="45"/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49"/>
      <c r="AB183" s="44">
        <v>0</v>
      </c>
      <c r="AC183" s="44">
        <v>0</v>
      </c>
      <c r="AE183" s="28" t="s">
        <v>145</v>
      </c>
    </row>
    <row r="184" spans="1:31" ht="15.75" hidden="1" customHeight="1" x14ac:dyDescent="0.25">
      <c r="A184" s="35"/>
      <c r="B184" s="36">
        <f t="shared" si="5"/>
        <v>0</v>
      </c>
      <c r="C184" s="37" t="str">
        <f t="shared" si="6"/>
        <v>hide</v>
      </c>
      <c r="D184" s="153"/>
      <c r="E184" s="60" t="s">
        <v>42</v>
      </c>
      <c r="F184" s="45"/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49"/>
      <c r="AB184" s="44">
        <v>0</v>
      </c>
      <c r="AC184" s="44">
        <v>0</v>
      </c>
      <c r="AE184" s="28" t="s">
        <v>145</v>
      </c>
    </row>
    <row r="185" spans="1:31" ht="15.75" hidden="1" customHeight="1" x14ac:dyDescent="0.25">
      <c r="A185" s="35"/>
      <c r="B185" s="36">
        <f t="shared" si="5"/>
        <v>0</v>
      </c>
      <c r="C185" s="37" t="str">
        <f t="shared" si="6"/>
        <v>hide</v>
      </c>
      <c r="D185" s="153"/>
      <c r="E185" s="60" t="s">
        <v>42</v>
      </c>
      <c r="F185" s="45"/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49"/>
      <c r="AB185" s="44">
        <v>0</v>
      </c>
      <c r="AC185" s="44">
        <v>0</v>
      </c>
      <c r="AE185" s="28" t="s">
        <v>145</v>
      </c>
    </row>
    <row r="186" spans="1:31" ht="15.75" hidden="1" customHeight="1" thickBot="1" x14ac:dyDescent="0.3">
      <c r="A186" s="35"/>
      <c r="B186" s="36">
        <f t="shared" si="5"/>
        <v>0</v>
      </c>
      <c r="C186" s="37" t="str">
        <f t="shared" si="6"/>
        <v>hide</v>
      </c>
      <c r="D186" s="153"/>
      <c r="E186" s="60" t="s">
        <v>42</v>
      </c>
      <c r="F186" s="45"/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49"/>
      <c r="AB186" s="46">
        <v>0</v>
      </c>
      <c r="AC186" s="46">
        <v>0</v>
      </c>
      <c r="AE186" s="28" t="s">
        <v>145</v>
      </c>
    </row>
    <row r="187" spans="1:31" ht="15.75" customHeight="1" thickBot="1" x14ac:dyDescent="0.3">
      <c r="A187" s="35"/>
      <c r="B187" s="36">
        <f t="shared" si="5"/>
        <v>6</v>
      </c>
      <c r="C187" s="37" t="str">
        <f t="shared" si="6"/>
        <v>Detail</v>
      </c>
      <c r="D187" s="153"/>
      <c r="E187" s="55" t="s">
        <v>151</v>
      </c>
      <c r="F187" s="56"/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0</v>
      </c>
      <c r="R187" s="67">
        <v>10.11</v>
      </c>
      <c r="S187" s="67">
        <v>49.89</v>
      </c>
      <c r="T187" s="67">
        <v>0</v>
      </c>
      <c r="U187" s="67">
        <v>0</v>
      </c>
      <c r="V187" s="67">
        <v>-29.91</v>
      </c>
      <c r="W187" s="67">
        <v>34.200000000000003</v>
      </c>
      <c r="X187" s="67">
        <v>-6.54</v>
      </c>
      <c r="Y187" s="67">
        <v>44.72</v>
      </c>
      <c r="Z187" s="67">
        <v>0</v>
      </c>
      <c r="AA187" s="49"/>
      <c r="AB187" s="67">
        <v>0</v>
      </c>
      <c r="AC187" s="67">
        <v>102.46999999999998</v>
      </c>
      <c r="AE187" s="28" t="s">
        <v>145</v>
      </c>
    </row>
    <row r="188" spans="1:31" ht="15.75" customHeight="1" x14ac:dyDescent="0.25">
      <c r="A188" s="35"/>
      <c r="B188" s="36">
        <f t="shared" si="5"/>
        <v>15</v>
      </c>
      <c r="C188" s="37" t="str">
        <f t="shared" si="6"/>
        <v>Detail</v>
      </c>
      <c r="D188" s="153"/>
      <c r="E188" s="68" t="s">
        <v>152</v>
      </c>
      <c r="F188" s="45"/>
      <c r="G188" s="63">
        <v>0</v>
      </c>
      <c r="H188" s="63">
        <v>0</v>
      </c>
      <c r="I188" s="63">
        <v>0</v>
      </c>
      <c r="J188" s="63">
        <v>0.24000000000000021</v>
      </c>
      <c r="K188" s="63">
        <v>1.0400000000000009</v>
      </c>
      <c r="L188" s="63">
        <v>0.12000000000000011</v>
      </c>
      <c r="M188" s="63">
        <v>0.35999999999999943</v>
      </c>
      <c r="N188" s="63">
        <v>0.35999999999999943</v>
      </c>
      <c r="O188" s="63">
        <v>0.36999999999999922</v>
      </c>
      <c r="P188" s="63">
        <v>0.61000000000000032</v>
      </c>
      <c r="Q188" s="63">
        <v>0.24000000000000021</v>
      </c>
      <c r="R188" s="63">
        <v>0.24000000000000021</v>
      </c>
      <c r="S188" s="63">
        <v>0.32000000000000028</v>
      </c>
      <c r="T188" s="63">
        <v>0.24000000000000021</v>
      </c>
      <c r="U188" s="63">
        <v>0</v>
      </c>
      <c r="V188" s="63">
        <v>6.9999999999999396E-2</v>
      </c>
      <c r="W188" s="63">
        <v>0.12000000000000011</v>
      </c>
      <c r="X188" s="63">
        <v>-4.0000000000000036E-2</v>
      </c>
      <c r="Y188" s="63">
        <v>4.9999999999999822E-2</v>
      </c>
      <c r="Z188" s="63">
        <v>0</v>
      </c>
      <c r="AA188" s="69"/>
      <c r="AB188" s="63">
        <v>3.1000000000000085</v>
      </c>
      <c r="AC188" s="63">
        <v>4.340000000000046</v>
      </c>
      <c r="AE188" s="28" t="s">
        <v>145</v>
      </c>
    </row>
    <row r="189" spans="1:31" ht="15.75" customHeight="1" x14ac:dyDescent="0.25">
      <c r="A189" s="35"/>
      <c r="B189" s="36">
        <f t="shared" si="5"/>
        <v>13</v>
      </c>
      <c r="C189" s="37" t="str">
        <f t="shared" si="6"/>
        <v>Detail</v>
      </c>
      <c r="D189" s="153"/>
      <c r="E189" s="68" t="s">
        <v>153</v>
      </c>
      <c r="F189" s="45"/>
      <c r="G189" s="63">
        <v>0</v>
      </c>
      <c r="H189" s="63">
        <v>0</v>
      </c>
      <c r="I189" s="63">
        <v>0</v>
      </c>
      <c r="J189" s="63">
        <v>15.900000000000006</v>
      </c>
      <c r="K189" s="63">
        <v>14.200000000000003</v>
      </c>
      <c r="L189" s="63">
        <v>13.700000000000017</v>
      </c>
      <c r="M189" s="63">
        <v>7.5</v>
      </c>
      <c r="N189" s="63">
        <v>3.5999999999999943</v>
      </c>
      <c r="O189" s="63">
        <v>2.3999999999999915</v>
      </c>
      <c r="P189" s="63">
        <v>2</v>
      </c>
      <c r="Q189" s="63">
        <v>1.7000000000000171</v>
      </c>
      <c r="R189" s="63">
        <v>2.5999999999999943</v>
      </c>
      <c r="S189" s="63">
        <v>0.90000000000000568</v>
      </c>
      <c r="T189" s="63">
        <v>0</v>
      </c>
      <c r="U189" s="63">
        <v>0</v>
      </c>
      <c r="V189" s="63">
        <v>0</v>
      </c>
      <c r="W189" s="63">
        <v>2.2999999999999972</v>
      </c>
      <c r="X189" s="63">
        <v>-1</v>
      </c>
      <c r="Y189" s="63">
        <v>2.2999999999999972</v>
      </c>
      <c r="Z189" s="63">
        <v>0</v>
      </c>
      <c r="AA189" s="69"/>
      <c r="AB189" s="63">
        <v>59.299999999999955</v>
      </c>
      <c r="AC189" s="63">
        <v>68.099999999999909</v>
      </c>
      <c r="AE189" s="28" t="s">
        <v>145</v>
      </c>
    </row>
    <row r="190" spans="1:31" ht="15.75" customHeight="1" thickBot="1" x14ac:dyDescent="0.3">
      <c r="A190" s="35"/>
      <c r="B190" s="36">
        <f t="shared" si="5"/>
        <v>13</v>
      </c>
      <c r="C190" s="37" t="str">
        <f t="shared" si="6"/>
        <v>Detail</v>
      </c>
      <c r="D190" s="153"/>
      <c r="E190" s="68" t="s">
        <v>154</v>
      </c>
      <c r="F190" s="45"/>
      <c r="G190" s="63">
        <v>0</v>
      </c>
      <c r="H190" s="63">
        <v>0</v>
      </c>
      <c r="I190" s="63">
        <v>0</v>
      </c>
      <c r="J190" s="63">
        <v>0.21000000000000085</v>
      </c>
      <c r="K190" s="63">
        <v>0.22999999999999865</v>
      </c>
      <c r="L190" s="63">
        <v>0.93000000000000149</v>
      </c>
      <c r="M190" s="63">
        <v>0.70000000000000107</v>
      </c>
      <c r="N190" s="63">
        <v>0.83999999999999808</v>
      </c>
      <c r="O190" s="63">
        <v>0.83999999999999986</v>
      </c>
      <c r="P190" s="63">
        <v>0.84000000000000341</v>
      </c>
      <c r="Q190" s="63">
        <v>0.32000000000000028</v>
      </c>
      <c r="R190" s="63">
        <v>0.33000000000000007</v>
      </c>
      <c r="S190" s="63">
        <v>0.21999999999999886</v>
      </c>
      <c r="T190" s="63">
        <v>0.23999999999999844</v>
      </c>
      <c r="U190" s="63">
        <v>0</v>
      </c>
      <c r="V190" s="63">
        <v>0</v>
      </c>
      <c r="W190" s="63">
        <v>0.26999999999999957</v>
      </c>
      <c r="X190" s="63">
        <v>0</v>
      </c>
      <c r="Y190" s="63">
        <v>0.28000000000000114</v>
      </c>
      <c r="Z190" s="63">
        <v>0</v>
      </c>
      <c r="AA190" s="69"/>
      <c r="AB190" s="156">
        <v>4.5900000000000034</v>
      </c>
      <c r="AC190" s="156">
        <v>6.2499999999999432</v>
      </c>
      <c r="AE190" s="28" t="s">
        <v>145</v>
      </c>
    </row>
    <row r="191" spans="1:31" ht="15.75" customHeight="1" thickBot="1" x14ac:dyDescent="0.3">
      <c r="A191" s="35"/>
      <c r="B191" s="36">
        <f t="shared" si="5"/>
        <v>15</v>
      </c>
      <c r="C191" s="37" t="str">
        <f t="shared" si="6"/>
        <v>Detail</v>
      </c>
      <c r="D191" s="153"/>
      <c r="E191" s="55" t="s">
        <v>155</v>
      </c>
      <c r="F191" s="56"/>
      <c r="G191" s="67">
        <v>0</v>
      </c>
      <c r="H191" s="67">
        <v>0</v>
      </c>
      <c r="I191" s="67">
        <v>0</v>
      </c>
      <c r="J191" s="67">
        <v>16.350000000000009</v>
      </c>
      <c r="K191" s="67">
        <v>15.469999999999999</v>
      </c>
      <c r="L191" s="67">
        <v>14.750000000000014</v>
      </c>
      <c r="M191" s="67">
        <v>8.5600000000000023</v>
      </c>
      <c r="N191" s="67">
        <v>4.7999999999999829</v>
      </c>
      <c r="O191" s="67">
        <v>3.6099999999999852</v>
      </c>
      <c r="P191" s="67">
        <v>3.4500000000000171</v>
      </c>
      <c r="Q191" s="67">
        <v>2.2600000000000193</v>
      </c>
      <c r="R191" s="67">
        <v>3.1700000000000017</v>
      </c>
      <c r="S191" s="67">
        <v>1.4399999999999977</v>
      </c>
      <c r="T191" s="67">
        <v>0.48000000000001819</v>
      </c>
      <c r="U191" s="67">
        <v>0</v>
      </c>
      <c r="V191" s="67">
        <v>7.000000000000739E-2</v>
      </c>
      <c r="W191" s="67">
        <v>2.6900000000000119</v>
      </c>
      <c r="X191" s="67">
        <v>-1.039999999999992</v>
      </c>
      <c r="Y191" s="67">
        <v>2.6300000000000097</v>
      </c>
      <c r="Z191" s="67">
        <v>0</v>
      </c>
      <c r="AA191" s="69"/>
      <c r="AB191" s="67">
        <v>66.990000000000009</v>
      </c>
      <c r="AC191" s="67">
        <v>78.690000000000055</v>
      </c>
      <c r="AE191" s="28" t="s">
        <v>145</v>
      </c>
    </row>
    <row r="192" spans="1:31" ht="15.75" hidden="1" customHeight="1" x14ac:dyDescent="0.25">
      <c r="A192" s="35"/>
      <c r="B192" s="36">
        <f t="shared" si="5"/>
        <v>0</v>
      </c>
      <c r="C192" s="37" t="str">
        <f t="shared" si="6"/>
        <v>hide</v>
      </c>
      <c r="D192" s="153"/>
      <c r="E192" s="71" t="s">
        <v>156</v>
      </c>
      <c r="F192" s="45"/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63">
        <v>0</v>
      </c>
      <c r="V192" s="63">
        <v>0</v>
      </c>
      <c r="W192" s="63">
        <v>0</v>
      </c>
      <c r="X192" s="63">
        <v>0</v>
      </c>
      <c r="Y192" s="63">
        <v>0</v>
      </c>
      <c r="Z192" s="48">
        <v>0</v>
      </c>
      <c r="AA192" s="49"/>
      <c r="AB192" s="39">
        <v>0</v>
      </c>
      <c r="AC192" s="39">
        <v>0</v>
      </c>
      <c r="AE192" s="28" t="s">
        <v>145</v>
      </c>
    </row>
    <row r="193" spans="1:32" ht="15.75" hidden="1" customHeight="1" x14ac:dyDescent="0.25">
      <c r="A193" s="35"/>
      <c r="B193" s="36">
        <f t="shared" si="5"/>
        <v>0</v>
      </c>
      <c r="C193" s="37" t="str">
        <f t="shared" si="6"/>
        <v>hide</v>
      </c>
      <c r="D193" s="153"/>
      <c r="E193" s="71" t="s">
        <v>157</v>
      </c>
      <c r="F193" s="45"/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63">
        <v>0</v>
      </c>
      <c r="V193" s="63">
        <v>0</v>
      </c>
      <c r="W193" s="63">
        <v>0</v>
      </c>
      <c r="X193" s="63">
        <v>0</v>
      </c>
      <c r="Y193" s="63">
        <v>0</v>
      </c>
      <c r="Z193" s="48">
        <v>0</v>
      </c>
      <c r="AA193" s="49"/>
      <c r="AB193" s="44">
        <v>0</v>
      </c>
      <c r="AC193" s="44">
        <v>0</v>
      </c>
      <c r="AE193" s="28" t="s">
        <v>145</v>
      </c>
    </row>
    <row r="194" spans="1:32" ht="15.75" hidden="1" customHeight="1" x14ac:dyDescent="0.25">
      <c r="A194" s="35"/>
      <c r="B194" s="36">
        <f t="shared" si="5"/>
        <v>0</v>
      </c>
      <c r="C194" s="37" t="str">
        <f t="shared" si="6"/>
        <v>hide</v>
      </c>
      <c r="D194" s="153"/>
      <c r="E194" s="71" t="s">
        <v>158</v>
      </c>
      <c r="F194" s="45"/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63">
        <v>0</v>
      </c>
      <c r="V194" s="63">
        <v>0</v>
      </c>
      <c r="W194" s="63">
        <v>0</v>
      </c>
      <c r="X194" s="63">
        <v>0</v>
      </c>
      <c r="Y194" s="63">
        <v>0</v>
      </c>
      <c r="Z194" s="48">
        <v>0</v>
      </c>
      <c r="AA194" s="49"/>
      <c r="AB194" s="39">
        <v>0</v>
      </c>
      <c r="AC194" s="39">
        <v>0</v>
      </c>
      <c r="AE194" s="28" t="s">
        <v>145</v>
      </c>
    </row>
    <row r="195" spans="1:32" ht="15.75" hidden="1" customHeight="1" x14ac:dyDescent="0.25">
      <c r="A195" s="35"/>
      <c r="B195" s="36">
        <f t="shared" si="5"/>
        <v>0</v>
      </c>
      <c r="C195" s="37" t="str">
        <f t="shared" si="6"/>
        <v>hide</v>
      </c>
      <c r="D195" s="153"/>
      <c r="E195" s="71" t="s">
        <v>159</v>
      </c>
      <c r="F195" s="45"/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63">
        <v>0</v>
      </c>
      <c r="V195" s="63">
        <v>0</v>
      </c>
      <c r="W195" s="63">
        <v>0</v>
      </c>
      <c r="X195" s="63">
        <v>0</v>
      </c>
      <c r="Y195" s="63">
        <v>0</v>
      </c>
      <c r="Z195" s="63">
        <v>0</v>
      </c>
      <c r="AA195" s="49"/>
      <c r="AB195" s="44">
        <v>0</v>
      </c>
      <c r="AC195" s="44">
        <v>0</v>
      </c>
      <c r="AE195" s="28" t="s">
        <v>145</v>
      </c>
    </row>
    <row r="196" spans="1:32" ht="15.75" hidden="1" customHeight="1" x14ac:dyDescent="0.25">
      <c r="A196" s="35"/>
      <c r="B196" s="36">
        <f t="shared" si="5"/>
        <v>0</v>
      </c>
      <c r="C196" s="37" t="str">
        <f t="shared" si="6"/>
        <v>hide</v>
      </c>
      <c r="D196" s="153"/>
      <c r="E196" s="71" t="s">
        <v>160</v>
      </c>
      <c r="F196" s="45"/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63">
        <v>0</v>
      </c>
      <c r="V196" s="63">
        <v>0</v>
      </c>
      <c r="W196" s="63">
        <v>0</v>
      </c>
      <c r="X196" s="63">
        <v>0</v>
      </c>
      <c r="Y196" s="63">
        <v>0</v>
      </c>
      <c r="Z196" s="63">
        <v>0</v>
      </c>
      <c r="AA196" s="49"/>
      <c r="AB196" s="44">
        <v>0</v>
      </c>
      <c r="AC196" s="44">
        <v>0</v>
      </c>
      <c r="AE196" s="28" t="s">
        <v>145</v>
      </c>
    </row>
    <row r="197" spans="1:32" s="42" customFormat="1" ht="15.75" hidden="1" customHeight="1" x14ac:dyDescent="0.25">
      <c r="A197" s="64"/>
      <c r="B197" s="36">
        <f t="shared" si="5"/>
        <v>0</v>
      </c>
      <c r="C197" s="37" t="str">
        <f t="shared" si="6"/>
        <v>hide</v>
      </c>
      <c r="D197" s="153"/>
      <c r="E197" s="71" t="s">
        <v>42</v>
      </c>
      <c r="F197" s="45"/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9"/>
      <c r="AB197" s="39">
        <v>0</v>
      </c>
      <c r="AC197" s="39">
        <v>0</v>
      </c>
      <c r="AD197" s="41"/>
      <c r="AE197" s="65" t="s">
        <v>145</v>
      </c>
      <c r="AF197" s="41"/>
    </row>
    <row r="198" spans="1:32" ht="15.75" hidden="1" customHeight="1" x14ac:dyDescent="0.25">
      <c r="A198" s="35"/>
      <c r="B198" s="36">
        <f t="shared" si="5"/>
        <v>0</v>
      </c>
      <c r="C198" s="37" t="str">
        <f t="shared" si="6"/>
        <v>hide</v>
      </c>
      <c r="D198" s="153"/>
      <c r="E198" s="71" t="s">
        <v>42</v>
      </c>
      <c r="F198" s="45"/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8">
        <v>0</v>
      </c>
      <c r="X198" s="48">
        <v>0</v>
      </c>
      <c r="Y198" s="48">
        <v>0</v>
      </c>
      <c r="Z198" s="48">
        <v>0</v>
      </c>
      <c r="AA198" s="49"/>
      <c r="AB198" s="39">
        <v>0</v>
      </c>
      <c r="AC198" s="39">
        <v>0</v>
      </c>
      <c r="AE198" s="28" t="s">
        <v>161</v>
      </c>
    </row>
    <row r="199" spans="1:32" ht="15.75" hidden="1" customHeight="1" x14ac:dyDescent="0.25">
      <c r="A199" s="35"/>
      <c r="B199" s="36">
        <f t="shared" si="5"/>
        <v>0</v>
      </c>
      <c r="C199" s="37" t="str">
        <f t="shared" si="6"/>
        <v>hide</v>
      </c>
      <c r="D199" s="153"/>
      <c r="E199" s="71" t="s">
        <v>42</v>
      </c>
      <c r="F199" s="45"/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48">
        <v>0</v>
      </c>
      <c r="V199" s="48">
        <v>0</v>
      </c>
      <c r="W199" s="48">
        <v>0</v>
      </c>
      <c r="X199" s="48">
        <v>0</v>
      </c>
      <c r="Y199" s="48">
        <v>0</v>
      </c>
      <c r="Z199" s="48">
        <v>0</v>
      </c>
      <c r="AA199" s="49"/>
      <c r="AB199" s="39">
        <v>0</v>
      </c>
      <c r="AC199" s="39">
        <v>0</v>
      </c>
      <c r="AE199" s="28" t="s">
        <v>161</v>
      </c>
    </row>
    <row r="200" spans="1:32" ht="15.75" hidden="1" customHeight="1" x14ac:dyDescent="0.25">
      <c r="A200" s="35"/>
      <c r="B200" s="36">
        <f t="shared" si="5"/>
        <v>0</v>
      </c>
      <c r="C200" s="37" t="str">
        <f t="shared" si="6"/>
        <v>hide</v>
      </c>
      <c r="D200" s="153"/>
      <c r="E200" s="71" t="s">
        <v>162</v>
      </c>
      <c r="F200" s="45"/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48">
        <v>0</v>
      </c>
      <c r="W200" s="48">
        <v>0</v>
      </c>
      <c r="X200" s="48">
        <v>0</v>
      </c>
      <c r="Y200" s="48">
        <v>0</v>
      </c>
      <c r="Z200" s="48">
        <v>0</v>
      </c>
      <c r="AA200" s="49"/>
      <c r="AB200" s="43">
        <v>0</v>
      </c>
      <c r="AC200" s="43">
        <v>0</v>
      </c>
      <c r="AE200" s="28" t="s">
        <v>161</v>
      </c>
    </row>
    <row r="201" spans="1:32" s="42" customFormat="1" ht="15.75" hidden="1" customHeight="1" x14ac:dyDescent="0.25">
      <c r="A201" s="64"/>
      <c r="B201" s="36">
        <f t="shared" si="5"/>
        <v>0</v>
      </c>
      <c r="C201" s="37" t="str">
        <f t="shared" si="6"/>
        <v>hide</v>
      </c>
      <c r="D201" s="153"/>
      <c r="E201" s="71" t="s">
        <v>163</v>
      </c>
      <c r="F201" s="45"/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48">
        <v>0</v>
      </c>
      <c r="V201" s="48">
        <v>0</v>
      </c>
      <c r="W201" s="48">
        <v>0</v>
      </c>
      <c r="X201" s="48">
        <v>0</v>
      </c>
      <c r="Y201" s="48">
        <v>0</v>
      </c>
      <c r="Z201" s="48">
        <v>0</v>
      </c>
      <c r="AA201" s="49"/>
      <c r="AB201" s="43">
        <v>0</v>
      </c>
      <c r="AC201" s="39">
        <v>0</v>
      </c>
      <c r="AD201" s="41"/>
      <c r="AE201" s="65" t="s">
        <v>145</v>
      </c>
      <c r="AF201" s="41"/>
    </row>
    <row r="202" spans="1:32" ht="15.75" customHeight="1" x14ac:dyDescent="0.25">
      <c r="A202" s="35"/>
      <c r="B202" s="36">
        <f t="shared" si="5"/>
        <v>10</v>
      </c>
      <c r="C202" s="37" t="str">
        <f t="shared" si="6"/>
        <v/>
      </c>
      <c r="D202" s="153"/>
      <c r="E202" s="71" t="s">
        <v>164</v>
      </c>
      <c r="F202" s="45"/>
      <c r="G202" s="48">
        <v>0</v>
      </c>
      <c r="H202" s="48">
        <v>0</v>
      </c>
      <c r="I202" s="48">
        <v>0</v>
      </c>
      <c r="J202" s="48">
        <v>0</v>
      </c>
      <c r="K202" s="48">
        <v>76.644999999999996</v>
      </c>
      <c r="L202" s="48">
        <v>26.62</v>
      </c>
      <c r="M202" s="48">
        <v>0</v>
      </c>
      <c r="N202" s="48">
        <v>0</v>
      </c>
      <c r="O202" s="48">
        <v>0</v>
      </c>
      <c r="P202" s="48">
        <v>0</v>
      </c>
      <c r="Q202" s="48">
        <v>209.089</v>
      </c>
      <c r="R202" s="48">
        <v>196.40300000000002</v>
      </c>
      <c r="S202" s="48">
        <v>144.899</v>
      </c>
      <c r="T202" s="48">
        <v>107.337</v>
      </c>
      <c r="U202" s="48">
        <v>145.75900000000001</v>
      </c>
      <c r="V202" s="48">
        <v>155.15799999999999</v>
      </c>
      <c r="W202" s="48">
        <v>100.99699999999999</v>
      </c>
      <c r="X202" s="48">
        <v>-254.71299999999999</v>
      </c>
      <c r="Y202" s="48">
        <v>0</v>
      </c>
      <c r="Z202" s="48">
        <v>0</v>
      </c>
      <c r="AA202" s="49"/>
      <c r="AB202" s="43">
        <v>10.326499999999999</v>
      </c>
      <c r="AC202" s="39">
        <v>45.409700000000001</v>
      </c>
      <c r="AE202" s="28" t="s">
        <v>165</v>
      </c>
    </row>
    <row r="203" spans="1:32" ht="15.75" hidden="1" customHeight="1" x14ac:dyDescent="0.25">
      <c r="A203" s="35"/>
      <c r="B203" s="36">
        <f t="shared" si="5"/>
        <v>0</v>
      </c>
      <c r="C203" s="37" t="str">
        <f t="shared" si="6"/>
        <v>hide</v>
      </c>
      <c r="D203" s="153"/>
      <c r="E203" s="71" t="s">
        <v>166</v>
      </c>
      <c r="F203" s="45"/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48">
        <v>0</v>
      </c>
      <c r="V203" s="48">
        <v>0</v>
      </c>
      <c r="W203" s="48">
        <v>0</v>
      </c>
      <c r="X203" s="48">
        <v>0</v>
      </c>
      <c r="Y203" s="48">
        <v>0</v>
      </c>
      <c r="Z203" s="48">
        <v>0</v>
      </c>
      <c r="AA203" s="49"/>
      <c r="AB203" s="43">
        <v>0</v>
      </c>
      <c r="AC203" s="39">
        <v>0</v>
      </c>
      <c r="AE203" s="28" t="s">
        <v>165</v>
      </c>
    </row>
    <row r="204" spans="1:32" ht="15.75" hidden="1" customHeight="1" x14ac:dyDescent="0.25">
      <c r="A204" s="35"/>
      <c r="B204" s="36">
        <f t="shared" si="5"/>
        <v>0</v>
      </c>
      <c r="C204" s="37" t="str">
        <f t="shared" si="6"/>
        <v>hide</v>
      </c>
      <c r="D204" s="153"/>
      <c r="E204" s="71" t="s">
        <v>167</v>
      </c>
      <c r="F204" s="45"/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48">
        <v>0</v>
      </c>
      <c r="V204" s="48">
        <v>0</v>
      </c>
      <c r="W204" s="48">
        <v>0</v>
      </c>
      <c r="X204" s="48">
        <v>0</v>
      </c>
      <c r="Y204" s="48">
        <v>0</v>
      </c>
      <c r="Z204" s="48">
        <v>0</v>
      </c>
      <c r="AA204" s="49"/>
      <c r="AB204" s="43">
        <v>0</v>
      </c>
      <c r="AC204" s="39">
        <v>0</v>
      </c>
      <c r="AE204" s="28" t="s">
        <v>165</v>
      </c>
    </row>
    <row r="205" spans="1:32" ht="15.75" hidden="1" customHeight="1" x14ac:dyDescent="0.25">
      <c r="A205" s="35"/>
      <c r="B205" s="36">
        <f t="shared" si="5"/>
        <v>0</v>
      </c>
      <c r="C205" s="37" t="str">
        <f t="shared" si="6"/>
        <v>hide</v>
      </c>
      <c r="D205" s="153"/>
      <c r="E205" s="71" t="s">
        <v>167</v>
      </c>
      <c r="F205" s="45"/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48">
        <v>0</v>
      </c>
      <c r="W205" s="48">
        <v>0</v>
      </c>
      <c r="X205" s="48">
        <v>0</v>
      </c>
      <c r="Y205" s="48">
        <v>0</v>
      </c>
      <c r="Z205" s="48">
        <v>0</v>
      </c>
      <c r="AA205" s="49"/>
      <c r="AB205" s="43">
        <v>0</v>
      </c>
      <c r="AC205" s="39">
        <v>0</v>
      </c>
      <c r="AE205" s="28" t="s">
        <v>168</v>
      </c>
    </row>
    <row r="206" spans="1:32" ht="15.75" hidden="1" customHeight="1" x14ac:dyDescent="0.25">
      <c r="A206" s="35"/>
      <c r="B206" s="36">
        <f t="shared" ref="B206:B269" si="7">COUNTIF(G206:Z206,"&lt;&gt;0")</f>
        <v>0</v>
      </c>
      <c r="C206" s="37" t="str">
        <f t="shared" si="6"/>
        <v>hide</v>
      </c>
      <c r="D206" s="153"/>
      <c r="E206" s="71" t="s">
        <v>167</v>
      </c>
      <c r="F206" s="45"/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48">
        <v>0</v>
      </c>
      <c r="V206" s="48">
        <v>0</v>
      </c>
      <c r="W206" s="48">
        <v>0</v>
      </c>
      <c r="X206" s="48">
        <v>0</v>
      </c>
      <c r="Y206" s="48">
        <v>0</v>
      </c>
      <c r="Z206" s="48">
        <v>0</v>
      </c>
      <c r="AA206" s="49"/>
      <c r="AB206" s="43">
        <v>0</v>
      </c>
      <c r="AC206" s="39">
        <v>0</v>
      </c>
      <c r="AE206" s="28" t="s">
        <v>168</v>
      </c>
    </row>
    <row r="207" spans="1:32" ht="15.75" hidden="1" customHeight="1" x14ac:dyDescent="0.25">
      <c r="A207" s="35"/>
      <c r="B207" s="36">
        <f t="shared" si="7"/>
        <v>0</v>
      </c>
      <c r="C207" s="37" t="str">
        <f t="shared" si="6"/>
        <v>hide</v>
      </c>
      <c r="D207" s="153"/>
      <c r="E207" s="71" t="s">
        <v>167</v>
      </c>
      <c r="F207" s="45"/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9"/>
      <c r="AB207" s="43">
        <v>0</v>
      </c>
      <c r="AC207" s="39">
        <v>0</v>
      </c>
      <c r="AE207" s="28" t="s">
        <v>134</v>
      </c>
    </row>
    <row r="208" spans="1:32" ht="15.75" hidden="1" customHeight="1" x14ac:dyDescent="0.25">
      <c r="A208" s="35"/>
      <c r="B208" s="36">
        <f t="shared" si="7"/>
        <v>0</v>
      </c>
      <c r="C208" s="37" t="str">
        <f t="shared" si="6"/>
        <v>hide</v>
      </c>
      <c r="D208" s="153"/>
      <c r="E208" s="71" t="s">
        <v>167</v>
      </c>
      <c r="F208" s="45"/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48">
        <v>0</v>
      </c>
      <c r="V208" s="48">
        <v>0</v>
      </c>
      <c r="W208" s="48">
        <v>0</v>
      </c>
      <c r="X208" s="48">
        <v>0</v>
      </c>
      <c r="Y208" s="48">
        <v>0</v>
      </c>
      <c r="Z208" s="48">
        <v>0</v>
      </c>
      <c r="AA208" s="49"/>
      <c r="AB208" s="43">
        <v>0</v>
      </c>
      <c r="AC208" s="39">
        <v>0</v>
      </c>
      <c r="AE208" s="28" t="s">
        <v>134</v>
      </c>
    </row>
    <row r="209" spans="1:31" ht="15.75" hidden="1" customHeight="1" x14ac:dyDescent="0.25">
      <c r="A209" s="35"/>
      <c r="B209" s="36">
        <f t="shared" si="7"/>
        <v>0</v>
      </c>
      <c r="C209" s="37" t="str">
        <f t="shared" si="6"/>
        <v>hide</v>
      </c>
      <c r="D209" s="153"/>
      <c r="E209" s="71" t="s">
        <v>167</v>
      </c>
      <c r="F209" s="45"/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48">
        <v>0</v>
      </c>
      <c r="W209" s="48">
        <v>0</v>
      </c>
      <c r="X209" s="48">
        <v>0</v>
      </c>
      <c r="Y209" s="48">
        <v>0</v>
      </c>
      <c r="Z209" s="48">
        <v>0</v>
      </c>
      <c r="AA209" s="49"/>
      <c r="AB209" s="43">
        <v>0</v>
      </c>
      <c r="AC209" s="39">
        <v>0</v>
      </c>
      <c r="AE209" s="28" t="s">
        <v>134</v>
      </c>
    </row>
    <row r="210" spans="1:31" ht="15.75" hidden="1" customHeight="1" x14ac:dyDescent="0.25">
      <c r="A210" s="35"/>
      <c r="B210" s="36">
        <f t="shared" si="7"/>
        <v>0</v>
      </c>
      <c r="C210" s="37" t="str">
        <f t="shared" si="6"/>
        <v>hide</v>
      </c>
      <c r="D210" s="153"/>
      <c r="E210" s="71" t="s">
        <v>167</v>
      </c>
      <c r="F210" s="45"/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9"/>
      <c r="AB210" s="43">
        <v>0</v>
      </c>
      <c r="AC210" s="39">
        <v>0</v>
      </c>
      <c r="AE210" s="28" t="s">
        <v>169</v>
      </c>
    </row>
    <row r="211" spans="1:31" ht="15.75" hidden="1" customHeight="1" x14ac:dyDescent="0.25">
      <c r="A211" s="35"/>
      <c r="B211" s="36">
        <f t="shared" si="7"/>
        <v>0</v>
      </c>
      <c r="C211" s="37" t="str">
        <f t="shared" si="6"/>
        <v>hide</v>
      </c>
      <c r="D211" s="153"/>
      <c r="E211" s="71" t="s">
        <v>167</v>
      </c>
      <c r="F211" s="45"/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  <c r="W211" s="48">
        <v>0</v>
      </c>
      <c r="X211" s="48">
        <v>0</v>
      </c>
      <c r="Y211" s="48">
        <v>0</v>
      </c>
      <c r="Z211" s="48">
        <v>0</v>
      </c>
      <c r="AA211" s="49"/>
      <c r="AB211" s="43">
        <v>0</v>
      </c>
      <c r="AC211" s="39">
        <v>0</v>
      </c>
      <c r="AE211" s="28" t="s">
        <v>169</v>
      </c>
    </row>
    <row r="212" spans="1:31" ht="15.75" hidden="1" customHeight="1" collapsed="1" x14ac:dyDescent="0.25">
      <c r="A212" s="35"/>
      <c r="B212" s="36">
        <f t="shared" si="7"/>
        <v>0</v>
      </c>
      <c r="C212" s="37" t="str">
        <f t="shared" si="6"/>
        <v>hide</v>
      </c>
      <c r="D212" s="153"/>
      <c r="E212" s="71" t="s">
        <v>167</v>
      </c>
      <c r="F212" s="45"/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0</v>
      </c>
      <c r="Z212" s="48">
        <v>0</v>
      </c>
      <c r="AA212" s="49"/>
      <c r="AB212" s="43">
        <v>0</v>
      </c>
      <c r="AC212" s="39">
        <v>0</v>
      </c>
      <c r="AE212" s="28" t="s">
        <v>169</v>
      </c>
    </row>
    <row r="213" spans="1:31" ht="15.75" hidden="1" customHeight="1" x14ac:dyDescent="0.25">
      <c r="A213" s="35"/>
      <c r="B213" s="36">
        <f t="shared" si="7"/>
        <v>0</v>
      </c>
      <c r="C213" s="37" t="str">
        <f t="shared" si="6"/>
        <v>hide</v>
      </c>
      <c r="D213" s="153"/>
      <c r="E213" s="71" t="s">
        <v>167</v>
      </c>
      <c r="F213" s="45"/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9"/>
      <c r="AB213" s="43">
        <v>0</v>
      </c>
      <c r="AC213" s="39">
        <v>0</v>
      </c>
      <c r="AE213" s="28" t="s">
        <v>169</v>
      </c>
    </row>
    <row r="214" spans="1:31" ht="15.75" hidden="1" customHeight="1" x14ac:dyDescent="0.25">
      <c r="A214" s="35"/>
      <c r="B214" s="36">
        <f t="shared" si="7"/>
        <v>0</v>
      </c>
      <c r="C214" s="37" t="str">
        <f t="shared" si="6"/>
        <v>hide</v>
      </c>
      <c r="D214" s="153"/>
      <c r="E214" s="71" t="s">
        <v>167</v>
      </c>
      <c r="F214" s="45"/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  <c r="W214" s="48">
        <v>0</v>
      </c>
      <c r="X214" s="48">
        <v>0</v>
      </c>
      <c r="Y214" s="48">
        <v>0</v>
      </c>
      <c r="Z214" s="48">
        <v>0</v>
      </c>
      <c r="AA214" s="49"/>
      <c r="AB214" s="43">
        <v>0</v>
      </c>
      <c r="AC214" s="39">
        <v>0</v>
      </c>
      <c r="AE214" s="28" t="s">
        <v>169</v>
      </c>
    </row>
    <row r="215" spans="1:31" ht="15.75" hidden="1" customHeight="1" collapsed="1" x14ac:dyDescent="0.25">
      <c r="A215" s="35"/>
      <c r="B215" s="36">
        <f t="shared" si="7"/>
        <v>0</v>
      </c>
      <c r="C215" s="37" t="str">
        <f t="shared" si="6"/>
        <v>hide</v>
      </c>
      <c r="D215" s="153"/>
      <c r="E215" s="71" t="s">
        <v>167</v>
      </c>
      <c r="F215" s="45"/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  <c r="W215" s="48">
        <v>0</v>
      </c>
      <c r="X215" s="48">
        <v>0</v>
      </c>
      <c r="Y215" s="48">
        <v>0</v>
      </c>
      <c r="Z215" s="48">
        <v>0</v>
      </c>
      <c r="AA215" s="49"/>
      <c r="AB215" s="43">
        <v>0</v>
      </c>
      <c r="AC215" s="39">
        <v>0</v>
      </c>
      <c r="AE215" s="28" t="s">
        <v>169</v>
      </c>
    </row>
    <row r="216" spans="1:31" ht="15.75" hidden="1" customHeight="1" x14ac:dyDescent="0.25">
      <c r="A216" s="35"/>
      <c r="B216" s="36">
        <f t="shared" si="7"/>
        <v>0</v>
      </c>
      <c r="C216" s="37" t="str">
        <f t="shared" si="6"/>
        <v>hide</v>
      </c>
      <c r="D216" s="153"/>
      <c r="E216" s="71" t="s">
        <v>167</v>
      </c>
      <c r="F216" s="45"/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0</v>
      </c>
      <c r="W216" s="48">
        <v>0</v>
      </c>
      <c r="X216" s="48">
        <v>0</v>
      </c>
      <c r="Y216" s="48">
        <v>0</v>
      </c>
      <c r="Z216" s="48">
        <v>0</v>
      </c>
      <c r="AA216" s="49"/>
      <c r="AB216" s="43">
        <v>0</v>
      </c>
      <c r="AC216" s="39">
        <v>0</v>
      </c>
      <c r="AE216" s="28" t="s">
        <v>169</v>
      </c>
    </row>
    <row r="217" spans="1:31" ht="15.75" customHeight="1" x14ac:dyDescent="0.25">
      <c r="A217" s="35"/>
      <c r="B217" s="36">
        <f t="shared" si="7"/>
        <v>20</v>
      </c>
      <c r="C217" s="37"/>
      <c r="D217" s="29" t="s">
        <v>170</v>
      </c>
      <c r="E217" s="30" t="s">
        <v>9</v>
      </c>
      <c r="F217" s="31"/>
      <c r="G217" s="32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4"/>
      <c r="AA217" s="49"/>
      <c r="AB217" s="32"/>
      <c r="AC217" s="34"/>
      <c r="AE217" s="28" t="s">
        <v>169</v>
      </c>
    </row>
    <row r="218" spans="1:31" ht="15.75" hidden="1" customHeight="1" x14ac:dyDescent="0.25">
      <c r="A218" s="35"/>
      <c r="B218" s="36">
        <f t="shared" si="7"/>
        <v>0</v>
      </c>
      <c r="C218" s="37" t="str">
        <f t="shared" ref="C218:C281" si="8">IF(B218=0,"hide",IF(OR(AE218="Wind",AE218="DSM, Class 1"),"Detail",""))</f>
        <v>hide</v>
      </c>
      <c r="D218" s="153"/>
      <c r="E218" s="38" t="s">
        <v>171</v>
      </c>
      <c r="F218" s="39"/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49"/>
      <c r="AB218" s="39">
        <v>0</v>
      </c>
      <c r="AC218" s="39">
        <v>0</v>
      </c>
      <c r="AE218" s="28" t="s">
        <v>169</v>
      </c>
    </row>
    <row r="219" spans="1:31" ht="15.75" hidden="1" customHeight="1" x14ac:dyDescent="0.25">
      <c r="A219" s="35"/>
      <c r="B219" s="36">
        <f t="shared" si="7"/>
        <v>0</v>
      </c>
      <c r="C219" s="37" t="str">
        <f t="shared" si="8"/>
        <v>hide</v>
      </c>
      <c r="D219" s="153"/>
      <c r="E219" s="38" t="s">
        <v>172</v>
      </c>
      <c r="F219" s="39"/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39">
        <v>0</v>
      </c>
      <c r="Z219" s="39">
        <v>0</v>
      </c>
      <c r="AA219" s="49"/>
      <c r="AB219" s="39">
        <v>0</v>
      </c>
      <c r="AC219" s="39">
        <v>0</v>
      </c>
      <c r="AE219" s="28" t="s">
        <v>169</v>
      </c>
    </row>
    <row r="220" spans="1:31" ht="15.75" hidden="1" customHeight="1" x14ac:dyDescent="0.25">
      <c r="A220" s="35"/>
      <c r="B220" s="36">
        <f t="shared" si="7"/>
        <v>0</v>
      </c>
      <c r="C220" s="37" t="str">
        <f t="shared" si="8"/>
        <v>hide</v>
      </c>
      <c r="D220" s="153"/>
      <c r="E220" s="38" t="s">
        <v>173</v>
      </c>
      <c r="F220" s="39"/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49"/>
      <c r="AB220" s="39">
        <v>0</v>
      </c>
      <c r="AC220" s="39">
        <v>0</v>
      </c>
      <c r="AE220" s="28" t="s">
        <v>169</v>
      </c>
    </row>
    <row r="221" spans="1:31" ht="15.75" hidden="1" customHeight="1" x14ac:dyDescent="0.25">
      <c r="A221" s="35"/>
      <c r="B221" s="36">
        <f t="shared" si="7"/>
        <v>0</v>
      </c>
      <c r="C221" s="37" t="str">
        <f t="shared" si="8"/>
        <v>hide</v>
      </c>
      <c r="D221" s="153"/>
      <c r="E221" s="38" t="s">
        <v>174</v>
      </c>
      <c r="F221" s="39"/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49"/>
      <c r="AB221" s="39">
        <v>0</v>
      </c>
      <c r="AC221" s="39">
        <v>0</v>
      </c>
      <c r="AE221" s="28" t="s">
        <v>169</v>
      </c>
    </row>
    <row r="222" spans="1:31" ht="15.75" hidden="1" customHeight="1" x14ac:dyDescent="0.25">
      <c r="A222" s="35"/>
      <c r="B222" s="36">
        <f t="shared" si="7"/>
        <v>0</v>
      </c>
      <c r="C222" s="37" t="str">
        <f t="shared" si="8"/>
        <v>hide</v>
      </c>
      <c r="D222" s="153"/>
      <c r="E222" s="38" t="s">
        <v>175</v>
      </c>
      <c r="F222" s="39"/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</v>
      </c>
      <c r="AA222" s="49"/>
      <c r="AB222" s="39">
        <v>0</v>
      </c>
      <c r="AC222" s="39">
        <v>0</v>
      </c>
      <c r="AE222" s="28" t="s">
        <v>169</v>
      </c>
    </row>
    <row r="223" spans="1:31" ht="15.75" hidden="1" customHeight="1" x14ac:dyDescent="0.25">
      <c r="A223" s="35"/>
      <c r="B223" s="36">
        <f t="shared" si="7"/>
        <v>0</v>
      </c>
      <c r="C223" s="37" t="str">
        <f t="shared" si="8"/>
        <v>hide</v>
      </c>
      <c r="D223" s="153"/>
      <c r="E223" s="38" t="s">
        <v>176</v>
      </c>
      <c r="F223" s="39"/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49"/>
      <c r="AB223" s="39">
        <v>0</v>
      </c>
      <c r="AC223" s="39">
        <v>0</v>
      </c>
      <c r="AE223" s="28"/>
    </row>
    <row r="224" spans="1:31" ht="15.75" hidden="1" customHeight="1" x14ac:dyDescent="0.25">
      <c r="A224" s="35"/>
      <c r="B224" s="36">
        <f t="shared" si="7"/>
        <v>0</v>
      </c>
      <c r="C224" s="37" t="str">
        <f t="shared" si="8"/>
        <v>hide</v>
      </c>
      <c r="D224" s="157"/>
      <c r="E224" s="38" t="s">
        <v>177</v>
      </c>
      <c r="F224" s="43"/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49"/>
      <c r="AB224" s="39">
        <v>0</v>
      </c>
      <c r="AC224" s="39">
        <v>0</v>
      </c>
      <c r="AE224" s="28" t="s">
        <v>178</v>
      </c>
    </row>
    <row r="225" spans="1:33" ht="15.75" hidden="1" customHeight="1" x14ac:dyDescent="0.25">
      <c r="A225" s="35"/>
      <c r="B225" s="36">
        <f t="shared" si="7"/>
        <v>0</v>
      </c>
      <c r="C225" s="37" t="str">
        <f t="shared" si="8"/>
        <v>hide</v>
      </c>
      <c r="D225" s="157"/>
      <c r="E225" s="50" t="s">
        <v>179</v>
      </c>
      <c r="F225" s="45"/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49"/>
      <c r="AB225" s="39">
        <v>0</v>
      </c>
      <c r="AC225" s="39">
        <v>0</v>
      </c>
      <c r="AE225" s="28" t="s">
        <v>178</v>
      </c>
    </row>
    <row r="226" spans="1:33" ht="15.75" customHeight="1" x14ac:dyDescent="0.25">
      <c r="A226" s="35"/>
      <c r="B226" s="36">
        <f t="shared" si="7"/>
        <v>20</v>
      </c>
      <c r="C226" s="37" t="str">
        <f t="shared" si="8"/>
        <v/>
      </c>
      <c r="D226" s="157"/>
      <c r="E226" s="30" t="s">
        <v>36</v>
      </c>
      <c r="F226" s="31"/>
      <c r="G226" s="32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4"/>
      <c r="AA226" s="49"/>
      <c r="AB226" s="154"/>
      <c r="AC226" s="52"/>
      <c r="AE226" s="28" t="s">
        <v>178</v>
      </c>
    </row>
    <row r="227" spans="1:33" ht="15.75" hidden="1" customHeight="1" collapsed="1" x14ac:dyDescent="0.25">
      <c r="A227" s="35"/>
      <c r="B227" s="36">
        <f t="shared" si="7"/>
        <v>0</v>
      </c>
      <c r="C227" s="37" t="str">
        <f t="shared" si="8"/>
        <v>hide</v>
      </c>
      <c r="D227" s="29"/>
      <c r="E227" s="72" t="s">
        <v>180</v>
      </c>
      <c r="F227" s="45"/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8">
        <v>0</v>
      </c>
      <c r="AA227" s="51"/>
      <c r="AB227" s="39">
        <v>0</v>
      </c>
      <c r="AC227" s="39">
        <v>0</v>
      </c>
      <c r="AE227" s="28"/>
    </row>
    <row r="228" spans="1:33" ht="15.75" hidden="1" customHeight="1" x14ac:dyDescent="0.25">
      <c r="A228" s="35"/>
      <c r="B228" s="36">
        <f t="shared" si="7"/>
        <v>0</v>
      </c>
      <c r="C228" s="37" t="str">
        <f t="shared" si="8"/>
        <v>hide</v>
      </c>
      <c r="D228" s="152"/>
      <c r="E228" s="73" t="s">
        <v>181</v>
      </c>
      <c r="F228" s="45"/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48">
        <v>0</v>
      </c>
      <c r="V228" s="48">
        <v>0</v>
      </c>
      <c r="W228" s="48">
        <v>0</v>
      </c>
      <c r="X228" s="48">
        <v>0</v>
      </c>
      <c r="Y228" s="48">
        <v>0</v>
      </c>
      <c r="Z228" s="48">
        <v>0</v>
      </c>
      <c r="AA228" s="40"/>
      <c r="AB228" s="39">
        <v>0</v>
      </c>
      <c r="AC228" s="39">
        <v>0</v>
      </c>
      <c r="AD228" s="41"/>
      <c r="AE228" s="41"/>
      <c r="AF228" s="41"/>
      <c r="AG228" s="42"/>
    </row>
    <row r="229" spans="1:33" ht="15.75" hidden="1" customHeight="1" x14ac:dyDescent="0.25">
      <c r="A229" s="35"/>
      <c r="B229" s="36">
        <f t="shared" si="7"/>
        <v>0</v>
      </c>
      <c r="C229" s="37" t="str">
        <f t="shared" si="8"/>
        <v>hide</v>
      </c>
      <c r="D229" s="152"/>
      <c r="E229" s="73" t="s">
        <v>182</v>
      </c>
      <c r="F229" s="45"/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48">
        <v>0</v>
      </c>
      <c r="V229" s="48">
        <v>0</v>
      </c>
      <c r="W229" s="48">
        <v>0</v>
      </c>
      <c r="X229" s="48">
        <v>0</v>
      </c>
      <c r="Y229" s="48">
        <v>0</v>
      </c>
      <c r="Z229" s="48">
        <v>0</v>
      </c>
      <c r="AA229" s="40"/>
      <c r="AB229" s="39">
        <v>0</v>
      </c>
      <c r="AC229" s="39">
        <v>0</v>
      </c>
      <c r="AD229" s="41"/>
      <c r="AE229" s="41"/>
      <c r="AF229" s="41"/>
      <c r="AG229" s="42"/>
    </row>
    <row r="230" spans="1:33" ht="15.75" hidden="1" customHeight="1" x14ac:dyDescent="0.25">
      <c r="A230" s="35"/>
      <c r="B230" s="36">
        <f t="shared" si="7"/>
        <v>0</v>
      </c>
      <c r="C230" s="37" t="str">
        <f t="shared" si="8"/>
        <v>hide</v>
      </c>
      <c r="D230" s="152"/>
      <c r="E230" s="73" t="s">
        <v>183</v>
      </c>
      <c r="F230" s="45"/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8">
        <v>0</v>
      </c>
      <c r="V230" s="48">
        <v>0</v>
      </c>
      <c r="W230" s="48">
        <v>0</v>
      </c>
      <c r="X230" s="48">
        <v>0</v>
      </c>
      <c r="Y230" s="48">
        <v>0</v>
      </c>
      <c r="Z230" s="48">
        <v>0</v>
      </c>
      <c r="AA230" s="40"/>
      <c r="AB230" s="39">
        <v>0</v>
      </c>
      <c r="AC230" s="39">
        <v>0</v>
      </c>
      <c r="AD230" s="41"/>
      <c r="AE230" s="41"/>
      <c r="AF230" s="41"/>
      <c r="AG230" s="42"/>
    </row>
    <row r="231" spans="1:33" ht="15.75" hidden="1" customHeight="1" x14ac:dyDescent="0.25">
      <c r="A231" s="35"/>
      <c r="B231" s="36">
        <f t="shared" si="7"/>
        <v>0</v>
      </c>
      <c r="C231" s="37" t="str">
        <f t="shared" si="8"/>
        <v>hide</v>
      </c>
      <c r="D231" s="152"/>
      <c r="E231" s="73" t="s">
        <v>184</v>
      </c>
      <c r="F231" s="45"/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0"/>
      <c r="AB231" s="39">
        <v>0</v>
      </c>
      <c r="AC231" s="39">
        <v>0</v>
      </c>
      <c r="AD231" s="41"/>
      <c r="AE231" s="41"/>
      <c r="AF231" s="41"/>
      <c r="AG231" s="42"/>
    </row>
    <row r="232" spans="1:33" ht="15.75" hidden="1" customHeight="1" x14ac:dyDescent="0.25">
      <c r="A232" s="35"/>
      <c r="B232" s="36">
        <f t="shared" si="7"/>
        <v>0</v>
      </c>
      <c r="C232" s="37" t="str">
        <f t="shared" si="8"/>
        <v>hide</v>
      </c>
      <c r="D232" s="152"/>
      <c r="E232" s="73" t="s">
        <v>185</v>
      </c>
      <c r="F232" s="45"/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48">
        <v>0</v>
      </c>
      <c r="V232" s="48">
        <v>0</v>
      </c>
      <c r="W232" s="48">
        <v>0</v>
      </c>
      <c r="X232" s="48">
        <v>0</v>
      </c>
      <c r="Y232" s="48">
        <v>0</v>
      </c>
      <c r="Z232" s="48">
        <v>0</v>
      </c>
      <c r="AA232" s="40"/>
      <c r="AB232" s="39">
        <v>0</v>
      </c>
      <c r="AC232" s="39">
        <v>0</v>
      </c>
      <c r="AD232" s="41"/>
      <c r="AE232" s="41"/>
      <c r="AF232" s="41"/>
      <c r="AG232" s="42"/>
    </row>
    <row r="233" spans="1:33" ht="15.75" hidden="1" customHeight="1" x14ac:dyDescent="0.25">
      <c r="A233" s="35"/>
      <c r="B233" s="36">
        <f t="shared" si="7"/>
        <v>0</v>
      </c>
      <c r="C233" s="37" t="str">
        <f t="shared" si="8"/>
        <v>hide</v>
      </c>
      <c r="D233" s="152"/>
      <c r="E233" s="73" t="s">
        <v>186</v>
      </c>
      <c r="F233" s="45"/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48">
        <v>0</v>
      </c>
      <c r="V233" s="48">
        <v>0</v>
      </c>
      <c r="W233" s="48">
        <v>0</v>
      </c>
      <c r="X233" s="48">
        <v>0</v>
      </c>
      <c r="Y233" s="48">
        <v>0</v>
      </c>
      <c r="Z233" s="48">
        <v>0</v>
      </c>
      <c r="AA233" s="40"/>
      <c r="AB233" s="39">
        <v>0</v>
      </c>
      <c r="AC233" s="39">
        <v>0</v>
      </c>
      <c r="AD233" s="41"/>
      <c r="AE233" s="41"/>
      <c r="AF233" s="41"/>
      <c r="AG233" s="42"/>
    </row>
    <row r="234" spans="1:33" ht="15.75" hidden="1" customHeight="1" x14ac:dyDescent="0.25">
      <c r="A234" s="35"/>
      <c r="B234" s="36">
        <f t="shared" si="7"/>
        <v>0</v>
      </c>
      <c r="C234" s="37" t="str">
        <f t="shared" si="8"/>
        <v>hide</v>
      </c>
      <c r="D234" s="152"/>
      <c r="E234" s="73" t="s">
        <v>187</v>
      </c>
      <c r="F234" s="45"/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48">
        <v>0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0"/>
      <c r="AB234" s="39">
        <v>0</v>
      </c>
      <c r="AC234" s="39">
        <v>0</v>
      </c>
      <c r="AD234" s="41"/>
      <c r="AE234" s="41"/>
      <c r="AF234" s="41"/>
      <c r="AG234" s="42"/>
    </row>
    <row r="235" spans="1:33" ht="15.75" hidden="1" customHeight="1" x14ac:dyDescent="0.25">
      <c r="A235" s="35"/>
      <c r="B235" s="36">
        <f t="shared" si="7"/>
        <v>0</v>
      </c>
      <c r="C235" s="37" t="str">
        <f t="shared" si="8"/>
        <v>hide</v>
      </c>
      <c r="D235" s="153"/>
      <c r="E235" s="73" t="s">
        <v>188</v>
      </c>
      <c r="F235" s="45"/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8">
        <v>0</v>
      </c>
      <c r="Y235" s="48">
        <v>0</v>
      </c>
      <c r="Z235" s="48">
        <v>0</v>
      </c>
      <c r="AA235" s="49"/>
      <c r="AB235" s="39">
        <v>0</v>
      </c>
      <c r="AC235" s="39">
        <v>0</v>
      </c>
      <c r="AE235" s="28" t="s">
        <v>32</v>
      </c>
    </row>
    <row r="236" spans="1:33" ht="15.75" customHeight="1" thickBot="1" x14ac:dyDescent="0.3">
      <c r="A236" s="35"/>
      <c r="B236" s="36">
        <f t="shared" si="7"/>
        <v>1</v>
      </c>
      <c r="C236" s="37" t="str">
        <f t="shared" si="8"/>
        <v/>
      </c>
      <c r="D236" s="158"/>
      <c r="E236" s="74" t="s">
        <v>189</v>
      </c>
      <c r="F236" s="45"/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48">
        <v>0</v>
      </c>
      <c r="V236" s="48">
        <v>454.41</v>
      </c>
      <c r="W236" s="48">
        <v>0</v>
      </c>
      <c r="X236" s="48">
        <v>0</v>
      </c>
      <c r="Y236" s="48">
        <v>0</v>
      </c>
      <c r="Z236" s="48">
        <v>0</v>
      </c>
      <c r="AA236" s="51"/>
      <c r="AB236" s="39">
        <v>0</v>
      </c>
      <c r="AC236" s="39">
        <v>454.41</v>
      </c>
      <c r="AD236" s="41"/>
      <c r="AE236" s="41"/>
      <c r="AF236" s="41"/>
      <c r="AG236" s="42"/>
    </row>
    <row r="237" spans="1:33" ht="15.75" hidden="1" customHeight="1" x14ac:dyDescent="0.25">
      <c r="A237" s="35"/>
      <c r="B237" s="36">
        <f t="shared" si="7"/>
        <v>0</v>
      </c>
      <c r="C237" s="37" t="str">
        <f t="shared" si="8"/>
        <v>hide</v>
      </c>
      <c r="D237" s="159"/>
      <c r="E237" s="73" t="s">
        <v>190</v>
      </c>
      <c r="F237" s="45"/>
      <c r="G237" s="48">
        <v>0</v>
      </c>
      <c r="H237" s="48">
        <v>0</v>
      </c>
      <c r="I237" s="63">
        <v>0</v>
      </c>
      <c r="J237" s="48">
        <v>0</v>
      </c>
      <c r="K237" s="48">
        <v>0</v>
      </c>
      <c r="L237" s="48">
        <v>0</v>
      </c>
      <c r="M237" s="63">
        <v>0</v>
      </c>
      <c r="N237" s="63">
        <v>0</v>
      </c>
      <c r="O237" s="48">
        <v>0</v>
      </c>
      <c r="P237" s="48">
        <v>0</v>
      </c>
      <c r="Q237" s="48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39">
        <v>0</v>
      </c>
      <c r="Z237" s="39">
        <v>0</v>
      </c>
      <c r="AA237" s="40"/>
      <c r="AB237" s="39">
        <v>0</v>
      </c>
      <c r="AC237" s="39">
        <v>0</v>
      </c>
      <c r="AD237" s="75"/>
      <c r="AE237" s="28" t="s">
        <v>38</v>
      </c>
      <c r="AF237" s="41"/>
      <c r="AG237" s="42"/>
    </row>
    <row r="238" spans="1:33" ht="15.75" hidden="1" customHeight="1" x14ac:dyDescent="0.25">
      <c r="A238" s="35"/>
      <c r="B238" s="36">
        <f t="shared" si="7"/>
        <v>0</v>
      </c>
      <c r="C238" s="37" t="str">
        <f t="shared" si="8"/>
        <v>hide</v>
      </c>
      <c r="D238" s="159"/>
      <c r="E238" s="73" t="s">
        <v>191</v>
      </c>
      <c r="F238" s="45"/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49"/>
      <c r="AB238" s="39">
        <v>0</v>
      </c>
      <c r="AC238" s="39">
        <v>0</v>
      </c>
      <c r="AD238" s="75"/>
      <c r="AE238" s="28" t="s">
        <v>38</v>
      </c>
      <c r="AF238" s="41"/>
      <c r="AG238" s="42"/>
    </row>
    <row r="239" spans="1:33" ht="15.75" hidden="1" customHeight="1" x14ac:dyDescent="0.25">
      <c r="A239" s="35"/>
      <c r="B239" s="36">
        <f t="shared" si="7"/>
        <v>0</v>
      </c>
      <c r="C239" s="37" t="str">
        <f t="shared" si="8"/>
        <v>hide</v>
      </c>
      <c r="D239" s="159"/>
      <c r="E239" s="73" t="s">
        <v>192</v>
      </c>
      <c r="F239" s="45"/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48">
        <v>0</v>
      </c>
      <c r="V239" s="48">
        <v>0</v>
      </c>
      <c r="W239" s="48">
        <v>0</v>
      </c>
      <c r="X239" s="48">
        <v>0</v>
      </c>
      <c r="Y239" s="48">
        <v>0</v>
      </c>
      <c r="Z239" s="48">
        <v>0</v>
      </c>
      <c r="AA239" s="49"/>
      <c r="AB239" s="39">
        <v>0</v>
      </c>
      <c r="AC239" s="39">
        <v>0</v>
      </c>
      <c r="AD239" s="75"/>
      <c r="AE239" s="28" t="s">
        <v>32</v>
      </c>
      <c r="AF239" s="41"/>
      <c r="AG239" s="42"/>
    </row>
    <row r="240" spans="1:33" ht="15.75" hidden="1" customHeight="1" x14ac:dyDescent="0.25">
      <c r="A240" s="35"/>
      <c r="B240" s="36">
        <f t="shared" si="7"/>
        <v>0</v>
      </c>
      <c r="C240" s="37" t="str">
        <f t="shared" si="8"/>
        <v>hide</v>
      </c>
      <c r="D240" s="159"/>
      <c r="E240" s="73" t="s">
        <v>193</v>
      </c>
      <c r="F240" s="45"/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0</v>
      </c>
      <c r="X240" s="48">
        <v>0</v>
      </c>
      <c r="Y240" s="48">
        <v>0</v>
      </c>
      <c r="Z240" s="48">
        <v>0</v>
      </c>
      <c r="AA240" s="49"/>
      <c r="AB240" s="39">
        <v>0</v>
      </c>
      <c r="AC240" s="39">
        <v>0</v>
      </c>
      <c r="AD240" s="75"/>
      <c r="AE240" s="28" t="s">
        <v>32</v>
      </c>
      <c r="AF240" s="41"/>
      <c r="AG240" s="42"/>
    </row>
    <row r="241" spans="1:33" ht="15.75" hidden="1" customHeight="1" x14ac:dyDescent="0.25">
      <c r="A241" s="35"/>
      <c r="B241" s="36">
        <f t="shared" si="7"/>
        <v>0</v>
      </c>
      <c r="C241" s="37" t="str">
        <f t="shared" si="8"/>
        <v>hide</v>
      </c>
      <c r="D241" s="159"/>
      <c r="E241" s="73" t="s">
        <v>194</v>
      </c>
      <c r="F241" s="45"/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48">
        <v>0</v>
      </c>
      <c r="V241" s="48">
        <v>0</v>
      </c>
      <c r="W241" s="48">
        <v>0</v>
      </c>
      <c r="X241" s="48">
        <v>0</v>
      </c>
      <c r="Y241" s="48">
        <v>0</v>
      </c>
      <c r="Z241" s="48">
        <v>0</v>
      </c>
      <c r="AA241" s="49"/>
      <c r="AB241" s="39">
        <v>0</v>
      </c>
      <c r="AC241" s="39">
        <v>0</v>
      </c>
      <c r="AD241" s="75"/>
      <c r="AE241" s="28" t="s">
        <v>32</v>
      </c>
      <c r="AF241" s="41"/>
      <c r="AG241" s="42"/>
    </row>
    <row r="242" spans="1:33" ht="15.75" hidden="1" customHeight="1" x14ac:dyDescent="0.25">
      <c r="A242" s="35"/>
      <c r="B242" s="36">
        <f t="shared" si="7"/>
        <v>0</v>
      </c>
      <c r="C242" s="37" t="str">
        <f t="shared" si="8"/>
        <v>hide</v>
      </c>
      <c r="D242" s="159"/>
      <c r="E242" s="73" t="s">
        <v>195</v>
      </c>
      <c r="F242" s="45"/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0</v>
      </c>
      <c r="V242" s="48">
        <v>0</v>
      </c>
      <c r="W242" s="48">
        <v>0</v>
      </c>
      <c r="X242" s="48">
        <v>0</v>
      </c>
      <c r="Y242" s="48">
        <v>0</v>
      </c>
      <c r="Z242" s="48">
        <v>0</v>
      </c>
      <c r="AA242" s="49"/>
      <c r="AB242" s="39">
        <v>0</v>
      </c>
      <c r="AC242" s="39">
        <v>0</v>
      </c>
      <c r="AD242" s="75"/>
      <c r="AE242" s="28" t="s">
        <v>32</v>
      </c>
      <c r="AF242" s="41"/>
      <c r="AG242" s="42"/>
    </row>
    <row r="243" spans="1:33" ht="15.75" hidden="1" customHeight="1" x14ac:dyDescent="0.25">
      <c r="A243" s="35"/>
      <c r="B243" s="36">
        <f t="shared" si="7"/>
        <v>0</v>
      </c>
      <c r="C243" s="37" t="str">
        <f t="shared" si="8"/>
        <v>hide</v>
      </c>
      <c r="D243" s="159"/>
      <c r="E243" s="73" t="s">
        <v>196</v>
      </c>
      <c r="F243" s="45"/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9"/>
      <c r="AB243" s="39">
        <v>0</v>
      </c>
      <c r="AC243" s="39">
        <v>0</v>
      </c>
      <c r="AD243" s="75"/>
      <c r="AE243" s="28" t="s">
        <v>197</v>
      </c>
      <c r="AF243" s="41"/>
      <c r="AG243" s="42"/>
    </row>
    <row r="244" spans="1:33" ht="15.75" hidden="1" customHeight="1" x14ac:dyDescent="0.25">
      <c r="A244" s="35"/>
      <c r="B244" s="36">
        <f t="shared" si="7"/>
        <v>0</v>
      </c>
      <c r="C244" s="37" t="str">
        <f t="shared" si="8"/>
        <v>hide</v>
      </c>
      <c r="D244" s="159"/>
      <c r="E244" s="73" t="s">
        <v>198</v>
      </c>
      <c r="F244" s="45"/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48">
        <v>0</v>
      </c>
      <c r="X244" s="48">
        <v>0</v>
      </c>
      <c r="Y244" s="48">
        <v>0</v>
      </c>
      <c r="Z244" s="48">
        <v>0</v>
      </c>
      <c r="AA244" s="49"/>
      <c r="AB244" s="39">
        <v>0</v>
      </c>
      <c r="AC244" s="39">
        <v>0</v>
      </c>
      <c r="AD244" s="75"/>
      <c r="AE244" s="28" t="s">
        <v>32</v>
      </c>
      <c r="AF244" s="41"/>
      <c r="AG244" s="42"/>
    </row>
    <row r="245" spans="1:33" ht="15.75" hidden="1" customHeight="1" x14ac:dyDescent="0.25">
      <c r="A245" s="35"/>
      <c r="B245" s="36">
        <f t="shared" si="7"/>
        <v>0</v>
      </c>
      <c r="C245" s="37" t="str">
        <f t="shared" si="8"/>
        <v>hide</v>
      </c>
      <c r="D245" s="159"/>
      <c r="E245" s="73" t="s">
        <v>42</v>
      </c>
      <c r="F245" s="45"/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0</v>
      </c>
      <c r="V245" s="48">
        <v>0</v>
      </c>
      <c r="W245" s="48">
        <v>0</v>
      </c>
      <c r="X245" s="48">
        <v>0</v>
      </c>
      <c r="Y245" s="48">
        <v>0</v>
      </c>
      <c r="Z245" s="48">
        <v>0</v>
      </c>
      <c r="AA245" s="49"/>
      <c r="AB245" s="39">
        <v>0</v>
      </c>
      <c r="AC245" s="39">
        <v>0</v>
      </c>
      <c r="AD245" s="75"/>
      <c r="AE245" s="28" t="s">
        <v>32</v>
      </c>
      <c r="AF245" s="41"/>
      <c r="AG245" s="42"/>
    </row>
    <row r="246" spans="1:33" ht="15.75" hidden="1" customHeight="1" x14ac:dyDescent="0.25">
      <c r="A246" s="35"/>
      <c r="B246" s="36">
        <f t="shared" si="7"/>
        <v>0</v>
      </c>
      <c r="C246" s="37" t="str">
        <f t="shared" si="8"/>
        <v>hide</v>
      </c>
      <c r="D246" s="153"/>
      <c r="E246" s="73" t="s">
        <v>42</v>
      </c>
      <c r="F246" s="45"/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9"/>
      <c r="AB246" s="39">
        <v>0</v>
      </c>
      <c r="AC246" s="39">
        <v>0</v>
      </c>
      <c r="AE246" s="28" t="s">
        <v>32</v>
      </c>
    </row>
    <row r="247" spans="1:33" ht="15.75" hidden="1" customHeight="1" x14ac:dyDescent="0.25">
      <c r="A247" s="35"/>
      <c r="B247" s="36">
        <f t="shared" si="7"/>
        <v>0</v>
      </c>
      <c r="C247" s="37" t="str">
        <f t="shared" si="8"/>
        <v>hide</v>
      </c>
      <c r="D247" s="153"/>
      <c r="E247" s="73" t="s">
        <v>42</v>
      </c>
      <c r="F247" s="45" t="s">
        <v>31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  <c r="Y247" s="48">
        <v>0</v>
      </c>
      <c r="Z247" s="48">
        <v>0</v>
      </c>
      <c r="AA247" s="40"/>
      <c r="AB247" s="39">
        <v>0</v>
      </c>
      <c r="AC247" s="39">
        <v>0</v>
      </c>
      <c r="AD247" s="41"/>
      <c r="AE247" s="41"/>
      <c r="AF247" s="41"/>
      <c r="AG247" s="42"/>
    </row>
    <row r="248" spans="1:33" ht="15.75" hidden="1" customHeight="1" thickBot="1" x14ac:dyDescent="0.3">
      <c r="A248" s="35"/>
      <c r="B248" s="36">
        <f t="shared" si="7"/>
        <v>0</v>
      </c>
      <c r="C248" s="37" t="str">
        <f t="shared" si="8"/>
        <v>hide</v>
      </c>
      <c r="D248" s="153"/>
      <c r="E248" s="73" t="s">
        <v>42</v>
      </c>
      <c r="F248" s="45" t="s">
        <v>31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0</v>
      </c>
      <c r="V248" s="48">
        <v>0</v>
      </c>
      <c r="W248" s="48">
        <v>0</v>
      </c>
      <c r="X248" s="48">
        <v>0</v>
      </c>
      <c r="Y248" s="48">
        <v>0</v>
      </c>
      <c r="Z248" s="48">
        <v>0</v>
      </c>
      <c r="AA248" s="40"/>
      <c r="AB248" s="39">
        <v>0</v>
      </c>
      <c r="AC248" s="39">
        <v>0</v>
      </c>
      <c r="AD248" s="41"/>
      <c r="AE248" s="41"/>
      <c r="AF248" s="41"/>
      <c r="AG248" s="42"/>
    </row>
    <row r="249" spans="1:33" ht="15.75" customHeight="1" thickBot="1" x14ac:dyDescent="0.3">
      <c r="A249" s="35"/>
      <c r="B249" s="36">
        <f t="shared" si="7"/>
        <v>1</v>
      </c>
      <c r="C249" s="37" t="str">
        <f t="shared" si="8"/>
        <v/>
      </c>
      <c r="D249" s="159" t="s">
        <v>55</v>
      </c>
      <c r="E249" s="55" t="s">
        <v>81</v>
      </c>
      <c r="F249" s="56"/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0</v>
      </c>
      <c r="S249" s="57">
        <v>0</v>
      </c>
      <c r="T249" s="57">
        <v>0</v>
      </c>
      <c r="U249" s="57">
        <v>0</v>
      </c>
      <c r="V249" s="57">
        <v>454.41</v>
      </c>
      <c r="W249" s="57">
        <v>0</v>
      </c>
      <c r="X249" s="57">
        <v>0</v>
      </c>
      <c r="Y249" s="57">
        <v>0</v>
      </c>
      <c r="Z249" s="57">
        <v>0</v>
      </c>
      <c r="AA249" s="49"/>
      <c r="AB249" s="57">
        <v>0</v>
      </c>
      <c r="AC249" s="57">
        <v>454.41</v>
      </c>
      <c r="AD249" s="75"/>
      <c r="AE249" s="28" t="s">
        <v>32</v>
      </c>
      <c r="AF249" s="41"/>
      <c r="AG249" s="42"/>
    </row>
    <row r="250" spans="1:33" ht="15.75" hidden="1" customHeight="1" x14ac:dyDescent="0.25">
      <c r="A250" s="35"/>
      <c r="B250" s="36">
        <f t="shared" si="7"/>
        <v>0</v>
      </c>
      <c r="C250" s="37" t="str">
        <f t="shared" si="8"/>
        <v>hide</v>
      </c>
      <c r="D250" s="159"/>
      <c r="E250" s="73" t="s">
        <v>199</v>
      </c>
      <c r="F250" s="45"/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9"/>
      <c r="AB250" s="39">
        <v>0</v>
      </c>
      <c r="AC250" s="39">
        <v>0</v>
      </c>
      <c r="AD250" s="75"/>
      <c r="AE250" s="28" t="s">
        <v>32</v>
      </c>
      <c r="AF250" s="41"/>
      <c r="AG250" s="42"/>
    </row>
    <row r="251" spans="1:33" ht="15.75" hidden="1" customHeight="1" x14ac:dyDescent="0.25">
      <c r="A251" s="35"/>
      <c r="B251" s="36">
        <f t="shared" si="7"/>
        <v>0</v>
      </c>
      <c r="C251" s="37" t="str">
        <f t="shared" si="8"/>
        <v>hide</v>
      </c>
      <c r="D251" s="159"/>
      <c r="E251" s="73" t="s">
        <v>200</v>
      </c>
      <c r="F251" s="45"/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48">
        <v>0</v>
      </c>
      <c r="W251" s="48">
        <v>0</v>
      </c>
      <c r="X251" s="48">
        <v>0</v>
      </c>
      <c r="Y251" s="48">
        <v>0</v>
      </c>
      <c r="Z251" s="48">
        <v>0</v>
      </c>
      <c r="AA251" s="49"/>
      <c r="AB251" s="39">
        <v>0</v>
      </c>
      <c r="AC251" s="39">
        <v>0</v>
      </c>
      <c r="AD251" s="75"/>
      <c r="AE251" s="28" t="s">
        <v>32</v>
      </c>
      <c r="AF251" s="41"/>
      <c r="AG251" s="42"/>
    </row>
    <row r="252" spans="1:33" ht="15.75" hidden="1" customHeight="1" x14ac:dyDescent="0.25">
      <c r="A252" s="35"/>
      <c r="B252" s="36">
        <f t="shared" si="7"/>
        <v>0</v>
      </c>
      <c r="C252" s="37" t="str">
        <f t="shared" si="8"/>
        <v>hide</v>
      </c>
      <c r="D252" s="159"/>
      <c r="E252" s="73" t="s">
        <v>201</v>
      </c>
      <c r="F252" s="45"/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0</v>
      </c>
      <c r="V252" s="48">
        <v>0</v>
      </c>
      <c r="W252" s="48">
        <v>0</v>
      </c>
      <c r="X252" s="48">
        <v>0</v>
      </c>
      <c r="Y252" s="48">
        <v>0</v>
      </c>
      <c r="Z252" s="48">
        <v>0</v>
      </c>
      <c r="AA252" s="49"/>
      <c r="AB252" s="39">
        <v>0</v>
      </c>
      <c r="AC252" s="39">
        <v>0</v>
      </c>
      <c r="AD252" s="75"/>
      <c r="AE252" s="28" t="s">
        <v>32</v>
      </c>
      <c r="AF252" s="41"/>
      <c r="AG252" s="42"/>
    </row>
    <row r="253" spans="1:33" ht="15.75" hidden="1" customHeight="1" x14ac:dyDescent="0.25">
      <c r="A253" s="35"/>
      <c r="B253" s="36">
        <f t="shared" si="7"/>
        <v>0</v>
      </c>
      <c r="C253" s="37" t="str">
        <f t="shared" si="8"/>
        <v>hide</v>
      </c>
      <c r="D253" s="159"/>
      <c r="E253" s="73" t="s">
        <v>202</v>
      </c>
      <c r="F253" s="45"/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48">
        <v>0</v>
      </c>
      <c r="V253" s="48">
        <v>0</v>
      </c>
      <c r="W253" s="48">
        <v>0</v>
      </c>
      <c r="X253" s="48">
        <v>0</v>
      </c>
      <c r="Y253" s="48">
        <v>0</v>
      </c>
      <c r="Z253" s="48">
        <v>0</v>
      </c>
      <c r="AA253" s="49"/>
      <c r="AB253" s="39">
        <v>0</v>
      </c>
      <c r="AC253" s="39">
        <v>0</v>
      </c>
      <c r="AD253" s="75"/>
      <c r="AE253" s="28" t="s">
        <v>32</v>
      </c>
      <c r="AF253" s="41"/>
      <c r="AG253" s="42"/>
    </row>
    <row r="254" spans="1:33" ht="15.75" hidden="1" customHeight="1" x14ac:dyDescent="0.25">
      <c r="A254" s="35"/>
      <c r="B254" s="36">
        <f t="shared" si="7"/>
        <v>0</v>
      </c>
      <c r="C254" s="37" t="str">
        <f t="shared" si="8"/>
        <v>hide</v>
      </c>
      <c r="D254" s="159"/>
      <c r="E254" s="73" t="s">
        <v>203</v>
      </c>
      <c r="F254" s="45"/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48">
        <v>0</v>
      </c>
      <c r="V254" s="48">
        <v>0</v>
      </c>
      <c r="W254" s="48">
        <v>0</v>
      </c>
      <c r="X254" s="48">
        <v>0</v>
      </c>
      <c r="Y254" s="48">
        <v>0</v>
      </c>
      <c r="Z254" s="48">
        <v>0</v>
      </c>
      <c r="AA254" s="49"/>
      <c r="AB254" s="39">
        <v>0</v>
      </c>
      <c r="AC254" s="39">
        <v>0</v>
      </c>
      <c r="AD254" s="75"/>
      <c r="AE254" s="28" t="s">
        <v>32</v>
      </c>
      <c r="AF254" s="41"/>
      <c r="AG254" s="42"/>
    </row>
    <row r="255" spans="1:33" ht="15.75" hidden="1" customHeight="1" x14ac:dyDescent="0.25">
      <c r="A255" s="35"/>
      <c r="B255" s="36">
        <f t="shared" si="7"/>
        <v>0</v>
      </c>
      <c r="C255" s="37" t="str">
        <f t="shared" si="8"/>
        <v>hide</v>
      </c>
      <c r="D255" s="159"/>
      <c r="E255" s="160" t="s">
        <v>204</v>
      </c>
      <c r="F255" s="45"/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0</v>
      </c>
      <c r="Z255" s="48">
        <v>0</v>
      </c>
      <c r="AA255" s="49"/>
      <c r="AB255" s="39">
        <v>0</v>
      </c>
      <c r="AC255" s="39">
        <v>0</v>
      </c>
      <c r="AD255" s="75"/>
      <c r="AE255" s="28" t="s">
        <v>32</v>
      </c>
      <c r="AF255" s="41"/>
      <c r="AG255" s="42"/>
    </row>
    <row r="256" spans="1:33" ht="15.75" hidden="1" customHeight="1" x14ac:dyDescent="0.25">
      <c r="A256" s="35"/>
      <c r="B256" s="36">
        <f t="shared" si="7"/>
        <v>0</v>
      </c>
      <c r="C256" s="37" t="str">
        <f t="shared" si="8"/>
        <v>hide</v>
      </c>
      <c r="D256" s="159"/>
      <c r="E256" s="74" t="s">
        <v>205</v>
      </c>
      <c r="F256" s="45"/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48">
        <v>0</v>
      </c>
      <c r="V256" s="48">
        <v>0</v>
      </c>
      <c r="W256" s="48">
        <v>0</v>
      </c>
      <c r="X256" s="48">
        <v>0</v>
      </c>
      <c r="Y256" s="48">
        <v>0</v>
      </c>
      <c r="Z256" s="48">
        <v>0</v>
      </c>
      <c r="AA256" s="49"/>
      <c r="AB256" s="39">
        <v>0</v>
      </c>
      <c r="AC256" s="39">
        <v>0</v>
      </c>
      <c r="AD256" s="75"/>
      <c r="AE256" s="28" t="s">
        <v>32</v>
      </c>
      <c r="AF256" s="41"/>
      <c r="AG256" s="42"/>
    </row>
    <row r="257" spans="1:33" ht="15.75" hidden="1" customHeight="1" x14ac:dyDescent="0.25">
      <c r="A257" s="35"/>
      <c r="B257" s="36">
        <f t="shared" si="7"/>
        <v>0</v>
      </c>
      <c r="C257" s="37" t="str">
        <f t="shared" si="8"/>
        <v>hide</v>
      </c>
      <c r="D257" s="159"/>
      <c r="E257" s="68" t="s">
        <v>206</v>
      </c>
      <c r="F257" s="45"/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48">
        <v>0</v>
      </c>
      <c r="W257" s="48">
        <v>0</v>
      </c>
      <c r="X257" s="48">
        <v>0</v>
      </c>
      <c r="Y257" s="48">
        <v>0</v>
      </c>
      <c r="Z257" s="48">
        <v>0</v>
      </c>
      <c r="AA257" s="49"/>
      <c r="AB257" s="39">
        <v>0</v>
      </c>
      <c r="AC257" s="39">
        <v>0</v>
      </c>
      <c r="AD257" s="75"/>
      <c r="AE257" s="28" t="s">
        <v>32</v>
      </c>
      <c r="AF257" s="41"/>
      <c r="AG257" s="42"/>
    </row>
    <row r="258" spans="1:33" ht="15.75" hidden="1" customHeight="1" collapsed="1" x14ac:dyDescent="0.25">
      <c r="A258" s="161"/>
      <c r="B258" s="36">
        <f t="shared" si="7"/>
        <v>0</v>
      </c>
      <c r="C258" s="37" t="str">
        <f t="shared" si="8"/>
        <v>hide</v>
      </c>
      <c r="D258" s="159"/>
      <c r="E258" s="68" t="s">
        <v>207</v>
      </c>
      <c r="F258" s="45"/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9"/>
      <c r="AB258" s="39">
        <v>0</v>
      </c>
      <c r="AC258" s="39">
        <v>0</v>
      </c>
      <c r="AD258" s="75"/>
      <c r="AE258" s="28" t="s">
        <v>32</v>
      </c>
      <c r="AF258" s="41"/>
      <c r="AG258" s="42"/>
    </row>
    <row r="259" spans="1:33" ht="15.75" hidden="1" customHeight="1" collapsed="1" x14ac:dyDescent="0.25">
      <c r="A259" s="161"/>
      <c r="B259" s="36">
        <f t="shared" si="7"/>
        <v>0</v>
      </c>
      <c r="C259" s="37" t="str">
        <f t="shared" si="8"/>
        <v>hide</v>
      </c>
      <c r="D259" s="159"/>
      <c r="E259" s="68" t="s">
        <v>208</v>
      </c>
      <c r="F259" s="45"/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48">
        <v>0</v>
      </c>
      <c r="V259" s="48">
        <v>0</v>
      </c>
      <c r="W259" s="48">
        <v>0</v>
      </c>
      <c r="X259" s="48">
        <v>0</v>
      </c>
      <c r="Y259" s="48">
        <v>0</v>
      </c>
      <c r="Z259" s="48">
        <v>0</v>
      </c>
      <c r="AA259" s="49"/>
      <c r="AB259" s="39">
        <v>0</v>
      </c>
      <c r="AC259" s="39">
        <v>0</v>
      </c>
      <c r="AD259" s="75"/>
      <c r="AE259" s="28" t="s">
        <v>32</v>
      </c>
      <c r="AF259" s="41"/>
      <c r="AG259" s="42"/>
    </row>
    <row r="260" spans="1:33" ht="15.75" hidden="1" customHeight="1" collapsed="1" x14ac:dyDescent="0.25">
      <c r="A260" s="161"/>
      <c r="B260" s="36">
        <f t="shared" si="7"/>
        <v>0</v>
      </c>
      <c r="C260" s="37" t="str">
        <f t="shared" si="8"/>
        <v>hide</v>
      </c>
      <c r="D260" s="159"/>
      <c r="E260" s="73" t="s">
        <v>209</v>
      </c>
      <c r="F260" s="45"/>
      <c r="G260" s="44">
        <v>0</v>
      </c>
      <c r="H260" s="44">
        <v>0</v>
      </c>
      <c r="I260" s="44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49"/>
      <c r="AB260" s="39">
        <v>0</v>
      </c>
      <c r="AC260" s="39">
        <v>0</v>
      </c>
      <c r="AD260" s="75"/>
      <c r="AE260" s="28" t="s">
        <v>32</v>
      </c>
      <c r="AF260" s="41"/>
      <c r="AG260" s="42"/>
    </row>
    <row r="261" spans="1:33" ht="15.75" hidden="1" customHeight="1" collapsed="1" x14ac:dyDescent="0.25">
      <c r="A261" s="76"/>
      <c r="B261" s="36">
        <f t="shared" si="7"/>
        <v>0</v>
      </c>
      <c r="C261" s="37" t="str">
        <f t="shared" si="8"/>
        <v>hide</v>
      </c>
      <c r="D261" s="159"/>
      <c r="E261" s="68" t="s">
        <v>210</v>
      </c>
      <c r="F261" s="45"/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9"/>
      <c r="AB261" s="39">
        <v>0</v>
      </c>
      <c r="AC261" s="39">
        <v>0</v>
      </c>
      <c r="AD261" s="75"/>
      <c r="AE261" s="28" t="s">
        <v>32</v>
      </c>
      <c r="AF261" s="41"/>
      <c r="AG261" s="42"/>
    </row>
    <row r="262" spans="1:33" ht="15.75" hidden="1" customHeight="1" collapsed="1" x14ac:dyDescent="0.25">
      <c r="A262" s="161"/>
      <c r="B262" s="36">
        <f t="shared" si="7"/>
        <v>0</v>
      </c>
      <c r="C262" s="37" t="str">
        <f t="shared" si="8"/>
        <v>hide</v>
      </c>
      <c r="D262" s="159"/>
      <c r="E262" s="68" t="s">
        <v>211</v>
      </c>
      <c r="F262" s="39"/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48">
        <v>0</v>
      </c>
      <c r="V262" s="48">
        <v>0</v>
      </c>
      <c r="W262" s="48">
        <v>0</v>
      </c>
      <c r="X262" s="48">
        <v>0</v>
      </c>
      <c r="Y262" s="48">
        <v>0</v>
      </c>
      <c r="Z262" s="48">
        <v>0</v>
      </c>
      <c r="AA262" s="49"/>
      <c r="AB262" s="39">
        <v>0</v>
      </c>
      <c r="AC262" s="39">
        <v>0</v>
      </c>
      <c r="AD262" s="75"/>
      <c r="AE262" s="28" t="s">
        <v>32</v>
      </c>
      <c r="AF262" s="41"/>
      <c r="AG262" s="42"/>
    </row>
    <row r="263" spans="1:33" ht="15.75" hidden="1" customHeight="1" collapsed="1" x14ac:dyDescent="0.25">
      <c r="A263" s="161"/>
      <c r="B263" s="36">
        <f t="shared" si="7"/>
        <v>0</v>
      </c>
      <c r="C263" s="37" t="str">
        <f t="shared" si="8"/>
        <v>hide</v>
      </c>
      <c r="D263" s="159"/>
      <c r="E263" s="68" t="s">
        <v>212</v>
      </c>
      <c r="F263" s="39"/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48">
        <v>0</v>
      </c>
      <c r="V263" s="48">
        <v>0</v>
      </c>
      <c r="W263" s="48">
        <v>0</v>
      </c>
      <c r="X263" s="48">
        <v>0</v>
      </c>
      <c r="Y263" s="48">
        <v>0</v>
      </c>
      <c r="Z263" s="48">
        <v>0</v>
      </c>
      <c r="AA263" s="49"/>
      <c r="AB263" s="39">
        <v>0</v>
      </c>
      <c r="AC263" s="39">
        <v>0</v>
      </c>
      <c r="AD263" s="75"/>
      <c r="AE263" s="28" t="s">
        <v>32</v>
      </c>
      <c r="AF263" s="41"/>
      <c r="AG263" s="42"/>
    </row>
    <row r="264" spans="1:33" ht="15.75" hidden="1" customHeight="1" collapsed="1" x14ac:dyDescent="0.25">
      <c r="A264" s="161"/>
      <c r="B264" s="36">
        <f t="shared" si="7"/>
        <v>0</v>
      </c>
      <c r="C264" s="37" t="str">
        <f t="shared" si="8"/>
        <v>hide</v>
      </c>
      <c r="D264" s="159"/>
      <c r="E264" s="68" t="s">
        <v>213</v>
      </c>
      <c r="F264" s="45"/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9"/>
      <c r="AB264" s="39">
        <v>0</v>
      </c>
      <c r="AC264" s="39">
        <v>0</v>
      </c>
      <c r="AD264" s="75"/>
      <c r="AE264" s="28" t="s">
        <v>32</v>
      </c>
      <c r="AF264" s="41"/>
      <c r="AG264" s="42"/>
    </row>
    <row r="265" spans="1:33" ht="15.75" hidden="1" customHeight="1" x14ac:dyDescent="0.25">
      <c r="A265" s="35"/>
      <c r="B265" s="36">
        <f t="shared" si="7"/>
        <v>0</v>
      </c>
      <c r="C265" s="37" t="str">
        <f t="shared" si="8"/>
        <v>hide</v>
      </c>
      <c r="D265" s="77"/>
      <c r="E265" s="68" t="s">
        <v>214</v>
      </c>
      <c r="F265" s="45"/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48">
        <v>0</v>
      </c>
      <c r="V265" s="48">
        <v>0</v>
      </c>
      <c r="W265" s="48">
        <v>0</v>
      </c>
      <c r="X265" s="48">
        <v>0</v>
      </c>
      <c r="Y265" s="48">
        <v>0</v>
      </c>
      <c r="Z265" s="48">
        <v>0</v>
      </c>
      <c r="AA265" s="49"/>
      <c r="AB265" s="39">
        <v>0</v>
      </c>
      <c r="AC265" s="39">
        <v>0</v>
      </c>
      <c r="AD265" s="41"/>
      <c r="AE265" s="28" t="s">
        <v>105</v>
      </c>
      <c r="AF265" s="41"/>
      <c r="AG265" s="42"/>
    </row>
    <row r="266" spans="1:33" ht="15.75" hidden="1" customHeight="1" x14ac:dyDescent="0.25">
      <c r="A266" s="59"/>
      <c r="B266" s="36">
        <f t="shared" si="7"/>
        <v>0</v>
      </c>
      <c r="C266" s="37" t="str">
        <f t="shared" si="8"/>
        <v>hide</v>
      </c>
      <c r="D266" s="77"/>
      <c r="E266" s="68" t="s">
        <v>42</v>
      </c>
      <c r="F266" s="45"/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48">
        <v>0</v>
      </c>
      <c r="V266" s="48">
        <v>0</v>
      </c>
      <c r="W266" s="48">
        <v>0</v>
      </c>
      <c r="X266" s="48">
        <v>0</v>
      </c>
      <c r="Y266" s="48">
        <v>0</v>
      </c>
      <c r="Z266" s="48">
        <v>0</v>
      </c>
      <c r="AA266" s="49"/>
      <c r="AB266" s="39">
        <v>0</v>
      </c>
      <c r="AC266" s="39">
        <v>0</v>
      </c>
      <c r="AD266" s="41"/>
      <c r="AE266" s="28" t="s">
        <v>108</v>
      </c>
      <c r="AF266" s="41"/>
      <c r="AG266" s="42"/>
    </row>
    <row r="267" spans="1:33" hidden="1" x14ac:dyDescent="0.25">
      <c r="A267" s="59"/>
      <c r="B267" s="36">
        <f t="shared" si="7"/>
        <v>0</v>
      </c>
      <c r="C267" s="37" t="str">
        <f t="shared" si="8"/>
        <v>hide</v>
      </c>
      <c r="D267" s="77"/>
      <c r="E267" s="68" t="s">
        <v>42</v>
      </c>
      <c r="F267" s="39"/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48">
        <v>0</v>
      </c>
      <c r="V267" s="48">
        <v>0</v>
      </c>
      <c r="W267" s="48">
        <v>0</v>
      </c>
      <c r="X267" s="48">
        <v>0</v>
      </c>
      <c r="Y267" s="48">
        <v>0</v>
      </c>
      <c r="Z267" s="48">
        <v>0</v>
      </c>
      <c r="AA267" s="49"/>
      <c r="AB267" s="39">
        <v>0</v>
      </c>
      <c r="AC267" s="39">
        <v>0</v>
      </c>
      <c r="AD267" s="41"/>
      <c r="AE267" s="28" t="s">
        <v>110</v>
      </c>
      <c r="AF267" s="41"/>
      <c r="AG267" s="42"/>
    </row>
    <row r="268" spans="1:33" ht="15.75" hidden="1" customHeight="1" x14ac:dyDescent="0.25">
      <c r="A268" s="59"/>
      <c r="B268" s="36">
        <f t="shared" si="7"/>
        <v>0</v>
      </c>
      <c r="C268" s="37" t="str">
        <f t="shared" si="8"/>
        <v>hide</v>
      </c>
      <c r="D268" s="77"/>
      <c r="E268" s="68" t="s">
        <v>215</v>
      </c>
      <c r="F268" s="45"/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48">
        <v>0</v>
      </c>
      <c r="V268" s="48">
        <v>0</v>
      </c>
      <c r="W268" s="48">
        <v>0</v>
      </c>
      <c r="X268" s="48">
        <v>0</v>
      </c>
      <c r="Y268" s="48">
        <v>0</v>
      </c>
      <c r="Z268" s="48">
        <v>0</v>
      </c>
      <c r="AA268" s="49"/>
      <c r="AB268" s="39">
        <v>0</v>
      </c>
      <c r="AC268" s="39">
        <v>0</v>
      </c>
      <c r="AD268" s="41"/>
      <c r="AE268" s="28" t="s">
        <v>110</v>
      </c>
      <c r="AF268" s="41"/>
      <c r="AG268" s="42"/>
    </row>
    <row r="269" spans="1:33" ht="15.75" hidden="1" customHeight="1" x14ac:dyDescent="0.25">
      <c r="A269" s="59"/>
      <c r="B269" s="36">
        <f t="shared" si="7"/>
        <v>0</v>
      </c>
      <c r="C269" s="37" t="str">
        <f t="shared" si="8"/>
        <v>hide</v>
      </c>
      <c r="D269" s="77"/>
      <c r="E269" s="68" t="s">
        <v>216</v>
      </c>
      <c r="F269" s="45"/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48">
        <v>0</v>
      </c>
      <c r="V269" s="48">
        <v>0</v>
      </c>
      <c r="W269" s="48">
        <v>0</v>
      </c>
      <c r="X269" s="48">
        <v>0</v>
      </c>
      <c r="Y269" s="48">
        <v>0</v>
      </c>
      <c r="Z269" s="48">
        <v>0</v>
      </c>
      <c r="AA269" s="49"/>
      <c r="AB269" s="39">
        <v>0</v>
      </c>
      <c r="AC269" s="39">
        <v>0</v>
      </c>
      <c r="AD269" s="41"/>
      <c r="AE269" s="28" t="s">
        <v>110</v>
      </c>
      <c r="AF269" s="41"/>
      <c r="AG269" s="42"/>
    </row>
    <row r="270" spans="1:33" ht="15.75" hidden="1" customHeight="1" x14ac:dyDescent="0.25">
      <c r="A270" s="35"/>
      <c r="B270" s="36">
        <f t="shared" ref="B270:B337" si="9">COUNTIF(G270:Z270,"&lt;&gt;0")</f>
        <v>0</v>
      </c>
      <c r="C270" s="37" t="str">
        <f t="shared" si="8"/>
        <v>hide</v>
      </c>
      <c r="D270" s="47"/>
      <c r="E270" s="68" t="s">
        <v>217</v>
      </c>
      <c r="F270" s="45"/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0</v>
      </c>
      <c r="U270" s="48">
        <v>0</v>
      </c>
      <c r="V270" s="48">
        <v>0</v>
      </c>
      <c r="W270" s="48">
        <v>0</v>
      </c>
      <c r="X270" s="48">
        <v>0</v>
      </c>
      <c r="Y270" s="48">
        <v>0</v>
      </c>
      <c r="Z270" s="48">
        <v>0</v>
      </c>
      <c r="AA270" s="40"/>
      <c r="AB270" s="39">
        <v>0</v>
      </c>
      <c r="AC270" s="39">
        <v>0</v>
      </c>
      <c r="AD270" s="41"/>
      <c r="AE270" s="28" t="s">
        <v>110</v>
      </c>
      <c r="AF270" s="41"/>
      <c r="AG270" s="42"/>
    </row>
    <row r="271" spans="1:33" hidden="1" x14ac:dyDescent="0.25">
      <c r="A271" s="59"/>
      <c r="B271" s="36">
        <f t="shared" si="9"/>
        <v>0</v>
      </c>
      <c r="C271" s="37" t="str">
        <f t="shared" si="8"/>
        <v>hide</v>
      </c>
      <c r="D271" s="77"/>
      <c r="E271" s="68" t="s">
        <v>218</v>
      </c>
      <c r="F271" s="45"/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48">
        <v>0</v>
      </c>
      <c r="V271" s="48">
        <v>0</v>
      </c>
      <c r="W271" s="48">
        <v>0</v>
      </c>
      <c r="X271" s="48">
        <v>0</v>
      </c>
      <c r="Y271" s="48">
        <v>0</v>
      </c>
      <c r="Z271" s="48">
        <v>0</v>
      </c>
      <c r="AA271" s="49"/>
      <c r="AB271" s="39">
        <v>0</v>
      </c>
      <c r="AC271" s="39">
        <v>0</v>
      </c>
      <c r="AD271" s="41"/>
      <c r="AE271" s="28" t="s">
        <v>110</v>
      </c>
      <c r="AF271" s="41"/>
      <c r="AG271" s="42"/>
    </row>
    <row r="272" spans="1:33" ht="15.75" hidden="1" customHeight="1" x14ac:dyDescent="0.25">
      <c r="A272" s="59"/>
      <c r="B272" s="36">
        <f t="shared" si="9"/>
        <v>0</v>
      </c>
      <c r="C272" s="37" t="str">
        <f t="shared" si="8"/>
        <v>hide</v>
      </c>
      <c r="D272" s="77"/>
      <c r="E272" s="68" t="s">
        <v>219</v>
      </c>
      <c r="F272" s="39"/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48">
        <v>0</v>
      </c>
      <c r="V272" s="48">
        <v>0</v>
      </c>
      <c r="W272" s="48">
        <v>0</v>
      </c>
      <c r="X272" s="48">
        <v>0</v>
      </c>
      <c r="Y272" s="48">
        <v>0</v>
      </c>
      <c r="Z272" s="48">
        <v>0</v>
      </c>
      <c r="AA272" s="49"/>
      <c r="AB272" s="39">
        <v>0</v>
      </c>
      <c r="AC272" s="39">
        <v>0</v>
      </c>
      <c r="AD272" s="41"/>
      <c r="AE272" s="28" t="s">
        <v>110</v>
      </c>
      <c r="AF272" s="41"/>
      <c r="AG272" s="42"/>
    </row>
    <row r="273" spans="1:33" ht="15.75" customHeight="1" thickBot="1" x14ac:dyDescent="0.3">
      <c r="A273" s="59"/>
      <c r="B273" s="36">
        <f t="shared" si="9"/>
        <v>1</v>
      </c>
      <c r="C273" s="37" t="str">
        <f t="shared" si="8"/>
        <v>Detail</v>
      </c>
      <c r="D273" s="77"/>
      <c r="E273" s="68" t="s">
        <v>220</v>
      </c>
      <c r="F273" s="45"/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-100.167</v>
      </c>
      <c r="AA273" s="49"/>
      <c r="AB273" s="39">
        <v>0</v>
      </c>
      <c r="AC273" s="39">
        <v>-100.167</v>
      </c>
      <c r="AD273" s="41"/>
      <c r="AE273" s="28" t="s">
        <v>110</v>
      </c>
      <c r="AF273" s="41"/>
      <c r="AG273" s="42"/>
    </row>
    <row r="274" spans="1:33" ht="15.75" hidden="1" customHeight="1" x14ac:dyDescent="0.25">
      <c r="A274" s="59"/>
      <c r="B274" s="36">
        <f t="shared" si="9"/>
        <v>0</v>
      </c>
      <c r="C274" s="37" t="str">
        <f t="shared" si="8"/>
        <v>hide</v>
      </c>
      <c r="D274" s="77"/>
      <c r="E274" s="68" t="s">
        <v>221</v>
      </c>
      <c r="F274" s="45"/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48">
        <v>0</v>
      </c>
      <c r="V274" s="48">
        <v>0</v>
      </c>
      <c r="W274" s="48">
        <v>0</v>
      </c>
      <c r="X274" s="48">
        <v>0</v>
      </c>
      <c r="Y274" s="48">
        <v>0</v>
      </c>
      <c r="Z274" s="48">
        <v>0</v>
      </c>
      <c r="AA274" s="49"/>
      <c r="AB274" s="39">
        <v>0</v>
      </c>
      <c r="AC274" s="39">
        <v>0</v>
      </c>
      <c r="AD274" s="41"/>
      <c r="AE274" s="28" t="s">
        <v>110</v>
      </c>
      <c r="AF274" s="41"/>
      <c r="AG274" s="42"/>
    </row>
    <row r="275" spans="1:33" ht="15.75" hidden="1" customHeight="1" x14ac:dyDescent="0.25">
      <c r="A275" s="59"/>
      <c r="B275" s="36">
        <f t="shared" si="9"/>
        <v>0</v>
      </c>
      <c r="C275" s="37" t="str">
        <f t="shared" si="8"/>
        <v>hide</v>
      </c>
      <c r="D275" s="77"/>
      <c r="E275" s="68" t="s">
        <v>222</v>
      </c>
      <c r="F275" s="45"/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48">
        <v>0</v>
      </c>
      <c r="V275" s="48">
        <v>0</v>
      </c>
      <c r="W275" s="48">
        <v>0</v>
      </c>
      <c r="X275" s="48">
        <v>0</v>
      </c>
      <c r="Y275" s="48">
        <v>0</v>
      </c>
      <c r="Z275" s="48">
        <v>0</v>
      </c>
      <c r="AA275" s="49"/>
      <c r="AB275" s="39">
        <v>0</v>
      </c>
      <c r="AC275" s="39">
        <v>0</v>
      </c>
      <c r="AD275" s="41"/>
      <c r="AE275" s="28" t="s">
        <v>110</v>
      </c>
      <c r="AF275" s="41"/>
      <c r="AG275" s="42"/>
    </row>
    <row r="276" spans="1:33" ht="15.75" hidden="1" customHeight="1" x14ac:dyDescent="0.25">
      <c r="A276" s="59"/>
      <c r="B276" s="36">
        <f t="shared" si="9"/>
        <v>0</v>
      </c>
      <c r="C276" s="37" t="str">
        <f t="shared" si="8"/>
        <v>hide</v>
      </c>
      <c r="D276" s="77"/>
      <c r="E276" s="68" t="s">
        <v>42</v>
      </c>
      <c r="F276" s="45"/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48">
        <v>0</v>
      </c>
      <c r="V276" s="48">
        <v>0</v>
      </c>
      <c r="W276" s="48">
        <v>0</v>
      </c>
      <c r="X276" s="48">
        <v>0</v>
      </c>
      <c r="Y276" s="48">
        <v>0</v>
      </c>
      <c r="Z276" s="48">
        <v>0</v>
      </c>
      <c r="AA276" s="49"/>
      <c r="AB276" s="39">
        <v>0</v>
      </c>
      <c r="AC276" s="39">
        <v>0</v>
      </c>
      <c r="AD276" s="41"/>
      <c r="AE276" s="28" t="s">
        <v>110</v>
      </c>
      <c r="AF276" s="41"/>
      <c r="AG276" s="42"/>
    </row>
    <row r="277" spans="1:33" ht="15.75" hidden="1" customHeight="1" thickBot="1" x14ac:dyDescent="0.3">
      <c r="A277" s="59"/>
      <c r="B277" s="36">
        <f t="shared" si="9"/>
        <v>0</v>
      </c>
      <c r="C277" s="37" t="str">
        <f t="shared" si="8"/>
        <v>hide</v>
      </c>
      <c r="D277" s="77"/>
      <c r="E277" s="68" t="s">
        <v>42</v>
      </c>
      <c r="F277" s="45"/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0</v>
      </c>
      <c r="U277" s="48">
        <v>0</v>
      </c>
      <c r="V277" s="48">
        <v>0</v>
      </c>
      <c r="W277" s="48">
        <v>0</v>
      </c>
      <c r="X277" s="48">
        <v>0</v>
      </c>
      <c r="Y277" s="48">
        <v>0</v>
      </c>
      <c r="Z277" s="48">
        <v>0</v>
      </c>
      <c r="AA277" s="49"/>
      <c r="AB277" s="39">
        <v>0</v>
      </c>
      <c r="AC277" s="39">
        <v>0</v>
      </c>
      <c r="AD277" s="41"/>
      <c r="AE277" s="28" t="s">
        <v>110</v>
      </c>
      <c r="AF277" s="41"/>
      <c r="AG277" s="42"/>
    </row>
    <row r="278" spans="1:33" ht="15.75" customHeight="1" thickBot="1" x14ac:dyDescent="0.3">
      <c r="A278" s="59"/>
      <c r="B278" s="36">
        <f t="shared" si="9"/>
        <v>1</v>
      </c>
      <c r="C278" s="37" t="str">
        <f t="shared" si="8"/>
        <v>Detail</v>
      </c>
      <c r="D278" s="77"/>
      <c r="E278" s="55" t="s">
        <v>124</v>
      </c>
      <c r="F278" s="56"/>
      <c r="G278" s="57">
        <v>0</v>
      </c>
      <c r="H278" s="57">
        <v>0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57">
        <v>0</v>
      </c>
      <c r="S278" s="57">
        <v>0</v>
      </c>
      <c r="T278" s="57">
        <v>0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  <c r="Z278" s="57">
        <v>-100.167</v>
      </c>
      <c r="AA278" s="49"/>
      <c r="AB278" s="57">
        <v>0</v>
      </c>
      <c r="AC278" s="57">
        <v>-100.167</v>
      </c>
      <c r="AD278" s="41"/>
      <c r="AE278" s="28" t="s">
        <v>110</v>
      </c>
      <c r="AF278" s="41"/>
      <c r="AG278" s="42"/>
    </row>
    <row r="279" spans="1:33" ht="15.75" hidden="1" customHeight="1" x14ac:dyDescent="0.25">
      <c r="A279" s="59"/>
      <c r="B279" s="36">
        <f t="shared" si="9"/>
        <v>0</v>
      </c>
      <c r="C279" s="37" t="str">
        <f t="shared" si="8"/>
        <v>hide</v>
      </c>
      <c r="D279" s="77"/>
      <c r="E279" s="160" t="s">
        <v>223</v>
      </c>
      <c r="F279" s="45"/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0</v>
      </c>
      <c r="V279" s="48">
        <v>0</v>
      </c>
      <c r="W279" s="48">
        <v>0</v>
      </c>
      <c r="X279" s="48">
        <v>0</v>
      </c>
      <c r="Y279" s="48">
        <v>0</v>
      </c>
      <c r="Z279" s="48">
        <v>0</v>
      </c>
      <c r="AA279" s="49"/>
      <c r="AB279" s="48">
        <v>0</v>
      </c>
      <c r="AC279" s="48">
        <v>0</v>
      </c>
      <c r="AD279" s="41"/>
      <c r="AE279" s="28" t="s">
        <v>110</v>
      </c>
      <c r="AF279" s="41"/>
      <c r="AG279" s="42"/>
    </row>
    <row r="280" spans="1:33" ht="15.75" hidden="1" customHeight="1" x14ac:dyDescent="0.25">
      <c r="A280" s="59"/>
      <c r="B280" s="36">
        <f t="shared" si="9"/>
        <v>0</v>
      </c>
      <c r="C280" s="37" t="str">
        <f t="shared" si="8"/>
        <v>hide</v>
      </c>
      <c r="D280" s="77"/>
      <c r="E280" s="74" t="s">
        <v>42</v>
      </c>
      <c r="F280" s="45"/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48">
        <v>0</v>
      </c>
      <c r="V280" s="48">
        <v>0</v>
      </c>
      <c r="W280" s="48">
        <v>0</v>
      </c>
      <c r="X280" s="48">
        <v>0</v>
      </c>
      <c r="Y280" s="48">
        <v>0</v>
      </c>
      <c r="Z280" s="48">
        <v>0</v>
      </c>
      <c r="AA280" s="49"/>
      <c r="AB280" s="39">
        <v>0</v>
      </c>
      <c r="AC280" s="39">
        <v>0</v>
      </c>
      <c r="AD280" s="41"/>
      <c r="AE280" s="28" t="s">
        <v>110</v>
      </c>
      <c r="AF280" s="41"/>
      <c r="AG280" s="42"/>
    </row>
    <row r="281" spans="1:33" ht="15.75" hidden="1" customHeight="1" x14ac:dyDescent="0.25">
      <c r="A281" s="59"/>
      <c r="B281" s="36">
        <f t="shared" si="9"/>
        <v>0</v>
      </c>
      <c r="C281" s="37" t="str">
        <f t="shared" si="8"/>
        <v>hide</v>
      </c>
      <c r="D281" s="77"/>
      <c r="E281" s="74" t="s">
        <v>42</v>
      </c>
      <c r="F281" s="45"/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  <c r="V281" s="48">
        <v>0</v>
      </c>
      <c r="W281" s="48">
        <v>0</v>
      </c>
      <c r="X281" s="48">
        <v>0</v>
      </c>
      <c r="Y281" s="48">
        <v>0</v>
      </c>
      <c r="Z281" s="48">
        <v>0</v>
      </c>
      <c r="AA281" s="49"/>
      <c r="AB281" s="39">
        <v>0</v>
      </c>
      <c r="AC281" s="39">
        <v>0</v>
      </c>
      <c r="AD281" s="41"/>
      <c r="AE281" s="28" t="s">
        <v>110</v>
      </c>
      <c r="AF281" s="41"/>
      <c r="AG281" s="42"/>
    </row>
    <row r="282" spans="1:33" ht="15.75" hidden="1" customHeight="1" x14ac:dyDescent="0.25">
      <c r="A282" s="59"/>
      <c r="B282" s="36">
        <f t="shared" si="9"/>
        <v>0</v>
      </c>
      <c r="C282" s="37" t="str">
        <f t="shared" ref="C282:C345" si="10">IF(B282=0,"hide",IF(OR(AE282="Wind",AE282="DSM, Class 1"),"Detail",""))</f>
        <v>hide</v>
      </c>
      <c r="D282" s="77"/>
      <c r="E282" s="74" t="s">
        <v>42</v>
      </c>
      <c r="F282" s="45"/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63">
        <v>0</v>
      </c>
      <c r="V282" s="63">
        <v>0</v>
      </c>
      <c r="W282" s="63">
        <v>0</v>
      </c>
      <c r="X282" s="63">
        <v>0</v>
      </c>
      <c r="Y282" s="63">
        <v>0</v>
      </c>
      <c r="Z282" s="63">
        <v>0</v>
      </c>
      <c r="AA282" s="49"/>
      <c r="AB282" s="44">
        <v>0</v>
      </c>
      <c r="AC282" s="44">
        <v>0</v>
      </c>
      <c r="AD282" s="41"/>
      <c r="AE282" s="28" t="s">
        <v>110</v>
      </c>
      <c r="AF282" s="41"/>
      <c r="AG282" s="42"/>
    </row>
    <row r="283" spans="1:33" ht="15.75" hidden="1" customHeight="1" x14ac:dyDescent="0.25">
      <c r="A283" s="59"/>
      <c r="B283" s="36">
        <f t="shared" si="9"/>
        <v>0</v>
      </c>
      <c r="C283" s="37" t="str">
        <f t="shared" si="10"/>
        <v>hide</v>
      </c>
      <c r="D283" s="77"/>
      <c r="E283" s="74" t="s">
        <v>224</v>
      </c>
      <c r="F283" s="45"/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63">
        <v>0</v>
      </c>
      <c r="V283" s="63">
        <v>0</v>
      </c>
      <c r="W283" s="63">
        <v>0</v>
      </c>
      <c r="X283" s="63">
        <v>0</v>
      </c>
      <c r="Y283" s="63">
        <v>0</v>
      </c>
      <c r="Z283" s="63">
        <v>0</v>
      </c>
      <c r="AA283" s="49"/>
      <c r="AB283" s="44">
        <v>0</v>
      </c>
      <c r="AC283" s="44">
        <v>0</v>
      </c>
      <c r="AD283" s="41"/>
      <c r="AE283" s="28" t="s">
        <v>110</v>
      </c>
      <c r="AF283" s="41"/>
      <c r="AG283" s="42"/>
    </row>
    <row r="284" spans="1:33" ht="15.75" hidden="1" customHeight="1" x14ac:dyDescent="0.25">
      <c r="A284" s="59"/>
      <c r="B284" s="36">
        <f t="shared" si="9"/>
        <v>0</v>
      </c>
      <c r="C284" s="37" t="str">
        <f t="shared" si="10"/>
        <v>hide</v>
      </c>
      <c r="D284" s="77"/>
      <c r="E284" s="74" t="s">
        <v>225</v>
      </c>
      <c r="F284" s="45"/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63">
        <v>0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49"/>
      <c r="AB284" s="44">
        <v>0</v>
      </c>
      <c r="AC284" s="44">
        <v>0</v>
      </c>
      <c r="AD284" s="41"/>
      <c r="AE284" s="28" t="s">
        <v>110</v>
      </c>
      <c r="AF284" s="41"/>
      <c r="AG284" s="42"/>
    </row>
    <row r="285" spans="1:33" ht="15.75" hidden="1" customHeight="1" x14ac:dyDescent="0.25">
      <c r="A285" s="59"/>
      <c r="B285" s="36">
        <f t="shared" si="9"/>
        <v>0</v>
      </c>
      <c r="C285" s="37" t="str">
        <f t="shared" si="10"/>
        <v>hide</v>
      </c>
      <c r="D285" s="77"/>
      <c r="E285" s="74" t="s">
        <v>226</v>
      </c>
      <c r="F285" s="45"/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63">
        <v>0</v>
      </c>
      <c r="V285" s="63">
        <v>0</v>
      </c>
      <c r="W285" s="63">
        <v>0</v>
      </c>
      <c r="X285" s="63">
        <v>0</v>
      </c>
      <c r="Y285" s="63">
        <v>0</v>
      </c>
      <c r="Z285" s="63">
        <v>0</v>
      </c>
      <c r="AA285" s="49"/>
      <c r="AB285" s="44">
        <v>0</v>
      </c>
      <c r="AC285" s="44">
        <v>0</v>
      </c>
      <c r="AD285" s="41"/>
      <c r="AE285" s="28" t="s">
        <v>110</v>
      </c>
      <c r="AF285" s="41"/>
      <c r="AG285" s="42"/>
    </row>
    <row r="286" spans="1:33" ht="15.75" customHeight="1" x14ac:dyDescent="0.25">
      <c r="A286" s="59"/>
      <c r="B286" s="36">
        <f t="shared" si="9"/>
        <v>1</v>
      </c>
      <c r="C286" s="37" t="str">
        <f t="shared" si="10"/>
        <v>Detail</v>
      </c>
      <c r="D286" s="77"/>
      <c r="E286" s="68" t="s">
        <v>227</v>
      </c>
      <c r="F286" s="45"/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63">
        <v>0</v>
      </c>
      <c r="V286" s="63">
        <v>0</v>
      </c>
      <c r="W286" s="63">
        <v>0</v>
      </c>
      <c r="X286" s="63">
        <v>0</v>
      </c>
      <c r="Y286" s="63">
        <v>31.770000000000003</v>
      </c>
      <c r="Z286" s="63">
        <v>0</v>
      </c>
      <c r="AA286" s="49"/>
      <c r="AB286" s="44">
        <v>0</v>
      </c>
      <c r="AC286" s="44">
        <v>31.770000000000003</v>
      </c>
      <c r="AD286" s="41"/>
      <c r="AE286" s="28" t="s">
        <v>110</v>
      </c>
      <c r="AF286" s="41"/>
      <c r="AG286" s="42"/>
    </row>
    <row r="287" spans="1:33" ht="15.75" hidden="1" customHeight="1" x14ac:dyDescent="0.25">
      <c r="A287" s="59"/>
      <c r="B287" s="36">
        <f t="shared" si="9"/>
        <v>0</v>
      </c>
      <c r="C287" s="37" t="str">
        <f t="shared" si="10"/>
        <v>hide</v>
      </c>
      <c r="D287" s="77"/>
      <c r="E287" s="68" t="s">
        <v>228</v>
      </c>
      <c r="F287" s="45"/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63">
        <v>0</v>
      </c>
      <c r="V287" s="63">
        <v>0</v>
      </c>
      <c r="W287" s="63">
        <v>0</v>
      </c>
      <c r="X287" s="63">
        <v>0</v>
      </c>
      <c r="Y287" s="63">
        <v>0</v>
      </c>
      <c r="Z287" s="63">
        <v>0</v>
      </c>
      <c r="AA287" s="49"/>
      <c r="AB287" s="44">
        <v>0</v>
      </c>
      <c r="AC287" s="44">
        <v>0</v>
      </c>
      <c r="AD287" s="41"/>
      <c r="AE287" s="28" t="s">
        <v>110</v>
      </c>
      <c r="AF287" s="41"/>
      <c r="AG287" s="42"/>
    </row>
    <row r="288" spans="1:33" ht="15.75" customHeight="1" collapsed="1" thickBot="1" x14ac:dyDescent="0.3">
      <c r="A288" s="78"/>
      <c r="B288" s="36">
        <f t="shared" si="9"/>
        <v>1</v>
      </c>
      <c r="C288" s="37" t="str">
        <f t="shared" si="10"/>
        <v>Detail</v>
      </c>
      <c r="D288" s="77"/>
      <c r="E288" s="68" t="s">
        <v>229</v>
      </c>
      <c r="F288" s="45"/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>
        <v>0</v>
      </c>
      <c r="V288" s="63">
        <v>0</v>
      </c>
      <c r="W288" s="63">
        <v>8.42</v>
      </c>
      <c r="X288" s="63">
        <v>0</v>
      </c>
      <c r="Y288" s="63">
        <v>0</v>
      </c>
      <c r="Z288" s="63">
        <v>0</v>
      </c>
      <c r="AA288" s="49"/>
      <c r="AB288" s="44">
        <v>0</v>
      </c>
      <c r="AC288" s="44">
        <v>8.42</v>
      </c>
      <c r="AD288" s="41"/>
      <c r="AE288" s="65" t="s">
        <v>110</v>
      </c>
      <c r="AF288" s="41"/>
      <c r="AG288" s="42"/>
    </row>
    <row r="289" spans="1:33" ht="16.5" hidden="1" thickBot="1" x14ac:dyDescent="0.3">
      <c r="A289" s="59"/>
      <c r="B289" s="36">
        <f t="shared" si="9"/>
        <v>0</v>
      </c>
      <c r="C289" s="37" t="str">
        <f t="shared" si="10"/>
        <v>hide</v>
      </c>
      <c r="D289" s="77"/>
      <c r="E289" s="68" t="s">
        <v>230</v>
      </c>
      <c r="F289" s="45"/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63">
        <v>0</v>
      </c>
      <c r="V289" s="63">
        <v>0</v>
      </c>
      <c r="W289" s="63">
        <v>0</v>
      </c>
      <c r="X289" s="63">
        <v>0</v>
      </c>
      <c r="Y289" s="63">
        <v>0</v>
      </c>
      <c r="Z289" s="63">
        <v>0</v>
      </c>
      <c r="AA289" s="49"/>
      <c r="AB289" s="44">
        <v>0</v>
      </c>
      <c r="AC289" s="44">
        <v>0</v>
      </c>
      <c r="AD289" s="41"/>
      <c r="AE289" s="28" t="s">
        <v>134</v>
      </c>
      <c r="AF289" s="41"/>
      <c r="AG289" s="42"/>
    </row>
    <row r="290" spans="1:33" ht="15.75" hidden="1" customHeight="1" x14ac:dyDescent="0.25">
      <c r="A290" s="35"/>
      <c r="B290" s="36">
        <f t="shared" si="9"/>
        <v>0</v>
      </c>
      <c r="C290" s="37" t="str">
        <f t="shared" si="10"/>
        <v>hide</v>
      </c>
      <c r="D290" s="77"/>
      <c r="E290" s="68" t="s">
        <v>231</v>
      </c>
      <c r="F290" s="45"/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63">
        <v>0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49"/>
      <c r="AB290" s="44">
        <v>0</v>
      </c>
      <c r="AC290" s="44">
        <v>0</v>
      </c>
      <c r="AD290" s="41"/>
      <c r="AE290" s="28" t="s">
        <v>134</v>
      </c>
      <c r="AF290" s="41"/>
      <c r="AG290" s="42"/>
    </row>
    <row r="291" spans="1:33" ht="15.75" hidden="1" customHeight="1" x14ac:dyDescent="0.25">
      <c r="A291" s="35"/>
      <c r="B291" s="36">
        <f t="shared" si="9"/>
        <v>0</v>
      </c>
      <c r="C291" s="37" t="str">
        <f t="shared" si="10"/>
        <v>hide</v>
      </c>
      <c r="D291" s="77"/>
      <c r="E291" s="68" t="s">
        <v>232</v>
      </c>
      <c r="F291" s="45"/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63">
        <v>0</v>
      </c>
      <c r="V291" s="63">
        <v>0</v>
      </c>
      <c r="W291" s="63">
        <v>0</v>
      </c>
      <c r="X291" s="63">
        <v>0</v>
      </c>
      <c r="Y291" s="63">
        <v>0</v>
      </c>
      <c r="Z291" s="63">
        <v>0</v>
      </c>
      <c r="AA291" s="49"/>
      <c r="AB291" s="44">
        <v>0</v>
      </c>
      <c r="AC291" s="44">
        <v>0</v>
      </c>
      <c r="AD291" s="41"/>
      <c r="AE291" s="28" t="s">
        <v>134</v>
      </c>
      <c r="AF291" s="41"/>
      <c r="AG291" s="42"/>
    </row>
    <row r="292" spans="1:33" ht="15.75" hidden="1" customHeight="1" collapsed="1" x14ac:dyDescent="0.25">
      <c r="A292" s="35"/>
      <c r="B292" s="36">
        <f t="shared" si="9"/>
        <v>0</v>
      </c>
      <c r="C292" s="37" t="str">
        <f t="shared" si="10"/>
        <v>hide</v>
      </c>
      <c r="D292" s="77"/>
      <c r="E292" s="68" t="s">
        <v>233</v>
      </c>
      <c r="F292" s="45"/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63">
        <v>0</v>
      </c>
      <c r="V292" s="63">
        <v>0</v>
      </c>
      <c r="W292" s="63">
        <v>0</v>
      </c>
      <c r="X292" s="63">
        <v>0</v>
      </c>
      <c r="Y292" s="63">
        <v>0</v>
      </c>
      <c r="Z292" s="63">
        <v>0</v>
      </c>
      <c r="AA292" s="49"/>
      <c r="AB292" s="44">
        <v>0</v>
      </c>
      <c r="AC292" s="44">
        <v>0</v>
      </c>
      <c r="AD292" s="41"/>
      <c r="AE292" s="28" t="s">
        <v>138</v>
      </c>
      <c r="AF292" s="41"/>
      <c r="AG292" s="42"/>
    </row>
    <row r="293" spans="1:33" ht="15.75" hidden="1" customHeight="1" x14ac:dyDescent="0.25">
      <c r="A293" s="35"/>
      <c r="B293" s="36">
        <f t="shared" si="9"/>
        <v>0</v>
      </c>
      <c r="C293" s="37" t="str">
        <f t="shared" si="10"/>
        <v>hide</v>
      </c>
      <c r="D293" s="77"/>
      <c r="E293" s="68" t="s">
        <v>234</v>
      </c>
      <c r="F293" s="45"/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63">
        <v>0</v>
      </c>
      <c r="V293" s="63">
        <v>0</v>
      </c>
      <c r="W293" s="63">
        <v>0</v>
      </c>
      <c r="X293" s="63">
        <v>0</v>
      </c>
      <c r="Y293" s="63">
        <v>0</v>
      </c>
      <c r="Z293" s="63">
        <v>0</v>
      </c>
      <c r="AA293" s="49"/>
      <c r="AB293" s="44">
        <v>0</v>
      </c>
      <c r="AC293" s="44">
        <v>0</v>
      </c>
      <c r="AD293" s="41"/>
      <c r="AE293" s="28" t="s">
        <v>138</v>
      </c>
      <c r="AF293" s="41"/>
      <c r="AG293" s="42"/>
    </row>
    <row r="294" spans="1:33" ht="15.75" hidden="1" customHeight="1" x14ac:dyDescent="0.25">
      <c r="A294" s="35"/>
      <c r="B294" s="36">
        <f t="shared" si="9"/>
        <v>0</v>
      </c>
      <c r="C294" s="37" t="str">
        <f t="shared" si="10"/>
        <v>hide</v>
      </c>
      <c r="D294" s="77"/>
      <c r="E294" s="68" t="s">
        <v>235</v>
      </c>
      <c r="F294" s="45"/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63">
        <v>0</v>
      </c>
      <c r="V294" s="63">
        <v>0</v>
      </c>
      <c r="W294" s="63">
        <v>0</v>
      </c>
      <c r="X294" s="63">
        <v>0</v>
      </c>
      <c r="Y294" s="63">
        <v>0</v>
      </c>
      <c r="Z294" s="63">
        <v>0</v>
      </c>
      <c r="AA294" s="49"/>
      <c r="AB294" s="44">
        <v>0</v>
      </c>
      <c r="AC294" s="44">
        <v>0</v>
      </c>
      <c r="AD294" s="41"/>
      <c r="AE294" s="28" t="s">
        <v>138</v>
      </c>
      <c r="AF294" s="41"/>
      <c r="AG294" s="42"/>
    </row>
    <row r="295" spans="1:33" ht="15.75" hidden="1" customHeight="1" collapsed="1" x14ac:dyDescent="0.25">
      <c r="A295" s="35"/>
      <c r="B295" s="36">
        <f t="shared" si="9"/>
        <v>0</v>
      </c>
      <c r="C295" s="37" t="str">
        <f t="shared" si="10"/>
        <v>hide</v>
      </c>
      <c r="D295" s="77"/>
      <c r="E295" s="68" t="s">
        <v>236</v>
      </c>
      <c r="F295" s="45"/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63">
        <v>0</v>
      </c>
      <c r="V295" s="63">
        <v>0</v>
      </c>
      <c r="W295" s="63">
        <v>0</v>
      </c>
      <c r="X295" s="63">
        <v>0</v>
      </c>
      <c r="Y295" s="63">
        <v>0</v>
      </c>
      <c r="Z295" s="63">
        <v>0</v>
      </c>
      <c r="AA295" s="49"/>
      <c r="AB295" s="44">
        <v>0</v>
      </c>
      <c r="AC295" s="44">
        <v>0</v>
      </c>
      <c r="AD295" s="41"/>
      <c r="AE295" s="28" t="s">
        <v>143</v>
      </c>
      <c r="AF295" s="41"/>
      <c r="AG295" s="42"/>
    </row>
    <row r="296" spans="1:33" ht="15.75" hidden="1" customHeight="1" x14ac:dyDescent="0.25">
      <c r="A296" s="35"/>
      <c r="B296" s="36">
        <f t="shared" si="9"/>
        <v>0</v>
      </c>
      <c r="C296" s="37" t="str">
        <f t="shared" si="10"/>
        <v>hide</v>
      </c>
      <c r="D296" s="47"/>
      <c r="E296" s="68" t="s">
        <v>237</v>
      </c>
      <c r="F296" s="45"/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63">
        <v>0</v>
      </c>
      <c r="V296" s="63">
        <v>0</v>
      </c>
      <c r="W296" s="63">
        <v>0</v>
      </c>
      <c r="X296" s="63">
        <v>0</v>
      </c>
      <c r="Y296" s="63">
        <v>0</v>
      </c>
      <c r="Z296" s="63">
        <v>0</v>
      </c>
      <c r="AA296" s="49"/>
      <c r="AB296" s="44">
        <v>0</v>
      </c>
      <c r="AC296" s="44">
        <v>0</v>
      </c>
      <c r="AE296" s="28" t="s">
        <v>145</v>
      </c>
    </row>
    <row r="297" spans="1:33" ht="15.75" hidden="1" customHeight="1" x14ac:dyDescent="0.25">
      <c r="A297" s="35"/>
      <c r="B297" s="36">
        <f t="shared" si="9"/>
        <v>0</v>
      </c>
      <c r="C297" s="37" t="str">
        <f t="shared" si="10"/>
        <v>hide</v>
      </c>
      <c r="D297" s="47"/>
      <c r="E297" s="68" t="s">
        <v>238</v>
      </c>
      <c r="F297" s="45"/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63">
        <v>0</v>
      </c>
      <c r="V297" s="63">
        <v>0</v>
      </c>
      <c r="W297" s="63">
        <v>0</v>
      </c>
      <c r="X297" s="63">
        <v>0</v>
      </c>
      <c r="Y297" s="63">
        <v>0</v>
      </c>
      <c r="Z297" s="63">
        <v>0</v>
      </c>
      <c r="AA297" s="49"/>
      <c r="AB297" s="44">
        <v>0</v>
      </c>
      <c r="AC297" s="44">
        <v>0</v>
      </c>
      <c r="AE297" s="28" t="s">
        <v>145</v>
      </c>
    </row>
    <row r="298" spans="1:33" ht="15.75" hidden="1" customHeight="1" x14ac:dyDescent="0.25">
      <c r="A298" s="35"/>
      <c r="B298" s="36">
        <f t="shared" si="9"/>
        <v>0</v>
      </c>
      <c r="C298" s="37" t="str">
        <f t="shared" si="10"/>
        <v>hide</v>
      </c>
      <c r="D298" s="47"/>
      <c r="E298" s="68" t="s">
        <v>239</v>
      </c>
      <c r="F298" s="45"/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63">
        <v>0</v>
      </c>
      <c r="V298" s="63">
        <v>0</v>
      </c>
      <c r="W298" s="63">
        <v>0</v>
      </c>
      <c r="X298" s="63">
        <v>0</v>
      </c>
      <c r="Y298" s="63">
        <v>0</v>
      </c>
      <c r="Z298" s="63">
        <v>0</v>
      </c>
      <c r="AA298" s="49"/>
      <c r="AB298" s="44">
        <v>0</v>
      </c>
      <c r="AC298" s="44">
        <v>0</v>
      </c>
      <c r="AE298" s="28" t="s">
        <v>145</v>
      </c>
    </row>
    <row r="299" spans="1:33" ht="15.75" hidden="1" customHeight="1" x14ac:dyDescent="0.25">
      <c r="A299" s="35"/>
      <c r="B299" s="36">
        <f t="shared" si="9"/>
        <v>0</v>
      </c>
      <c r="C299" s="37" t="str">
        <f t="shared" si="10"/>
        <v>hide</v>
      </c>
      <c r="D299" s="47"/>
      <c r="E299" s="68" t="s">
        <v>240</v>
      </c>
      <c r="F299" s="45"/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63">
        <v>0</v>
      </c>
      <c r="V299" s="63">
        <v>0</v>
      </c>
      <c r="W299" s="63">
        <v>0</v>
      </c>
      <c r="X299" s="63">
        <v>0</v>
      </c>
      <c r="Y299" s="63">
        <v>0</v>
      </c>
      <c r="Z299" s="63">
        <v>0</v>
      </c>
      <c r="AA299" s="49"/>
      <c r="AB299" s="44">
        <v>0</v>
      </c>
      <c r="AC299" s="44">
        <v>0</v>
      </c>
      <c r="AE299" s="28" t="s">
        <v>145</v>
      </c>
    </row>
    <row r="300" spans="1:33" ht="15.75" hidden="1" customHeight="1" x14ac:dyDescent="0.25">
      <c r="A300" s="35"/>
      <c r="B300" s="36">
        <f t="shared" si="9"/>
        <v>0</v>
      </c>
      <c r="C300" s="37" t="str">
        <f t="shared" si="10"/>
        <v>hide</v>
      </c>
      <c r="D300" s="47"/>
      <c r="E300" s="68" t="s">
        <v>241</v>
      </c>
      <c r="F300" s="45"/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63">
        <v>0</v>
      </c>
      <c r="V300" s="63">
        <v>0</v>
      </c>
      <c r="W300" s="63">
        <v>0</v>
      </c>
      <c r="X300" s="63">
        <v>0</v>
      </c>
      <c r="Y300" s="63">
        <v>0</v>
      </c>
      <c r="Z300" s="63">
        <v>0</v>
      </c>
      <c r="AA300" s="49"/>
      <c r="AB300" s="44">
        <v>0</v>
      </c>
      <c r="AC300" s="44">
        <v>0</v>
      </c>
      <c r="AE300" s="28" t="s">
        <v>145</v>
      </c>
    </row>
    <row r="301" spans="1:33" ht="15.75" hidden="1" customHeight="1" x14ac:dyDescent="0.25">
      <c r="A301" s="35"/>
      <c r="B301" s="36">
        <f t="shared" si="9"/>
        <v>0</v>
      </c>
      <c r="C301" s="37" t="str">
        <f t="shared" si="10"/>
        <v>hide</v>
      </c>
      <c r="D301" s="47"/>
      <c r="E301" s="68" t="s">
        <v>242</v>
      </c>
      <c r="F301" s="45"/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63">
        <v>0</v>
      </c>
      <c r="V301" s="63">
        <v>0</v>
      </c>
      <c r="W301" s="63">
        <v>0</v>
      </c>
      <c r="X301" s="63">
        <v>0</v>
      </c>
      <c r="Y301" s="63">
        <v>0</v>
      </c>
      <c r="Z301" s="63">
        <v>0</v>
      </c>
      <c r="AA301" s="49"/>
      <c r="AB301" s="44">
        <v>0</v>
      </c>
      <c r="AC301" s="44">
        <v>0</v>
      </c>
      <c r="AE301" s="28" t="s">
        <v>145</v>
      </c>
    </row>
    <row r="302" spans="1:33" ht="15.75" hidden="1" customHeight="1" x14ac:dyDescent="0.25">
      <c r="A302" s="35"/>
      <c r="B302" s="36">
        <f t="shared" si="9"/>
        <v>0</v>
      </c>
      <c r="C302" s="37" t="str">
        <f t="shared" si="10"/>
        <v>hide</v>
      </c>
      <c r="D302" s="47"/>
      <c r="E302" s="68" t="s">
        <v>243</v>
      </c>
      <c r="F302" s="45"/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>
        <v>0</v>
      </c>
      <c r="V302" s="63">
        <v>0</v>
      </c>
      <c r="W302" s="63">
        <v>0</v>
      </c>
      <c r="X302" s="63">
        <v>0</v>
      </c>
      <c r="Y302" s="63">
        <v>0</v>
      </c>
      <c r="Z302" s="63">
        <v>0</v>
      </c>
      <c r="AA302" s="49"/>
      <c r="AB302" s="44">
        <v>0</v>
      </c>
      <c r="AC302" s="44">
        <v>0</v>
      </c>
      <c r="AE302" s="28" t="s">
        <v>145</v>
      </c>
    </row>
    <row r="303" spans="1:33" ht="15.75" hidden="1" customHeight="1" x14ac:dyDescent="0.25">
      <c r="A303" s="35"/>
      <c r="B303" s="36">
        <f t="shared" si="9"/>
        <v>0</v>
      </c>
      <c r="C303" s="37" t="str">
        <f t="shared" si="10"/>
        <v>hide</v>
      </c>
      <c r="D303" s="47"/>
      <c r="E303" s="68" t="s">
        <v>244</v>
      </c>
      <c r="F303" s="45"/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63">
        <v>0</v>
      </c>
      <c r="V303" s="63">
        <v>0</v>
      </c>
      <c r="W303" s="63">
        <v>0</v>
      </c>
      <c r="X303" s="63">
        <v>0</v>
      </c>
      <c r="Y303" s="63">
        <v>0</v>
      </c>
      <c r="Z303" s="63">
        <v>0</v>
      </c>
      <c r="AA303" s="49"/>
      <c r="AB303" s="44">
        <v>0</v>
      </c>
      <c r="AC303" s="44">
        <v>0</v>
      </c>
      <c r="AE303" s="28" t="s">
        <v>145</v>
      </c>
    </row>
    <row r="304" spans="1:33" ht="15.75" hidden="1" customHeight="1" x14ac:dyDescent="0.25">
      <c r="A304" s="35"/>
      <c r="B304" s="36">
        <f t="shared" si="9"/>
        <v>0</v>
      </c>
      <c r="C304" s="37" t="str">
        <f t="shared" si="10"/>
        <v>hide</v>
      </c>
      <c r="D304" s="47"/>
      <c r="E304" s="68" t="s">
        <v>42</v>
      </c>
      <c r="F304" s="45"/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63">
        <v>0</v>
      </c>
      <c r="V304" s="63">
        <v>0</v>
      </c>
      <c r="W304" s="63">
        <v>0</v>
      </c>
      <c r="X304" s="63">
        <v>0</v>
      </c>
      <c r="Y304" s="63">
        <v>0</v>
      </c>
      <c r="Z304" s="63">
        <v>0</v>
      </c>
      <c r="AA304" s="49"/>
      <c r="AB304" s="44">
        <v>0</v>
      </c>
      <c r="AC304" s="44">
        <v>0</v>
      </c>
      <c r="AE304" s="28" t="s">
        <v>145</v>
      </c>
    </row>
    <row r="305" spans="1:31" ht="15.75" hidden="1" customHeight="1" x14ac:dyDescent="0.25">
      <c r="A305" s="35"/>
      <c r="B305" s="36">
        <f t="shared" si="9"/>
        <v>0</v>
      </c>
      <c r="C305" s="37" t="str">
        <f t="shared" si="10"/>
        <v>hide</v>
      </c>
      <c r="D305" s="47"/>
      <c r="E305" s="68" t="s">
        <v>42</v>
      </c>
      <c r="F305" s="45"/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63">
        <v>0</v>
      </c>
      <c r="V305" s="63">
        <v>0</v>
      </c>
      <c r="W305" s="63">
        <v>0</v>
      </c>
      <c r="X305" s="63">
        <v>0</v>
      </c>
      <c r="Y305" s="63">
        <v>0</v>
      </c>
      <c r="Z305" s="63">
        <v>0</v>
      </c>
      <c r="AA305" s="49"/>
      <c r="AB305" s="44">
        <v>0</v>
      </c>
      <c r="AC305" s="44">
        <v>0</v>
      </c>
      <c r="AE305" s="28" t="s">
        <v>145</v>
      </c>
    </row>
    <row r="306" spans="1:31" ht="15.75" hidden="1" customHeight="1" x14ac:dyDescent="0.25">
      <c r="A306" s="35"/>
      <c r="B306" s="36">
        <f t="shared" si="9"/>
        <v>0</v>
      </c>
      <c r="C306" s="37" t="str">
        <f t="shared" si="10"/>
        <v>hide</v>
      </c>
      <c r="D306" s="47"/>
      <c r="E306" s="68" t="s">
        <v>42</v>
      </c>
      <c r="F306" s="45"/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63">
        <v>0</v>
      </c>
      <c r="V306" s="63">
        <v>0</v>
      </c>
      <c r="W306" s="63">
        <v>0</v>
      </c>
      <c r="X306" s="63">
        <v>0</v>
      </c>
      <c r="Y306" s="63">
        <v>0</v>
      </c>
      <c r="Z306" s="63">
        <v>0</v>
      </c>
      <c r="AA306" s="49"/>
      <c r="AB306" s="44">
        <v>0</v>
      </c>
      <c r="AC306" s="44">
        <v>0</v>
      </c>
      <c r="AE306" s="28" t="s">
        <v>145</v>
      </c>
    </row>
    <row r="307" spans="1:31" ht="15.75" hidden="1" customHeight="1" x14ac:dyDescent="0.25">
      <c r="A307" s="35"/>
      <c r="B307" s="36">
        <f t="shared" si="9"/>
        <v>0</v>
      </c>
      <c r="C307" s="37" t="str">
        <f t="shared" si="10"/>
        <v>hide</v>
      </c>
      <c r="D307" s="47"/>
      <c r="E307" s="68" t="s">
        <v>42</v>
      </c>
      <c r="F307" s="45"/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63">
        <v>0</v>
      </c>
      <c r="V307" s="63">
        <v>0</v>
      </c>
      <c r="W307" s="63">
        <v>0</v>
      </c>
      <c r="X307" s="63">
        <v>0</v>
      </c>
      <c r="Y307" s="63">
        <v>0</v>
      </c>
      <c r="Z307" s="63">
        <v>0</v>
      </c>
      <c r="AA307" s="49"/>
      <c r="AB307" s="44">
        <v>0</v>
      </c>
      <c r="AC307" s="44">
        <v>0</v>
      </c>
      <c r="AE307" s="28" t="s">
        <v>145</v>
      </c>
    </row>
    <row r="308" spans="1:31" ht="15.75" hidden="1" customHeight="1" x14ac:dyDescent="0.25">
      <c r="A308" s="35"/>
      <c r="B308" s="36">
        <f t="shared" si="9"/>
        <v>0</v>
      </c>
      <c r="C308" s="37" t="str">
        <f t="shared" si="10"/>
        <v>hide</v>
      </c>
      <c r="D308" s="47"/>
      <c r="E308" s="68" t="s">
        <v>42</v>
      </c>
      <c r="F308" s="45"/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49"/>
      <c r="AB308" s="44">
        <v>0</v>
      </c>
      <c r="AC308" s="44">
        <v>0</v>
      </c>
      <c r="AE308" s="28" t="s">
        <v>145</v>
      </c>
    </row>
    <row r="309" spans="1:31" ht="15.75" hidden="1" customHeight="1" x14ac:dyDescent="0.25">
      <c r="A309" s="35"/>
      <c r="B309" s="36">
        <f t="shared" si="9"/>
        <v>0</v>
      </c>
      <c r="C309" s="37" t="str">
        <f t="shared" si="10"/>
        <v>hide</v>
      </c>
      <c r="D309" s="47"/>
      <c r="E309" s="68" t="s">
        <v>42</v>
      </c>
      <c r="F309" s="45"/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0</v>
      </c>
      <c r="U309" s="63">
        <v>0</v>
      </c>
      <c r="V309" s="63">
        <v>0</v>
      </c>
      <c r="W309" s="63">
        <v>0</v>
      </c>
      <c r="X309" s="63">
        <v>0</v>
      </c>
      <c r="Y309" s="63">
        <v>0</v>
      </c>
      <c r="Z309" s="63">
        <v>0</v>
      </c>
      <c r="AA309" s="49"/>
      <c r="AB309" s="44">
        <v>0</v>
      </c>
      <c r="AC309" s="44">
        <v>0</v>
      </c>
      <c r="AE309" s="28" t="s">
        <v>145</v>
      </c>
    </row>
    <row r="310" spans="1:31" ht="15.75" hidden="1" customHeight="1" x14ac:dyDescent="0.25">
      <c r="A310" s="35"/>
      <c r="B310" s="36">
        <f t="shared" si="9"/>
        <v>0</v>
      </c>
      <c r="C310" s="37" t="str">
        <f t="shared" si="10"/>
        <v>hide</v>
      </c>
      <c r="D310" s="47"/>
      <c r="E310" s="68" t="s">
        <v>42</v>
      </c>
      <c r="F310" s="45"/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63">
        <v>0</v>
      </c>
      <c r="V310" s="63">
        <v>0</v>
      </c>
      <c r="W310" s="63">
        <v>0</v>
      </c>
      <c r="X310" s="63">
        <v>0</v>
      </c>
      <c r="Y310" s="63">
        <v>0</v>
      </c>
      <c r="Z310" s="63">
        <v>0</v>
      </c>
      <c r="AA310" s="49"/>
      <c r="AB310" s="44">
        <v>0</v>
      </c>
      <c r="AC310" s="44">
        <v>0</v>
      </c>
      <c r="AE310" s="28" t="s">
        <v>145</v>
      </c>
    </row>
    <row r="311" spans="1:31" ht="15.75" hidden="1" customHeight="1" x14ac:dyDescent="0.25">
      <c r="A311" s="35"/>
      <c r="B311" s="36">
        <f t="shared" si="9"/>
        <v>0</v>
      </c>
      <c r="C311" s="37" t="str">
        <f t="shared" si="10"/>
        <v>hide</v>
      </c>
      <c r="D311" s="47"/>
      <c r="E311" s="68" t="s">
        <v>42</v>
      </c>
      <c r="F311" s="45"/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49"/>
      <c r="AB311" s="44">
        <v>0</v>
      </c>
      <c r="AC311" s="44">
        <v>0</v>
      </c>
      <c r="AE311" s="28" t="s">
        <v>145</v>
      </c>
    </row>
    <row r="312" spans="1:31" ht="15.75" hidden="1" customHeight="1" x14ac:dyDescent="0.25">
      <c r="A312" s="35"/>
      <c r="B312" s="36">
        <f t="shared" si="9"/>
        <v>0</v>
      </c>
      <c r="C312" s="37" t="str">
        <f t="shared" si="10"/>
        <v>hide</v>
      </c>
      <c r="D312" s="47"/>
      <c r="E312" s="68" t="s">
        <v>42</v>
      </c>
      <c r="F312" s="45"/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63">
        <v>0</v>
      </c>
      <c r="V312" s="63">
        <v>0</v>
      </c>
      <c r="W312" s="63">
        <v>0</v>
      </c>
      <c r="X312" s="63">
        <v>0</v>
      </c>
      <c r="Y312" s="63">
        <v>0</v>
      </c>
      <c r="Z312" s="63">
        <v>0</v>
      </c>
      <c r="AA312" s="49"/>
      <c r="AB312" s="44">
        <v>0</v>
      </c>
      <c r="AC312" s="44">
        <v>0</v>
      </c>
      <c r="AE312" s="28" t="s">
        <v>145</v>
      </c>
    </row>
    <row r="313" spans="1:31" ht="15.75" hidden="1" customHeight="1" x14ac:dyDescent="0.25">
      <c r="A313" s="35"/>
      <c r="B313" s="36">
        <f t="shared" si="9"/>
        <v>0</v>
      </c>
      <c r="C313" s="37" t="str">
        <f t="shared" si="10"/>
        <v>hide</v>
      </c>
      <c r="D313" s="47"/>
      <c r="E313" s="68" t="s">
        <v>42</v>
      </c>
      <c r="F313" s="45"/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63">
        <v>0</v>
      </c>
      <c r="V313" s="63">
        <v>0</v>
      </c>
      <c r="W313" s="63">
        <v>0</v>
      </c>
      <c r="X313" s="63">
        <v>0</v>
      </c>
      <c r="Y313" s="63">
        <v>0</v>
      </c>
      <c r="Z313" s="63">
        <v>0</v>
      </c>
      <c r="AA313" s="49"/>
      <c r="AB313" s="44">
        <v>0</v>
      </c>
      <c r="AC313" s="44">
        <v>0</v>
      </c>
      <c r="AE313" s="28" t="s">
        <v>145</v>
      </c>
    </row>
    <row r="314" spans="1:31" ht="15.75" hidden="1" customHeight="1" x14ac:dyDescent="0.25">
      <c r="A314" s="35"/>
      <c r="B314" s="36">
        <f t="shared" si="9"/>
        <v>0</v>
      </c>
      <c r="C314" s="37" t="str">
        <f t="shared" si="10"/>
        <v>hide</v>
      </c>
      <c r="D314" s="47"/>
      <c r="E314" s="68" t="s">
        <v>42</v>
      </c>
      <c r="F314" s="45"/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49"/>
      <c r="AB314" s="46">
        <v>0</v>
      </c>
      <c r="AC314" s="46">
        <v>0</v>
      </c>
      <c r="AE314" s="28" t="s">
        <v>145</v>
      </c>
    </row>
    <row r="315" spans="1:31" ht="15.75" hidden="1" customHeight="1" x14ac:dyDescent="0.25">
      <c r="A315" s="35"/>
      <c r="B315" s="36">
        <f t="shared" si="9"/>
        <v>0</v>
      </c>
      <c r="C315" s="37" t="str">
        <f t="shared" si="10"/>
        <v>hide</v>
      </c>
      <c r="D315" s="47"/>
      <c r="E315" s="68" t="s">
        <v>42</v>
      </c>
      <c r="F315" s="45"/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63">
        <v>0</v>
      </c>
      <c r="V315" s="63">
        <v>0</v>
      </c>
      <c r="W315" s="63">
        <v>0</v>
      </c>
      <c r="X315" s="63">
        <v>0</v>
      </c>
      <c r="Y315" s="63">
        <v>0</v>
      </c>
      <c r="Z315" s="63">
        <v>0</v>
      </c>
      <c r="AA315" s="49"/>
      <c r="AB315" s="46">
        <v>0</v>
      </c>
      <c r="AC315" s="46">
        <v>0</v>
      </c>
      <c r="AE315" s="28" t="s">
        <v>145</v>
      </c>
    </row>
    <row r="316" spans="1:31" ht="15.75" hidden="1" customHeight="1" x14ac:dyDescent="0.25">
      <c r="A316" s="35"/>
      <c r="B316" s="36">
        <f t="shared" si="9"/>
        <v>0</v>
      </c>
      <c r="C316" s="37" t="str">
        <f t="shared" si="10"/>
        <v>hide</v>
      </c>
      <c r="D316" s="47"/>
      <c r="E316" s="68" t="s">
        <v>42</v>
      </c>
      <c r="F316" s="45"/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63">
        <v>0</v>
      </c>
      <c r="V316" s="63">
        <v>0</v>
      </c>
      <c r="W316" s="63">
        <v>0</v>
      </c>
      <c r="X316" s="63">
        <v>0</v>
      </c>
      <c r="Y316" s="63">
        <v>0</v>
      </c>
      <c r="Z316" s="63">
        <v>0</v>
      </c>
      <c r="AA316" s="49"/>
      <c r="AB316" s="46">
        <v>0</v>
      </c>
      <c r="AC316" s="46">
        <v>0</v>
      </c>
      <c r="AE316" s="28" t="s">
        <v>145</v>
      </c>
    </row>
    <row r="317" spans="1:31" ht="15.75" hidden="1" customHeight="1" thickBot="1" x14ac:dyDescent="0.3">
      <c r="A317" s="35"/>
      <c r="B317" s="36">
        <f t="shared" si="9"/>
        <v>0</v>
      </c>
      <c r="C317" s="37" t="str">
        <f t="shared" si="10"/>
        <v>hide</v>
      </c>
      <c r="D317" s="47"/>
      <c r="E317" s="68" t="s">
        <v>42</v>
      </c>
      <c r="F317" s="45"/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49"/>
      <c r="AB317" s="46">
        <v>0</v>
      </c>
      <c r="AC317" s="46">
        <v>0</v>
      </c>
      <c r="AE317" s="28" t="s">
        <v>145</v>
      </c>
    </row>
    <row r="318" spans="1:31" ht="15.75" customHeight="1" thickBot="1" x14ac:dyDescent="0.3">
      <c r="A318" s="35"/>
      <c r="B318" s="36">
        <f t="shared" si="9"/>
        <v>2</v>
      </c>
      <c r="C318" s="37" t="str">
        <f t="shared" si="10"/>
        <v>Detail</v>
      </c>
      <c r="D318" s="47"/>
      <c r="E318" s="55" t="s">
        <v>245</v>
      </c>
      <c r="F318" s="56"/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  <c r="M318" s="67">
        <v>0</v>
      </c>
      <c r="N318" s="67">
        <v>0</v>
      </c>
      <c r="O318" s="67">
        <v>0</v>
      </c>
      <c r="P318" s="67">
        <v>0</v>
      </c>
      <c r="Q318" s="67">
        <v>0</v>
      </c>
      <c r="R318" s="67">
        <v>0</v>
      </c>
      <c r="S318" s="67">
        <v>0</v>
      </c>
      <c r="T318" s="67">
        <v>0</v>
      </c>
      <c r="U318" s="67">
        <v>0</v>
      </c>
      <c r="V318" s="67">
        <v>0</v>
      </c>
      <c r="W318" s="67">
        <v>8.42</v>
      </c>
      <c r="X318" s="67">
        <v>0</v>
      </c>
      <c r="Y318" s="67">
        <v>31.770000000000003</v>
      </c>
      <c r="Z318" s="67">
        <v>0</v>
      </c>
      <c r="AA318" s="49"/>
      <c r="AB318" s="67">
        <v>0</v>
      </c>
      <c r="AC318" s="67">
        <v>40.190000000000005</v>
      </c>
      <c r="AE318" s="28" t="s">
        <v>145</v>
      </c>
    </row>
    <row r="319" spans="1:31" ht="15.75" customHeight="1" x14ac:dyDescent="0.25">
      <c r="A319" s="35"/>
      <c r="B319" s="36">
        <f t="shared" si="9"/>
        <v>13</v>
      </c>
      <c r="C319" s="37" t="str">
        <f t="shared" si="10"/>
        <v>Detail</v>
      </c>
      <c r="D319" s="47"/>
      <c r="E319" s="68" t="s">
        <v>246</v>
      </c>
      <c r="F319" s="45"/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0.10000000000000009</v>
      </c>
      <c r="M319" s="63">
        <v>4.0000000000000036E-2</v>
      </c>
      <c r="N319" s="63">
        <v>0</v>
      </c>
      <c r="O319" s="63">
        <v>9.000000000000008E-2</v>
      </c>
      <c r="P319" s="63">
        <v>9.000000000000008E-2</v>
      </c>
      <c r="Q319" s="63">
        <v>0</v>
      </c>
      <c r="R319" s="63">
        <v>8.0000000000000071E-2</v>
      </c>
      <c r="S319" s="63">
        <v>9.000000000000008E-2</v>
      </c>
      <c r="T319" s="63">
        <v>-0.16000000000000014</v>
      </c>
      <c r="U319" s="63">
        <v>-0.16000000000000014</v>
      </c>
      <c r="V319" s="63">
        <v>-0.11999999999999988</v>
      </c>
      <c r="W319" s="63">
        <v>-0.1100000000000001</v>
      </c>
      <c r="X319" s="63">
        <v>-0.1100000000000001</v>
      </c>
      <c r="Y319" s="63">
        <v>-8.0000000000000071E-2</v>
      </c>
      <c r="Z319" s="63">
        <v>-7.0000000000000284E-2</v>
      </c>
      <c r="AA319" s="69"/>
      <c r="AB319" s="63">
        <v>0.32000000000000028</v>
      </c>
      <c r="AC319" s="63">
        <v>-0.31999999999999673</v>
      </c>
      <c r="AE319" s="28" t="s">
        <v>145</v>
      </c>
    </row>
    <row r="320" spans="1:31" ht="15.75" customHeight="1" x14ac:dyDescent="0.25">
      <c r="A320" s="35"/>
      <c r="B320" s="36">
        <f t="shared" si="9"/>
        <v>7</v>
      </c>
      <c r="C320" s="37" t="str">
        <f t="shared" si="10"/>
        <v>Detail</v>
      </c>
      <c r="D320" s="47"/>
      <c r="E320" s="68" t="s">
        <v>247</v>
      </c>
      <c r="F320" s="45"/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1.3999999999999986</v>
      </c>
      <c r="N320" s="63">
        <v>0</v>
      </c>
      <c r="O320" s="63">
        <v>0</v>
      </c>
      <c r="P320" s="63">
        <v>1.3000000000000007</v>
      </c>
      <c r="Q320" s="63">
        <v>0</v>
      </c>
      <c r="R320" s="63">
        <v>0</v>
      </c>
      <c r="S320" s="63">
        <v>0</v>
      </c>
      <c r="T320" s="63">
        <v>-0.99999999999999645</v>
      </c>
      <c r="U320" s="63">
        <v>-0.89999999999999858</v>
      </c>
      <c r="V320" s="63">
        <v>0</v>
      </c>
      <c r="W320" s="63">
        <v>-0.30000000000000071</v>
      </c>
      <c r="X320" s="63">
        <v>-0.30000000000000071</v>
      </c>
      <c r="Y320" s="63">
        <v>-0.30000000000000071</v>
      </c>
      <c r="Z320" s="63">
        <v>0</v>
      </c>
      <c r="AA320" s="69"/>
      <c r="AB320" s="63">
        <v>2.6999999999999886</v>
      </c>
      <c r="AC320" s="63">
        <v>-0.10000000000002274</v>
      </c>
      <c r="AE320" s="28" t="s">
        <v>145</v>
      </c>
    </row>
    <row r="321" spans="1:33" ht="15.75" customHeight="1" thickBot="1" x14ac:dyDescent="0.3">
      <c r="A321" s="35"/>
      <c r="B321" s="36">
        <f t="shared" si="9"/>
        <v>8</v>
      </c>
      <c r="C321" s="37" t="str">
        <f t="shared" si="10"/>
        <v>Detail</v>
      </c>
      <c r="D321" s="47"/>
      <c r="E321" s="68" t="s">
        <v>248</v>
      </c>
      <c r="F321" s="45"/>
      <c r="G321" s="63">
        <v>0</v>
      </c>
      <c r="H321" s="63">
        <v>0</v>
      </c>
      <c r="I321" s="63">
        <v>0</v>
      </c>
      <c r="J321" s="63">
        <v>0.46000000000000085</v>
      </c>
      <c r="K321" s="63">
        <v>0.1899999999999995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0.28000000000000114</v>
      </c>
      <c r="R321" s="63">
        <v>0</v>
      </c>
      <c r="S321" s="63">
        <v>0</v>
      </c>
      <c r="T321" s="63">
        <v>0</v>
      </c>
      <c r="U321" s="63">
        <v>0</v>
      </c>
      <c r="V321" s="63">
        <v>-4.9999999999998934E-2</v>
      </c>
      <c r="W321" s="63">
        <v>-5.0000000000000711E-2</v>
      </c>
      <c r="X321" s="63">
        <v>-5.9999999999998721E-2</v>
      </c>
      <c r="Y321" s="63">
        <v>-6.0000000000000497E-2</v>
      </c>
      <c r="Z321" s="63">
        <v>-6.0000000000000497E-2</v>
      </c>
      <c r="AA321" s="69"/>
      <c r="AB321" s="70">
        <v>0.65000000000000568</v>
      </c>
      <c r="AC321" s="70">
        <v>0.64999999999997726</v>
      </c>
      <c r="AE321" s="28" t="s">
        <v>145</v>
      </c>
    </row>
    <row r="322" spans="1:33" ht="15.75" customHeight="1" thickBot="1" x14ac:dyDescent="0.3">
      <c r="A322" s="35"/>
      <c r="B322" s="36">
        <f t="shared" si="9"/>
        <v>16</v>
      </c>
      <c r="C322" s="37" t="str">
        <f t="shared" si="10"/>
        <v>Detail</v>
      </c>
      <c r="D322" s="47"/>
      <c r="E322" s="55" t="s">
        <v>249</v>
      </c>
      <c r="F322" s="56"/>
      <c r="G322" s="67">
        <v>0</v>
      </c>
      <c r="H322" s="67">
        <v>0</v>
      </c>
      <c r="I322" s="67">
        <v>0</v>
      </c>
      <c r="J322" s="67">
        <v>0.46000000000000085</v>
      </c>
      <c r="K322" s="67">
        <v>0.18999999999999773</v>
      </c>
      <c r="L322" s="67">
        <v>0.10000000000000142</v>
      </c>
      <c r="M322" s="67">
        <v>1.4399999999999977</v>
      </c>
      <c r="N322" s="67">
        <v>0</v>
      </c>
      <c r="O322" s="67">
        <v>8.9999999999996305E-2</v>
      </c>
      <c r="P322" s="67">
        <v>1.3900000000000006</v>
      </c>
      <c r="Q322" s="67">
        <v>0.28000000000000114</v>
      </c>
      <c r="R322" s="67">
        <v>7.9999999999998295E-2</v>
      </c>
      <c r="S322" s="67">
        <v>8.9999999999996305E-2</v>
      </c>
      <c r="T322" s="67">
        <v>-1.1599999999999966</v>
      </c>
      <c r="U322" s="67">
        <v>-1.0599999999999987</v>
      </c>
      <c r="V322" s="67">
        <v>-0.1699999999999946</v>
      </c>
      <c r="W322" s="67">
        <v>-0.46000000000000085</v>
      </c>
      <c r="X322" s="67">
        <v>-0.46999999999999886</v>
      </c>
      <c r="Y322" s="67">
        <v>-0.44000000000000128</v>
      </c>
      <c r="Z322" s="67">
        <v>-0.12999999999999901</v>
      </c>
      <c r="AA322" s="69"/>
      <c r="AB322" s="67">
        <v>3.6699999999999022</v>
      </c>
      <c r="AC322" s="67">
        <v>0.22999999999979082</v>
      </c>
      <c r="AE322" s="28" t="s">
        <v>145</v>
      </c>
    </row>
    <row r="323" spans="1:33" ht="15.75" hidden="1" customHeight="1" x14ac:dyDescent="0.25">
      <c r="A323" s="35"/>
      <c r="B323" s="36">
        <f t="shared" si="9"/>
        <v>0</v>
      </c>
      <c r="C323" s="37" t="str">
        <f t="shared" si="10"/>
        <v>hide</v>
      </c>
      <c r="D323" s="47"/>
      <c r="E323" s="74" t="s">
        <v>250</v>
      </c>
      <c r="F323" s="45"/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  <c r="V323" s="48">
        <v>0</v>
      </c>
      <c r="W323" s="48">
        <v>0</v>
      </c>
      <c r="X323" s="48">
        <v>0</v>
      </c>
      <c r="Y323" s="48">
        <v>0</v>
      </c>
      <c r="Z323" s="48">
        <v>0</v>
      </c>
      <c r="AA323" s="49"/>
      <c r="AB323" s="39">
        <v>0</v>
      </c>
      <c r="AC323" s="39">
        <v>0</v>
      </c>
      <c r="AE323" s="28" t="s">
        <v>145</v>
      </c>
    </row>
    <row r="324" spans="1:33" ht="15.75" hidden="1" customHeight="1" x14ac:dyDescent="0.25">
      <c r="A324" s="76"/>
      <c r="B324" s="36">
        <f t="shared" si="9"/>
        <v>0</v>
      </c>
      <c r="C324" s="37" t="str">
        <f t="shared" si="10"/>
        <v>hide</v>
      </c>
      <c r="D324" s="47"/>
      <c r="E324" s="74" t="s">
        <v>251</v>
      </c>
      <c r="F324" s="45"/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9"/>
      <c r="AB324" s="39">
        <v>0</v>
      </c>
      <c r="AC324" s="39">
        <v>0</v>
      </c>
      <c r="AE324" s="28" t="s">
        <v>145</v>
      </c>
    </row>
    <row r="325" spans="1:33" ht="15.75" hidden="1" customHeight="1" x14ac:dyDescent="0.25">
      <c r="A325" s="35"/>
      <c r="B325" s="36">
        <f t="shared" si="9"/>
        <v>0</v>
      </c>
      <c r="C325" s="37" t="str">
        <f t="shared" si="10"/>
        <v>hide</v>
      </c>
      <c r="D325" s="47"/>
      <c r="E325" s="68" t="s">
        <v>252</v>
      </c>
      <c r="F325" s="45"/>
      <c r="G325" s="48">
        <v>0</v>
      </c>
      <c r="H325" s="48">
        <v>0</v>
      </c>
      <c r="I325" s="79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48">
        <v>0</v>
      </c>
      <c r="V325" s="48">
        <v>0</v>
      </c>
      <c r="W325" s="48">
        <v>0</v>
      </c>
      <c r="X325" s="48">
        <v>0</v>
      </c>
      <c r="Y325" s="48">
        <v>0</v>
      </c>
      <c r="Z325" s="48">
        <v>0</v>
      </c>
      <c r="AA325" s="49"/>
      <c r="AB325" s="48">
        <v>0</v>
      </c>
      <c r="AC325" s="48">
        <v>0</v>
      </c>
      <c r="AE325" s="28" t="s">
        <v>145</v>
      </c>
    </row>
    <row r="326" spans="1:33" ht="15.75" hidden="1" customHeight="1" x14ac:dyDescent="0.25">
      <c r="A326" s="35"/>
      <c r="B326" s="36">
        <f t="shared" si="9"/>
        <v>0</v>
      </c>
      <c r="C326" s="37" t="str">
        <f t="shared" si="10"/>
        <v>hide</v>
      </c>
      <c r="D326" s="47"/>
      <c r="E326" s="68" t="s">
        <v>253</v>
      </c>
      <c r="F326" s="45"/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79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48">
        <v>0</v>
      </c>
      <c r="V326" s="48">
        <v>0</v>
      </c>
      <c r="W326" s="48">
        <v>0</v>
      </c>
      <c r="X326" s="48">
        <v>0</v>
      </c>
      <c r="Y326" s="48">
        <v>0</v>
      </c>
      <c r="Z326" s="48">
        <v>0</v>
      </c>
      <c r="AA326" s="49"/>
      <c r="AB326" s="48">
        <v>0</v>
      </c>
      <c r="AC326" s="48">
        <v>0</v>
      </c>
      <c r="AE326" s="28" t="s">
        <v>145</v>
      </c>
    </row>
    <row r="327" spans="1:33" ht="15.75" hidden="1" customHeight="1" x14ac:dyDescent="0.25">
      <c r="A327" s="35"/>
      <c r="B327" s="36">
        <f t="shared" si="9"/>
        <v>0</v>
      </c>
      <c r="C327" s="37" t="str">
        <f t="shared" si="10"/>
        <v>hide</v>
      </c>
      <c r="D327" s="47"/>
      <c r="E327" s="74" t="s">
        <v>254</v>
      </c>
      <c r="F327" s="45"/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9"/>
      <c r="AB327" s="39">
        <v>0</v>
      </c>
      <c r="AC327" s="39">
        <v>0</v>
      </c>
      <c r="AE327" s="28" t="s">
        <v>145</v>
      </c>
    </row>
    <row r="328" spans="1:33" s="42" customFormat="1" ht="15.75" hidden="1" customHeight="1" x14ac:dyDescent="0.25">
      <c r="A328" s="64"/>
      <c r="B328" s="36">
        <f t="shared" si="9"/>
        <v>0</v>
      </c>
      <c r="C328" s="37" t="str">
        <f t="shared" si="10"/>
        <v>hide</v>
      </c>
      <c r="D328" s="47"/>
      <c r="E328" s="74" t="s">
        <v>42</v>
      </c>
      <c r="F328" s="45"/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48">
        <v>0</v>
      </c>
      <c r="V328" s="48">
        <v>0</v>
      </c>
      <c r="W328" s="48">
        <v>0</v>
      </c>
      <c r="X328" s="48">
        <v>0</v>
      </c>
      <c r="Y328" s="48">
        <v>0</v>
      </c>
      <c r="Z328" s="48">
        <v>0</v>
      </c>
      <c r="AA328" s="49"/>
      <c r="AB328" s="39">
        <v>0</v>
      </c>
      <c r="AC328" s="39">
        <v>0</v>
      </c>
      <c r="AD328" s="41"/>
      <c r="AE328" s="65" t="s">
        <v>145</v>
      </c>
      <c r="AF328" s="41"/>
    </row>
    <row r="329" spans="1:33" ht="15.75" hidden="1" customHeight="1" collapsed="1" x14ac:dyDescent="0.25">
      <c r="A329" s="35"/>
      <c r="B329" s="36">
        <f t="shared" si="9"/>
        <v>0</v>
      </c>
      <c r="C329" s="37" t="str">
        <f t="shared" si="10"/>
        <v>hide</v>
      </c>
      <c r="D329" s="77"/>
      <c r="E329" s="74" t="s">
        <v>42</v>
      </c>
      <c r="F329" s="45"/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48">
        <v>0</v>
      </c>
      <c r="V329" s="48">
        <v>0</v>
      </c>
      <c r="W329" s="48">
        <v>0</v>
      </c>
      <c r="X329" s="48">
        <v>0</v>
      </c>
      <c r="Y329" s="48">
        <v>0</v>
      </c>
      <c r="Z329" s="48">
        <v>0</v>
      </c>
      <c r="AA329" s="49"/>
      <c r="AB329" s="39">
        <v>0</v>
      </c>
      <c r="AC329" s="39">
        <v>0</v>
      </c>
      <c r="AD329" s="41"/>
      <c r="AE329" s="28" t="s">
        <v>161</v>
      </c>
      <c r="AF329" s="41"/>
      <c r="AG329" s="42"/>
    </row>
    <row r="330" spans="1:33" ht="15.75" hidden="1" customHeight="1" x14ac:dyDescent="0.25">
      <c r="A330" s="35"/>
      <c r="B330" s="36">
        <f t="shared" si="9"/>
        <v>0</v>
      </c>
      <c r="C330" s="37" t="str">
        <f t="shared" si="10"/>
        <v>hide</v>
      </c>
      <c r="D330" s="47"/>
      <c r="E330" s="74" t="s">
        <v>42</v>
      </c>
      <c r="F330" s="45"/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63">
        <v>0</v>
      </c>
      <c r="V330" s="63">
        <v>0</v>
      </c>
      <c r="W330" s="63">
        <v>0</v>
      </c>
      <c r="X330" s="63">
        <v>0</v>
      </c>
      <c r="Y330" s="63">
        <v>0</v>
      </c>
      <c r="Z330" s="48">
        <v>0</v>
      </c>
      <c r="AA330" s="49"/>
      <c r="AB330" s="44">
        <v>0</v>
      </c>
      <c r="AC330" s="44">
        <v>0</v>
      </c>
      <c r="AD330" s="41"/>
      <c r="AE330" s="28" t="s">
        <v>161</v>
      </c>
      <c r="AF330" s="41"/>
      <c r="AG330" s="42"/>
    </row>
    <row r="331" spans="1:33" ht="15.75" hidden="1" customHeight="1" x14ac:dyDescent="0.25">
      <c r="A331" s="35"/>
      <c r="B331" s="36">
        <f t="shared" si="9"/>
        <v>0</v>
      </c>
      <c r="C331" s="37" t="str">
        <f t="shared" si="10"/>
        <v>hide</v>
      </c>
      <c r="D331" s="47"/>
      <c r="E331" s="74" t="s">
        <v>42</v>
      </c>
      <c r="F331" s="45"/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63">
        <v>0</v>
      </c>
      <c r="V331" s="63">
        <v>0</v>
      </c>
      <c r="W331" s="63">
        <v>0</v>
      </c>
      <c r="X331" s="63">
        <v>0</v>
      </c>
      <c r="Y331" s="63">
        <v>0</v>
      </c>
      <c r="Z331" s="63">
        <v>0</v>
      </c>
      <c r="AA331" s="48"/>
      <c r="AB331" s="44">
        <v>0</v>
      </c>
      <c r="AC331" s="44">
        <v>0</v>
      </c>
      <c r="AE331" s="28" t="s">
        <v>161</v>
      </c>
    </row>
    <row r="332" spans="1:33" s="42" customFormat="1" ht="15.75" hidden="1" customHeight="1" x14ac:dyDescent="0.25">
      <c r="A332" s="64"/>
      <c r="B332" s="36">
        <f t="shared" si="9"/>
        <v>0</v>
      </c>
      <c r="C332" s="37" t="str">
        <f t="shared" si="10"/>
        <v>hide</v>
      </c>
      <c r="D332" s="47"/>
      <c r="E332" s="74" t="s">
        <v>42</v>
      </c>
      <c r="F332" s="45"/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48">
        <v>0</v>
      </c>
      <c r="AA332" s="49"/>
      <c r="AB332" s="39">
        <v>0</v>
      </c>
      <c r="AC332" s="39">
        <v>0</v>
      </c>
      <c r="AD332" s="41"/>
      <c r="AE332" s="65" t="s">
        <v>145</v>
      </c>
      <c r="AF332" s="41"/>
    </row>
    <row r="333" spans="1:33" ht="15.75" hidden="1" customHeight="1" x14ac:dyDescent="0.25">
      <c r="A333" s="35"/>
      <c r="B333" s="36">
        <f t="shared" si="9"/>
        <v>0</v>
      </c>
      <c r="C333" s="37" t="str">
        <f t="shared" si="10"/>
        <v>hide</v>
      </c>
      <c r="D333" s="77"/>
      <c r="E333" s="74" t="s">
        <v>42</v>
      </c>
      <c r="F333" s="45"/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63">
        <v>0</v>
      </c>
      <c r="V333" s="63">
        <v>0</v>
      </c>
      <c r="W333" s="63">
        <v>0</v>
      </c>
      <c r="X333" s="63">
        <v>0</v>
      </c>
      <c r="Y333" s="63">
        <v>0</v>
      </c>
      <c r="Z333" s="48">
        <v>0</v>
      </c>
      <c r="AA333" s="49"/>
      <c r="AB333" s="39">
        <v>0</v>
      </c>
      <c r="AC333" s="39">
        <v>0</v>
      </c>
      <c r="AD333" s="41"/>
      <c r="AE333" s="28" t="s">
        <v>134</v>
      </c>
      <c r="AF333" s="41"/>
      <c r="AG333" s="42"/>
    </row>
    <row r="334" spans="1:33" ht="15.75" hidden="1" customHeight="1" x14ac:dyDescent="0.25">
      <c r="A334" s="35"/>
      <c r="B334" s="36">
        <f t="shared" si="9"/>
        <v>0</v>
      </c>
      <c r="C334" s="37" t="str">
        <f t="shared" si="10"/>
        <v>hide</v>
      </c>
      <c r="D334" s="77"/>
      <c r="E334" s="74" t="s">
        <v>42</v>
      </c>
      <c r="F334" s="45"/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63">
        <v>0</v>
      </c>
      <c r="V334" s="63">
        <v>0</v>
      </c>
      <c r="W334" s="63">
        <v>0</v>
      </c>
      <c r="X334" s="63">
        <v>0</v>
      </c>
      <c r="Y334" s="63">
        <v>0</v>
      </c>
      <c r="Z334" s="80">
        <v>0</v>
      </c>
      <c r="AA334" s="49"/>
      <c r="AB334" s="81">
        <v>0</v>
      </c>
      <c r="AC334" s="81">
        <v>0</v>
      </c>
      <c r="AD334" s="41"/>
      <c r="AE334" s="28" t="s">
        <v>134</v>
      </c>
      <c r="AF334" s="41"/>
      <c r="AG334" s="42"/>
    </row>
    <row r="335" spans="1:33" ht="15.75" hidden="1" customHeight="1" collapsed="1" x14ac:dyDescent="0.25">
      <c r="A335" s="35"/>
      <c r="B335" s="36">
        <f t="shared" si="9"/>
        <v>0</v>
      </c>
      <c r="C335" s="37" t="str">
        <f t="shared" si="10"/>
        <v>hide</v>
      </c>
      <c r="D335" s="77"/>
      <c r="E335" s="74" t="s">
        <v>42</v>
      </c>
      <c r="F335" s="45"/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80">
        <v>0</v>
      </c>
      <c r="AA335" s="49"/>
      <c r="AB335" s="81">
        <v>0</v>
      </c>
      <c r="AC335" s="81">
        <v>0</v>
      </c>
      <c r="AD335" s="41"/>
      <c r="AE335" s="28" t="s">
        <v>134</v>
      </c>
      <c r="AF335" s="41"/>
      <c r="AG335" s="42"/>
    </row>
    <row r="336" spans="1:33" ht="15.75" hidden="1" customHeight="1" collapsed="1" x14ac:dyDescent="0.25">
      <c r="A336" s="35"/>
      <c r="B336" s="36">
        <f t="shared" si="9"/>
        <v>0</v>
      </c>
      <c r="C336" s="37" t="str">
        <f t="shared" si="10"/>
        <v>hide</v>
      </c>
      <c r="D336" s="77"/>
      <c r="E336" s="74" t="s">
        <v>255</v>
      </c>
      <c r="F336" s="45"/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0</v>
      </c>
      <c r="AA336" s="49"/>
      <c r="AB336" s="39">
        <v>0</v>
      </c>
      <c r="AC336" s="39">
        <v>0</v>
      </c>
      <c r="AD336" s="41"/>
      <c r="AE336" s="28" t="s">
        <v>134</v>
      </c>
      <c r="AF336" s="41"/>
      <c r="AG336" s="42"/>
    </row>
    <row r="337" spans="1:33" ht="15.75" customHeight="1" x14ac:dyDescent="0.25">
      <c r="A337" s="35"/>
      <c r="B337" s="36">
        <f t="shared" si="9"/>
        <v>13</v>
      </c>
      <c r="C337" s="37" t="str">
        <f t="shared" si="10"/>
        <v/>
      </c>
      <c r="D337" s="77"/>
      <c r="E337" s="74" t="s">
        <v>256</v>
      </c>
      <c r="F337" s="45"/>
      <c r="G337" s="48">
        <v>0</v>
      </c>
      <c r="H337" s="48">
        <v>0</v>
      </c>
      <c r="I337" s="48">
        <v>0</v>
      </c>
      <c r="J337" s="48">
        <v>202.18899999999999</v>
      </c>
      <c r="K337" s="48">
        <v>162.56900000000002</v>
      </c>
      <c r="L337" s="48">
        <v>200.72700000000003</v>
      </c>
      <c r="M337" s="48">
        <v>57.055</v>
      </c>
      <c r="N337" s="48">
        <v>141.97999999999999</v>
      </c>
      <c r="O337" s="48">
        <v>44.97</v>
      </c>
      <c r="P337" s="48">
        <v>69.19</v>
      </c>
      <c r="Q337" s="48">
        <v>0</v>
      </c>
      <c r="R337" s="48">
        <v>0</v>
      </c>
      <c r="S337" s="48">
        <v>0</v>
      </c>
      <c r="T337" s="48">
        <v>37.824000000000012</v>
      </c>
      <c r="U337" s="48">
        <v>0</v>
      </c>
      <c r="V337" s="48">
        <v>-57.823000000000008</v>
      </c>
      <c r="W337" s="48">
        <v>-48.47</v>
      </c>
      <c r="X337" s="48">
        <v>-267.92500000000001</v>
      </c>
      <c r="Y337" s="48">
        <v>-22.199000000000012</v>
      </c>
      <c r="Z337" s="48">
        <v>-15.763000000000005</v>
      </c>
      <c r="AA337" s="49"/>
      <c r="AB337" s="39">
        <v>87.867999999999995</v>
      </c>
      <c r="AC337" s="39">
        <v>25.216199999999986</v>
      </c>
      <c r="AD337" s="41"/>
      <c r="AE337" s="28" t="s">
        <v>134</v>
      </c>
      <c r="AF337" s="41"/>
      <c r="AG337" s="42"/>
    </row>
    <row r="338" spans="1:33" ht="15.75" hidden="1" customHeight="1" x14ac:dyDescent="0.25">
      <c r="A338" s="35"/>
      <c r="B338" s="36">
        <f t="shared" ref="B338:B353" si="11">COUNTIF(G338:Z338,"&lt;&gt;0")</f>
        <v>0</v>
      </c>
      <c r="C338" s="37" t="str">
        <f t="shared" si="10"/>
        <v>hide</v>
      </c>
      <c r="D338" s="77"/>
      <c r="E338" s="74" t="s">
        <v>257</v>
      </c>
      <c r="F338" s="45"/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0</v>
      </c>
      <c r="AA338" s="49"/>
      <c r="AB338" s="39">
        <v>0</v>
      </c>
      <c r="AC338" s="39">
        <v>0</v>
      </c>
      <c r="AD338" s="41"/>
      <c r="AE338" s="28" t="s">
        <v>165</v>
      </c>
      <c r="AF338" s="41"/>
      <c r="AG338" s="42"/>
    </row>
    <row r="339" spans="1:33" ht="15.75" hidden="1" customHeight="1" x14ac:dyDescent="0.25">
      <c r="A339" s="35"/>
      <c r="B339" s="36">
        <f t="shared" si="11"/>
        <v>0</v>
      </c>
      <c r="C339" s="37" t="str">
        <f t="shared" si="10"/>
        <v>hide</v>
      </c>
      <c r="D339" s="77"/>
      <c r="E339" s="74" t="s">
        <v>258</v>
      </c>
      <c r="F339" s="45"/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0</v>
      </c>
      <c r="AA339" s="49"/>
      <c r="AB339" s="39">
        <v>0</v>
      </c>
      <c r="AC339" s="39">
        <v>0</v>
      </c>
      <c r="AD339" s="41"/>
      <c r="AE339" s="28" t="s">
        <v>165</v>
      </c>
      <c r="AF339" s="41"/>
      <c r="AG339" s="42"/>
    </row>
    <row r="340" spans="1:33" ht="15.75" customHeight="1" thickBot="1" x14ac:dyDescent="0.3">
      <c r="A340" s="35"/>
      <c r="B340" s="36">
        <f t="shared" si="11"/>
        <v>6</v>
      </c>
      <c r="C340" s="37" t="str">
        <f t="shared" si="10"/>
        <v/>
      </c>
      <c r="D340" s="77"/>
      <c r="E340" s="74" t="s">
        <v>259</v>
      </c>
      <c r="F340" s="45" t="s">
        <v>260</v>
      </c>
      <c r="G340" s="48">
        <v>0</v>
      </c>
      <c r="H340" s="48">
        <v>0</v>
      </c>
      <c r="I340" s="48">
        <v>0</v>
      </c>
      <c r="J340" s="48">
        <v>49.017999999999972</v>
      </c>
      <c r="K340" s="48">
        <v>0</v>
      </c>
      <c r="L340" s="48">
        <v>0</v>
      </c>
      <c r="M340" s="48">
        <v>162.82499999999999</v>
      </c>
      <c r="N340" s="48">
        <v>74.225999999999999</v>
      </c>
      <c r="O340" s="48">
        <v>168.44900000000001</v>
      </c>
      <c r="P340" s="48">
        <v>141.33000000000001</v>
      </c>
      <c r="Q340" s="48">
        <v>0</v>
      </c>
      <c r="R340" s="48">
        <v>0</v>
      </c>
      <c r="S340" s="48">
        <v>0</v>
      </c>
      <c r="T340" s="48">
        <v>0</v>
      </c>
      <c r="U340" s="48">
        <v>0</v>
      </c>
      <c r="V340" s="48">
        <v>0</v>
      </c>
      <c r="W340" s="48">
        <v>0</v>
      </c>
      <c r="X340" s="48">
        <v>-3.4150000000000205</v>
      </c>
      <c r="Y340" s="48">
        <v>0</v>
      </c>
      <c r="Z340" s="48">
        <v>0</v>
      </c>
      <c r="AA340" s="49"/>
      <c r="AB340" s="39">
        <v>59.58480000000003</v>
      </c>
      <c r="AC340" s="39">
        <v>29.621649999999988</v>
      </c>
      <c r="AD340" s="41"/>
      <c r="AE340" s="28" t="s">
        <v>165</v>
      </c>
      <c r="AF340" s="41"/>
      <c r="AG340" s="42"/>
    </row>
    <row r="341" spans="1:33" ht="15.75" hidden="1" customHeight="1" x14ac:dyDescent="0.25">
      <c r="A341" s="35"/>
      <c r="B341" s="36">
        <f t="shared" si="11"/>
        <v>0</v>
      </c>
      <c r="C341" s="37" t="str">
        <f t="shared" si="10"/>
        <v>hide</v>
      </c>
      <c r="D341" s="77"/>
      <c r="E341" s="74" t="s">
        <v>261</v>
      </c>
      <c r="F341" s="45"/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0</v>
      </c>
      <c r="AA341" s="49"/>
      <c r="AB341" s="39">
        <v>0</v>
      </c>
      <c r="AC341" s="39">
        <v>0</v>
      </c>
      <c r="AD341" s="41"/>
      <c r="AE341" s="28" t="s">
        <v>165</v>
      </c>
      <c r="AF341" s="41"/>
      <c r="AG341" s="42"/>
    </row>
    <row r="342" spans="1:33" ht="15.75" hidden="1" customHeight="1" x14ac:dyDescent="0.25">
      <c r="A342" s="35"/>
      <c r="B342" s="36">
        <f t="shared" si="11"/>
        <v>0</v>
      </c>
      <c r="C342" s="37" t="str">
        <f t="shared" si="10"/>
        <v>hide</v>
      </c>
      <c r="D342" s="77"/>
      <c r="E342" s="74" t="s">
        <v>262</v>
      </c>
      <c r="F342" s="45" t="s">
        <v>260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0</v>
      </c>
      <c r="AA342" s="49"/>
      <c r="AB342" s="39">
        <v>0</v>
      </c>
      <c r="AC342" s="39">
        <v>0</v>
      </c>
      <c r="AD342" s="41"/>
      <c r="AE342" s="28" t="s">
        <v>165</v>
      </c>
      <c r="AF342" s="41"/>
      <c r="AG342" s="42"/>
    </row>
    <row r="343" spans="1:33" ht="15.75" hidden="1" customHeight="1" x14ac:dyDescent="0.25">
      <c r="A343" s="35"/>
      <c r="B343" s="36">
        <f t="shared" si="11"/>
        <v>0</v>
      </c>
      <c r="C343" s="37" t="str">
        <f t="shared" si="10"/>
        <v>hide</v>
      </c>
      <c r="D343" s="77"/>
      <c r="E343" s="74" t="s">
        <v>263</v>
      </c>
      <c r="F343" s="45"/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0</v>
      </c>
      <c r="AA343" s="49"/>
      <c r="AB343" s="39">
        <v>0</v>
      </c>
      <c r="AC343" s="39">
        <v>0</v>
      </c>
      <c r="AD343" s="41"/>
      <c r="AE343" s="28" t="s">
        <v>165</v>
      </c>
      <c r="AF343" s="41"/>
      <c r="AG343" s="42"/>
    </row>
    <row r="344" spans="1:33" ht="15.75" hidden="1" customHeight="1" x14ac:dyDescent="0.25">
      <c r="A344" s="35"/>
      <c r="B344" s="36">
        <f t="shared" si="11"/>
        <v>0</v>
      </c>
      <c r="C344" s="37" t="str">
        <f t="shared" si="10"/>
        <v>hide</v>
      </c>
      <c r="D344" s="77"/>
      <c r="E344" s="74" t="s">
        <v>264</v>
      </c>
      <c r="F344" s="45"/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0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0</v>
      </c>
      <c r="AA344" s="49"/>
      <c r="AB344" s="39">
        <v>0</v>
      </c>
      <c r="AC344" s="39">
        <v>0</v>
      </c>
      <c r="AD344" s="41"/>
      <c r="AE344" s="28" t="s">
        <v>168</v>
      </c>
      <c r="AF344" s="41"/>
      <c r="AG344" s="42"/>
    </row>
    <row r="345" spans="1:33" ht="15.75" hidden="1" customHeight="1" thickBot="1" x14ac:dyDescent="0.3">
      <c r="A345" s="35"/>
      <c r="B345" s="36">
        <f t="shared" si="11"/>
        <v>0</v>
      </c>
      <c r="C345" s="37" t="str">
        <f t="shared" si="10"/>
        <v>hide</v>
      </c>
      <c r="D345" s="77"/>
      <c r="E345" s="38" t="s">
        <v>265</v>
      </c>
      <c r="F345" s="82"/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  <c r="Q345" s="83">
        <v>0</v>
      </c>
      <c r="R345" s="83">
        <v>0</v>
      </c>
      <c r="S345" s="83">
        <v>0</v>
      </c>
      <c r="T345" s="83">
        <v>0</v>
      </c>
      <c r="U345" s="83">
        <v>0</v>
      </c>
      <c r="V345" s="83">
        <v>0</v>
      </c>
      <c r="W345" s="83">
        <v>0</v>
      </c>
      <c r="X345" s="83">
        <v>0</v>
      </c>
      <c r="Y345" s="83">
        <v>0</v>
      </c>
      <c r="Z345" s="83">
        <v>0</v>
      </c>
      <c r="AA345" s="49"/>
      <c r="AB345" s="39">
        <v>0</v>
      </c>
      <c r="AC345" s="39">
        <v>0</v>
      </c>
      <c r="AD345" s="41"/>
      <c r="AE345" s="28" t="s">
        <v>168</v>
      </c>
      <c r="AF345" s="41"/>
      <c r="AG345" s="42"/>
    </row>
    <row r="346" spans="1:33" ht="15.75" customHeight="1" collapsed="1" thickTop="1" thickBot="1" x14ac:dyDescent="0.3">
      <c r="A346" s="35"/>
      <c r="B346" s="36">
        <f t="shared" si="11"/>
        <v>2</v>
      </c>
      <c r="C346" s="37" t="str">
        <f t="shared" ref="C346:C353" si="12">IF(B346=0,"hide",IF(OR(AE346="Wind",AE346="DSM, Class 1"),"Detail",""))</f>
        <v/>
      </c>
      <c r="D346" s="40"/>
      <c r="E346" s="84" t="s">
        <v>9</v>
      </c>
      <c r="F346" s="85"/>
      <c r="G346" s="86">
        <v>0</v>
      </c>
      <c r="H346" s="86">
        <v>0</v>
      </c>
      <c r="I346" s="86">
        <v>0</v>
      </c>
      <c r="J346" s="86">
        <v>-285</v>
      </c>
      <c r="K346" s="86">
        <v>0</v>
      </c>
      <c r="L346" s="86">
        <v>0</v>
      </c>
      <c r="M346" s="86">
        <v>0</v>
      </c>
      <c r="N346" s="86">
        <v>0</v>
      </c>
      <c r="O346" s="86">
        <v>0</v>
      </c>
      <c r="P346" s="86">
        <v>0</v>
      </c>
      <c r="Q346" s="86">
        <v>0</v>
      </c>
      <c r="R346" s="86">
        <v>0</v>
      </c>
      <c r="S346" s="86">
        <v>0</v>
      </c>
      <c r="T346" s="86">
        <v>0</v>
      </c>
      <c r="U346" s="86">
        <v>0</v>
      </c>
      <c r="V346" s="86">
        <v>285</v>
      </c>
      <c r="W346" s="86">
        <v>0</v>
      </c>
      <c r="X346" s="86">
        <v>0</v>
      </c>
      <c r="Y346" s="86">
        <v>0</v>
      </c>
      <c r="Z346" s="86">
        <v>0</v>
      </c>
      <c r="AA346" s="49"/>
      <c r="AB346" s="87"/>
      <c r="AC346" s="87"/>
      <c r="AD346" s="41"/>
      <c r="AE346" s="28" t="s">
        <v>169</v>
      </c>
      <c r="AF346" s="41"/>
      <c r="AG346" s="42"/>
    </row>
    <row r="347" spans="1:33" ht="15.75" customHeight="1" thickTop="1" x14ac:dyDescent="0.25">
      <c r="A347" s="35"/>
      <c r="B347" s="36">
        <f t="shared" si="11"/>
        <v>17</v>
      </c>
      <c r="C347" s="37" t="str">
        <f t="shared" si="12"/>
        <v/>
      </c>
      <c r="D347" s="40"/>
      <c r="E347" s="88" t="s">
        <v>266</v>
      </c>
      <c r="F347" s="89"/>
      <c r="G347" s="90">
        <v>0</v>
      </c>
      <c r="H347" s="90">
        <v>0</v>
      </c>
      <c r="I347" s="90">
        <v>0</v>
      </c>
      <c r="J347" s="90">
        <v>50.307000000000698</v>
      </c>
      <c r="K347" s="90">
        <v>15.659999999999854</v>
      </c>
      <c r="L347" s="90">
        <v>14.849999999999795</v>
      </c>
      <c r="M347" s="90">
        <v>9.9999999999997726</v>
      </c>
      <c r="N347" s="90">
        <v>4.7999999999998408</v>
      </c>
      <c r="O347" s="90">
        <v>3.6999999999999318</v>
      </c>
      <c r="P347" s="90">
        <v>4.8399999999998045</v>
      </c>
      <c r="Q347" s="90">
        <v>2.540000000000191</v>
      </c>
      <c r="R347" s="90">
        <v>13.360000000000355</v>
      </c>
      <c r="S347" s="90">
        <v>51.420000000000073</v>
      </c>
      <c r="T347" s="90">
        <v>-0.68000000000006366</v>
      </c>
      <c r="U347" s="90">
        <v>-1.0600000000004002</v>
      </c>
      <c r="V347" s="90">
        <v>-210.60000000000014</v>
      </c>
      <c r="W347" s="90">
        <v>44.850000000000136</v>
      </c>
      <c r="X347" s="90">
        <v>626.94999999999982</v>
      </c>
      <c r="Y347" s="90">
        <v>-547.37000000000012</v>
      </c>
      <c r="Z347" s="90">
        <v>-57.179000000000087</v>
      </c>
      <c r="AA347" s="49"/>
      <c r="AB347" s="40"/>
      <c r="AC347" s="40"/>
      <c r="AD347" s="41"/>
      <c r="AE347" s="28" t="s">
        <v>169</v>
      </c>
      <c r="AF347" s="41"/>
      <c r="AG347" s="42"/>
    </row>
    <row r="348" spans="1:33" ht="15.75" customHeight="1" x14ac:dyDescent="0.25">
      <c r="A348" s="35"/>
      <c r="B348" s="36">
        <f t="shared" si="11"/>
        <v>17</v>
      </c>
      <c r="C348" s="37" t="str">
        <f t="shared" si="12"/>
        <v/>
      </c>
      <c r="D348" s="40"/>
      <c r="E348" s="91" t="s">
        <v>267</v>
      </c>
      <c r="F348" s="92"/>
      <c r="G348" s="93">
        <v>0</v>
      </c>
      <c r="H348" s="93">
        <v>0</v>
      </c>
      <c r="I348" s="93">
        <v>0</v>
      </c>
      <c r="J348" s="93">
        <v>251.20699999999988</v>
      </c>
      <c r="K348" s="93">
        <v>239.21399999999994</v>
      </c>
      <c r="L348" s="93">
        <v>227.34700000000009</v>
      </c>
      <c r="M348" s="93">
        <v>219.88000000000011</v>
      </c>
      <c r="N348" s="93">
        <v>216.20600000000002</v>
      </c>
      <c r="O348" s="93">
        <v>213.4190000000001</v>
      </c>
      <c r="P348" s="93">
        <v>210.5200000000001</v>
      </c>
      <c r="Q348" s="93">
        <v>209.08899999999994</v>
      </c>
      <c r="R348" s="93">
        <v>196.40300000000002</v>
      </c>
      <c r="S348" s="93">
        <v>144.89899999999989</v>
      </c>
      <c r="T348" s="93">
        <v>145.16099999999983</v>
      </c>
      <c r="U348" s="93">
        <v>145.75900000000001</v>
      </c>
      <c r="V348" s="93">
        <v>97.334999999999809</v>
      </c>
      <c r="W348" s="93">
        <v>52.526999999999816</v>
      </c>
      <c r="X348" s="93">
        <v>-526.05299999999988</v>
      </c>
      <c r="Y348" s="93">
        <v>-22.198999999999842</v>
      </c>
      <c r="Z348" s="93">
        <v>-15.76299999999992</v>
      </c>
      <c r="AA348" s="49"/>
      <c r="AB348" s="40"/>
      <c r="AC348" s="40"/>
      <c r="AD348" s="41"/>
      <c r="AE348" s="28" t="s">
        <v>169</v>
      </c>
      <c r="AF348" s="41"/>
      <c r="AG348" s="42"/>
    </row>
    <row r="349" spans="1:33" ht="15.75" customHeight="1" collapsed="1" x14ac:dyDescent="0.25">
      <c r="A349" s="35"/>
      <c r="B349" s="36">
        <f t="shared" si="11"/>
        <v>17</v>
      </c>
      <c r="C349" s="37" t="str">
        <f t="shared" si="12"/>
        <v/>
      </c>
      <c r="D349" s="40"/>
      <c r="E349" s="91" t="s">
        <v>268</v>
      </c>
      <c r="F349" s="92"/>
      <c r="G349" s="93">
        <v>0</v>
      </c>
      <c r="H349" s="93">
        <v>0</v>
      </c>
      <c r="I349" s="93">
        <v>0</v>
      </c>
      <c r="J349" s="93">
        <v>301.51400000000058</v>
      </c>
      <c r="K349" s="93">
        <v>254.8739999999998</v>
      </c>
      <c r="L349" s="93">
        <v>242.19699999999989</v>
      </c>
      <c r="M349" s="93">
        <v>229.87999999999988</v>
      </c>
      <c r="N349" s="93">
        <v>221.00599999999986</v>
      </c>
      <c r="O349" s="93">
        <v>217.11900000000003</v>
      </c>
      <c r="P349" s="93">
        <v>215.3599999999999</v>
      </c>
      <c r="Q349" s="93">
        <v>211.62900000000013</v>
      </c>
      <c r="R349" s="93">
        <v>209.76300000000037</v>
      </c>
      <c r="S349" s="93">
        <v>196.31899999999996</v>
      </c>
      <c r="T349" s="93">
        <v>144.48099999999977</v>
      </c>
      <c r="U349" s="93">
        <v>144.69899999999961</v>
      </c>
      <c r="V349" s="93">
        <v>-113.26500000000033</v>
      </c>
      <c r="W349" s="93">
        <v>97.376999999999953</v>
      </c>
      <c r="X349" s="93">
        <v>100.89699999999993</v>
      </c>
      <c r="Y349" s="93">
        <v>-569.56899999999996</v>
      </c>
      <c r="Z349" s="93">
        <v>-72.942000000000007</v>
      </c>
      <c r="AA349" s="49"/>
      <c r="AB349" s="40"/>
      <c r="AC349" s="40"/>
      <c r="AD349" s="41"/>
      <c r="AE349" s="28" t="s">
        <v>169</v>
      </c>
      <c r="AF349" s="41"/>
      <c r="AG349" s="42"/>
    </row>
    <row r="350" spans="1:33" ht="15.75" customHeight="1" x14ac:dyDescent="0.25">
      <c r="A350" s="35"/>
      <c r="B350" s="36">
        <f t="shared" si="11"/>
        <v>20</v>
      </c>
      <c r="C350" s="37" t="str">
        <f t="shared" si="12"/>
        <v/>
      </c>
      <c r="D350" s="40"/>
      <c r="E350" s="94" t="s">
        <v>269</v>
      </c>
      <c r="F350" s="45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  <c r="AE350" s="28" t="s">
        <v>169</v>
      </c>
      <c r="AF350" s="41"/>
      <c r="AG350" s="42"/>
    </row>
    <row r="351" spans="1:33" ht="15.75" customHeight="1" x14ac:dyDescent="0.25">
      <c r="A351" s="35"/>
      <c r="B351" s="36">
        <f t="shared" si="11"/>
        <v>20</v>
      </c>
      <c r="C351" s="37" t="str">
        <f t="shared" si="12"/>
        <v/>
      </c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  <c r="AE351" s="28" t="s">
        <v>178</v>
      </c>
      <c r="AF351" s="41"/>
      <c r="AG351" s="42"/>
    </row>
    <row r="352" spans="1:33" ht="15.75" customHeight="1" x14ac:dyDescent="0.25">
      <c r="A352" s="35"/>
      <c r="B352" s="36">
        <f t="shared" si="11"/>
        <v>20</v>
      </c>
      <c r="C352" s="37" t="str">
        <f t="shared" si="12"/>
        <v/>
      </c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  <c r="AE352" s="28" t="s">
        <v>178</v>
      </c>
      <c r="AF352" s="41"/>
      <c r="AG352" s="42"/>
    </row>
    <row r="353" spans="1:51" ht="15.75" customHeight="1" x14ac:dyDescent="0.25">
      <c r="A353" s="35"/>
      <c r="B353" s="36">
        <f t="shared" si="11"/>
        <v>20</v>
      </c>
      <c r="C353" s="37" t="str">
        <f t="shared" si="12"/>
        <v/>
      </c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  <c r="AE353" s="28" t="s">
        <v>178</v>
      </c>
      <c r="AF353" s="41"/>
      <c r="AG353" s="42"/>
    </row>
    <row r="354" spans="1:51" ht="15.75" customHeight="1" x14ac:dyDescent="0.25">
      <c r="A354" s="35"/>
      <c r="B354" s="7"/>
      <c r="C354" s="37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  <c r="AE354" s="28"/>
      <c r="AF354" s="41"/>
      <c r="AG354" s="42"/>
    </row>
    <row r="355" spans="1:51" ht="15.75" customHeight="1" collapsed="1" x14ac:dyDescent="0.25">
      <c r="A355" s="35"/>
      <c r="B355" s="7"/>
      <c r="C355" s="37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  <c r="AE355" s="28"/>
      <c r="AF355" s="41"/>
      <c r="AG355" s="42"/>
    </row>
    <row r="356" spans="1:51" ht="15.75" customHeight="1" x14ac:dyDescent="0.25">
      <c r="A356" s="35"/>
      <c r="B356" s="7"/>
      <c r="C356" s="37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  <c r="AE356" s="41"/>
      <c r="AF356" s="41"/>
      <c r="AG356" s="42"/>
    </row>
    <row r="357" spans="1:51" ht="15.75" customHeight="1" x14ac:dyDescent="0.25">
      <c r="A357" s="35"/>
      <c r="B357" s="7"/>
      <c r="C357" s="37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  <c r="AE357" s="41"/>
      <c r="AF357" s="41"/>
      <c r="AG357" s="42"/>
    </row>
    <row r="358" spans="1:51" ht="15.75" customHeight="1" x14ac:dyDescent="0.25">
      <c r="A358" s="7"/>
      <c r="B358" s="7"/>
      <c r="C358" s="37"/>
      <c r="E358" s="96" t="s">
        <v>269</v>
      </c>
      <c r="F358" s="97"/>
      <c r="G358" s="97"/>
      <c r="H358" s="97"/>
      <c r="I358" s="97"/>
      <c r="J358" s="97"/>
      <c r="K358" s="97"/>
      <c r="L358" s="97"/>
      <c r="M358" s="97"/>
      <c r="N358" s="42"/>
      <c r="O358" s="98"/>
      <c r="P358" s="98"/>
      <c r="Q358" s="98"/>
      <c r="R358" s="42"/>
      <c r="S358" s="42"/>
      <c r="T358" s="42"/>
      <c r="U358" s="98"/>
      <c r="V358" s="98"/>
      <c r="W358" s="98"/>
      <c r="X358" s="98"/>
      <c r="Y358" s="99"/>
      <c r="Z358" s="99"/>
      <c r="AA358" s="40"/>
      <c r="AB358" s="40"/>
      <c r="AC358" s="40"/>
      <c r="AD358" s="41"/>
      <c r="AE358" s="41"/>
      <c r="AF358" s="41"/>
      <c r="AG358" s="42"/>
    </row>
    <row r="359" spans="1:51" ht="15.75" customHeight="1" x14ac:dyDescent="0.25">
      <c r="A359" s="7"/>
      <c r="B359" s="36">
        <f t="shared" ref="B359:B375" si="13">COUNTIF(G359:Z359,"&lt;&gt;0")</f>
        <v>20</v>
      </c>
      <c r="C359" s="37" t="str">
        <f t="shared" ref="C359:C375" si="14">IF(B359=0,"hide",IF(OR(AE359="Wind",AE359="DSM, Class 1"),"Detail",""))</f>
        <v/>
      </c>
      <c r="D359" s="100"/>
      <c r="E359" s="96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 s="99"/>
      <c r="AB359" s="99"/>
      <c r="AC359" s="99"/>
      <c r="AD359" s="41"/>
      <c r="AE359" s="41"/>
      <c r="AF359" s="41"/>
      <c r="AG359" s="42"/>
    </row>
    <row r="360" spans="1:51" ht="15.75" customHeight="1" x14ac:dyDescent="0.3">
      <c r="A360" s="7"/>
      <c r="B360" s="36">
        <f t="shared" si="13"/>
        <v>20</v>
      </c>
      <c r="C360" s="37" t="str">
        <f t="shared" si="14"/>
        <v/>
      </c>
      <c r="D360" s="100"/>
      <c r="E360" s="101" t="s">
        <v>270</v>
      </c>
      <c r="F360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</row>
    <row r="361" spans="1:51" ht="15.75" customHeight="1" x14ac:dyDescent="0.25">
      <c r="A361" s="7"/>
      <c r="B361" s="36">
        <f t="shared" si="13"/>
        <v>20</v>
      </c>
      <c r="C361" s="37" t="str">
        <f t="shared" si="14"/>
        <v/>
      </c>
      <c r="D361" s="103"/>
      <c r="E361" s="104" t="s">
        <v>271</v>
      </c>
      <c r="F361"/>
      <c r="G361" s="105">
        <f>+G6</f>
        <v>2015</v>
      </c>
      <c r="H361" s="106">
        <f t="shared" ref="H361:X361" si="15">G361+1</f>
        <v>2016</v>
      </c>
      <c r="I361" s="106">
        <f t="shared" si="15"/>
        <v>2017</v>
      </c>
      <c r="J361" s="106">
        <f t="shared" si="15"/>
        <v>2018</v>
      </c>
      <c r="K361" s="106">
        <f t="shared" si="15"/>
        <v>2019</v>
      </c>
      <c r="L361" s="106">
        <f t="shared" si="15"/>
        <v>2020</v>
      </c>
      <c r="M361" s="106">
        <f t="shared" si="15"/>
        <v>2021</v>
      </c>
      <c r="N361" s="106">
        <f t="shared" si="15"/>
        <v>2022</v>
      </c>
      <c r="O361" s="106">
        <f t="shared" si="15"/>
        <v>2023</v>
      </c>
      <c r="P361" s="106">
        <f t="shared" si="15"/>
        <v>2024</v>
      </c>
      <c r="Q361" s="106">
        <f t="shared" si="15"/>
        <v>2025</v>
      </c>
      <c r="R361" s="106">
        <f t="shared" si="15"/>
        <v>2026</v>
      </c>
      <c r="S361" s="106">
        <f t="shared" si="15"/>
        <v>2027</v>
      </c>
      <c r="T361" s="106">
        <f t="shared" si="15"/>
        <v>2028</v>
      </c>
      <c r="U361" s="106">
        <f t="shared" si="15"/>
        <v>2029</v>
      </c>
      <c r="V361" s="106">
        <f t="shared" si="15"/>
        <v>2030</v>
      </c>
      <c r="W361" s="106">
        <f t="shared" si="15"/>
        <v>2031</v>
      </c>
      <c r="X361" s="106">
        <f t="shared" si="15"/>
        <v>2032</v>
      </c>
      <c r="Y361" s="106">
        <f>X361+1</f>
        <v>2033</v>
      </c>
      <c r="Z361" s="106">
        <f>Y361+1</f>
        <v>2034</v>
      </c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</row>
    <row r="362" spans="1:51" ht="15.75" hidden="1" customHeight="1" x14ac:dyDescent="0.25">
      <c r="A362" s="7"/>
      <c r="B362" s="36">
        <f t="shared" si="13"/>
        <v>0</v>
      </c>
      <c r="C362" s="37" t="str">
        <f t="shared" si="14"/>
        <v>hide</v>
      </c>
      <c r="D362" s="107"/>
      <c r="E362" s="108" t="s">
        <v>272</v>
      </c>
      <c r="F362"/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  <c r="Z362" s="39">
        <v>0</v>
      </c>
      <c r="AA362" s="99"/>
      <c r="AB362" s="99"/>
      <c r="AC362" s="99"/>
      <c r="AD362" s="41"/>
      <c r="AE362" s="41"/>
      <c r="AF362" s="41"/>
      <c r="AG362" s="42"/>
    </row>
    <row r="363" spans="1:51" ht="15.75" hidden="1" customHeight="1" x14ac:dyDescent="0.25">
      <c r="A363" s="7"/>
      <c r="B363" s="36">
        <f t="shared" si="13"/>
        <v>0</v>
      </c>
      <c r="C363" s="37" t="str">
        <f t="shared" si="14"/>
        <v>hide</v>
      </c>
      <c r="D363" s="162"/>
      <c r="E363" s="109" t="s">
        <v>273</v>
      </c>
      <c r="F363"/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0</v>
      </c>
      <c r="Z363" s="39">
        <v>0</v>
      </c>
      <c r="AA363" s="99"/>
      <c r="AB363" s="99"/>
      <c r="AC363" s="99"/>
      <c r="AD363" s="41"/>
      <c r="AE363" s="41"/>
      <c r="AF363" s="41"/>
      <c r="AG363" s="42"/>
    </row>
    <row r="364" spans="1:51" ht="15.75" hidden="1" customHeight="1" x14ac:dyDescent="0.25">
      <c r="A364" s="7"/>
      <c r="B364" s="36">
        <f t="shared" si="13"/>
        <v>0</v>
      </c>
      <c r="C364" s="37" t="str">
        <f t="shared" si="14"/>
        <v>hide</v>
      </c>
      <c r="D364" s="162"/>
      <c r="E364" s="108" t="s">
        <v>274</v>
      </c>
      <c r="F364"/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99"/>
      <c r="AB364" s="99"/>
      <c r="AC364" s="99"/>
      <c r="AD364" s="41"/>
      <c r="AE364" s="41"/>
      <c r="AF364" s="41"/>
      <c r="AG364" s="42"/>
    </row>
    <row r="365" spans="1:51" ht="15.75" hidden="1" customHeight="1" x14ac:dyDescent="0.25">
      <c r="A365" s="7"/>
      <c r="B365" s="36">
        <f t="shared" si="13"/>
        <v>0</v>
      </c>
      <c r="C365" s="37" t="str">
        <f t="shared" si="14"/>
        <v>hide</v>
      </c>
      <c r="D365" s="162"/>
      <c r="E365" s="108" t="s">
        <v>275</v>
      </c>
      <c r="F365"/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0</v>
      </c>
      <c r="Z365" s="39">
        <v>0</v>
      </c>
      <c r="AA365" s="99"/>
      <c r="AB365" s="99"/>
      <c r="AC365" s="99"/>
      <c r="AD365" s="41"/>
      <c r="AE365" s="41"/>
      <c r="AF365" s="41"/>
      <c r="AG365" s="42"/>
    </row>
    <row r="366" spans="1:51" ht="15.75" hidden="1" customHeight="1" x14ac:dyDescent="0.25">
      <c r="A366" s="7"/>
      <c r="B366" s="36">
        <f t="shared" si="13"/>
        <v>0</v>
      </c>
      <c r="C366" s="37" t="str">
        <f t="shared" si="14"/>
        <v>hide</v>
      </c>
      <c r="D366" s="162"/>
      <c r="E366" s="108" t="s">
        <v>276</v>
      </c>
      <c r="F366"/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0</v>
      </c>
      <c r="Z366" s="39">
        <v>0</v>
      </c>
      <c r="AA366" s="99"/>
      <c r="AB366" s="99"/>
      <c r="AC366" s="99"/>
      <c r="AD366" s="41"/>
      <c r="AE366" s="41"/>
      <c r="AF366" s="41"/>
      <c r="AG366" s="42"/>
    </row>
    <row r="367" spans="1:51" ht="15.75" hidden="1" customHeight="1" x14ac:dyDescent="0.25">
      <c r="A367" s="7"/>
      <c r="B367" s="36">
        <f t="shared" si="13"/>
        <v>0</v>
      </c>
      <c r="C367" s="37" t="str">
        <f t="shared" si="14"/>
        <v>hide</v>
      </c>
      <c r="D367" s="162"/>
      <c r="E367" s="108" t="s">
        <v>277</v>
      </c>
      <c r="F367"/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39">
        <v>0</v>
      </c>
      <c r="AA367" s="99"/>
      <c r="AB367" s="99"/>
      <c r="AC367" s="99"/>
      <c r="AD367" s="41"/>
      <c r="AE367" s="41"/>
      <c r="AF367" s="41"/>
      <c r="AG367" s="42"/>
    </row>
    <row r="368" spans="1:51" ht="15.75" hidden="1" customHeight="1" x14ac:dyDescent="0.25">
      <c r="A368" s="7"/>
      <c r="B368" s="36">
        <f t="shared" si="13"/>
        <v>0</v>
      </c>
      <c r="C368" s="37" t="str">
        <f t="shared" si="14"/>
        <v>hide</v>
      </c>
      <c r="D368" s="162"/>
      <c r="E368" s="108" t="s">
        <v>278</v>
      </c>
      <c r="F368"/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99"/>
      <c r="AB368" s="99"/>
      <c r="AC368" s="99"/>
      <c r="AD368" s="41"/>
      <c r="AE368" s="41"/>
      <c r="AF368" s="41"/>
      <c r="AG368" s="42"/>
    </row>
    <row r="369" spans="1:33" ht="15.75" hidden="1" customHeight="1" x14ac:dyDescent="0.25">
      <c r="A369" s="7"/>
      <c r="B369" s="36">
        <f t="shared" si="13"/>
        <v>0</v>
      </c>
      <c r="C369" s="37" t="str">
        <f t="shared" si="14"/>
        <v>hide</v>
      </c>
      <c r="D369" s="162"/>
      <c r="E369" s="108" t="s">
        <v>279</v>
      </c>
      <c r="F369"/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0</v>
      </c>
      <c r="Z369" s="39">
        <v>0</v>
      </c>
      <c r="AA369" s="99"/>
      <c r="AB369" s="99"/>
      <c r="AC369" s="99"/>
      <c r="AD369" s="41"/>
      <c r="AE369" s="41"/>
      <c r="AF369" s="41"/>
      <c r="AG369" s="42"/>
    </row>
    <row r="370" spans="1:33" ht="15.75" hidden="1" customHeight="1" x14ac:dyDescent="0.25">
      <c r="A370" s="7"/>
      <c r="B370" s="36">
        <f t="shared" si="13"/>
        <v>0</v>
      </c>
      <c r="C370" s="37" t="str">
        <f t="shared" si="14"/>
        <v>hide</v>
      </c>
      <c r="D370" s="162"/>
      <c r="E370" s="108" t="s">
        <v>280</v>
      </c>
      <c r="F370"/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39">
        <v>0</v>
      </c>
      <c r="Z370" s="39">
        <v>0</v>
      </c>
      <c r="AA370" s="99"/>
      <c r="AB370" s="99"/>
      <c r="AC370" s="99"/>
      <c r="AD370" s="41"/>
      <c r="AE370" s="41"/>
      <c r="AF370" s="41"/>
      <c r="AG370" s="42"/>
    </row>
    <row r="371" spans="1:33" ht="15.75" hidden="1" customHeight="1" x14ac:dyDescent="0.25">
      <c r="A371" s="7"/>
      <c r="B371" s="36">
        <f t="shared" si="13"/>
        <v>0</v>
      </c>
      <c r="C371" s="37" t="str">
        <f t="shared" si="14"/>
        <v>hide</v>
      </c>
      <c r="D371" s="162"/>
      <c r="E371" s="108" t="s">
        <v>281</v>
      </c>
      <c r="F371"/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99"/>
      <c r="AB371" s="99"/>
      <c r="AC371" s="99"/>
      <c r="AD371" s="41"/>
      <c r="AE371" s="41"/>
      <c r="AF371" s="41"/>
      <c r="AG371" s="42"/>
    </row>
    <row r="372" spans="1:33" ht="15.75" hidden="1" customHeight="1" x14ac:dyDescent="0.25">
      <c r="A372" s="7"/>
      <c r="B372" s="36">
        <f t="shared" si="13"/>
        <v>0</v>
      </c>
      <c r="C372" s="37" t="str">
        <f t="shared" si="14"/>
        <v>hide</v>
      </c>
      <c r="D372" s="162"/>
      <c r="E372" s="110" t="s">
        <v>282</v>
      </c>
      <c r="F372"/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99"/>
      <c r="AB372" s="99"/>
      <c r="AC372" s="99"/>
      <c r="AD372" s="41"/>
      <c r="AE372" s="41"/>
      <c r="AF372" s="41"/>
      <c r="AG372" s="42"/>
    </row>
    <row r="373" spans="1:33" ht="15.75" hidden="1" customHeight="1" x14ac:dyDescent="0.25">
      <c r="A373" s="7"/>
      <c r="B373" s="36">
        <f t="shared" si="13"/>
        <v>0</v>
      </c>
      <c r="C373" s="37" t="str">
        <f t="shared" si="14"/>
        <v>hide</v>
      </c>
      <c r="D373" s="162"/>
      <c r="E373" s="163" t="s">
        <v>283</v>
      </c>
      <c r="F373"/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39">
        <v>0</v>
      </c>
      <c r="Z373" s="39">
        <v>0</v>
      </c>
      <c r="AA373" s="99"/>
      <c r="AB373" s="99"/>
      <c r="AC373" s="99"/>
      <c r="AD373" s="41"/>
      <c r="AE373" s="41"/>
      <c r="AF373" s="41"/>
      <c r="AG373" s="42"/>
    </row>
    <row r="374" spans="1:33" ht="15.75" hidden="1" customHeight="1" thickBot="1" x14ac:dyDescent="0.3">
      <c r="A374" s="7"/>
      <c r="B374" s="36">
        <f t="shared" si="13"/>
        <v>0</v>
      </c>
      <c r="C374" s="37" t="str">
        <f t="shared" si="14"/>
        <v>hide</v>
      </c>
      <c r="D374" s="162"/>
      <c r="E374" s="111" t="s">
        <v>284</v>
      </c>
      <c r="F374"/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39">
        <v>0</v>
      </c>
      <c r="Z374" s="39">
        <v>0</v>
      </c>
      <c r="AA374" s="99"/>
      <c r="AB374" s="99"/>
      <c r="AC374" s="99"/>
      <c r="AD374" s="41"/>
      <c r="AE374" s="41"/>
      <c r="AF374" s="41"/>
      <c r="AG374" s="42"/>
    </row>
    <row r="375" spans="1:33" ht="15.75" hidden="1" customHeight="1" thickTop="1" x14ac:dyDescent="0.25">
      <c r="A375" s="7"/>
      <c r="B375" s="36">
        <f t="shared" si="13"/>
        <v>0</v>
      </c>
      <c r="C375" s="37" t="str">
        <f t="shared" si="14"/>
        <v>hide</v>
      </c>
      <c r="D375" s="112"/>
      <c r="E375" s="113" t="s">
        <v>285</v>
      </c>
      <c r="F375"/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  <c r="Z375" s="39">
        <v>0</v>
      </c>
      <c r="AA375" s="99"/>
      <c r="AB375" s="99"/>
      <c r="AC375" s="99"/>
      <c r="AD375" s="41"/>
      <c r="AE375" s="41"/>
      <c r="AF375" s="41"/>
      <c r="AG375" s="42"/>
    </row>
    <row r="376" spans="1:33" ht="15.75" customHeight="1" x14ac:dyDescent="0.25">
      <c r="A376" s="35"/>
      <c r="B376" s="7"/>
      <c r="C376" s="37"/>
      <c r="E376"/>
      <c r="F376" s="114">
        <v>-7.1054273576010019E-14</v>
      </c>
      <c r="G376" s="115">
        <f t="shared" ref="G376:Z376" si="16">G349+G357-SUM(G378:G385)</f>
        <v>0</v>
      </c>
      <c r="H376" s="115">
        <f t="shared" si="16"/>
        <v>0</v>
      </c>
      <c r="I376" s="115">
        <f t="shared" si="16"/>
        <v>0</v>
      </c>
      <c r="J376" s="115">
        <f t="shared" si="16"/>
        <v>285.00000000000063</v>
      </c>
      <c r="K376" s="115">
        <f t="shared" si="16"/>
        <v>0</v>
      </c>
      <c r="L376" s="115">
        <f t="shared" si="16"/>
        <v>0</v>
      </c>
      <c r="M376" s="115">
        <f t="shared" si="16"/>
        <v>0</v>
      </c>
      <c r="N376" s="115">
        <f t="shared" si="16"/>
        <v>0</v>
      </c>
      <c r="O376" s="115">
        <f t="shared" si="16"/>
        <v>0</v>
      </c>
      <c r="P376" s="115">
        <f t="shared" si="16"/>
        <v>0</v>
      </c>
      <c r="Q376" s="115">
        <f t="shared" si="16"/>
        <v>0</v>
      </c>
      <c r="R376" s="115">
        <f t="shared" si="16"/>
        <v>3.4106051316484809E-13</v>
      </c>
      <c r="S376" s="115">
        <f t="shared" si="16"/>
        <v>0</v>
      </c>
      <c r="T376" s="115">
        <f t="shared" si="16"/>
        <v>-2.5579538487363607E-13</v>
      </c>
      <c r="U376" s="115">
        <f t="shared" si="16"/>
        <v>-3.979039320256561E-13</v>
      </c>
      <c r="V376" s="115">
        <f t="shared" si="16"/>
        <v>-285.00000000000034</v>
      </c>
      <c r="W376" s="115">
        <f t="shared" si="16"/>
        <v>0</v>
      </c>
      <c r="X376" s="115">
        <f t="shared" si="16"/>
        <v>0</v>
      </c>
      <c r="Y376" s="115">
        <f t="shared" si="16"/>
        <v>0</v>
      </c>
      <c r="Z376" s="115">
        <f t="shared" si="16"/>
        <v>0</v>
      </c>
      <c r="AA376"/>
      <c r="AB376"/>
      <c r="AC376" s="98"/>
      <c r="AE376" s="41"/>
      <c r="AF376" s="41"/>
      <c r="AG376" s="42"/>
    </row>
    <row r="377" spans="1:33" ht="15.75" customHeight="1" x14ac:dyDescent="0.25">
      <c r="A377" s="35"/>
      <c r="B377" s="7"/>
      <c r="C377" s="37"/>
      <c r="D377" s="100"/>
      <c r="E377"/>
      <c r="F377" s="116">
        <v>2013</v>
      </c>
      <c r="G377" s="116">
        <f t="shared" ref="G377:Z377" si="17">G6</f>
        <v>2015</v>
      </c>
      <c r="H377" s="116">
        <f t="shared" si="17"/>
        <v>2016</v>
      </c>
      <c r="I377" s="116">
        <f t="shared" si="17"/>
        <v>2017</v>
      </c>
      <c r="J377" s="116">
        <f t="shared" si="17"/>
        <v>2018</v>
      </c>
      <c r="K377" s="116">
        <f t="shared" si="17"/>
        <v>2019</v>
      </c>
      <c r="L377" s="116">
        <f t="shared" si="17"/>
        <v>2020</v>
      </c>
      <c r="M377" s="116">
        <f t="shared" si="17"/>
        <v>2021</v>
      </c>
      <c r="N377" s="116">
        <f t="shared" si="17"/>
        <v>2022</v>
      </c>
      <c r="O377" s="116">
        <f t="shared" si="17"/>
        <v>2023</v>
      </c>
      <c r="P377" s="116">
        <f t="shared" si="17"/>
        <v>2024</v>
      </c>
      <c r="Q377" s="116">
        <f t="shared" si="17"/>
        <v>2025</v>
      </c>
      <c r="R377" s="116">
        <f t="shared" si="17"/>
        <v>2026</v>
      </c>
      <c r="S377" s="116">
        <f t="shared" si="17"/>
        <v>2027</v>
      </c>
      <c r="T377" s="116">
        <f t="shared" si="17"/>
        <v>2028</v>
      </c>
      <c r="U377" s="116">
        <f t="shared" si="17"/>
        <v>2029</v>
      </c>
      <c r="V377" s="116">
        <f t="shared" si="17"/>
        <v>2030</v>
      </c>
      <c r="W377" s="116">
        <f t="shared" si="17"/>
        <v>2031</v>
      </c>
      <c r="X377" s="116">
        <f t="shared" si="17"/>
        <v>2032</v>
      </c>
      <c r="Y377" s="116">
        <f t="shared" si="17"/>
        <v>2033</v>
      </c>
      <c r="Z377" s="116">
        <f t="shared" si="17"/>
        <v>2034</v>
      </c>
      <c r="AA377"/>
      <c r="AB377"/>
      <c r="AC377" s="117"/>
      <c r="AD377" s="41"/>
      <c r="AE377" s="41"/>
      <c r="AF377" s="41"/>
      <c r="AG377" s="42"/>
    </row>
    <row r="378" spans="1:33" customFormat="1" ht="15.75" customHeight="1" x14ac:dyDescent="0.25">
      <c r="A378" s="118"/>
      <c r="B378" s="118"/>
      <c r="C378" s="119"/>
      <c r="D378" s="120" t="s">
        <v>286</v>
      </c>
      <c r="E378" s="121" t="s">
        <v>32</v>
      </c>
      <c r="F378" s="122">
        <v>0</v>
      </c>
      <c r="G378" s="122">
        <f t="shared" ref="G378:Z378" si="18">SUM(G89:G120,G249:G264)</f>
        <v>0</v>
      </c>
      <c r="H378" s="122">
        <f t="shared" si="18"/>
        <v>0</v>
      </c>
      <c r="I378" s="122">
        <f t="shared" si="18"/>
        <v>0</v>
      </c>
      <c r="J378" s="122">
        <f t="shared" si="18"/>
        <v>0</v>
      </c>
      <c r="K378" s="122">
        <f t="shared" si="18"/>
        <v>0</v>
      </c>
      <c r="L378" s="122">
        <f t="shared" si="18"/>
        <v>0</v>
      </c>
      <c r="M378" s="122">
        <f t="shared" si="18"/>
        <v>0</v>
      </c>
      <c r="N378" s="122">
        <f t="shared" si="18"/>
        <v>0</v>
      </c>
      <c r="O378" s="122">
        <f t="shared" si="18"/>
        <v>0</v>
      </c>
      <c r="P378" s="122">
        <f t="shared" si="18"/>
        <v>0</v>
      </c>
      <c r="Q378" s="122">
        <f t="shared" si="18"/>
        <v>0</v>
      </c>
      <c r="R378" s="122">
        <f t="shared" si="18"/>
        <v>0</v>
      </c>
      <c r="S378" s="122">
        <f t="shared" si="18"/>
        <v>0</v>
      </c>
      <c r="T378" s="122">
        <f t="shared" si="18"/>
        <v>0</v>
      </c>
      <c r="U378" s="122">
        <f t="shared" si="18"/>
        <v>0</v>
      </c>
      <c r="V378" s="122">
        <f t="shared" si="18"/>
        <v>-180.58999999999997</v>
      </c>
      <c r="W378" s="122">
        <f t="shared" si="18"/>
        <v>0</v>
      </c>
      <c r="X378" s="122">
        <f t="shared" si="18"/>
        <v>635</v>
      </c>
      <c r="Y378" s="122">
        <f t="shared" si="18"/>
        <v>-635</v>
      </c>
      <c r="Z378" s="122">
        <f t="shared" si="18"/>
        <v>0</v>
      </c>
      <c r="AD378" s="118"/>
      <c r="AE378" s="118"/>
      <c r="AF378" s="118"/>
    </row>
    <row r="379" spans="1:33" customFormat="1" ht="15.75" customHeight="1" x14ac:dyDescent="0.25">
      <c r="A379" s="118"/>
      <c r="B379" s="118"/>
      <c r="C379" s="119"/>
      <c r="E379" s="121" t="s">
        <v>287</v>
      </c>
      <c r="F379" s="122">
        <v>0</v>
      </c>
      <c r="G379" s="122">
        <f t="shared" ref="G379:Z379" si="19">SUM(G137:G138,G196,G278:G279,G326:G327)</f>
        <v>0</v>
      </c>
      <c r="H379" s="122">
        <f t="shared" si="19"/>
        <v>0</v>
      </c>
      <c r="I379" s="122">
        <f t="shared" si="19"/>
        <v>0</v>
      </c>
      <c r="J379" s="122">
        <f t="shared" si="19"/>
        <v>33.497</v>
      </c>
      <c r="K379" s="122">
        <f t="shared" si="19"/>
        <v>0</v>
      </c>
      <c r="L379" s="122">
        <f t="shared" si="19"/>
        <v>0</v>
      </c>
      <c r="M379" s="122">
        <f t="shared" si="19"/>
        <v>0</v>
      </c>
      <c r="N379" s="122">
        <f t="shared" si="19"/>
        <v>0</v>
      </c>
      <c r="O379" s="122">
        <f t="shared" si="19"/>
        <v>0</v>
      </c>
      <c r="P379" s="122">
        <f t="shared" si="19"/>
        <v>0</v>
      </c>
      <c r="Q379" s="122">
        <f t="shared" si="19"/>
        <v>0</v>
      </c>
      <c r="R379" s="122">
        <f t="shared" si="19"/>
        <v>0</v>
      </c>
      <c r="S379" s="122">
        <f t="shared" si="19"/>
        <v>0</v>
      </c>
      <c r="T379" s="122">
        <f t="shared" si="19"/>
        <v>0</v>
      </c>
      <c r="U379" s="122">
        <f t="shared" si="19"/>
        <v>0</v>
      </c>
      <c r="V379" s="122">
        <f t="shared" si="19"/>
        <v>0</v>
      </c>
      <c r="W379" s="122">
        <f t="shared" si="19"/>
        <v>0</v>
      </c>
      <c r="X379" s="122">
        <f t="shared" si="19"/>
        <v>0</v>
      </c>
      <c r="Y379" s="122">
        <f t="shared" si="19"/>
        <v>8.9499999999999993</v>
      </c>
      <c r="Z379" s="122">
        <f t="shared" si="19"/>
        <v>-57.048999999999999</v>
      </c>
      <c r="AD379" s="118"/>
      <c r="AE379" s="118"/>
      <c r="AF379" s="118"/>
    </row>
    <row r="380" spans="1:33" customFormat="1" ht="15.75" customHeight="1" x14ac:dyDescent="0.25">
      <c r="A380" s="118"/>
      <c r="B380" s="118"/>
      <c r="C380" s="119"/>
      <c r="E380" s="121" t="s">
        <v>288</v>
      </c>
      <c r="F380" s="122">
        <v>0</v>
      </c>
      <c r="G380" s="122">
        <f t="shared" ref="G380:Z380" si="20">G187+G191+G318+G322</f>
        <v>0</v>
      </c>
      <c r="H380" s="122">
        <f t="shared" si="20"/>
        <v>0</v>
      </c>
      <c r="I380" s="122">
        <f t="shared" si="20"/>
        <v>0</v>
      </c>
      <c r="J380" s="122">
        <f t="shared" si="20"/>
        <v>16.810000000000009</v>
      </c>
      <c r="K380" s="122">
        <f t="shared" si="20"/>
        <v>15.659999999999997</v>
      </c>
      <c r="L380" s="122">
        <f t="shared" si="20"/>
        <v>14.850000000000016</v>
      </c>
      <c r="M380" s="122">
        <f t="shared" si="20"/>
        <v>10</v>
      </c>
      <c r="N380" s="122">
        <f t="shared" si="20"/>
        <v>4.7999999999999829</v>
      </c>
      <c r="O380" s="122">
        <f t="shared" si="20"/>
        <v>3.6999999999999815</v>
      </c>
      <c r="P380" s="122">
        <f t="shared" si="20"/>
        <v>4.8400000000000176</v>
      </c>
      <c r="Q380" s="122">
        <f t="shared" si="20"/>
        <v>2.5400000000000205</v>
      </c>
      <c r="R380" s="122">
        <f t="shared" si="20"/>
        <v>13.36</v>
      </c>
      <c r="S380" s="122">
        <f t="shared" si="20"/>
        <v>51.419999999999995</v>
      </c>
      <c r="T380" s="122">
        <f t="shared" si="20"/>
        <v>-0.6799999999999784</v>
      </c>
      <c r="U380" s="122">
        <f t="shared" si="20"/>
        <v>-1.0599999999999987</v>
      </c>
      <c r="V380" s="122">
        <f t="shared" si="20"/>
        <v>-30.009999999999987</v>
      </c>
      <c r="W380" s="122">
        <f t="shared" si="20"/>
        <v>44.850000000000016</v>
      </c>
      <c r="X380" s="122">
        <f t="shared" si="20"/>
        <v>-8.0499999999999901</v>
      </c>
      <c r="Y380" s="122">
        <f t="shared" si="20"/>
        <v>78.680000000000007</v>
      </c>
      <c r="Z380" s="122">
        <f t="shared" si="20"/>
        <v>-0.12999999999999901</v>
      </c>
      <c r="AD380" s="118"/>
      <c r="AE380" s="118"/>
      <c r="AF380" s="118"/>
    </row>
    <row r="381" spans="1:33" customFormat="1" ht="15.75" customHeight="1" collapsed="1" x14ac:dyDescent="0.25">
      <c r="A381" s="118"/>
      <c r="B381" s="118"/>
      <c r="C381" s="119"/>
      <c r="E381" s="121" t="s">
        <v>289</v>
      </c>
      <c r="F381" s="122">
        <v>0</v>
      </c>
      <c r="G381" s="122">
        <f t="shared" ref="G381:Z381" si="21">SUM(G200:G202,G336:G341)</f>
        <v>0</v>
      </c>
      <c r="H381" s="122">
        <f t="shared" si="21"/>
        <v>0</v>
      </c>
      <c r="I381" s="122">
        <f t="shared" si="21"/>
        <v>0</v>
      </c>
      <c r="J381" s="122">
        <f t="shared" si="21"/>
        <v>251.20699999999997</v>
      </c>
      <c r="K381" s="122">
        <f t="shared" si="21"/>
        <v>239.214</v>
      </c>
      <c r="L381" s="122">
        <f t="shared" si="21"/>
        <v>227.34700000000004</v>
      </c>
      <c r="M381" s="122">
        <f t="shared" si="21"/>
        <v>219.88</v>
      </c>
      <c r="N381" s="122">
        <f t="shared" si="21"/>
        <v>216.20599999999999</v>
      </c>
      <c r="O381" s="122">
        <f t="shared" si="21"/>
        <v>213.41900000000001</v>
      </c>
      <c r="P381" s="122">
        <f t="shared" si="21"/>
        <v>210.52</v>
      </c>
      <c r="Q381" s="122">
        <f t="shared" si="21"/>
        <v>209.089</v>
      </c>
      <c r="R381" s="122">
        <f t="shared" si="21"/>
        <v>196.40300000000002</v>
      </c>
      <c r="S381" s="122">
        <f t="shared" si="21"/>
        <v>144.899</v>
      </c>
      <c r="T381" s="122">
        <f t="shared" si="21"/>
        <v>145.161</v>
      </c>
      <c r="U381" s="122">
        <f t="shared" si="21"/>
        <v>145.75900000000001</v>
      </c>
      <c r="V381" s="122">
        <f t="shared" si="21"/>
        <v>97.33499999999998</v>
      </c>
      <c r="W381" s="122">
        <f t="shared" si="21"/>
        <v>52.526999999999987</v>
      </c>
      <c r="X381" s="122">
        <f t="shared" si="21"/>
        <v>-526.05300000000011</v>
      </c>
      <c r="Y381" s="122">
        <f t="shared" si="21"/>
        <v>-22.199000000000012</v>
      </c>
      <c r="Z381" s="122">
        <f t="shared" si="21"/>
        <v>-15.763000000000005</v>
      </c>
      <c r="AD381" s="118"/>
      <c r="AE381" s="118"/>
      <c r="AF381" s="118"/>
    </row>
    <row r="382" spans="1:33" customFormat="1" ht="15.75" customHeight="1" x14ac:dyDescent="0.25">
      <c r="A382" s="118"/>
      <c r="B382" s="118"/>
      <c r="C382" s="119"/>
      <c r="E382" s="121" t="s">
        <v>134</v>
      </c>
      <c r="F382" s="122">
        <v>0</v>
      </c>
      <c r="G382" s="122">
        <f t="shared" ref="G382:Z382" si="22">SUM(G124:G127,G192:G195,G268:G269,G323:G325)</f>
        <v>0</v>
      </c>
      <c r="H382" s="122">
        <f t="shared" si="22"/>
        <v>0</v>
      </c>
      <c r="I382" s="122">
        <f t="shared" si="22"/>
        <v>0</v>
      </c>
      <c r="J382" s="122">
        <f t="shared" si="22"/>
        <v>0</v>
      </c>
      <c r="K382" s="122">
        <f t="shared" si="22"/>
        <v>0</v>
      </c>
      <c r="L382" s="122">
        <f t="shared" si="22"/>
        <v>0</v>
      </c>
      <c r="M382" s="122">
        <f t="shared" si="22"/>
        <v>0</v>
      </c>
      <c r="N382" s="122">
        <f t="shared" si="22"/>
        <v>0</v>
      </c>
      <c r="O382" s="122">
        <f t="shared" si="22"/>
        <v>0</v>
      </c>
      <c r="P382" s="122">
        <f t="shared" si="22"/>
        <v>0</v>
      </c>
      <c r="Q382" s="122">
        <f t="shared" si="22"/>
        <v>0</v>
      </c>
      <c r="R382" s="122">
        <f t="shared" si="22"/>
        <v>0</v>
      </c>
      <c r="S382" s="122">
        <f t="shared" si="22"/>
        <v>0</v>
      </c>
      <c r="T382" s="122">
        <f t="shared" si="22"/>
        <v>0</v>
      </c>
      <c r="U382" s="122">
        <f t="shared" si="22"/>
        <v>0</v>
      </c>
      <c r="V382" s="122">
        <f t="shared" si="22"/>
        <v>0</v>
      </c>
      <c r="W382" s="122">
        <f t="shared" si="22"/>
        <v>0</v>
      </c>
      <c r="X382" s="122">
        <f t="shared" si="22"/>
        <v>0</v>
      </c>
      <c r="Y382" s="122">
        <f t="shared" si="22"/>
        <v>0</v>
      </c>
      <c r="Z382" s="122">
        <f t="shared" si="22"/>
        <v>0</v>
      </c>
      <c r="AD382" s="118"/>
      <c r="AE382" s="118"/>
      <c r="AF382" s="118"/>
    </row>
    <row r="383" spans="1:33" customFormat="1" ht="15.75" customHeight="1" x14ac:dyDescent="0.25">
      <c r="A383" s="118"/>
      <c r="B383" s="118"/>
      <c r="C383" s="119"/>
      <c r="E383" s="121" t="s">
        <v>290</v>
      </c>
      <c r="F383" s="122">
        <v>0</v>
      </c>
      <c r="G383" s="122">
        <f t="shared" ref="G383:Z383" si="23">SUM(G13,G15:G21,G26:G27)</f>
        <v>0</v>
      </c>
      <c r="H383" s="122">
        <f t="shared" si="23"/>
        <v>0</v>
      </c>
      <c r="I383" s="122">
        <f t="shared" si="23"/>
        <v>0</v>
      </c>
      <c r="J383" s="122">
        <f t="shared" si="23"/>
        <v>0</v>
      </c>
      <c r="K383" s="122">
        <f t="shared" si="23"/>
        <v>0</v>
      </c>
      <c r="L383" s="122">
        <f t="shared" si="23"/>
        <v>0</v>
      </c>
      <c r="M383" s="122">
        <f t="shared" si="23"/>
        <v>0</v>
      </c>
      <c r="N383" s="122">
        <f t="shared" si="23"/>
        <v>0</v>
      </c>
      <c r="O383" s="122">
        <f t="shared" si="23"/>
        <v>0</v>
      </c>
      <c r="P383" s="122">
        <f t="shared" si="23"/>
        <v>0</v>
      </c>
      <c r="Q383" s="122">
        <f t="shared" si="23"/>
        <v>0</v>
      </c>
      <c r="R383" s="122">
        <f t="shared" si="23"/>
        <v>0</v>
      </c>
      <c r="S383" s="122">
        <f t="shared" si="23"/>
        <v>0</v>
      </c>
      <c r="T383" s="122">
        <f t="shared" si="23"/>
        <v>0</v>
      </c>
      <c r="U383" s="122">
        <f t="shared" si="23"/>
        <v>0</v>
      </c>
      <c r="V383" s="122">
        <f t="shared" si="23"/>
        <v>0</v>
      </c>
      <c r="W383" s="122">
        <f t="shared" si="23"/>
        <v>0</v>
      </c>
      <c r="X383" s="122">
        <f t="shared" si="23"/>
        <v>0</v>
      </c>
      <c r="Y383" s="122">
        <f t="shared" si="23"/>
        <v>0</v>
      </c>
      <c r="Z383" s="122">
        <f t="shared" si="23"/>
        <v>0</v>
      </c>
      <c r="AD383" s="118"/>
      <c r="AE383" s="118"/>
      <c r="AF383" s="118"/>
    </row>
    <row r="384" spans="1:33" customFormat="1" ht="15.75" customHeight="1" x14ac:dyDescent="0.25">
      <c r="A384" s="118"/>
      <c r="B384" s="118"/>
      <c r="C384" s="119"/>
      <c r="E384" s="121" t="s">
        <v>291</v>
      </c>
      <c r="F384" s="122">
        <v>7.9999999999998295E-2</v>
      </c>
      <c r="G384" s="122">
        <f t="shared" ref="G384:Z384" si="24">SUM(G8:G12,G14,G22:G25,G28,G218:G223)</f>
        <v>0</v>
      </c>
      <c r="H384" s="122">
        <f t="shared" si="24"/>
        <v>0</v>
      </c>
      <c r="I384" s="122">
        <f t="shared" si="24"/>
        <v>0</v>
      </c>
      <c r="J384" s="122">
        <f t="shared" si="24"/>
        <v>0</v>
      </c>
      <c r="K384" s="122">
        <f t="shared" si="24"/>
        <v>0</v>
      </c>
      <c r="L384" s="122">
        <f t="shared" si="24"/>
        <v>0</v>
      </c>
      <c r="M384" s="122">
        <f t="shared" si="24"/>
        <v>0</v>
      </c>
      <c r="N384" s="122">
        <f t="shared" si="24"/>
        <v>0</v>
      </c>
      <c r="O384" s="122">
        <f t="shared" si="24"/>
        <v>0</v>
      </c>
      <c r="P384" s="122">
        <f t="shared" si="24"/>
        <v>0</v>
      </c>
      <c r="Q384" s="122">
        <f t="shared" si="24"/>
        <v>0</v>
      </c>
      <c r="R384" s="122">
        <f t="shared" si="24"/>
        <v>0</v>
      </c>
      <c r="S384" s="122">
        <f t="shared" si="24"/>
        <v>0</v>
      </c>
      <c r="T384" s="122">
        <f t="shared" si="24"/>
        <v>0</v>
      </c>
      <c r="U384" s="122">
        <f t="shared" si="24"/>
        <v>0</v>
      </c>
      <c r="V384" s="122">
        <f t="shared" si="24"/>
        <v>0</v>
      </c>
      <c r="W384" s="122">
        <f t="shared" si="24"/>
        <v>0</v>
      </c>
      <c r="X384" s="122">
        <f t="shared" si="24"/>
        <v>0</v>
      </c>
      <c r="Y384" s="122">
        <f t="shared" si="24"/>
        <v>0</v>
      </c>
      <c r="Z384" s="122">
        <f t="shared" si="24"/>
        <v>0</v>
      </c>
      <c r="AD384" s="118"/>
      <c r="AE384" s="118"/>
      <c r="AF384" s="118"/>
    </row>
    <row r="385" spans="1:32" customFormat="1" ht="15.75" customHeight="1" x14ac:dyDescent="0.25">
      <c r="A385" s="118"/>
      <c r="B385" s="118"/>
      <c r="C385" s="119"/>
      <c r="E385" s="121" t="s">
        <v>292</v>
      </c>
      <c r="F385" s="122">
        <v>0</v>
      </c>
      <c r="G385" s="122">
        <f t="shared" ref="G385:Z385" si="25">SUM(G29:G31,G225)</f>
        <v>0</v>
      </c>
      <c r="H385" s="122">
        <f t="shared" si="25"/>
        <v>0</v>
      </c>
      <c r="I385" s="122">
        <f t="shared" si="25"/>
        <v>0</v>
      </c>
      <c r="J385" s="122">
        <f t="shared" si="25"/>
        <v>-285</v>
      </c>
      <c r="K385" s="122">
        <f t="shared" si="25"/>
        <v>0</v>
      </c>
      <c r="L385" s="122">
        <f t="shared" si="25"/>
        <v>0</v>
      </c>
      <c r="M385" s="122">
        <f t="shared" si="25"/>
        <v>0</v>
      </c>
      <c r="N385" s="122">
        <f t="shared" si="25"/>
        <v>0</v>
      </c>
      <c r="O385" s="122">
        <f t="shared" si="25"/>
        <v>0</v>
      </c>
      <c r="P385" s="122">
        <f t="shared" si="25"/>
        <v>0</v>
      </c>
      <c r="Q385" s="122">
        <f t="shared" si="25"/>
        <v>0</v>
      </c>
      <c r="R385" s="122">
        <f t="shared" si="25"/>
        <v>0</v>
      </c>
      <c r="S385" s="122">
        <f t="shared" si="25"/>
        <v>0</v>
      </c>
      <c r="T385" s="122">
        <f t="shared" si="25"/>
        <v>0</v>
      </c>
      <c r="U385" s="122">
        <f t="shared" si="25"/>
        <v>0</v>
      </c>
      <c r="V385" s="122">
        <f t="shared" si="25"/>
        <v>285</v>
      </c>
      <c r="W385" s="122">
        <f t="shared" si="25"/>
        <v>0</v>
      </c>
      <c r="X385" s="122">
        <f t="shared" si="25"/>
        <v>0</v>
      </c>
      <c r="Y385" s="122">
        <f t="shared" si="25"/>
        <v>0</v>
      </c>
      <c r="Z385" s="122">
        <f t="shared" si="25"/>
        <v>0</v>
      </c>
      <c r="AD385" s="118"/>
      <c r="AE385" s="118"/>
      <c r="AF385" s="118"/>
    </row>
    <row r="386" spans="1:32" customFormat="1" ht="15.75" customHeight="1" x14ac:dyDescent="0.2">
      <c r="A386" s="118"/>
      <c r="B386" s="118"/>
      <c r="C386" s="119"/>
      <c r="AD386" s="118"/>
      <c r="AE386" s="118"/>
      <c r="AF386" s="118"/>
    </row>
    <row r="387" spans="1:32" customFormat="1" ht="15.75" customHeight="1" x14ac:dyDescent="0.2">
      <c r="A387" s="118"/>
      <c r="B387" s="118"/>
      <c r="C387" s="119"/>
      <c r="F387" s="116">
        <v>2013</v>
      </c>
      <c r="G387" s="116">
        <f t="shared" ref="G387:Z387" si="26">G377</f>
        <v>2015</v>
      </c>
      <c r="H387" s="116">
        <f t="shared" si="26"/>
        <v>2016</v>
      </c>
      <c r="I387" s="116">
        <f t="shared" si="26"/>
        <v>2017</v>
      </c>
      <c r="J387" s="116">
        <f t="shared" si="26"/>
        <v>2018</v>
      </c>
      <c r="K387" s="116">
        <f t="shared" si="26"/>
        <v>2019</v>
      </c>
      <c r="L387" s="116">
        <f t="shared" si="26"/>
        <v>2020</v>
      </c>
      <c r="M387" s="116">
        <f t="shared" si="26"/>
        <v>2021</v>
      </c>
      <c r="N387" s="116">
        <f t="shared" si="26"/>
        <v>2022</v>
      </c>
      <c r="O387" s="116">
        <f t="shared" si="26"/>
        <v>2023</v>
      </c>
      <c r="P387" s="116">
        <f t="shared" si="26"/>
        <v>2024</v>
      </c>
      <c r="Q387" s="116">
        <f t="shared" si="26"/>
        <v>2025</v>
      </c>
      <c r="R387" s="116">
        <f t="shared" si="26"/>
        <v>2026</v>
      </c>
      <c r="S387" s="116">
        <f t="shared" si="26"/>
        <v>2027</v>
      </c>
      <c r="T387" s="116">
        <f t="shared" si="26"/>
        <v>2028</v>
      </c>
      <c r="U387" s="116">
        <f t="shared" si="26"/>
        <v>2029</v>
      </c>
      <c r="V387" s="116">
        <f t="shared" si="26"/>
        <v>2030</v>
      </c>
      <c r="W387" s="116">
        <f t="shared" si="26"/>
        <v>2031</v>
      </c>
      <c r="X387" s="116">
        <f t="shared" si="26"/>
        <v>2032</v>
      </c>
      <c r="Y387" s="116">
        <f t="shared" si="26"/>
        <v>2033</v>
      </c>
      <c r="Z387" s="116">
        <f t="shared" si="26"/>
        <v>2034</v>
      </c>
      <c r="AD387" s="118"/>
      <c r="AE387" s="118"/>
      <c r="AF387" s="118"/>
    </row>
    <row r="388" spans="1:32" customFormat="1" ht="15.75" customHeight="1" x14ac:dyDescent="0.25">
      <c r="A388" s="118"/>
      <c r="B388" s="118"/>
      <c r="C388" s="119"/>
      <c r="D388" s="120" t="s">
        <v>293</v>
      </c>
      <c r="E388" s="121" t="s">
        <v>32</v>
      </c>
      <c r="F388" s="122">
        <v>0</v>
      </c>
      <c r="G388" s="122">
        <f>SUM($G378:G378)</f>
        <v>0</v>
      </c>
      <c r="H388" s="122">
        <f>SUM($G378:H378)</f>
        <v>0</v>
      </c>
      <c r="I388" s="122">
        <f>SUM($G378:I378)</f>
        <v>0</v>
      </c>
      <c r="J388" s="122">
        <f>SUM($G378:J378)</f>
        <v>0</v>
      </c>
      <c r="K388" s="122">
        <f>SUM($G378:K378)</f>
        <v>0</v>
      </c>
      <c r="L388" s="122">
        <f>SUM($G378:L378)</f>
        <v>0</v>
      </c>
      <c r="M388" s="122">
        <f>SUM($G378:M378)</f>
        <v>0</v>
      </c>
      <c r="N388" s="122">
        <f>SUM($G378:N378)</f>
        <v>0</v>
      </c>
      <c r="O388" s="122">
        <f>SUM($G378:O378)</f>
        <v>0</v>
      </c>
      <c r="P388" s="122">
        <f>SUM($G378:P378)</f>
        <v>0</v>
      </c>
      <c r="Q388" s="122">
        <f>SUM($G378:Q378)</f>
        <v>0</v>
      </c>
      <c r="R388" s="122">
        <f>SUM($G378:R378)</f>
        <v>0</v>
      </c>
      <c r="S388" s="122">
        <f>SUM($G378:S378)</f>
        <v>0</v>
      </c>
      <c r="T388" s="122">
        <f>SUM($G378:T378)</f>
        <v>0</v>
      </c>
      <c r="U388" s="122">
        <f>SUM($G378:U378)</f>
        <v>0</v>
      </c>
      <c r="V388" s="122">
        <f>SUM($G378:V378)</f>
        <v>-180.58999999999997</v>
      </c>
      <c r="W388" s="122">
        <f>SUM($G378:W378)</f>
        <v>-180.58999999999997</v>
      </c>
      <c r="X388" s="122">
        <f>SUM($G378:X378)</f>
        <v>454.41</v>
      </c>
      <c r="Y388" s="122">
        <f>SUM($G378:Y378)</f>
        <v>-180.58999999999997</v>
      </c>
      <c r="Z388" s="122">
        <f>SUM($G378:Z378)</f>
        <v>-180.58999999999997</v>
      </c>
      <c r="AD388" s="118"/>
      <c r="AE388" s="118"/>
      <c r="AF388" s="118"/>
    </row>
    <row r="389" spans="1:32" customFormat="1" ht="15.75" customHeight="1" x14ac:dyDescent="0.25">
      <c r="A389" s="118"/>
      <c r="B389" s="118"/>
      <c r="C389" s="119"/>
      <c r="E389" s="121" t="s">
        <v>287</v>
      </c>
      <c r="F389" s="122">
        <v>0</v>
      </c>
      <c r="G389" s="122">
        <f>SUM($G379:G379)</f>
        <v>0</v>
      </c>
      <c r="H389" s="122">
        <f>SUM($G379:H379)</f>
        <v>0</v>
      </c>
      <c r="I389" s="122">
        <f>SUM($G379:I379)</f>
        <v>0</v>
      </c>
      <c r="J389" s="122">
        <f>SUM($G379:J379)</f>
        <v>33.497</v>
      </c>
      <c r="K389" s="122">
        <f>SUM($G379:K379)</f>
        <v>33.497</v>
      </c>
      <c r="L389" s="122">
        <f>SUM($G379:L379)</f>
        <v>33.497</v>
      </c>
      <c r="M389" s="122">
        <f>SUM($G379:M379)</f>
        <v>33.497</v>
      </c>
      <c r="N389" s="122">
        <f>SUM($G379:N379)</f>
        <v>33.497</v>
      </c>
      <c r="O389" s="122">
        <f>SUM($G379:O379)</f>
        <v>33.497</v>
      </c>
      <c r="P389" s="122">
        <f>SUM($G379:P379)</f>
        <v>33.497</v>
      </c>
      <c r="Q389" s="122">
        <f>SUM($G379:Q379)</f>
        <v>33.497</v>
      </c>
      <c r="R389" s="122">
        <f>SUM($G379:R379)</f>
        <v>33.497</v>
      </c>
      <c r="S389" s="122">
        <f>SUM($G379:S379)</f>
        <v>33.497</v>
      </c>
      <c r="T389" s="122">
        <f>SUM($G379:T379)</f>
        <v>33.497</v>
      </c>
      <c r="U389" s="122">
        <f>SUM($G379:U379)</f>
        <v>33.497</v>
      </c>
      <c r="V389" s="122">
        <f>SUM($G379:V379)</f>
        <v>33.497</v>
      </c>
      <c r="W389" s="122">
        <f>SUM($G379:W379)</f>
        <v>33.497</v>
      </c>
      <c r="X389" s="122">
        <f>SUM($G379:X379)</f>
        <v>33.497</v>
      </c>
      <c r="Y389" s="122">
        <f>SUM($G379:Y379)</f>
        <v>42.447000000000003</v>
      </c>
      <c r="Z389" s="122">
        <f>SUM($G379:Z379)</f>
        <v>-14.601999999999997</v>
      </c>
      <c r="AD389" s="118"/>
      <c r="AE389" s="118"/>
      <c r="AF389" s="118"/>
    </row>
    <row r="390" spans="1:32" customFormat="1" ht="15.75" customHeight="1" x14ac:dyDescent="0.25">
      <c r="A390" s="118"/>
      <c r="B390" s="118"/>
      <c r="C390" s="119"/>
      <c r="E390" s="121" t="s">
        <v>288</v>
      </c>
      <c r="F390" s="122">
        <v>0</v>
      </c>
      <c r="G390" s="122">
        <f>SUM($G380:G380)</f>
        <v>0</v>
      </c>
      <c r="H390" s="122">
        <f>SUM($G380:H380)</f>
        <v>0</v>
      </c>
      <c r="I390" s="122">
        <f>SUM($G380:I380)</f>
        <v>0</v>
      </c>
      <c r="J390" s="122">
        <f>SUM($G380:J380)</f>
        <v>16.810000000000009</v>
      </c>
      <c r="K390" s="122">
        <f>SUM($G380:K380)</f>
        <v>32.470000000000006</v>
      </c>
      <c r="L390" s="122">
        <f>SUM($G380:L380)</f>
        <v>47.320000000000022</v>
      </c>
      <c r="M390" s="122">
        <f>SUM($G380:M380)</f>
        <v>57.320000000000022</v>
      </c>
      <c r="N390" s="122">
        <f>SUM($G380:N380)</f>
        <v>62.120000000000005</v>
      </c>
      <c r="O390" s="122">
        <f>SUM($G380:O380)</f>
        <v>65.819999999999993</v>
      </c>
      <c r="P390" s="122">
        <f>SUM($G380:P380)</f>
        <v>70.660000000000011</v>
      </c>
      <c r="Q390" s="122">
        <f>SUM($G380:Q380)</f>
        <v>73.200000000000031</v>
      </c>
      <c r="R390" s="122">
        <f>SUM($G380:R380)</f>
        <v>86.560000000000031</v>
      </c>
      <c r="S390" s="122">
        <f>SUM($G380:S380)</f>
        <v>137.98000000000002</v>
      </c>
      <c r="T390" s="122">
        <f>SUM($G380:T380)</f>
        <v>137.30000000000004</v>
      </c>
      <c r="U390" s="122">
        <f>SUM($G380:U380)</f>
        <v>136.24000000000004</v>
      </c>
      <c r="V390" s="122">
        <f>SUM($G380:V380)</f>
        <v>106.23000000000005</v>
      </c>
      <c r="W390" s="122">
        <f>SUM($G380:W380)</f>
        <v>151.08000000000007</v>
      </c>
      <c r="X390" s="122">
        <f>SUM($G380:X380)</f>
        <v>143.03000000000009</v>
      </c>
      <c r="Y390" s="122">
        <f>SUM($G380:Y380)</f>
        <v>221.71000000000009</v>
      </c>
      <c r="Z390" s="122">
        <f>SUM($G380:Z380)</f>
        <v>221.5800000000001</v>
      </c>
      <c r="AD390" s="118"/>
      <c r="AE390" s="118"/>
      <c r="AF390" s="118"/>
    </row>
    <row r="391" spans="1:32" customFormat="1" ht="15.75" customHeight="1" x14ac:dyDescent="0.25">
      <c r="A391" s="118"/>
      <c r="B391" s="118"/>
      <c r="C391" s="119"/>
      <c r="E391" s="121" t="s">
        <v>289</v>
      </c>
      <c r="F391" s="122">
        <v>0</v>
      </c>
      <c r="G391" s="122">
        <f t="shared" ref="G391:Z391" si="27">G381</f>
        <v>0</v>
      </c>
      <c r="H391" s="122">
        <f t="shared" si="27"/>
        <v>0</v>
      </c>
      <c r="I391" s="122">
        <f t="shared" si="27"/>
        <v>0</v>
      </c>
      <c r="J391" s="122">
        <f t="shared" si="27"/>
        <v>251.20699999999997</v>
      </c>
      <c r="K391" s="122">
        <f t="shared" si="27"/>
        <v>239.214</v>
      </c>
      <c r="L391" s="122">
        <f t="shared" si="27"/>
        <v>227.34700000000004</v>
      </c>
      <c r="M391" s="122">
        <f t="shared" si="27"/>
        <v>219.88</v>
      </c>
      <c r="N391" s="122">
        <f t="shared" si="27"/>
        <v>216.20599999999999</v>
      </c>
      <c r="O391" s="122">
        <f t="shared" si="27"/>
        <v>213.41900000000001</v>
      </c>
      <c r="P391" s="122">
        <f t="shared" si="27"/>
        <v>210.52</v>
      </c>
      <c r="Q391" s="122">
        <f t="shared" si="27"/>
        <v>209.089</v>
      </c>
      <c r="R391" s="122">
        <f t="shared" si="27"/>
        <v>196.40300000000002</v>
      </c>
      <c r="S391" s="122">
        <f t="shared" si="27"/>
        <v>144.899</v>
      </c>
      <c r="T391" s="122">
        <f t="shared" si="27"/>
        <v>145.161</v>
      </c>
      <c r="U391" s="122">
        <f t="shared" si="27"/>
        <v>145.75900000000001</v>
      </c>
      <c r="V391" s="122">
        <f t="shared" si="27"/>
        <v>97.33499999999998</v>
      </c>
      <c r="W391" s="122">
        <f t="shared" si="27"/>
        <v>52.526999999999987</v>
      </c>
      <c r="X391" s="122">
        <f t="shared" si="27"/>
        <v>-526.05300000000011</v>
      </c>
      <c r="Y391" s="122">
        <f t="shared" si="27"/>
        <v>-22.199000000000012</v>
      </c>
      <c r="Z391" s="122">
        <f t="shared" si="27"/>
        <v>-15.763000000000005</v>
      </c>
      <c r="AD391" s="118"/>
      <c r="AE391" s="118"/>
      <c r="AF391" s="118"/>
    </row>
    <row r="392" spans="1:32" customFormat="1" ht="15.75" customHeight="1" x14ac:dyDescent="0.25">
      <c r="A392" s="118"/>
      <c r="B392" s="118"/>
      <c r="C392" s="119"/>
      <c r="E392" s="121" t="s">
        <v>134</v>
      </c>
      <c r="F392" s="122">
        <v>0</v>
      </c>
      <c r="G392" s="122">
        <f>SUM($G382:G382)</f>
        <v>0</v>
      </c>
      <c r="H392" s="122">
        <f>SUM($G382:H382)</f>
        <v>0</v>
      </c>
      <c r="I392" s="122">
        <f>SUM($G382:I382)</f>
        <v>0</v>
      </c>
      <c r="J392" s="122">
        <f>SUM($G382:J382)</f>
        <v>0</v>
      </c>
      <c r="K392" s="122">
        <f>SUM($G382:K382)</f>
        <v>0</v>
      </c>
      <c r="L392" s="122">
        <f>SUM($G382:L382)</f>
        <v>0</v>
      </c>
      <c r="M392" s="122">
        <f>SUM($G382:M382)</f>
        <v>0</v>
      </c>
      <c r="N392" s="122">
        <f>SUM($G382:N382)</f>
        <v>0</v>
      </c>
      <c r="O392" s="122">
        <f>SUM($G382:O382)</f>
        <v>0</v>
      </c>
      <c r="P392" s="122">
        <f>SUM($G382:P382)</f>
        <v>0</v>
      </c>
      <c r="Q392" s="122">
        <f>SUM($G382:Q382)</f>
        <v>0</v>
      </c>
      <c r="R392" s="122">
        <f>SUM($G382:R382)</f>
        <v>0</v>
      </c>
      <c r="S392" s="122">
        <f>SUM($G382:S382)</f>
        <v>0</v>
      </c>
      <c r="T392" s="122">
        <f>SUM($G382:T382)</f>
        <v>0</v>
      </c>
      <c r="U392" s="122">
        <f>SUM($G382:U382)</f>
        <v>0</v>
      </c>
      <c r="V392" s="122">
        <f>SUM($G382:V382)</f>
        <v>0</v>
      </c>
      <c r="W392" s="122">
        <f>SUM($G382:W382)</f>
        <v>0</v>
      </c>
      <c r="X392" s="122">
        <f>SUM($G382:X382)</f>
        <v>0</v>
      </c>
      <c r="Y392" s="122">
        <f>SUM($G382:Y382)</f>
        <v>0</v>
      </c>
      <c r="Z392" s="122">
        <f>SUM($G382:Z382)</f>
        <v>0</v>
      </c>
      <c r="AD392" s="118"/>
      <c r="AE392" s="118"/>
      <c r="AF392" s="118"/>
    </row>
    <row r="393" spans="1:32" customFormat="1" ht="15.75" customHeight="1" x14ac:dyDescent="0.25">
      <c r="A393" s="118"/>
      <c r="B393" s="118"/>
      <c r="C393" s="119"/>
      <c r="E393" s="121" t="s">
        <v>290</v>
      </c>
      <c r="F393" s="122">
        <v>0</v>
      </c>
      <c r="G393" s="122">
        <f>SUM($G383:G383)</f>
        <v>0</v>
      </c>
      <c r="H393" s="122">
        <f>SUM($G383:H383)</f>
        <v>0</v>
      </c>
      <c r="I393" s="122">
        <f>SUM($G383:I383)</f>
        <v>0</v>
      </c>
      <c r="J393" s="122">
        <f>SUM($G383:J383)</f>
        <v>0</v>
      </c>
      <c r="K393" s="122">
        <f>SUM($G383:K383)</f>
        <v>0</v>
      </c>
      <c r="L393" s="122">
        <f>SUM($G383:L383)</f>
        <v>0</v>
      </c>
      <c r="M393" s="122">
        <f>SUM($G383:M383)</f>
        <v>0</v>
      </c>
      <c r="N393" s="122">
        <f>SUM($G383:N383)</f>
        <v>0</v>
      </c>
      <c r="O393" s="122">
        <f>SUM($G383:O383)</f>
        <v>0</v>
      </c>
      <c r="P393" s="122">
        <f>SUM($G383:P383)</f>
        <v>0</v>
      </c>
      <c r="Q393" s="122">
        <f>SUM($G383:Q383)</f>
        <v>0</v>
      </c>
      <c r="R393" s="122">
        <f>SUM($G383:R383)</f>
        <v>0</v>
      </c>
      <c r="S393" s="122">
        <f>SUM($G383:S383)</f>
        <v>0</v>
      </c>
      <c r="T393" s="122">
        <f>SUM($G383:T383)</f>
        <v>0</v>
      </c>
      <c r="U393" s="122">
        <f>SUM($G383:U383)</f>
        <v>0</v>
      </c>
      <c r="V393" s="122">
        <f>SUM($G383:V383)</f>
        <v>0</v>
      </c>
      <c r="W393" s="122">
        <f>SUM($G383:W383)</f>
        <v>0</v>
      </c>
      <c r="X393" s="122">
        <f>SUM($G383:X383)</f>
        <v>0</v>
      </c>
      <c r="Y393" s="122">
        <f>SUM($G383:Y383)</f>
        <v>0</v>
      </c>
      <c r="Z393" s="122">
        <f>SUM($G383:Z383)</f>
        <v>0</v>
      </c>
      <c r="AD393" s="118"/>
      <c r="AE393" s="118"/>
      <c r="AF393" s="118"/>
    </row>
    <row r="394" spans="1:32" customFormat="1" ht="15.75" customHeight="1" x14ac:dyDescent="0.25">
      <c r="A394" s="118"/>
      <c r="B394" s="118"/>
      <c r="C394" s="119"/>
      <c r="E394" s="121" t="s">
        <v>291</v>
      </c>
      <c r="F394" s="122">
        <v>7.9999999999998295E-2</v>
      </c>
      <c r="G394" s="122">
        <f>SUM($G384:G384)</f>
        <v>0</v>
      </c>
      <c r="H394" s="122">
        <f>SUM($G384:H384)</f>
        <v>0</v>
      </c>
      <c r="I394" s="122">
        <f>SUM($G384:I384)</f>
        <v>0</v>
      </c>
      <c r="J394" s="122">
        <f>SUM($G384:J384)</f>
        <v>0</v>
      </c>
      <c r="K394" s="122">
        <f>SUM($G384:K384)</f>
        <v>0</v>
      </c>
      <c r="L394" s="122">
        <f>SUM($G384:L384)</f>
        <v>0</v>
      </c>
      <c r="M394" s="122">
        <f>SUM($G384:M384)</f>
        <v>0</v>
      </c>
      <c r="N394" s="122">
        <f>SUM($G384:N384)</f>
        <v>0</v>
      </c>
      <c r="O394" s="122">
        <f>SUM($G384:O384)</f>
        <v>0</v>
      </c>
      <c r="P394" s="122">
        <f>SUM($G384:P384)</f>
        <v>0</v>
      </c>
      <c r="Q394" s="122">
        <f>SUM($G384:Q384)</f>
        <v>0</v>
      </c>
      <c r="R394" s="122">
        <f>SUM($G384:R384)</f>
        <v>0</v>
      </c>
      <c r="S394" s="122">
        <f>SUM($G384:S384)</f>
        <v>0</v>
      </c>
      <c r="T394" s="122">
        <f>SUM($G384:T384)</f>
        <v>0</v>
      </c>
      <c r="U394" s="122">
        <f>SUM($G384:U384)</f>
        <v>0</v>
      </c>
      <c r="V394" s="122">
        <f>SUM($G384:V384)</f>
        <v>0</v>
      </c>
      <c r="W394" s="122">
        <f>SUM($G384:W384)</f>
        <v>0</v>
      </c>
      <c r="X394" s="122">
        <f>SUM($G384:X384)</f>
        <v>0</v>
      </c>
      <c r="Y394" s="122">
        <f>SUM($G384:Y384)</f>
        <v>0</v>
      </c>
      <c r="Z394" s="122">
        <f>SUM($G384:Z384)</f>
        <v>0</v>
      </c>
      <c r="AD394" s="118"/>
      <c r="AE394" s="118"/>
      <c r="AF394" s="118"/>
    </row>
    <row r="395" spans="1:32" customFormat="1" ht="15.75" customHeight="1" x14ac:dyDescent="0.25">
      <c r="A395" s="118"/>
      <c r="B395" s="118"/>
      <c r="C395" s="119"/>
      <c r="E395" s="121" t="s">
        <v>292</v>
      </c>
      <c r="F395" s="122">
        <v>0</v>
      </c>
      <c r="G395" s="122">
        <f>SUM($G385:G385)</f>
        <v>0</v>
      </c>
      <c r="H395" s="122">
        <f>SUM($G385:H385)</f>
        <v>0</v>
      </c>
      <c r="I395" s="122">
        <f>SUM($G385:I385)</f>
        <v>0</v>
      </c>
      <c r="J395" s="122">
        <f>SUM($G385:J385)</f>
        <v>-285</v>
      </c>
      <c r="K395" s="122">
        <f>SUM($G385:K385)</f>
        <v>-285</v>
      </c>
      <c r="L395" s="122">
        <f>SUM($G385:L385)</f>
        <v>-285</v>
      </c>
      <c r="M395" s="122">
        <f>SUM($G385:M385)</f>
        <v>-285</v>
      </c>
      <c r="N395" s="122">
        <f>SUM($G385:N385)</f>
        <v>-285</v>
      </c>
      <c r="O395" s="122">
        <f>SUM($G385:O385)</f>
        <v>-285</v>
      </c>
      <c r="P395" s="122">
        <f>SUM($G385:P385)</f>
        <v>-285</v>
      </c>
      <c r="Q395" s="122">
        <f>SUM($G385:Q385)</f>
        <v>-285</v>
      </c>
      <c r="R395" s="122">
        <f>SUM($G385:R385)</f>
        <v>-285</v>
      </c>
      <c r="S395" s="122">
        <f>SUM($G385:S385)</f>
        <v>-285</v>
      </c>
      <c r="T395" s="122">
        <f>SUM($G385:T385)</f>
        <v>-285</v>
      </c>
      <c r="U395" s="122">
        <f>SUM($G385:U385)</f>
        <v>-285</v>
      </c>
      <c r="V395" s="122">
        <f>SUM($G385:V385)</f>
        <v>0</v>
      </c>
      <c r="W395" s="122">
        <f>SUM($G385:W385)</f>
        <v>0</v>
      </c>
      <c r="X395" s="122">
        <f>SUM($G385:X385)</f>
        <v>0</v>
      </c>
      <c r="Y395" s="122">
        <f>SUM($G385:Y385)</f>
        <v>0</v>
      </c>
      <c r="Z395" s="122">
        <f>SUM($G385:Z385)</f>
        <v>0</v>
      </c>
      <c r="AD395" s="118"/>
      <c r="AE395" s="118"/>
      <c r="AF395" s="118"/>
    </row>
    <row r="396" spans="1:32" customFormat="1" ht="15.75" customHeight="1" x14ac:dyDescent="0.2">
      <c r="A396" s="118"/>
      <c r="B396" s="118"/>
      <c r="C396" s="119"/>
      <c r="AD396" s="118"/>
      <c r="AE396" s="118"/>
      <c r="AF396" s="118"/>
    </row>
    <row r="397" spans="1:32" customFormat="1" ht="15.75" customHeight="1" x14ac:dyDescent="0.2">
      <c r="A397" s="118"/>
      <c r="B397" s="118"/>
      <c r="C397" s="119"/>
      <c r="AD397" s="118"/>
      <c r="AE397" s="118"/>
      <c r="AF397" s="118"/>
    </row>
    <row r="398" spans="1:32" customFormat="1" ht="15.75" customHeight="1" x14ac:dyDescent="0.2">
      <c r="A398" s="118"/>
      <c r="B398" s="118"/>
      <c r="C398" s="119"/>
      <c r="AD398" s="118"/>
      <c r="AE398" s="118"/>
      <c r="AF398" s="118"/>
    </row>
    <row r="399" spans="1:32" customFormat="1" ht="15.75" customHeight="1" x14ac:dyDescent="0.2">
      <c r="A399" s="118"/>
      <c r="B399" s="118"/>
      <c r="C399" s="119"/>
      <c r="AD399" s="118"/>
      <c r="AE399" s="118"/>
      <c r="AF399" s="118"/>
    </row>
    <row r="400" spans="1:32" customFormat="1" ht="15.75" customHeight="1" x14ac:dyDescent="0.2">
      <c r="A400" s="118"/>
      <c r="B400" s="118"/>
      <c r="C400" s="119"/>
      <c r="AD400" s="118"/>
      <c r="AE400" s="118"/>
      <c r="AF400" s="118"/>
    </row>
    <row r="401" spans="1:33" customFormat="1" ht="15.75" customHeight="1" x14ac:dyDescent="0.2">
      <c r="A401" s="118"/>
      <c r="B401" s="118"/>
      <c r="C401" s="119"/>
      <c r="AD401" s="118"/>
      <c r="AE401" s="118"/>
      <c r="AF401" s="118"/>
    </row>
    <row r="402" spans="1:33" customFormat="1" ht="15.75" customHeight="1" x14ac:dyDescent="0.2">
      <c r="A402" s="118"/>
      <c r="B402" s="118"/>
      <c r="C402" s="119"/>
      <c r="AD402" s="118"/>
      <c r="AE402" s="118"/>
      <c r="AF402" s="118"/>
    </row>
    <row r="403" spans="1:33" customFormat="1" ht="15.75" customHeight="1" x14ac:dyDescent="0.2">
      <c r="A403" s="118"/>
      <c r="B403" s="118"/>
      <c r="C403" s="119"/>
      <c r="AD403" s="118"/>
      <c r="AE403" s="118"/>
      <c r="AF403" s="118"/>
    </row>
    <row r="404" spans="1:33" customFormat="1" ht="15.75" customHeight="1" x14ac:dyDescent="0.2">
      <c r="A404" s="118"/>
      <c r="B404" s="118"/>
      <c r="C404" s="119"/>
      <c r="AD404" s="118"/>
      <c r="AE404" s="118"/>
      <c r="AF404" s="118"/>
    </row>
    <row r="405" spans="1:33" customFormat="1" ht="15.75" customHeight="1" x14ac:dyDescent="0.2">
      <c r="A405" s="118"/>
      <c r="B405" s="118"/>
      <c r="C405" s="119"/>
      <c r="AD405" s="118"/>
      <c r="AE405" s="118"/>
      <c r="AF405" s="118"/>
    </row>
    <row r="406" spans="1:33" customFormat="1" ht="15.75" customHeight="1" x14ac:dyDescent="0.2">
      <c r="A406" s="118"/>
      <c r="B406" s="118"/>
      <c r="C406" s="119"/>
      <c r="AD406" s="118"/>
      <c r="AE406" s="118"/>
      <c r="AF406" s="118"/>
    </row>
    <row r="407" spans="1:33" customFormat="1" ht="15.75" customHeight="1" x14ac:dyDescent="0.2">
      <c r="A407" s="118"/>
      <c r="B407" s="118"/>
      <c r="C407" s="119"/>
      <c r="AD407" s="118"/>
      <c r="AE407" s="118"/>
      <c r="AF407" s="118"/>
    </row>
    <row r="408" spans="1:33" ht="15.75" customHeight="1" x14ac:dyDescent="0.25">
      <c r="A408" s="7"/>
      <c r="B408" s="59"/>
      <c r="C408" s="37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 s="98"/>
      <c r="AA408" s="98"/>
      <c r="AB408" s="98"/>
      <c r="AC408" s="98"/>
      <c r="AD408" s="41"/>
      <c r="AE408" s="41"/>
      <c r="AF408" s="41"/>
      <c r="AG408" s="42"/>
    </row>
    <row r="409" spans="1:33" ht="15.75" customHeight="1" x14ac:dyDescent="0.25">
      <c r="A409" s="7"/>
      <c r="B409" s="59"/>
      <c r="C409" s="37"/>
      <c r="D409" s="51"/>
      <c r="E409" s="123"/>
      <c r="F409" s="98"/>
      <c r="G409" s="98"/>
      <c r="H409" s="42"/>
      <c r="I409" s="42"/>
      <c r="J409" s="42"/>
      <c r="K409" s="42"/>
      <c r="L409" s="42"/>
      <c r="M409" s="42"/>
      <c r="N409" s="42"/>
      <c r="O409" s="42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41"/>
      <c r="AE409" s="41"/>
      <c r="AF409" s="41"/>
      <c r="AG409" s="42"/>
    </row>
    <row r="410" spans="1:33" ht="15.75" customHeight="1" x14ac:dyDescent="0.25">
      <c r="A410" s="7"/>
      <c r="B410" s="59"/>
      <c r="C410" s="37"/>
      <c r="D410" s="51"/>
      <c r="E410" s="123"/>
      <c r="F410" s="98"/>
      <c r="G410" s="98"/>
      <c r="H410" s="42"/>
      <c r="I410" s="42"/>
      <c r="J410" s="42"/>
      <c r="K410" s="42"/>
      <c r="L410" s="42"/>
      <c r="M410" s="42"/>
      <c r="N410" s="42"/>
      <c r="O410" s="42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41"/>
      <c r="AE410" s="41"/>
      <c r="AF410" s="41"/>
      <c r="AG410" s="42"/>
    </row>
    <row r="411" spans="1:33" ht="15.75" customHeight="1" x14ac:dyDescent="0.25">
      <c r="A411" s="7"/>
      <c r="B411" s="7"/>
      <c r="C411" s="37"/>
      <c r="D411" s="51"/>
      <c r="E411" s="123"/>
      <c r="F411" s="98"/>
      <c r="G411" s="98"/>
      <c r="H411" s="42"/>
      <c r="I411" s="42"/>
      <c r="J411" s="42"/>
      <c r="K411" s="42"/>
      <c r="L411" s="42"/>
      <c r="M411" s="42"/>
      <c r="N411" s="42"/>
      <c r="O411" s="42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41"/>
      <c r="AE411" s="41"/>
      <c r="AF411" s="41"/>
      <c r="AG411" s="42"/>
    </row>
    <row r="412" spans="1:33" ht="15.75" customHeight="1" x14ac:dyDescent="0.25">
      <c r="A412" s="7"/>
      <c r="B412" s="7"/>
      <c r="C412" s="37"/>
      <c r="D412" s="51"/>
      <c r="E412" s="123"/>
      <c r="F412" s="98"/>
      <c r="G412" s="98"/>
      <c r="H412" s="42"/>
      <c r="I412" s="42"/>
      <c r="J412" s="42"/>
      <c r="K412" s="42"/>
      <c r="L412" s="42"/>
      <c r="M412" s="42"/>
      <c r="N412" s="42"/>
      <c r="O412" s="42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41"/>
      <c r="AE412" s="41"/>
      <c r="AF412" s="41"/>
      <c r="AG412" s="42"/>
    </row>
    <row r="413" spans="1:33" ht="15.75" customHeight="1" x14ac:dyDescent="0.25">
      <c r="A413" s="7"/>
      <c r="B413" s="7"/>
      <c r="C413" s="37"/>
      <c r="D413" s="51"/>
      <c r="E413" s="123"/>
      <c r="F413" s="98"/>
      <c r="G413" s="98"/>
      <c r="H413" s="42"/>
      <c r="I413" s="42"/>
      <c r="J413" s="42"/>
      <c r="K413" s="42"/>
      <c r="L413" s="42"/>
      <c r="M413" s="42"/>
      <c r="N413" s="42"/>
      <c r="O413" s="42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41"/>
      <c r="AE413" s="41"/>
      <c r="AF413" s="41"/>
      <c r="AG413" s="42"/>
    </row>
    <row r="414" spans="1:33" ht="15.75" customHeight="1" x14ac:dyDescent="0.25">
      <c r="A414" s="7"/>
      <c r="B414" s="7"/>
      <c r="C414" s="37"/>
      <c r="D414" s="51"/>
      <c r="E414" s="123"/>
      <c r="F414" s="98"/>
      <c r="G414" s="98"/>
      <c r="H414" s="42"/>
      <c r="I414" s="42"/>
      <c r="J414" s="42"/>
      <c r="K414" s="42"/>
      <c r="L414" s="42"/>
      <c r="M414" s="42"/>
      <c r="N414" s="42"/>
      <c r="O414" s="42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41"/>
      <c r="AE414" s="41"/>
      <c r="AF414" s="41"/>
      <c r="AG414" s="42"/>
    </row>
    <row r="415" spans="1:33" ht="15.75" customHeight="1" x14ac:dyDescent="0.25">
      <c r="A415" s="7"/>
      <c r="B415" s="7"/>
      <c r="C415" s="37"/>
      <c r="D415" s="51"/>
      <c r="E415" s="123"/>
      <c r="F415" s="98"/>
      <c r="G415" s="98"/>
      <c r="H415" s="42"/>
      <c r="I415" s="42"/>
      <c r="J415" s="42"/>
      <c r="K415" s="42"/>
      <c r="L415" s="42"/>
      <c r="M415" s="42"/>
      <c r="N415" s="42"/>
      <c r="O415" s="42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41"/>
      <c r="AE415" s="41"/>
      <c r="AF415" s="41"/>
      <c r="AG415" s="42"/>
    </row>
    <row r="416" spans="1:33" ht="15.75" customHeight="1" x14ac:dyDescent="0.25">
      <c r="A416" s="7"/>
      <c r="B416" s="7"/>
      <c r="C416" s="37"/>
      <c r="D416" s="51"/>
      <c r="E416" s="123"/>
      <c r="F416" s="98"/>
      <c r="G416" s="98"/>
      <c r="H416" s="42"/>
      <c r="I416" s="42"/>
      <c r="J416" s="42"/>
      <c r="K416" s="42"/>
      <c r="L416" s="42"/>
      <c r="M416" s="42"/>
      <c r="N416" s="42"/>
      <c r="O416" s="42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41"/>
      <c r="AE416" s="41"/>
      <c r="AF416" s="41"/>
      <c r="AG416" s="42"/>
    </row>
    <row r="417" spans="1:33" ht="15.75" customHeight="1" x14ac:dyDescent="0.25">
      <c r="A417" s="7"/>
      <c r="B417" s="7"/>
      <c r="C417" s="37"/>
      <c r="D417" s="51"/>
      <c r="E417" s="123"/>
      <c r="F417" s="98"/>
      <c r="G417" s="98"/>
      <c r="H417" s="42"/>
      <c r="I417" s="42"/>
      <c r="J417" s="42"/>
      <c r="K417" s="42"/>
      <c r="L417" s="42"/>
      <c r="M417" s="42"/>
      <c r="N417" s="42"/>
      <c r="O417" s="42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41"/>
      <c r="AE417" s="41"/>
      <c r="AF417" s="41"/>
      <c r="AG417" s="42"/>
    </row>
    <row r="418" spans="1:33" ht="15.75" customHeight="1" x14ac:dyDescent="0.25">
      <c r="A418" s="7"/>
      <c r="B418" s="7"/>
      <c r="C418" s="37"/>
      <c r="D418" s="51"/>
      <c r="E418" s="123"/>
      <c r="F418" s="98"/>
      <c r="G418" s="98"/>
      <c r="H418" s="42"/>
      <c r="I418" s="42"/>
      <c r="J418" s="42"/>
      <c r="K418" s="42"/>
      <c r="L418" s="42"/>
      <c r="M418" s="42"/>
      <c r="N418" s="42"/>
      <c r="O418" s="42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41"/>
      <c r="AE418" s="41"/>
      <c r="AF418" s="41"/>
      <c r="AG418" s="42"/>
    </row>
    <row r="419" spans="1:33" ht="15.75" customHeight="1" x14ac:dyDescent="0.25">
      <c r="A419" s="7"/>
      <c r="B419" s="7"/>
      <c r="C419" s="37"/>
      <c r="D419" s="51"/>
      <c r="E419" s="123"/>
      <c r="F419" s="98"/>
      <c r="G419" s="98"/>
      <c r="H419" s="42"/>
      <c r="I419" s="42"/>
      <c r="J419" s="42"/>
      <c r="K419" s="42"/>
      <c r="L419" s="42"/>
      <c r="M419" s="42"/>
      <c r="N419" s="42"/>
      <c r="O419" s="42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41"/>
      <c r="AE419" s="41"/>
      <c r="AF419" s="41"/>
      <c r="AG419" s="42"/>
    </row>
    <row r="420" spans="1:33" ht="15.75" customHeight="1" x14ac:dyDescent="0.25">
      <c r="A420" s="7"/>
      <c r="B420" s="7"/>
      <c r="C420" s="37"/>
      <c r="D420" s="51"/>
      <c r="E420" s="123"/>
      <c r="F420" s="98"/>
      <c r="G420" s="98"/>
      <c r="H420" s="42"/>
      <c r="I420" s="42"/>
      <c r="J420" s="42"/>
      <c r="K420" s="42"/>
      <c r="L420" s="42"/>
      <c r="M420" s="42"/>
      <c r="N420" s="42"/>
      <c r="O420" s="42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41"/>
      <c r="AE420" s="41"/>
      <c r="AF420" s="41"/>
      <c r="AG420" s="42"/>
    </row>
    <row r="421" spans="1:33" ht="15.75" customHeight="1" x14ac:dyDescent="0.25">
      <c r="A421" s="7"/>
      <c r="B421" s="7"/>
      <c r="C421" s="37"/>
      <c r="D421" s="51"/>
      <c r="E421" s="123"/>
      <c r="F421" s="98"/>
      <c r="G421" s="98"/>
      <c r="H421" s="42"/>
      <c r="I421" s="42"/>
      <c r="J421" s="42"/>
      <c r="K421" s="42"/>
      <c r="L421" s="42"/>
      <c r="M421" s="42"/>
      <c r="N421" s="42"/>
      <c r="O421" s="42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41"/>
      <c r="AE421" s="41"/>
      <c r="AF421" s="41"/>
      <c r="AG421" s="42"/>
    </row>
    <row r="422" spans="1:33" ht="15.75" customHeight="1" x14ac:dyDescent="0.25">
      <c r="A422" s="7"/>
      <c r="B422" s="7"/>
      <c r="C422" s="37"/>
      <c r="D422" s="51"/>
      <c r="E422" s="123"/>
      <c r="F422" s="98"/>
      <c r="G422" s="98"/>
      <c r="H422" s="42"/>
      <c r="I422" s="42"/>
      <c r="J422" s="42"/>
      <c r="K422" s="42"/>
      <c r="L422" s="42"/>
      <c r="M422" s="42"/>
      <c r="N422" s="42"/>
      <c r="O422" s="42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41"/>
      <c r="AE422" s="41"/>
      <c r="AF422" s="41"/>
      <c r="AG422" s="42"/>
    </row>
    <row r="423" spans="1:33" ht="15.75" customHeight="1" x14ac:dyDescent="0.25">
      <c r="A423" s="7"/>
      <c r="B423" s="7"/>
      <c r="C423" s="37"/>
      <c r="D423" s="51"/>
      <c r="E423" s="123"/>
      <c r="F423" s="123"/>
      <c r="G423" s="98"/>
      <c r="H423" s="98"/>
      <c r="I423" s="42"/>
      <c r="J423" s="42"/>
      <c r="K423" s="42"/>
      <c r="L423" s="42"/>
      <c r="M423" s="42"/>
      <c r="N423" s="42"/>
      <c r="O423" s="42"/>
      <c r="P423" s="42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41"/>
      <c r="AE423" s="41"/>
      <c r="AF423" s="41"/>
      <c r="AG423" s="42"/>
    </row>
    <row r="424" spans="1:33" ht="15.75" customHeight="1" x14ac:dyDescent="0.25">
      <c r="A424" s="7"/>
      <c r="B424" s="7"/>
      <c r="C424" s="37"/>
      <c r="D424" s="51"/>
      <c r="E424" s="123"/>
      <c r="F424" s="123"/>
      <c r="G424" s="98"/>
      <c r="H424" s="98"/>
      <c r="I424" s="42"/>
      <c r="J424" s="42"/>
      <c r="K424" s="42"/>
      <c r="L424" s="42"/>
      <c r="M424" s="42"/>
      <c r="N424" s="42"/>
      <c r="O424" s="42"/>
      <c r="P424" s="42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41"/>
      <c r="AE424" s="41"/>
      <c r="AF424" s="41"/>
      <c r="AG424" s="42"/>
    </row>
    <row r="425" spans="1:33" ht="15.75" customHeight="1" x14ac:dyDescent="0.25">
      <c r="A425" s="7"/>
      <c r="B425" s="7"/>
      <c r="C425" s="37"/>
      <c r="D425" s="51"/>
      <c r="E425" s="123"/>
      <c r="F425" s="123"/>
      <c r="G425" s="98"/>
      <c r="H425" s="98"/>
      <c r="I425" s="42"/>
      <c r="J425" s="42"/>
      <c r="K425" s="42"/>
      <c r="L425" s="42"/>
      <c r="M425" s="42"/>
      <c r="N425" s="42"/>
      <c r="O425" s="42"/>
      <c r="P425" s="42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41"/>
      <c r="AE425" s="41"/>
      <c r="AF425" s="41"/>
      <c r="AG425" s="42"/>
    </row>
    <row r="426" spans="1:33" ht="15.75" customHeight="1" x14ac:dyDescent="0.25">
      <c r="A426" s="7"/>
      <c r="B426" s="7"/>
      <c r="C426" s="37"/>
      <c r="D426" s="51"/>
      <c r="E426" s="123"/>
      <c r="F426" s="123"/>
      <c r="G426" s="98"/>
      <c r="H426" s="98"/>
      <c r="I426" s="42"/>
      <c r="J426" s="42"/>
      <c r="K426" s="42"/>
      <c r="L426" s="42"/>
      <c r="M426" s="42"/>
      <c r="N426" s="42"/>
      <c r="O426" s="42"/>
      <c r="P426" s="42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41"/>
      <c r="AE426" s="41"/>
      <c r="AF426" s="41"/>
      <c r="AG426" s="42"/>
    </row>
    <row r="427" spans="1:33" ht="15.75" customHeight="1" x14ac:dyDescent="0.25">
      <c r="A427" s="7"/>
      <c r="B427" s="7"/>
      <c r="C427" s="37"/>
      <c r="D427" s="51"/>
      <c r="E427" s="123"/>
      <c r="F427" s="123"/>
      <c r="G427" s="98"/>
      <c r="H427" s="98"/>
      <c r="I427" s="42"/>
      <c r="J427" s="42"/>
      <c r="K427" s="42"/>
      <c r="L427" s="42"/>
      <c r="M427" s="42"/>
      <c r="N427" s="42"/>
      <c r="O427" s="42"/>
      <c r="P427" s="42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41"/>
      <c r="AE427" s="41"/>
      <c r="AF427" s="41"/>
      <c r="AG427" s="42"/>
    </row>
    <row r="428" spans="1:33" ht="15.75" customHeight="1" x14ac:dyDescent="0.25">
      <c r="A428" s="7"/>
      <c r="B428" s="7"/>
      <c r="C428" s="37"/>
      <c r="D428" s="51"/>
      <c r="E428" s="123"/>
      <c r="F428" s="123"/>
      <c r="G428" s="98"/>
      <c r="H428" s="98"/>
      <c r="I428" s="42"/>
      <c r="J428" s="42"/>
      <c r="K428" s="42"/>
      <c r="L428" s="42"/>
      <c r="M428" s="42"/>
      <c r="N428" s="42"/>
      <c r="O428" s="42"/>
      <c r="P428" s="42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41"/>
      <c r="AE428" s="41"/>
      <c r="AF428" s="41"/>
      <c r="AG428" s="42"/>
    </row>
    <row r="429" spans="1:33" ht="15.75" customHeight="1" x14ac:dyDescent="0.25">
      <c r="A429" s="7"/>
      <c r="B429" s="7"/>
      <c r="C429" s="37"/>
      <c r="D429" s="51"/>
      <c r="E429" s="123"/>
      <c r="F429" s="123"/>
      <c r="G429" s="98"/>
      <c r="H429" s="98"/>
      <c r="I429" s="42"/>
      <c r="J429" s="42"/>
      <c r="K429" s="42"/>
      <c r="L429" s="42"/>
      <c r="M429" s="42"/>
      <c r="N429" s="42"/>
      <c r="O429" s="42"/>
      <c r="P429" s="42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41"/>
      <c r="AE429" s="41"/>
      <c r="AF429" s="41"/>
      <c r="AG429" s="42"/>
    </row>
    <row r="430" spans="1:33" ht="15.75" customHeight="1" x14ac:dyDescent="0.25">
      <c r="A430" s="7"/>
      <c r="B430" s="7"/>
      <c r="C430" s="37"/>
      <c r="D430" s="51"/>
      <c r="E430" s="123"/>
      <c r="F430" s="123"/>
      <c r="G430" s="98"/>
      <c r="H430" s="98"/>
      <c r="I430" s="42"/>
      <c r="J430" s="42"/>
      <c r="K430" s="42"/>
      <c r="L430" s="42"/>
      <c r="M430" s="42"/>
      <c r="N430" s="42"/>
      <c r="O430" s="42"/>
      <c r="P430" s="42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41"/>
      <c r="AE430" s="41"/>
      <c r="AF430" s="41"/>
      <c r="AG430" s="42"/>
    </row>
    <row r="431" spans="1:33" ht="15.75" customHeight="1" x14ac:dyDescent="0.25">
      <c r="A431" s="7"/>
      <c r="B431" s="7"/>
      <c r="C431" s="37"/>
      <c r="D431" s="51"/>
      <c r="E431" s="123"/>
      <c r="F431" s="123"/>
      <c r="G431" s="98"/>
      <c r="H431" s="98"/>
      <c r="I431" s="42"/>
      <c r="J431" s="42"/>
      <c r="K431" s="42"/>
      <c r="L431" s="42"/>
      <c r="M431" s="42"/>
      <c r="N431" s="42"/>
      <c r="O431" s="42"/>
      <c r="P431" s="42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41"/>
      <c r="AE431" s="41"/>
      <c r="AF431" s="41"/>
      <c r="AG431" s="42"/>
    </row>
    <row r="432" spans="1:33" ht="15.75" customHeight="1" x14ac:dyDescent="0.25">
      <c r="A432" s="7"/>
      <c r="B432" s="7"/>
      <c r="C432" s="37"/>
      <c r="D432" s="51"/>
      <c r="E432" s="123"/>
      <c r="F432" s="123"/>
      <c r="G432" s="98"/>
      <c r="H432" s="98"/>
      <c r="I432" s="42"/>
      <c r="J432" s="42"/>
      <c r="K432" s="42"/>
      <c r="L432" s="42"/>
      <c r="M432" s="42"/>
      <c r="N432" s="42"/>
      <c r="O432" s="42"/>
      <c r="P432" s="42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41"/>
      <c r="AE432" s="41"/>
      <c r="AF432" s="41"/>
      <c r="AG432" s="42"/>
    </row>
    <row r="433" spans="1:33" ht="15.75" customHeight="1" x14ac:dyDescent="0.25">
      <c r="A433" s="7"/>
      <c r="B433" s="7"/>
      <c r="C433" s="37"/>
      <c r="D433" s="51"/>
      <c r="E433" s="123"/>
      <c r="F433" s="123"/>
      <c r="G433" s="98"/>
      <c r="H433" s="98"/>
      <c r="I433" s="42"/>
      <c r="J433" s="42"/>
      <c r="K433" s="42"/>
      <c r="L433" s="42"/>
      <c r="M433" s="42"/>
      <c r="N433" s="42"/>
      <c r="O433" s="42"/>
      <c r="P433" s="42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41"/>
      <c r="AE433" s="41"/>
      <c r="AF433" s="41"/>
      <c r="AG433" s="42"/>
    </row>
    <row r="434" spans="1:33" ht="15.75" customHeight="1" x14ac:dyDescent="0.25">
      <c r="A434" s="7"/>
      <c r="B434" s="7"/>
      <c r="C434" s="37"/>
      <c r="D434" s="51"/>
      <c r="E434" s="123"/>
      <c r="F434" s="123"/>
      <c r="G434" s="98"/>
      <c r="H434" s="98"/>
      <c r="I434" s="42"/>
      <c r="J434" s="42"/>
      <c r="K434" s="42"/>
      <c r="L434" s="42"/>
      <c r="M434" s="42"/>
      <c r="N434" s="42"/>
      <c r="O434" s="42"/>
      <c r="P434" s="42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41"/>
      <c r="AE434" s="41"/>
      <c r="AF434" s="41"/>
      <c r="AG434" s="42"/>
    </row>
    <row r="435" spans="1:33" ht="15.75" customHeight="1" x14ac:dyDescent="0.25">
      <c r="A435" s="7"/>
      <c r="B435" s="7"/>
      <c r="C435" s="37"/>
      <c r="D435" s="51"/>
      <c r="E435" s="124"/>
      <c r="F435" s="124"/>
      <c r="G435" s="98"/>
      <c r="H435" s="98"/>
      <c r="I435" s="42"/>
      <c r="J435" s="42"/>
      <c r="K435" s="42"/>
      <c r="L435" s="42"/>
      <c r="M435" s="42"/>
      <c r="N435" s="42"/>
      <c r="O435" s="42"/>
      <c r="P435" s="42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41"/>
      <c r="AE435" s="41"/>
      <c r="AF435" s="41"/>
      <c r="AG435" s="42"/>
    </row>
    <row r="436" spans="1:33" ht="15.75" customHeight="1" x14ac:dyDescent="0.25">
      <c r="A436" s="7"/>
      <c r="B436" s="7"/>
      <c r="C436" s="37"/>
      <c r="D436" s="51"/>
      <c r="E436" s="124"/>
      <c r="F436" s="124"/>
      <c r="G436" s="98"/>
      <c r="H436" s="98"/>
      <c r="I436" s="42"/>
      <c r="J436" s="42"/>
      <c r="K436" s="42"/>
      <c r="L436" s="42"/>
      <c r="M436" s="42"/>
      <c r="N436" s="42"/>
      <c r="O436" s="42"/>
      <c r="P436" s="42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41"/>
      <c r="AE436" s="41"/>
      <c r="AF436" s="41"/>
      <c r="AG436" s="42"/>
    </row>
    <row r="437" spans="1:33" ht="15.75" customHeight="1" x14ac:dyDescent="0.25">
      <c r="A437" s="7"/>
      <c r="B437" s="7"/>
      <c r="C437" s="37"/>
      <c r="D437" s="51"/>
      <c r="E437" s="124"/>
      <c r="F437" s="124"/>
      <c r="G437" s="98"/>
      <c r="H437" s="98"/>
      <c r="I437" s="42"/>
      <c r="J437" s="42"/>
      <c r="K437" s="42"/>
      <c r="L437" s="42"/>
      <c r="M437" s="42"/>
      <c r="N437" s="42"/>
      <c r="O437" s="42"/>
      <c r="P437" s="42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41"/>
      <c r="AE437" s="41"/>
      <c r="AF437" s="41"/>
      <c r="AG437" s="42"/>
    </row>
    <row r="438" spans="1:33" ht="15.75" customHeight="1" x14ac:dyDescent="0.25">
      <c r="A438" s="7"/>
      <c r="B438" s="7"/>
      <c r="C438" s="37"/>
      <c r="D438" s="51"/>
      <c r="E438" s="124"/>
      <c r="F438" s="124"/>
      <c r="G438" s="98"/>
      <c r="H438" s="98"/>
      <c r="I438" s="42"/>
      <c r="J438" s="42"/>
      <c r="K438" s="42"/>
      <c r="L438" s="42"/>
      <c r="M438" s="42"/>
      <c r="N438" s="42"/>
      <c r="O438" s="42"/>
      <c r="P438" s="42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41"/>
      <c r="AE438" s="41"/>
      <c r="AF438" s="41"/>
      <c r="AG438" s="42"/>
    </row>
    <row r="439" spans="1:33" ht="15.75" customHeight="1" x14ac:dyDescent="0.25">
      <c r="A439" s="7"/>
      <c r="B439" s="7"/>
      <c r="C439" s="37"/>
      <c r="D439" s="51"/>
      <c r="E439" s="124"/>
      <c r="F439" s="124"/>
      <c r="G439" s="98"/>
      <c r="H439" s="98"/>
      <c r="I439" s="42"/>
      <c r="J439" s="42"/>
      <c r="K439" s="42"/>
      <c r="L439" s="42"/>
      <c r="M439" s="42"/>
      <c r="N439" s="42"/>
      <c r="O439" s="42"/>
      <c r="P439" s="42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41"/>
      <c r="AE439" s="41"/>
      <c r="AF439" s="41"/>
      <c r="AG439" s="42"/>
    </row>
    <row r="440" spans="1:33" ht="15.75" customHeight="1" x14ac:dyDescent="0.25">
      <c r="A440" s="7"/>
      <c r="B440" s="7"/>
      <c r="C440" s="37"/>
      <c r="D440" s="51"/>
      <c r="E440" s="124"/>
      <c r="F440" s="124"/>
      <c r="G440" s="98"/>
      <c r="H440" s="98"/>
      <c r="I440" s="42"/>
      <c r="J440" s="42"/>
      <c r="K440" s="42"/>
      <c r="L440" s="42"/>
      <c r="M440" s="42"/>
      <c r="N440" s="42"/>
      <c r="O440" s="42"/>
      <c r="P440" s="42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41"/>
      <c r="AE440" s="41"/>
      <c r="AF440" s="41"/>
      <c r="AG440" s="42"/>
    </row>
    <row r="441" spans="1:33" ht="15.75" customHeight="1" x14ac:dyDescent="0.25">
      <c r="A441" s="7"/>
      <c r="B441" s="7"/>
      <c r="C441" s="37"/>
      <c r="D441" s="51"/>
      <c r="E441" s="124"/>
      <c r="F441" s="124"/>
      <c r="G441" s="98"/>
      <c r="H441" s="98"/>
      <c r="I441" s="42"/>
      <c r="J441" s="42"/>
      <c r="K441" s="42"/>
      <c r="L441" s="42"/>
      <c r="M441" s="42"/>
      <c r="N441" s="42"/>
      <c r="O441" s="42"/>
      <c r="P441" s="42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41"/>
      <c r="AE441" s="41"/>
      <c r="AF441" s="41"/>
      <c r="AG441" s="42"/>
    </row>
    <row r="442" spans="1:33" ht="15.75" customHeight="1" x14ac:dyDescent="0.25">
      <c r="A442" s="7"/>
      <c r="B442" s="7"/>
      <c r="C442" s="37"/>
      <c r="D442" s="51"/>
      <c r="E442" s="124"/>
      <c r="F442" s="124"/>
      <c r="G442" s="98"/>
      <c r="H442" s="98"/>
      <c r="I442" s="42"/>
      <c r="J442" s="42"/>
      <c r="K442" s="42"/>
      <c r="L442" s="42"/>
      <c r="M442" s="42"/>
      <c r="N442" s="42"/>
      <c r="O442" s="42"/>
      <c r="P442" s="42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41"/>
      <c r="AE442" s="41"/>
      <c r="AF442" s="41"/>
      <c r="AG442" s="42"/>
    </row>
    <row r="443" spans="1:33" ht="15.75" customHeight="1" x14ac:dyDescent="0.25">
      <c r="A443" s="7"/>
      <c r="B443" s="7"/>
      <c r="C443" s="37"/>
      <c r="D443" s="51"/>
      <c r="E443" s="124"/>
      <c r="F443" s="124"/>
      <c r="G443" s="98"/>
      <c r="H443" s="98"/>
      <c r="I443" s="42"/>
      <c r="J443" s="42"/>
      <c r="K443" s="42"/>
      <c r="L443" s="42"/>
      <c r="M443" s="42"/>
      <c r="N443" s="42"/>
      <c r="O443" s="42"/>
      <c r="P443" s="42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41"/>
      <c r="AE443" s="41"/>
      <c r="AF443" s="41"/>
      <c r="AG443" s="42"/>
    </row>
    <row r="444" spans="1:33" ht="15.75" customHeight="1" x14ac:dyDescent="0.25">
      <c r="A444" s="7"/>
      <c r="B444" s="7"/>
      <c r="C444" s="37"/>
      <c r="D444" s="51"/>
      <c r="E444" s="124"/>
      <c r="F444" s="124"/>
      <c r="G444" s="98"/>
      <c r="H444" s="98"/>
      <c r="I444" s="42"/>
      <c r="J444" s="42"/>
      <c r="K444" s="42"/>
      <c r="L444" s="42"/>
      <c r="M444" s="42"/>
      <c r="N444" s="42"/>
      <c r="O444" s="42"/>
      <c r="P444" s="42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41"/>
      <c r="AE444" s="41"/>
      <c r="AF444" s="41"/>
      <c r="AG444" s="42"/>
    </row>
    <row r="445" spans="1:33" ht="15.75" customHeight="1" x14ac:dyDescent="0.25">
      <c r="A445" s="7"/>
      <c r="B445" s="7"/>
      <c r="C445" s="37"/>
      <c r="D445" s="51"/>
      <c r="E445" s="124"/>
      <c r="F445" s="124"/>
      <c r="G445" s="98"/>
      <c r="H445" s="98"/>
      <c r="I445" s="42"/>
      <c r="J445" s="42"/>
      <c r="K445" s="42"/>
      <c r="L445" s="42"/>
      <c r="M445" s="42"/>
      <c r="N445" s="42"/>
      <c r="O445" s="42"/>
      <c r="P445" s="42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41"/>
      <c r="AE445" s="41"/>
      <c r="AF445" s="41"/>
      <c r="AG445" s="42"/>
    </row>
    <row r="446" spans="1:33" ht="15.75" customHeight="1" x14ac:dyDescent="0.25">
      <c r="A446" s="7"/>
      <c r="B446" s="7"/>
      <c r="C446" s="37"/>
      <c r="D446" s="51"/>
      <c r="E446" s="124"/>
      <c r="F446" s="124"/>
      <c r="G446" s="98"/>
      <c r="H446" s="98"/>
      <c r="I446" s="42"/>
      <c r="J446" s="42"/>
      <c r="K446" s="42"/>
      <c r="L446" s="42"/>
      <c r="M446" s="42"/>
      <c r="N446" s="42"/>
      <c r="O446" s="42"/>
      <c r="P446" s="42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41"/>
      <c r="AE446" s="41"/>
      <c r="AF446" s="41"/>
      <c r="AG446" s="42"/>
    </row>
    <row r="447" spans="1:33" ht="15.75" customHeight="1" x14ac:dyDescent="0.25">
      <c r="A447" s="7"/>
      <c r="B447" s="7"/>
      <c r="C447" s="37"/>
      <c r="D447" s="51"/>
      <c r="E447" s="124"/>
      <c r="F447" s="124"/>
      <c r="G447" s="98"/>
      <c r="H447" s="98"/>
      <c r="I447" s="42"/>
      <c r="J447" s="42"/>
      <c r="K447" s="42"/>
      <c r="L447" s="42"/>
      <c r="M447" s="42"/>
      <c r="N447" s="42"/>
      <c r="O447" s="42"/>
      <c r="P447" s="42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41"/>
      <c r="AE447" s="41"/>
      <c r="AF447" s="41"/>
      <c r="AG447" s="42"/>
    </row>
    <row r="448" spans="1:33" ht="15.75" customHeight="1" x14ac:dyDescent="0.25">
      <c r="A448" s="7"/>
      <c r="B448" s="7"/>
      <c r="C448" s="37"/>
      <c r="D448" s="51"/>
      <c r="E448" s="124"/>
      <c r="F448" s="124"/>
      <c r="G448" s="98"/>
      <c r="H448" s="98"/>
      <c r="I448" s="42"/>
      <c r="J448" s="42"/>
      <c r="K448" s="42"/>
      <c r="L448" s="42"/>
      <c r="M448" s="42"/>
      <c r="N448" s="42"/>
      <c r="O448" s="42"/>
      <c r="P448" s="42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41"/>
      <c r="AE448" s="41"/>
      <c r="AF448" s="41"/>
      <c r="AG448" s="42"/>
    </row>
    <row r="449" spans="1:33" ht="15.75" customHeight="1" x14ac:dyDescent="0.25">
      <c r="A449" s="7"/>
      <c r="B449" s="7"/>
      <c r="C449" s="37"/>
      <c r="D449" s="51"/>
      <c r="E449" s="124"/>
      <c r="F449" s="124"/>
      <c r="G449" s="98"/>
      <c r="H449" s="98"/>
      <c r="I449" s="42"/>
      <c r="J449" s="42"/>
      <c r="K449" s="42"/>
      <c r="L449" s="42"/>
      <c r="M449" s="42"/>
      <c r="N449" s="42"/>
      <c r="O449" s="42"/>
      <c r="P449" s="42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41"/>
      <c r="AE449" s="41"/>
      <c r="AF449" s="41"/>
      <c r="AG449" s="42"/>
    </row>
    <row r="450" spans="1:33" ht="15.75" customHeight="1" x14ac:dyDescent="0.25">
      <c r="A450" s="7"/>
      <c r="B450" s="7"/>
      <c r="C450" s="37"/>
      <c r="D450" s="51"/>
      <c r="E450" s="124"/>
      <c r="F450" s="124"/>
      <c r="G450" s="98"/>
      <c r="H450" s="98"/>
      <c r="I450" s="42"/>
      <c r="J450" s="42"/>
      <c r="K450" s="42"/>
      <c r="L450" s="42"/>
      <c r="M450" s="42"/>
      <c r="N450" s="42"/>
      <c r="O450" s="42"/>
      <c r="P450" s="42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41"/>
      <c r="AE450" s="41"/>
      <c r="AF450" s="41"/>
      <c r="AG450" s="42"/>
    </row>
    <row r="451" spans="1:33" ht="15.75" customHeight="1" x14ac:dyDescent="0.25">
      <c r="A451" s="7"/>
      <c r="B451" s="7"/>
      <c r="C451" s="37"/>
      <c r="D451" s="51"/>
      <c r="E451" s="124"/>
      <c r="F451" s="124"/>
      <c r="G451" s="98"/>
      <c r="H451" s="98"/>
      <c r="I451" s="42"/>
      <c r="J451" s="42"/>
      <c r="K451" s="42"/>
      <c r="L451" s="42"/>
      <c r="M451" s="42"/>
      <c r="N451" s="42"/>
      <c r="O451" s="42"/>
      <c r="P451" s="42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41"/>
      <c r="AE451" s="41"/>
      <c r="AF451" s="41"/>
      <c r="AG451" s="42"/>
    </row>
    <row r="452" spans="1:33" ht="15.75" customHeight="1" x14ac:dyDescent="0.25">
      <c r="A452" s="7"/>
      <c r="B452" s="7"/>
      <c r="C452" s="37"/>
      <c r="D452" s="51"/>
      <c r="E452" s="124"/>
      <c r="F452" s="124"/>
      <c r="G452" s="98"/>
      <c r="H452" s="98"/>
      <c r="I452" s="42"/>
      <c r="J452" s="42"/>
      <c r="K452" s="42"/>
      <c r="L452" s="42"/>
      <c r="M452" s="42"/>
      <c r="N452" s="42"/>
      <c r="O452" s="42"/>
      <c r="P452" s="42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41"/>
      <c r="AE452" s="41"/>
      <c r="AF452" s="41"/>
      <c r="AG452" s="42"/>
    </row>
    <row r="453" spans="1:33" ht="15.75" customHeight="1" x14ac:dyDescent="0.25">
      <c r="A453" s="7"/>
      <c r="B453" s="7"/>
      <c r="C453" s="37"/>
      <c r="D453" s="51"/>
      <c r="E453" s="124"/>
      <c r="F453" s="124"/>
      <c r="G453" s="98"/>
      <c r="H453" s="98"/>
      <c r="I453" s="42"/>
      <c r="J453" s="42"/>
      <c r="K453" s="42"/>
      <c r="L453" s="42"/>
      <c r="M453" s="42"/>
      <c r="N453" s="42"/>
      <c r="O453" s="42"/>
      <c r="P453" s="42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41"/>
      <c r="AE453" s="41"/>
      <c r="AF453" s="41"/>
      <c r="AG453" s="42"/>
    </row>
    <row r="454" spans="1:33" ht="15.75" customHeight="1" x14ac:dyDescent="0.25">
      <c r="A454" s="7"/>
      <c r="B454" s="7"/>
      <c r="C454" s="37"/>
      <c r="D454" s="51"/>
      <c r="E454" s="124"/>
      <c r="F454" s="124"/>
      <c r="G454" s="98"/>
      <c r="H454" s="98"/>
      <c r="I454" s="42"/>
      <c r="J454" s="42"/>
      <c r="K454" s="42"/>
      <c r="L454" s="42"/>
      <c r="M454" s="42"/>
      <c r="N454" s="42"/>
      <c r="O454" s="42"/>
      <c r="P454" s="42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41"/>
      <c r="AE454" s="41"/>
      <c r="AF454" s="41"/>
      <c r="AG454" s="42"/>
    </row>
    <row r="455" spans="1:33" ht="15.75" customHeight="1" x14ac:dyDescent="0.25">
      <c r="A455" s="7"/>
      <c r="B455" s="7"/>
      <c r="C455" s="37"/>
      <c r="D455" s="51"/>
      <c r="E455" s="124"/>
      <c r="F455" s="124"/>
      <c r="G455" s="98"/>
      <c r="H455" s="98"/>
      <c r="I455" s="42"/>
      <c r="J455" s="42"/>
      <c r="K455" s="42"/>
      <c r="L455" s="42"/>
      <c r="M455" s="42"/>
      <c r="N455" s="42"/>
      <c r="O455" s="42"/>
      <c r="P455" s="42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41"/>
      <c r="AE455" s="41"/>
      <c r="AF455" s="41"/>
      <c r="AG455" s="42"/>
    </row>
    <row r="456" spans="1:33" ht="15.75" customHeight="1" x14ac:dyDescent="0.25">
      <c r="A456" s="7"/>
      <c r="B456" s="7"/>
      <c r="C456" s="37"/>
      <c r="D456" s="51"/>
      <c r="E456" s="124"/>
      <c r="F456" s="124"/>
      <c r="G456" s="98"/>
      <c r="H456" s="98"/>
      <c r="I456" s="42"/>
      <c r="J456" s="42"/>
      <c r="K456" s="42"/>
      <c r="L456" s="42"/>
      <c r="M456" s="42"/>
      <c r="N456" s="42"/>
      <c r="O456" s="42"/>
      <c r="P456" s="42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41"/>
      <c r="AE456" s="41"/>
      <c r="AF456" s="41"/>
      <c r="AG456" s="42"/>
    </row>
    <row r="457" spans="1:33" ht="15.75" customHeight="1" x14ac:dyDescent="0.25">
      <c r="A457" s="7"/>
      <c r="B457" s="7"/>
      <c r="C457" s="37"/>
      <c r="D457" s="51"/>
      <c r="E457" s="124"/>
      <c r="F457" s="124"/>
      <c r="G457" s="98"/>
      <c r="H457" s="98"/>
      <c r="I457" s="42"/>
      <c r="J457" s="42"/>
      <c r="K457" s="42"/>
      <c r="L457" s="42"/>
      <c r="M457" s="42"/>
      <c r="N457" s="42"/>
      <c r="O457" s="42"/>
      <c r="P457" s="42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41"/>
      <c r="AE457" s="41"/>
      <c r="AF457" s="41"/>
      <c r="AG457" s="42"/>
    </row>
    <row r="458" spans="1:33" ht="15.75" customHeight="1" x14ac:dyDescent="0.25">
      <c r="A458" s="7"/>
      <c r="B458" s="7"/>
      <c r="C458" s="37"/>
      <c r="D458" s="51"/>
      <c r="E458" s="124"/>
      <c r="F458" s="124"/>
      <c r="G458" s="98"/>
      <c r="H458" s="98"/>
      <c r="I458" s="42"/>
      <c r="J458" s="42"/>
      <c r="K458" s="42"/>
      <c r="L458" s="42"/>
      <c r="M458" s="42"/>
      <c r="N458" s="42"/>
      <c r="O458" s="42"/>
      <c r="P458" s="42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41"/>
      <c r="AE458" s="41"/>
      <c r="AF458" s="41"/>
      <c r="AG458" s="42"/>
    </row>
    <row r="459" spans="1:33" ht="15.75" customHeight="1" x14ac:dyDescent="0.25">
      <c r="A459" s="7"/>
      <c r="B459" s="7"/>
      <c r="C459" s="37"/>
      <c r="D459" s="100"/>
      <c r="E459" s="125"/>
      <c r="F459" s="125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41"/>
      <c r="AE459" s="41"/>
      <c r="AF459" s="41"/>
      <c r="AG459" s="42"/>
    </row>
    <row r="460" spans="1:33" ht="15.75" customHeight="1" x14ac:dyDescent="0.25">
      <c r="A460" s="7"/>
      <c r="B460" s="7"/>
      <c r="C460" s="37"/>
      <c r="D460" s="100"/>
      <c r="E460" s="125"/>
      <c r="F460" s="125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41"/>
      <c r="AE460" s="41"/>
      <c r="AF460" s="41"/>
      <c r="AG460" s="42"/>
    </row>
    <row r="461" spans="1:33" ht="15.75" customHeight="1" x14ac:dyDescent="0.25">
      <c r="A461" s="7"/>
      <c r="B461" s="7"/>
      <c r="C461" s="37"/>
      <c r="D461" s="100"/>
      <c r="E461" s="125"/>
      <c r="F461" s="125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41"/>
      <c r="AE461" s="41"/>
      <c r="AF461" s="41"/>
      <c r="AG461" s="42"/>
    </row>
    <row r="462" spans="1:33" ht="15.75" customHeight="1" x14ac:dyDescent="0.25">
      <c r="A462" s="7"/>
      <c r="B462" s="7"/>
      <c r="C462" s="37"/>
      <c r="D462" s="100"/>
      <c r="E462" s="125"/>
      <c r="F462" s="125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41"/>
      <c r="AE462" s="41"/>
      <c r="AF462" s="41"/>
      <c r="AG462" s="42"/>
    </row>
    <row r="463" spans="1:33" ht="15.75" customHeight="1" x14ac:dyDescent="0.25">
      <c r="A463" s="7"/>
      <c r="B463" s="7"/>
      <c r="C463" s="37"/>
      <c r="D463" s="100"/>
      <c r="E463" s="125"/>
      <c r="F463" s="125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41"/>
      <c r="AE463" s="41"/>
      <c r="AF463" s="41"/>
      <c r="AG463" s="42"/>
    </row>
    <row r="464" spans="1:33" ht="15.75" customHeight="1" x14ac:dyDescent="0.25">
      <c r="A464" s="7"/>
      <c r="B464" s="7"/>
      <c r="C464" s="37"/>
      <c r="D464" s="100"/>
      <c r="E464" s="125"/>
      <c r="F464" s="125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41"/>
      <c r="AE464" s="41"/>
      <c r="AF464" s="41"/>
      <c r="AG464" s="42"/>
    </row>
    <row r="465" spans="1:33" ht="15.75" customHeight="1" x14ac:dyDescent="0.25">
      <c r="A465" s="7"/>
      <c r="B465" s="7"/>
      <c r="C465" s="37"/>
      <c r="D465" s="100"/>
      <c r="E465" s="125"/>
      <c r="F465" s="125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41"/>
      <c r="AE465" s="41"/>
      <c r="AF465" s="41"/>
      <c r="AG465" s="42"/>
    </row>
    <row r="466" spans="1:33" ht="15.75" customHeight="1" x14ac:dyDescent="0.25">
      <c r="A466" s="7"/>
      <c r="B466" s="7"/>
      <c r="C466" s="37"/>
      <c r="D466" s="100"/>
      <c r="E466" s="125"/>
      <c r="F466" s="125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41"/>
      <c r="AE466" s="41"/>
      <c r="AF466" s="41"/>
      <c r="AG466" s="42"/>
    </row>
    <row r="467" spans="1:33" ht="15.75" customHeight="1" x14ac:dyDescent="0.25">
      <c r="A467" s="7"/>
      <c r="B467" s="7"/>
      <c r="C467" s="37"/>
      <c r="D467" s="100"/>
      <c r="E467" s="125"/>
      <c r="F467" s="125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41"/>
      <c r="AE467" s="41"/>
      <c r="AF467" s="41"/>
      <c r="AG467" s="42"/>
    </row>
    <row r="468" spans="1:33" ht="15.75" customHeight="1" x14ac:dyDescent="0.25">
      <c r="A468" s="7"/>
      <c r="B468" s="7"/>
      <c r="C468" s="37"/>
      <c r="D468" s="100"/>
      <c r="E468" s="125"/>
      <c r="F468" s="125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41"/>
      <c r="AE468" s="41"/>
      <c r="AF468" s="41"/>
      <c r="AG468" s="42"/>
    </row>
    <row r="469" spans="1:33" ht="15.75" customHeight="1" x14ac:dyDescent="0.25">
      <c r="A469" s="7"/>
      <c r="B469" s="7"/>
      <c r="C469" s="37"/>
      <c r="D469" s="100"/>
      <c r="E469" s="125"/>
      <c r="F469" s="125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41"/>
      <c r="AE469" s="41"/>
      <c r="AF469" s="41"/>
      <c r="AG469" s="42"/>
    </row>
    <row r="470" spans="1:33" ht="15.75" customHeight="1" x14ac:dyDescent="0.25">
      <c r="A470" s="7"/>
      <c r="B470" s="7"/>
      <c r="C470" s="37"/>
      <c r="D470" s="100"/>
      <c r="E470" s="125"/>
      <c r="F470" s="125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41"/>
      <c r="AE470" s="41"/>
      <c r="AF470" s="41"/>
      <c r="AG470" s="42"/>
    </row>
    <row r="471" spans="1:33" ht="15.75" customHeight="1" x14ac:dyDescent="0.25">
      <c r="A471" s="7"/>
      <c r="B471" s="7"/>
      <c r="C471" s="37"/>
      <c r="D471" s="100"/>
      <c r="E471" s="125"/>
      <c r="F471" s="125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41"/>
      <c r="AE471" s="41"/>
      <c r="AF471" s="41"/>
      <c r="AG471" s="42"/>
    </row>
    <row r="472" spans="1:33" ht="15.75" customHeight="1" x14ac:dyDescent="0.25">
      <c r="A472" s="7"/>
      <c r="B472" s="7"/>
      <c r="C472" s="37"/>
      <c r="D472" s="100"/>
      <c r="E472" s="125"/>
      <c r="F472" s="125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41"/>
      <c r="AE472" s="41"/>
      <c r="AF472" s="41"/>
      <c r="AG472" s="42"/>
    </row>
    <row r="473" spans="1:33" ht="15.75" customHeight="1" x14ac:dyDescent="0.25">
      <c r="A473" s="7"/>
      <c r="B473" s="7"/>
      <c r="C473" s="37"/>
      <c r="D473" s="100"/>
      <c r="E473" s="125"/>
      <c r="F473" s="125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41"/>
      <c r="AE473" s="41"/>
      <c r="AF473" s="41"/>
      <c r="AG473" s="42"/>
    </row>
    <row r="474" spans="1:33" ht="15.75" customHeight="1" x14ac:dyDescent="0.25">
      <c r="A474" s="7"/>
      <c r="B474" s="7"/>
      <c r="C474" s="37"/>
      <c r="D474" s="100"/>
      <c r="E474" s="125"/>
      <c r="F474" s="125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41"/>
      <c r="AE474" s="41"/>
      <c r="AF474" s="41"/>
      <c r="AG474" s="42"/>
    </row>
    <row r="475" spans="1:33" ht="15.75" customHeight="1" x14ac:dyDescent="0.25">
      <c r="A475" s="7"/>
      <c r="B475" s="7"/>
      <c r="C475" s="37"/>
      <c r="D475" s="100"/>
      <c r="E475" s="125"/>
      <c r="F475" s="125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41"/>
      <c r="AE475" s="41"/>
      <c r="AF475" s="41"/>
      <c r="AG475" s="42"/>
    </row>
    <row r="476" spans="1:33" ht="15.75" customHeight="1" x14ac:dyDescent="0.25">
      <c r="A476" s="7"/>
      <c r="B476" s="7"/>
      <c r="C476" s="37"/>
      <c r="D476" s="100"/>
      <c r="E476" s="125"/>
      <c r="F476" s="125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41"/>
      <c r="AE476" s="41"/>
      <c r="AF476" s="41"/>
      <c r="AG476" s="42"/>
    </row>
    <row r="477" spans="1:33" ht="15.75" customHeight="1" x14ac:dyDescent="0.25">
      <c r="A477" s="7"/>
      <c r="B477" s="7"/>
      <c r="C477" s="37"/>
      <c r="D477" s="100"/>
      <c r="E477" s="125"/>
      <c r="F477" s="125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41"/>
      <c r="AE477" s="41"/>
      <c r="AF477" s="41"/>
      <c r="AG477" s="42"/>
    </row>
    <row r="478" spans="1:33" ht="15.75" customHeight="1" x14ac:dyDescent="0.25">
      <c r="A478" s="7"/>
      <c r="B478" s="7"/>
      <c r="C478" s="37"/>
      <c r="D478" s="100"/>
      <c r="E478" s="125"/>
      <c r="F478" s="125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41"/>
      <c r="AE478" s="41"/>
      <c r="AF478" s="41"/>
      <c r="AG478" s="42"/>
    </row>
    <row r="479" spans="1:33" ht="15.75" customHeight="1" x14ac:dyDescent="0.25">
      <c r="D479" s="100"/>
      <c r="E479" s="125"/>
      <c r="F479" s="125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41"/>
      <c r="AE479" s="41"/>
      <c r="AF479" s="41"/>
      <c r="AG479" s="42"/>
    </row>
    <row r="480" spans="1:33" ht="15.75" customHeight="1" x14ac:dyDescent="0.25">
      <c r="D480" s="100"/>
      <c r="E480" s="125"/>
      <c r="F480" s="125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41"/>
      <c r="AE480" s="41"/>
      <c r="AF480" s="41"/>
      <c r="AG480" s="42"/>
    </row>
    <row r="481" spans="4:33" ht="15.75" customHeight="1" x14ac:dyDescent="0.25">
      <c r="D481" s="100"/>
      <c r="E481" s="125"/>
      <c r="F481" s="125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41"/>
      <c r="AE481" s="41"/>
      <c r="AF481" s="41"/>
      <c r="AG481" s="42"/>
    </row>
    <row r="482" spans="4:33" ht="15.75" customHeight="1" x14ac:dyDescent="0.25">
      <c r="D482" s="100"/>
      <c r="E482" s="125"/>
      <c r="F482" s="125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41"/>
      <c r="AE482" s="41"/>
      <c r="AF482" s="41"/>
      <c r="AG482" s="42"/>
    </row>
    <row r="483" spans="4:33" ht="15.75" customHeight="1" x14ac:dyDescent="0.25">
      <c r="D483" s="100"/>
      <c r="E483" s="125"/>
      <c r="F483" s="125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41"/>
      <c r="AE483" s="41"/>
      <c r="AF483" s="41"/>
      <c r="AG483" s="42"/>
    </row>
    <row r="484" spans="4:33" ht="15.75" customHeight="1" x14ac:dyDescent="0.25">
      <c r="D484" s="100"/>
      <c r="E484" s="125"/>
      <c r="F484" s="125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41"/>
      <c r="AE484" s="41"/>
      <c r="AF484" s="41"/>
      <c r="AG484" s="42"/>
    </row>
    <row r="485" spans="4:33" ht="15.75" customHeight="1" x14ac:dyDescent="0.25">
      <c r="D485" s="100"/>
      <c r="E485" s="125"/>
      <c r="F485" s="125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41"/>
      <c r="AE485" s="41"/>
      <c r="AF485" s="41"/>
      <c r="AG485" s="42"/>
    </row>
    <row r="486" spans="4:33" ht="15.75" customHeight="1" x14ac:dyDescent="0.25">
      <c r="D486" s="100"/>
      <c r="E486" s="125"/>
      <c r="F486" s="125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41"/>
      <c r="AE486" s="41"/>
      <c r="AF486" s="41"/>
      <c r="AG486" s="42"/>
    </row>
    <row r="487" spans="4:33" ht="15.75" customHeight="1" x14ac:dyDescent="0.25">
      <c r="D487" s="100"/>
      <c r="E487" s="125"/>
      <c r="F487" s="125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41"/>
      <c r="AE487" s="41"/>
      <c r="AF487" s="41"/>
      <c r="AG487" s="42"/>
    </row>
    <row r="488" spans="4:33" ht="15.75" customHeight="1" x14ac:dyDescent="0.25">
      <c r="D488" s="100"/>
      <c r="E488" s="125"/>
      <c r="F488" s="125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41"/>
      <c r="AE488" s="41"/>
      <c r="AF488" s="41"/>
      <c r="AG488" s="42"/>
    </row>
    <row r="489" spans="4:33" ht="15.75" customHeight="1" x14ac:dyDescent="0.25">
      <c r="D489" s="100"/>
      <c r="E489" s="125"/>
      <c r="F489" s="125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41"/>
      <c r="AE489" s="41"/>
      <c r="AF489" s="41"/>
      <c r="AG489" s="42"/>
    </row>
    <row r="490" spans="4:33" ht="15.75" customHeight="1" x14ac:dyDescent="0.25">
      <c r="D490" s="100"/>
      <c r="E490" s="125"/>
      <c r="F490" s="125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41"/>
      <c r="AE490" s="41"/>
      <c r="AF490" s="41"/>
      <c r="AG490" s="42"/>
    </row>
    <row r="491" spans="4:33" ht="15.75" customHeight="1" x14ac:dyDescent="0.25">
      <c r="D491" s="100"/>
      <c r="E491" s="125"/>
      <c r="F491" s="125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41"/>
      <c r="AE491" s="41"/>
      <c r="AF491" s="41"/>
      <c r="AG491" s="42"/>
    </row>
    <row r="492" spans="4:33" ht="15.75" customHeight="1" x14ac:dyDescent="0.25">
      <c r="D492" s="100"/>
      <c r="E492" s="125"/>
      <c r="F492" s="125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41"/>
      <c r="AE492" s="41"/>
      <c r="AF492" s="41"/>
      <c r="AG492" s="42"/>
    </row>
    <row r="493" spans="4:33" ht="15.75" customHeight="1" x14ac:dyDescent="0.25">
      <c r="D493" s="100"/>
      <c r="E493" s="125"/>
      <c r="F493" s="125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41"/>
      <c r="AE493" s="41"/>
      <c r="AF493" s="41"/>
      <c r="AG493" s="42"/>
    </row>
    <row r="494" spans="4:33" ht="15.75" customHeight="1" x14ac:dyDescent="0.25">
      <c r="D494" s="100"/>
      <c r="E494" s="125"/>
      <c r="F494" s="125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41"/>
      <c r="AE494" s="41"/>
      <c r="AF494" s="41"/>
      <c r="AG494" s="42"/>
    </row>
    <row r="495" spans="4:33" ht="15.75" customHeight="1" x14ac:dyDescent="0.25">
      <c r="D495" s="100"/>
      <c r="E495" s="125"/>
      <c r="F495" s="125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41"/>
      <c r="AE495" s="41"/>
      <c r="AF495" s="41"/>
      <c r="AG495" s="42"/>
    </row>
    <row r="496" spans="4:33" ht="15.75" customHeight="1" x14ac:dyDescent="0.25">
      <c r="D496" s="100"/>
      <c r="E496" s="125"/>
      <c r="F496" s="125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41"/>
      <c r="AE496" s="41"/>
      <c r="AF496" s="41"/>
      <c r="AG496" s="42"/>
    </row>
    <row r="497" spans="4:33" ht="15.75" customHeight="1" x14ac:dyDescent="0.25">
      <c r="D497" s="100"/>
      <c r="E497" s="125"/>
      <c r="F497" s="125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41"/>
      <c r="AE497" s="41"/>
      <c r="AF497" s="41"/>
      <c r="AG497" s="42"/>
    </row>
    <row r="498" spans="4:33" ht="15.75" customHeight="1" x14ac:dyDescent="0.25">
      <c r="D498" s="100"/>
      <c r="E498" s="125"/>
      <c r="F498" s="125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41"/>
      <c r="AE498" s="41"/>
      <c r="AF498" s="41"/>
      <c r="AG498" s="42"/>
    </row>
    <row r="499" spans="4:33" ht="15.75" customHeight="1" x14ac:dyDescent="0.25">
      <c r="AE499" s="41"/>
      <c r="AF499" s="41"/>
      <c r="AG499" s="42"/>
    </row>
    <row r="500" spans="4:33" ht="15.75" customHeight="1" x14ac:dyDescent="0.25">
      <c r="AE500" s="41"/>
      <c r="AF500" s="41"/>
      <c r="AG500" s="42"/>
    </row>
    <row r="501" spans="4:33" ht="15.75" customHeight="1" x14ac:dyDescent="0.25">
      <c r="AE501" s="41"/>
      <c r="AF501" s="41"/>
      <c r="AG501" s="42"/>
    </row>
    <row r="502" spans="4:33" ht="15.75" customHeight="1" x14ac:dyDescent="0.25">
      <c r="AE502" s="41"/>
      <c r="AF502" s="41"/>
      <c r="AG502" s="42"/>
    </row>
    <row r="503" spans="4:33" ht="15.75" customHeight="1" x14ac:dyDescent="0.25">
      <c r="AE503" s="41"/>
      <c r="AF503" s="41"/>
      <c r="AG503" s="42"/>
    </row>
    <row r="504" spans="4:33" ht="15.75" customHeight="1" x14ac:dyDescent="0.25">
      <c r="AE504" s="41"/>
      <c r="AF504" s="41"/>
      <c r="AG504" s="42"/>
    </row>
    <row r="505" spans="4:33" ht="15.75" customHeight="1" x14ac:dyDescent="0.25">
      <c r="AE505" s="41"/>
      <c r="AF505" s="41"/>
      <c r="AG505" s="42"/>
    </row>
    <row r="506" spans="4:33" ht="15.75" customHeight="1" x14ac:dyDescent="0.25">
      <c r="AE506" s="41"/>
      <c r="AF506" s="41"/>
      <c r="AG506" s="42"/>
    </row>
    <row r="507" spans="4:33" ht="15.75" customHeight="1" x14ac:dyDescent="0.25">
      <c r="AE507" s="41"/>
      <c r="AF507" s="41"/>
      <c r="AG507" s="42"/>
    </row>
    <row r="508" spans="4:33" ht="15.75" customHeight="1" x14ac:dyDescent="0.25">
      <c r="AE508" s="41"/>
      <c r="AF508" s="41"/>
      <c r="AG508" s="42"/>
    </row>
    <row r="509" spans="4:33" ht="15.75" customHeight="1" x14ac:dyDescent="0.25">
      <c r="AE509" s="41"/>
      <c r="AF509" s="41"/>
      <c r="AG509" s="42"/>
    </row>
    <row r="510" spans="4:33" ht="15.75" customHeight="1" x14ac:dyDescent="0.25">
      <c r="AE510" s="41"/>
      <c r="AF510" s="41"/>
      <c r="AG510" s="42"/>
    </row>
    <row r="511" spans="4:33" ht="15.75" customHeight="1" x14ac:dyDescent="0.25">
      <c r="AE511" s="41"/>
      <c r="AF511" s="41"/>
      <c r="AG511" s="42"/>
    </row>
    <row r="512" spans="4:33" ht="15.75" customHeight="1" x14ac:dyDescent="0.25">
      <c r="AE512" s="41"/>
      <c r="AF512" s="41"/>
      <c r="AG512" s="42"/>
    </row>
    <row r="513" spans="31:33" ht="15.75" customHeight="1" x14ac:dyDescent="0.25">
      <c r="AE513" s="41"/>
      <c r="AF513" s="41"/>
      <c r="AG513" s="42"/>
    </row>
    <row r="514" spans="31:33" ht="15.75" customHeight="1" x14ac:dyDescent="0.25">
      <c r="AE514" s="41"/>
      <c r="AF514" s="41"/>
      <c r="AG514" s="42"/>
    </row>
    <row r="515" spans="31:33" ht="15.75" customHeight="1" x14ac:dyDescent="0.25">
      <c r="AE515" s="41"/>
      <c r="AF515" s="41"/>
      <c r="AG515" s="42"/>
    </row>
    <row r="516" spans="31:33" ht="15.75" customHeight="1" x14ac:dyDescent="0.25">
      <c r="AE516" s="41"/>
      <c r="AF516" s="41"/>
      <c r="AG516" s="42"/>
    </row>
    <row r="517" spans="31:33" ht="15.75" customHeight="1" x14ac:dyDescent="0.25">
      <c r="AE517" s="41"/>
      <c r="AF517" s="41"/>
      <c r="AG517" s="42"/>
    </row>
    <row r="518" spans="31:33" ht="15.75" customHeight="1" x14ac:dyDescent="0.25">
      <c r="AE518" s="41"/>
      <c r="AF518" s="41"/>
      <c r="AG518" s="42"/>
    </row>
    <row r="519" spans="31:33" ht="15.75" customHeight="1" x14ac:dyDescent="0.25">
      <c r="AE519" s="41"/>
      <c r="AF519" s="41"/>
      <c r="AG519" s="42"/>
    </row>
  </sheetData>
  <autoFilter ref="C6:C384">
    <filterColumn colId="0">
      <customFilters>
        <customFilter operator="notEqual" val="hide"/>
      </customFilters>
    </filterColumn>
  </autoFilter>
  <conditionalFormatting sqref="F350">
    <cfRule type="cellIs" dxfId="81" priority="39" stopIfTrue="1" operator="equal">
      <formula>"FP"</formula>
    </cfRule>
    <cfRule type="cellIs" dxfId="80" priority="40" stopIfTrue="1" operator="equal">
      <formula>"FE"</formula>
    </cfRule>
  </conditionalFormatting>
  <conditionalFormatting sqref="D4:F4 D3">
    <cfRule type="expression" dxfId="79" priority="41" stopIfTrue="1">
      <formula>ROUND($G$395,0)&lt;&gt;0</formula>
    </cfRule>
  </conditionalFormatting>
  <conditionalFormatting sqref="F33:F47 F245:F248 F50:F88 F90:F131 F227:F242 F250:F272 F7:F31 F224 F136:F217 F277:F349">
    <cfRule type="cellIs" dxfId="78" priority="36" stopIfTrue="1" operator="equal">
      <formula>"FP"</formula>
    </cfRule>
    <cfRule type="cellIs" dxfId="77" priority="37" stopIfTrue="1" operator="equal">
      <formula>"FE"</formula>
    </cfRule>
  </conditionalFormatting>
  <conditionalFormatting sqref="E5">
    <cfRule type="expression" dxfId="76" priority="38" stopIfTrue="1">
      <formula>ROUND($G$379,0)&lt;&gt;0</formula>
    </cfRule>
  </conditionalFormatting>
  <conditionalFormatting sqref="F49">
    <cfRule type="cellIs" dxfId="75" priority="34" stopIfTrue="1" operator="equal">
      <formula>"FP"</formula>
    </cfRule>
    <cfRule type="cellIs" dxfId="74" priority="35" stopIfTrue="1" operator="equal">
      <formula>"FE"</formula>
    </cfRule>
  </conditionalFormatting>
  <conditionalFormatting sqref="F244">
    <cfRule type="cellIs" dxfId="73" priority="32" stopIfTrue="1" operator="equal">
      <formula>"FP"</formula>
    </cfRule>
    <cfRule type="cellIs" dxfId="72" priority="33" stopIfTrue="1" operator="equal">
      <formula>"FE"</formula>
    </cfRule>
  </conditionalFormatting>
  <conditionalFormatting sqref="F226">
    <cfRule type="cellIs" dxfId="71" priority="30" stopIfTrue="1" operator="equal">
      <formula>"FP"</formula>
    </cfRule>
    <cfRule type="cellIs" dxfId="70" priority="31" stopIfTrue="1" operator="equal">
      <formula>"FE"</formula>
    </cfRule>
  </conditionalFormatting>
  <conditionalFormatting sqref="F32">
    <cfRule type="cellIs" dxfId="69" priority="28" stopIfTrue="1" operator="equal">
      <formula>"FP"</formula>
    </cfRule>
    <cfRule type="cellIs" dxfId="68" priority="29" stopIfTrue="1" operator="equal">
      <formula>"FE"</formula>
    </cfRule>
  </conditionalFormatting>
  <conditionalFormatting sqref="F243">
    <cfRule type="cellIs" dxfId="67" priority="26" stopIfTrue="1" operator="equal">
      <formula>"FP"</formula>
    </cfRule>
    <cfRule type="cellIs" dxfId="66" priority="27" stopIfTrue="1" operator="equal">
      <formula>"FE"</formula>
    </cfRule>
  </conditionalFormatting>
  <conditionalFormatting sqref="F225">
    <cfRule type="cellIs" dxfId="65" priority="24" stopIfTrue="1" operator="equal">
      <formula>"FP"</formula>
    </cfRule>
    <cfRule type="cellIs" dxfId="64" priority="25" stopIfTrue="1" operator="equal">
      <formula>"FE"</formula>
    </cfRule>
  </conditionalFormatting>
  <conditionalFormatting sqref="F48">
    <cfRule type="cellIs" dxfId="63" priority="22" stopIfTrue="1" operator="equal">
      <formula>"FP"</formula>
    </cfRule>
    <cfRule type="cellIs" dxfId="62" priority="23" stopIfTrue="1" operator="equal">
      <formula>"FE"</formula>
    </cfRule>
  </conditionalFormatting>
  <conditionalFormatting sqref="F218">
    <cfRule type="cellIs" dxfId="61" priority="20" stopIfTrue="1" operator="equal">
      <formula>"FP"</formula>
    </cfRule>
    <cfRule type="cellIs" dxfId="60" priority="21" stopIfTrue="1" operator="equal">
      <formula>"FE"</formula>
    </cfRule>
  </conditionalFormatting>
  <conditionalFormatting sqref="F219">
    <cfRule type="cellIs" dxfId="59" priority="18" stopIfTrue="1" operator="equal">
      <formula>"FP"</formula>
    </cfRule>
    <cfRule type="cellIs" dxfId="58" priority="19" stopIfTrue="1" operator="equal">
      <formula>"FE"</formula>
    </cfRule>
  </conditionalFormatting>
  <conditionalFormatting sqref="F220">
    <cfRule type="cellIs" dxfId="57" priority="16" stopIfTrue="1" operator="equal">
      <formula>"FP"</formula>
    </cfRule>
    <cfRule type="cellIs" dxfId="56" priority="17" stopIfTrue="1" operator="equal">
      <formula>"FE"</formula>
    </cfRule>
  </conditionalFormatting>
  <conditionalFormatting sqref="F221">
    <cfRule type="cellIs" dxfId="55" priority="14" stopIfTrue="1" operator="equal">
      <formula>"FP"</formula>
    </cfRule>
    <cfRule type="cellIs" dxfId="54" priority="15" stopIfTrue="1" operator="equal">
      <formula>"FE"</formula>
    </cfRule>
  </conditionalFormatting>
  <conditionalFormatting sqref="F222">
    <cfRule type="cellIs" dxfId="53" priority="12" stopIfTrue="1" operator="equal">
      <formula>"FP"</formula>
    </cfRule>
    <cfRule type="cellIs" dxfId="52" priority="13" stopIfTrue="1" operator="equal">
      <formula>"FE"</formula>
    </cfRule>
  </conditionalFormatting>
  <conditionalFormatting sqref="F223">
    <cfRule type="cellIs" dxfId="51" priority="10" stopIfTrue="1" operator="equal">
      <formula>"FP"</formula>
    </cfRule>
    <cfRule type="cellIs" dxfId="50" priority="11" stopIfTrue="1" operator="equal">
      <formula>"FE"</formula>
    </cfRule>
  </conditionalFormatting>
  <conditionalFormatting sqref="F89">
    <cfRule type="cellIs" dxfId="49" priority="8" stopIfTrue="1" operator="equal">
      <formula>"FP"</formula>
    </cfRule>
    <cfRule type="cellIs" dxfId="48" priority="9" stopIfTrue="1" operator="equal">
      <formula>"FE"</formula>
    </cfRule>
  </conditionalFormatting>
  <conditionalFormatting sqref="F249">
    <cfRule type="cellIs" dxfId="47" priority="6" stopIfTrue="1" operator="equal">
      <formula>"FP"</formula>
    </cfRule>
    <cfRule type="cellIs" dxfId="46" priority="7" stopIfTrue="1" operator="equal">
      <formula>"FE"</formula>
    </cfRule>
  </conditionalFormatting>
  <conditionalFormatting sqref="E28">
    <cfRule type="containsText" dxfId="45" priority="5" operator="containsText" text="Early">
      <formula>NOT(ISERROR(SEARCH("Early",E28)))</formula>
    </cfRule>
  </conditionalFormatting>
  <conditionalFormatting sqref="F132:F135">
    <cfRule type="cellIs" dxfId="44" priority="3" stopIfTrue="1" operator="equal">
      <formula>"FP"</formula>
    </cfRule>
    <cfRule type="cellIs" dxfId="43" priority="4" stopIfTrue="1" operator="equal">
      <formula>"FE"</formula>
    </cfRule>
  </conditionalFormatting>
  <conditionalFormatting sqref="F273:F276">
    <cfRule type="cellIs" dxfId="42" priority="1" stopIfTrue="1" operator="equal">
      <formula>"FP"</formula>
    </cfRule>
    <cfRule type="cellIs" dxfId="41" priority="2" stopIfTrue="1" operator="equal">
      <formula>"FE"</formula>
    </cfRule>
  </conditionalFormatting>
  <printOptions horizontalCentered="1"/>
  <pageMargins left="0.25" right="0.25" top="0.5" bottom="0.5" header="0.25" footer="0.25"/>
  <pageSetup scale="47" fitToHeight="0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>
                <anchor>
                  <from>
                    <xdr:col>0</xdr:col>
                    <xdr:colOff>123825</xdr:colOff>
                    <xdr:row>0</xdr:row>
                    <xdr:rowOff>85725</xdr:rowOff>
                  </from>
                  <to>
                    <xdr:col>0</xdr:col>
                    <xdr:colOff>1819275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Button 2">
              <controlPr defaultSize="0" print="0" autoFill="0" autoPict="0">
                <anchor>
                  <from>
                    <xdr:col>0</xdr:col>
                    <xdr:colOff>133350</xdr:colOff>
                    <xdr:row>2</xdr:row>
                    <xdr:rowOff>57150</xdr:rowOff>
                  </from>
                  <to>
                    <xdr:col>0</xdr:col>
                    <xdr:colOff>1819275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Button 3">
              <controlPr defaultSize="0" print="0" autoFill="0" autoPict="0">
                <anchor>
                  <from>
                    <xdr:col>0</xdr:col>
                    <xdr:colOff>1895475</xdr:colOff>
                    <xdr:row>0</xdr:row>
                    <xdr:rowOff>66675</xdr:rowOff>
                  </from>
                  <to>
                    <xdr:col>1</xdr:col>
                    <xdr:colOff>466725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filterMode="1">
    <tabColor theme="6"/>
    <pageSetUpPr fitToPage="1"/>
  </sheetPr>
  <dimension ref="A1:AY519"/>
  <sheetViews>
    <sheetView showGridLines="0" view="pageBreakPreview" zoomScale="70" zoomScaleNormal="70" zoomScaleSheetLayoutView="70" workbookViewId="0">
      <pane xSplit="5" ySplit="6" topLeftCell="G553" activePane="bottomRight" state="frozen"/>
      <selection pane="topRight"/>
      <selection pane="bottomLeft"/>
      <selection pane="bottomRight"/>
    </sheetView>
  </sheetViews>
  <sheetFormatPr defaultRowHeight="15.75" customHeight="1" x14ac:dyDescent="0.25"/>
  <cols>
    <col min="1" max="1" width="31.85546875" style="1" customWidth="1"/>
    <col min="2" max="2" width="8.28515625" style="1" customWidth="1"/>
    <col min="3" max="3" width="15.7109375" style="2" bestFit="1" customWidth="1"/>
    <col min="4" max="4" width="8.85546875" style="95" customWidth="1"/>
    <col min="5" max="5" width="44.28515625" style="126" customWidth="1"/>
    <col min="6" max="6" width="7.85546875" style="126" hidden="1" customWidth="1"/>
    <col min="7" max="16" width="10.5703125" style="6" customWidth="1"/>
    <col min="17" max="26" width="10.5703125" style="127" customWidth="1"/>
    <col min="27" max="27" width="2.140625" style="127" customWidth="1"/>
    <col min="28" max="29" width="11.140625" style="127" customWidth="1"/>
    <col min="30" max="30" width="9" style="5" customWidth="1"/>
    <col min="31" max="31" width="15.28515625" style="5" hidden="1" customWidth="1"/>
    <col min="32" max="32" width="8.7109375" style="5" customWidth="1"/>
    <col min="33" max="33" width="8.7109375" style="6" customWidth="1"/>
    <col min="34" max="16384" width="9.140625" style="6"/>
  </cols>
  <sheetData>
    <row r="1" spans="1:33" ht="15.75" customHeight="1" x14ac:dyDescent="0.25"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3" ht="15.75" customHeight="1" x14ac:dyDescent="0.25"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3" ht="28.5" customHeight="1" x14ac:dyDescent="0.35">
      <c r="A3" s="7"/>
      <c r="D3" s="8" t="s">
        <v>297</v>
      </c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F3" s="5" t="s">
        <v>297</v>
      </c>
    </row>
    <row r="4" spans="1:33" ht="15.75" customHeight="1" x14ac:dyDescent="0.25">
      <c r="A4" s="7"/>
      <c r="D4" s="11"/>
      <c r="E4" s="12"/>
      <c r="F4" s="12"/>
      <c r="J4" s="13"/>
      <c r="K4" s="13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3" ht="18.75" x14ac:dyDescent="0.25">
      <c r="A5" s="7"/>
      <c r="D5" s="15" t="s">
        <v>0</v>
      </c>
      <c r="E5" s="16"/>
      <c r="F5" s="12"/>
      <c r="G5" s="17" t="s">
        <v>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3"/>
      <c r="AB5" s="19" t="s">
        <v>2</v>
      </c>
      <c r="AC5" s="20"/>
    </row>
    <row r="6" spans="1:33" ht="15.75" customHeight="1" x14ac:dyDescent="0.25">
      <c r="A6" s="7"/>
      <c r="C6" s="21" t="s">
        <v>3</v>
      </c>
      <c r="D6" s="22"/>
      <c r="E6" s="23" t="s">
        <v>4</v>
      </c>
      <c r="F6" s="24" t="s">
        <v>5</v>
      </c>
      <c r="G6" s="25">
        <v>2015</v>
      </c>
      <c r="H6" s="26">
        <v>2016</v>
      </c>
      <c r="I6" s="26">
        <v>2017</v>
      </c>
      <c r="J6" s="26">
        <v>2018</v>
      </c>
      <c r="K6" s="26">
        <v>2019</v>
      </c>
      <c r="L6" s="26">
        <v>2020</v>
      </c>
      <c r="M6" s="26">
        <v>2021</v>
      </c>
      <c r="N6" s="26">
        <v>2022</v>
      </c>
      <c r="O6" s="26">
        <v>2023</v>
      </c>
      <c r="P6" s="26">
        <v>2024</v>
      </c>
      <c r="Q6" s="26">
        <v>2025</v>
      </c>
      <c r="R6" s="26">
        <v>2026</v>
      </c>
      <c r="S6" s="26">
        <v>2027</v>
      </c>
      <c r="T6" s="26">
        <v>2028</v>
      </c>
      <c r="U6" s="26">
        <v>2029</v>
      </c>
      <c r="V6" s="26">
        <v>2030</v>
      </c>
      <c r="W6" s="26">
        <v>2031</v>
      </c>
      <c r="X6" s="26">
        <v>2032</v>
      </c>
      <c r="Y6" s="26">
        <v>2033</v>
      </c>
      <c r="Z6" s="26">
        <v>2034</v>
      </c>
      <c r="AA6" s="13"/>
      <c r="AB6" s="27" t="s">
        <v>6</v>
      </c>
      <c r="AC6" s="27" t="s">
        <v>7</v>
      </c>
      <c r="AE6" s="28"/>
    </row>
    <row r="7" spans="1:33" ht="15.75" customHeight="1" x14ac:dyDescent="0.25">
      <c r="A7" s="7"/>
      <c r="D7" s="29" t="s">
        <v>8</v>
      </c>
      <c r="E7" s="30" t="s">
        <v>9</v>
      </c>
      <c r="F7" s="31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13"/>
      <c r="AB7" s="32"/>
      <c r="AC7" s="34"/>
      <c r="AE7" s="28"/>
    </row>
    <row r="8" spans="1:33" ht="15.75" hidden="1" customHeight="1" x14ac:dyDescent="0.25">
      <c r="A8" s="35"/>
      <c r="B8" s="36">
        <f t="shared" ref="B8:B73" si="0">COUNTIF(G8:Z8,"&lt;&gt;0")</f>
        <v>0</v>
      </c>
      <c r="C8" s="37" t="str">
        <f t="shared" ref="C8:C31" si="1">IF(B8=0,"hide","")</f>
        <v>hide</v>
      </c>
      <c r="D8" s="140"/>
      <c r="E8" s="38" t="s">
        <v>10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40"/>
      <c r="AB8" s="39">
        <v>0</v>
      </c>
      <c r="AC8" s="39">
        <v>0</v>
      </c>
      <c r="AD8" s="41"/>
      <c r="AE8" s="41"/>
      <c r="AF8" s="41"/>
      <c r="AG8" s="42"/>
    </row>
    <row r="9" spans="1:33" ht="15.75" hidden="1" customHeight="1" x14ac:dyDescent="0.25">
      <c r="A9" s="35"/>
      <c r="B9" s="36">
        <f t="shared" si="0"/>
        <v>0</v>
      </c>
      <c r="C9" s="37" t="str">
        <f t="shared" si="1"/>
        <v>hide</v>
      </c>
      <c r="D9" s="140"/>
      <c r="E9" s="38" t="s">
        <v>11</v>
      </c>
      <c r="F9" s="43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40"/>
      <c r="AB9" s="39">
        <v>0</v>
      </c>
      <c r="AC9" s="39">
        <v>0</v>
      </c>
      <c r="AD9" s="41"/>
      <c r="AE9" s="41"/>
      <c r="AF9" s="41"/>
      <c r="AG9" s="42"/>
    </row>
    <row r="10" spans="1:33" ht="15.75" hidden="1" customHeight="1" x14ac:dyDescent="0.25">
      <c r="A10" s="35"/>
      <c r="B10" s="36">
        <f t="shared" si="0"/>
        <v>0</v>
      </c>
      <c r="C10" s="37" t="str">
        <f t="shared" si="1"/>
        <v>hide</v>
      </c>
      <c r="D10" s="140"/>
      <c r="E10" s="38" t="s">
        <v>12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40"/>
      <c r="AB10" s="39">
        <v>0</v>
      </c>
      <c r="AC10" s="39">
        <v>0</v>
      </c>
      <c r="AD10" s="41"/>
      <c r="AE10" s="41"/>
      <c r="AF10" s="41"/>
      <c r="AG10" s="42"/>
    </row>
    <row r="11" spans="1:33" ht="15.75" hidden="1" customHeight="1" x14ac:dyDescent="0.25">
      <c r="A11" s="35"/>
      <c r="B11" s="36">
        <f t="shared" si="0"/>
        <v>0</v>
      </c>
      <c r="C11" s="37" t="str">
        <f t="shared" si="1"/>
        <v>hide</v>
      </c>
      <c r="D11" s="140"/>
      <c r="E11" s="38" t="s">
        <v>13</v>
      </c>
      <c r="F11" s="44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40"/>
      <c r="AB11" s="39">
        <v>0</v>
      </c>
      <c r="AC11" s="39">
        <v>0</v>
      </c>
      <c r="AD11" s="41"/>
      <c r="AE11" s="41"/>
      <c r="AF11" s="41"/>
      <c r="AG11" s="42"/>
    </row>
    <row r="12" spans="1:33" ht="15.75" hidden="1" customHeight="1" x14ac:dyDescent="0.25">
      <c r="A12" s="35"/>
      <c r="B12" s="36">
        <f t="shared" si="0"/>
        <v>0</v>
      </c>
      <c r="C12" s="37" t="str">
        <f t="shared" si="1"/>
        <v>hide</v>
      </c>
      <c r="D12" s="140"/>
      <c r="E12" s="38" t="s">
        <v>14</v>
      </c>
      <c r="F12" s="43"/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40"/>
      <c r="AB12" s="39">
        <v>0</v>
      </c>
      <c r="AC12" s="39">
        <v>0</v>
      </c>
      <c r="AD12" s="41"/>
      <c r="AE12" s="41"/>
      <c r="AF12" s="41"/>
      <c r="AG12" s="42"/>
    </row>
    <row r="13" spans="1:33" ht="15.75" hidden="1" customHeight="1" x14ac:dyDescent="0.25">
      <c r="A13" s="35"/>
      <c r="B13" s="36">
        <f t="shared" si="0"/>
        <v>0</v>
      </c>
      <c r="C13" s="37" t="str">
        <f t="shared" si="1"/>
        <v>hide</v>
      </c>
      <c r="D13" s="140"/>
      <c r="E13" s="38" t="s">
        <v>15</v>
      </c>
      <c r="F13" s="43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40"/>
      <c r="AB13" s="39">
        <v>0</v>
      </c>
      <c r="AC13" s="39">
        <v>0</v>
      </c>
      <c r="AD13" s="41"/>
      <c r="AE13" s="41"/>
      <c r="AF13" s="41"/>
      <c r="AG13" s="42"/>
    </row>
    <row r="14" spans="1:33" ht="15.75" hidden="1" customHeight="1" x14ac:dyDescent="0.25">
      <c r="A14" s="35"/>
      <c r="B14" s="36">
        <f t="shared" si="0"/>
        <v>0</v>
      </c>
      <c r="C14" s="37" t="str">
        <f t="shared" si="1"/>
        <v>hide</v>
      </c>
      <c r="D14" s="140"/>
      <c r="E14" s="38" t="s">
        <v>16</v>
      </c>
      <c r="F14" s="43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40"/>
      <c r="AB14" s="39">
        <v>0</v>
      </c>
      <c r="AC14" s="39">
        <v>0</v>
      </c>
      <c r="AD14" s="41"/>
      <c r="AE14" s="41"/>
      <c r="AF14" s="41"/>
      <c r="AG14" s="42"/>
    </row>
    <row r="15" spans="1:33" ht="15.75" hidden="1" customHeight="1" x14ac:dyDescent="0.25">
      <c r="A15" s="35"/>
      <c r="B15" s="36">
        <f t="shared" si="0"/>
        <v>0</v>
      </c>
      <c r="C15" s="37" t="str">
        <f t="shared" si="1"/>
        <v>hide</v>
      </c>
      <c r="D15" s="140"/>
      <c r="E15" s="38" t="s">
        <v>17</v>
      </c>
      <c r="F15" s="43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40"/>
      <c r="AB15" s="39">
        <v>0</v>
      </c>
      <c r="AC15" s="39">
        <v>0</v>
      </c>
      <c r="AD15" s="41"/>
      <c r="AE15" s="41"/>
      <c r="AF15" s="41"/>
      <c r="AG15" s="42"/>
    </row>
    <row r="16" spans="1:33" ht="15.75" hidden="1" customHeight="1" x14ac:dyDescent="0.25">
      <c r="A16" s="35"/>
      <c r="B16" s="36">
        <f t="shared" si="0"/>
        <v>0</v>
      </c>
      <c r="C16" s="37" t="str">
        <f t="shared" si="1"/>
        <v>hide</v>
      </c>
      <c r="D16" s="140"/>
      <c r="E16" s="38" t="s">
        <v>18</v>
      </c>
      <c r="F16" s="43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40"/>
      <c r="AB16" s="39">
        <v>0</v>
      </c>
      <c r="AC16" s="39">
        <v>0</v>
      </c>
      <c r="AD16" s="41"/>
      <c r="AE16" s="41"/>
      <c r="AF16" s="41"/>
      <c r="AG16" s="42"/>
    </row>
    <row r="17" spans="1:33" ht="15.75" hidden="1" customHeight="1" x14ac:dyDescent="0.25">
      <c r="A17" s="35"/>
      <c r="B17" s="36">
        <f t="shared" si="0"/>
        <v>0</v>
      </c>
      <c r="C17" s="37" t="str">
        <f t="shared" si="1"/>
        <v>hide</v>
      </c>
      <c r="D17" s="140"/>
      <c r="E17" s="38" t="s">
        <v>19</v>
      </c>
      <c r="F17" s="45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40"/>
      <c r="AB17" s="39">
        <v>0</v>
      </c>
      <c r="AC17" s="39">
        <v>0</v>
      </c>
      <c r="AD17" s="41"/>
      <c r="AE17" s="41"/>
      <c r="AF17" s="41"/>
      <c r="AG17" s="42"/>
    </row>
    <row r="18" spans="1:33" ht="15.75" hidden="1" customHeight="1" x14ac:dyDescent="0.25">
      <c r="A18" s="35"/>
      <c r="B18" s="36">
        <f t="shared" si="0"/>
        <v>0</v>
      </c>
      <c r="C18" s="37" t="str">
        <f t="shared" si="1"/>
        <v>hide</v>
      </c>
      <c r="D18" s="140"/>
      <c r="E18" s="38" t="s">
        <v>20</v>
      </c>
      <c r="F18" s="45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40"/>
      <c r="AB18" s="39">
        <v>0</v>
      </c>
      <c r="AC18" s="39">
        <v>0</v>
      </c>
      <c r="AD18" s="41"/>
      <c r="AE18" s="41"/>
      <c r="AF18" s="41"/>
      <c r="AG18" s="42"/>
    </row>
    <row r="19" spans="1:33" ht="15.75" hidden="1" customHeight="1" x14ac:dyDescent="0.25">
      <c r="A19" s="35"/>
      <c r="B19" s="36">
        <f t="shared" si="0"/>
        <v>0</v>
      </c>
      <c r="C19" s="37" t="str">
        <f t="shared" si="1"/>
        <v>hide</v>
      </c>
      <c r="D19" s="140"/>
      <c r="E19" s="38" t="s">
        <v>21</v>
      </c>
      <c r="F19" s="43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40"/>
      <c r="AB19" s="39">
        <v>0</v>
      </c>
      <c r="AC19" s="39">
        <v>0</v>
      </c>
      <c r="AD19" s="41"/>
      <c r="AE19" s="41"/>
      <c r="AF19" s="41"/>
      <c r="AG19" s="42"/>
    </row>
    <row r="20" spans="1:33" ht="15.75" hidden="1" customHeight="1" x14ac:dyDescent="0.25">
      <c r="A20" s="35"/>
      <c r="B20" s="36">
        <f t="shared" si="0"/>
        <v>0</v>
      </c>
      <c r="C20" s="37" t="str">
        <f t="shared" si="1"/>
        <v>hide</v>
      </c>
      <c r="D20" s="140"/>
      <c r="E20" s="38" t="s">
        <v>22</v>
      </c>
      <c r="F20" s="43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40"/>
      <c r="AB20" s="39">
        <v>0</v>
      </c>
      <c r="AC20" s="39">
        <v>0</v>
      </c>
      <c r="AD20" s="41"/>
      <c r="AE20" s="41"/>
      <c r="AF20" s="41"/>
      <c r="AG20" s="42"/>
    </row>
    <row r="21" spans="1:33" ht="15.75" hidden="1" customHeight="1" x14ac:dyDescent="0.25">
      <c r="A21" s="35"/>
      <c r="B21" s="36">
        <f t="shared" si="0"/>
        <v>0</v>
      </c>
      <c r="C21" s="37" t="str">
        <f t="shared" si="1"/>
        <v>hide</v>
      </c>
      <c r="D21" s="140"/>
      <c r="E21" s="38" t="s">
        <v>23</v>
      </c>
      <c r="F21" s="43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0"/>
      <c r="AB21" s="39">
        <v>0</v>
      </c>
      <c r="AC21" s="39">
        <v>0</v>
      </c>
      <c r="AD21" s="41"/>
      <c r="AE21" s="41"/>
      <c r="AF21" s="41"/>
      <c r="AG21" s="42"/>
    </row>
    <row r="22" spans="1:33" ht="15.75" hidden="1" customHeight="1" x14ac:dyDescent="0.25">
      <c r="A22" s="35"/>
      <c r="B22" s="36">
        <f t="shared" si="0"/>
        <v>0</v>
      </c>
      <c r="C22" s="37" t="str">
        <f t="shared" si="1"/>
        <v>hide</v>
      </c>
      <c r="D22" s="140"/>
      <c r="E22" s="38" t="s">
        <v>24</v>
      </c>
      <c r="F22" s="43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40"/>
      <c r="AB22" s="39">
        <v>0</v>
      </c>
      <c r="AC22" s="39">
        <v>0</v>
      </c>
      <c r="AD22" s="41"/>
      <c r="AE22" s="41"/>
      <c r="AF22" s="41"/>
      <c r="AG22" s="42"/>
    </row>
    <row r="23" spans="1:33" ht="15.75" hidden="1" customHeight="1" x14ac:dyDescent="0.25">
      <c r="A23" s="35"/>
      <c r="B23" s="36">
        <f t="shared" si="0"/>
        <v>0</v>
      </c>
      <c r="C23" s="37" t="str">
        <f t="shared" si="1"/>
        <v>hide</v>
      </c>
      <c r="D23" s="140"/>
      <c r="E23" s="38" t="s">
        <v>25</v>
      </c>
      <c r="F23" s="43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40"/>
      <c r="AB23" s="39">
        <v>0</v>
      </c>
      <c r="AC23" s="39">
        <v>0</v>
      </c>
      <c r="AD23" s="41"/>
      <c r="AE23" s="41"/>
      <c r="AF23" s="41"/>
      <c r="AG23" s="42"/>
    </row>
    <row r="24" spans="1:33" ht="15.75" hidden="1" customHeight="1" x14ac:dyDescent="0.25">
      <c r="A24" s="35"/>
      <c r="B24" s="36">
        <f t="shared" si="0"/>
        <v>0</v>
      </c>
      <c r="C24" s="37" t="str">
        <f t="shared" si="1"/>
        <v>hide</v>
      </c>
      <c r="D24" s="140"/>
      <c r="E24" s="38" t="s">
        <v>26</v>
      </c>
      <c r="F24" s="43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40"/>
      <c r="AB24" s="39">
        <v>0</v>
      </c>
      <c r="AC24" s="39">
        <v>0</v>
      </c>
      <c r="AD24" s="41"/>
      <c r="AE24" s="41"/>
      <c r="AF24" s="41"/>
      <c r="AG24" s="42"/>
    </row>
    <row r="25" spans="1:33" ht="15.75" hidden="1" customHeight="1" x14ac:dyDescent="0.25">
      <c r="A25" s="35"/>
      <c r="B25" s="36">
        <f t="shared" si="0"/>
        <v>0</v>
      </c>
      <c r="C25" s="37" t="str">
        <f t="shared" si="1"/>
        <v>hide</v>
      </c>
      <c r="D25" s="140"/>
      <c r="E25" s="38" t="s">
        <v>27</v>
      </c>
      <c r="F25" s="43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40"/>
      <c r="AB25" s="39">
        <v>0</v>
      </c>
      <c r="AC25" s="39">
        <v>0</v>
      </c>
      <c r="AD25" s="41"/>
      <c r="AE25" s="41"/>
      <c r="AF25" s="41"/>
      <c r="AG25" s="42"/>
    </row>
    <row r="26" spans="1:33" ht="15.75" hidden="1" customHeight="1" x14ac:dyDescent="0.25">
      <c r="A26" s="35"/>
      <c r="B26" s="36">
        <f t="shared" si="0"/>
        <v>0</v>
      </c>
      <c r="C26" s="37" t="str">
        <f t="shared" si="1"/>
        <v>hide</v>
      </c>
      <c r="D26" s="140"/>
      <c r="E26" s="38" t="s">
        <v>28</v>
      </c>
      <c r="F26" s="43"/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40"/>
      <c r="AB26" s="39">
        <v>0</v>
      </c>
      <c r="AC26" s="39">
        <v>0</v>
      </c>
      <c r="AD26" s="41"/>
      <c r="AE26" s="41"/>
      <c r="AF26" s="41"/>
      <c r="AG26" s="42"/>
    </row>
    <row r="27" spans="1:33" ht="15.75" hidden="1" customHeight="1" x14ac:dyDescent="0.25">
      <c r="A27" s="35"/>
      <c r="B27" s="36">
        <f t="shared" si="0"/>
        <v>0</v>
      </c>
      <c r="C27" s="37" t="str">
        <f t="shared" si="1"/>
        <v>hide</v>
      </c>
      <c r="D27" s="140"/>
      <c r="E27" s="38" t="s">
        <v>29</v>
      </c>
      <c r="F27" s="46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40"/>
      <c r="AB27" s="39">
        <v>0</v>
      </c>
      <c r="AC27" s="39">
        <v>0</v>
      </c>
      <c r="AD27" s="41"/>
      <c r="AE27" s="41"/>
      <c r="AF27" s="41"/>
      <c r="AG27" s="42"/>
    </row>
    <row r="28" spans="1:33" ht="15.75" hidden="1" customHeight="1" x14ac:dyDescent="0.25">
      <c r="A28" s="35"/>
      <c r="B28" s="36">
        <f t="shared" si="0"/>
        <v>0</v>
      </c>
      <c r="C28" s="37" t="str">
        <f t="shared" si="1"/>
        <v>hide</v>
      </c>
      <c r="D28" s="141"/>
      <c r="E28" s="38" t="s">
        <v>30</v>
      </c>
      <c r="F28" s="43" t="s">
        <v>31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9"/>
      <c r="AB28" s="39">
        <v>0</v>
      </c>
      <c r="AC28" s="39">
        <v>0</v>
      </c>
      <c r="AE28" s="28" t="s">
        <v>32</v>
      </c>
    </row>
    <row r="29" spans="1:33" ht="15.75" hidden="1" customHeight="1" x14ac:dyDescent="0.25">
      <c r="A29" s="35"/>
      <c r="B29" s="36">
        <f t="shared" si="0"/>
        <v>0</v>
      </c>
      <c r="C29" s="37" t="str">
        <f t="shared" si="1"/>
        <v>hide</v>
      </c>
      <c r="D29" s="141"/>
      <c r="E29" s="50" t="s">
        <v>33</v>
      </c>
      <c r="F29" s="39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9"/>
      <c r="AB29" s="39">
        <v>0</v>
      </c>
      <c r="AC29" s="39">
        <v>0</v>
      </c>
      <c r="AE29" s="28" t="s">
        <v>32</v>
      </c>
    </row>
    <row r="30" spans="1:33" ht="15.75" hidden="1" customHeight="1" x14ac:dyDescent="0.25">
      <c r="A30" s="35"/>
      <c r="B30" s="36">
        <f t="shared" si="0"/>
        <v>0</v>
      </c>
      <c r="C30" s="37" t="str">
        <f t="shared" si="1"/>
        <v>hide</v>
      </c>
      <c r="D30" s="141"/>
      <c r="E30" s="50" t="s">
        <v>34</v>
      </c>
      <c r="F30" s="48"/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9"/>
      <c r="AB30" s="39">
        <v>0</v>
      </c>
      <c r="AC30" s="39">
        <v>0</v>
      </c>
      <c r="AE30" s="28"/>
    </row>
    <row r="31" spans="1:33" ht="15.75" customHeight="1" x14ac:dyDescent="0.25">
      <c r="A31" s="35"/>
      <c r="B31" s="36">
        <f t="shared" si="0"/>
        <v>2</v>
      </c>
      <c r="C31" s="37" t="str">
        <f t="shared" si="1"/>
        <v/>
      </c>
      <c r="D31" s="141"/>
      <c r="E31" s="50" t="s">
        <v>35</v>
      </c>
      <c r="F31" s="43"/>
      <c r="G31" s="48">
        <v>0</v>
      </c>
      <c r="H31" s="48">
        <v>0</v>
      </c>
      <c r="I31" s="48">
        <v>0</v>
      </c>
      <c r="J31" s="48">
        <v>-285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285</v>
      </c>
      <c r="W31" s="48">
        <v>0</v>
      </c>
      <c r="X31" s="48">
        <v>0</v>
      </c>
      <c r="Y31" s="48">
        <v>0</v>
      </c>
      <c r="Z31" s="48">
        <v>0</v>
      </c>
      <c r="AA31" s="49"/>
      <c r="AB31" s="39">
        <v>-285</v>
      </c>
      <c r="AC31" s="39">
        <v>0</v>
      </c>
      <c r="AE31" s="28"/>
    </row>
    <row r="32" spans="1:33" ht="15.75" customHeight="1" x14ac:dyDescent="0.25">
      <c r="A32" s="35"/>
      <c r="B32" s="36"/>
      <c r="C32" s="37"/>
      <c r="D32" s="140"/>
      <c r="E32" s="30" t="s">
        <v>36</v>
      </c>
      <c r="F32" s="3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/>
      <c r="AA32" s="51"/>
      <c r="AB32" s="142"/>
      <c r="AC32" s="52"/>
      <c r="AD32" s="41"/>
      <c r="AE32" s="41"/>
      <c r="AF32" s="41"/>
      <c r="AG32" s="42"/>
    </row>
    <row r="33" spans="1:31" ht="15.75" hidden="1" customHeight="1" x14ac:dyDescent="0.25">
      <c r="A33" s="35"/>
      <c r="B33" s="36">
        <f t="shared" si="0"/>
        <v>0</v>
      </c>
      <c r="C33" s="37" t="str">
        <f t="shared" ref="C33:C96" si="2">IF(B33=0,"hide",IF(OR(AE33="Wind",AE33="DSM, Class 1"),"Detail",""))</f>
        <v>hide</v>
      </c>
      <c r="D33" s="141"/>
      <c r="E33" s="53" t="s">
        <v>37</v>
      </c>
      <c r="F33" s="45"/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9"/>
      <c r="AB33" s="39">
        <v>0</v>
      </c>
      <c r="AC33" s="39">
        <v>0</v>
      </c>
      <c r="AE33" s="28" t="s">
        <v>38</v>
      </c>
    </row>
    <row r="34" spans="1:31" ht="15.75" hidden="1" customHeight="1" x14ac:dyDescent="0.25">
      <c r="A34" s="35"/>
      <c r="B34" s="36">
        <f t="shared" si="0"/>
        <v>0</v>
      </c>
      <c r="C34" s="37" t="str">
        <f t="shared" si="2"/>
        <v>hide</v>
      </c>
      <c r="D34" s="141"/>
      <c r="E34" s="53" t="s">
        <v>39</v>
      </c>
      <c r="F34" s="45"/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9"/>
      <c r="AB34" s="39">
        <v>0</v>
      </c>
      <c r="AC34" s="39">
        <v>0</v>
      </c>
      <c r="AE34" s="28" t="s">
        <v>40</v>
      </c>
    </row>
    <row r="35" spans="1:31" ht="15.75" hidden="1" customHeight="1" x14ac:dyDescent="0.25">
      <c r="A35" s="35"/>
      <c r="B35" s="36">
        <f t="shared" si="0"/>
        <v>0</v>
      </c>
      <c r="C35" s="37" t="str">
        <f t="shared" si="2"/>
        <v>hide</v>
      </c>
      <c r="D35" s="141"/>
      <c r="E35" s="53" t="s">
        <v>41</v>
      </c>
      <c r="F35" s="45"/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9"/>
      <c r="AB35" s="39">
        <v>0</v>
      </c>
      <c r="AC35" s="39">
        <v>0</v>
      </c>
      <c r="AE35" s="28" t="s">
        <v>40</v>
      </c>
    </row>
    <row r="36" spans="1:31" ht="15.75" hidden="1" customHeight="1" x14ac:dyDescent="0.25">
      <c r="A36" s="35"/>
      <c r="B36" s="36">
        <f t="shared" si="0"/>
        <v>0</v>
      </c>
      <c r="C36" s="37" t="str">
        <f t="shared" si="2"/>
        <v>hide</v>
      </c>
      <c r="D36" s="141"/>
      <c r="E36" s="53" t="s">
        <v>42</v>
      </c>
      <c r="F36" s="45"/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9"/>
      <c r="AB36" s="39">
        <v>0</v>
      </c>
      <c r="AC36" s="39">
        <v>0</v>
      </c>
      <c r="AE36" s="28" t="s">
        <v>40</v>
      </c>
    </row>
    <row r="37" spans="1:31" ht="15.75" hidden="1" customHeight="1" x14ac:dyDescent="0.25">
      <c r="A37" s="35"/>
      <c r="B37" s="36">
        <f t="shared" si="0"/>
        <v>0</v>
      </c>
      <c r="C37" s="37" t="str">
        <f t="shared" si="2"/>
        <v>hide</v>
      </c>
      <c r="D37" s="141"/>
      <c r="E37" s="53" t="s">
        <v>42</v>
      </c>
      <c r="F37" s="45"/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9"/>
      <c r="AB37" s="39">
        <v>0</v>
      </c>
      <c r="AC37" s="39">
        <v>0</v>
      </c>
      <c r="AE37" s="28" t="s">
        <v>40</v>
      </c>
    </row>
    <row r="38" spans="1:31" ht="15.75" customHeight="1" x14ac:dyDescent="0.25">
      <c r="A38" s="35"/>
      <c r="B38" s="36">
        <f t="shared" si="0"/>
        <v>1</v>
      </c>
      <c r="C38" s="37" t="str">
        <f t="shared" si="2"/>
        <v/>
      </c>
      <c r="D38" s="141"/>
      <c r="E38" s="53" t="s">
        <v>43</v>
      </c>
      <c r="F38" s="45"/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-313.39999999999998</v>
      </c>
      <c r="W38" s="48">
        <v>0</v>
      </c>
      <c r="X38" s="48">
        <v>0</v>
      </c>
      <c r="Y38" s="48">
        <v>0</v>
      </c>
      <c r="Z38" s="48">
        <v>0</v>
      </c>
      <c r="AA38" s="49"/>
      <c r="AB38" s="39">
        <v>0</v>
      </c>
      <c r="AC38" s="39">
        <v>-313.39999999999998</v>
      </c>
      <c r="AE38" s="28" t="s">
        <v>40</v>
      </c>
    </row>
    <row r="39" spans="1:31" ht="15.75" customHeight="1" x14ac:dyDescent="0.25">
      <c r="A39" s="35"/>
      <c r="B39" s="36">
        <f t="shared" si="0"/>
        <v>1</v>
      </c>
      <c r="C39" s="37" t="str">
        <f t="shared" si="2"/>
        <v/>
      </c>
      <c r="D39" s="141"/>
      <c r="E39" s="53" t="s">
        <v>44</v>
      </c>
      <c r="F39" s="45"/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635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9"/>
      <c r="AB39" s="39">
        <v>0</v>
      </c>
      <c r="AC39" s="39">
        <v>635</v>
      </c>
      <c r="AE39" s="28" t="s">
        <v>40</v>
      </c>
    </row>
    <row r="40" spans="1:31" ht="15.75" hidden="1" customHeight="1" x14ac:dyDescent="0.25">
      <c r="A40" s="35"/>
      <c r="B40" s="36">
        <f t="shared" si="0"/>
        <v>0</v>
      </c>
      <c r="C40" s="37" t="str">
        <f t="shared" si="2"/>
        <v>hide</v>
      </c>
      <c r="D40" s="141"/>
      <c r="E40" s="53" t="s">
        <v>45</v>
      </c>
      <c r="F40" s="45"/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9"/>
      <c r="AB40" s="39">
        <v>0</v>
      </c>
      <c r="AC40" s="39">
        <v>0</v>
      </c>
      <c r="AE40" s="28" t="s">
        <v>40</v>
      </c>
    </row>
    <row r="41" spans="1:31" ht="15.75" hidden="1" customHeight="1" x14ac:dyDescent="0.25">
      <c r="A41" s="35"/>
      <c r="B41" s="36">
        <f t="shared" si="0"/>
        <v>0</v>
      </c>
      <c r="C41" s="37" t="str">
        <f t="shared" si="2"/>
        <v>hide</v>
      </c>
      <c r="D41" s="141"/>
      <c r="E41" s="53" t="s">
        <v>46</v>
      </c>
      <c r="F41" s="45"/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9"/>
      <c r="AB41" s="39">
        <v>0</v>
      </c>
      <c r="AC41" s="39">
        <v>0</v>
      </c>
      <c r="AE41" s="28" t="s">
        <v>32</v>
      </c>
    </row>
    <row r="42" spans="1:31" ht="15.75" customHeight="1" thickBot="1" x14ac:dyDescent="0.3">
      <c r="A42" s="35"/>
      <c r="B42" s="36">
        <f t="shared" si="0"/>
        <v>1</v>
      </c>
      <c r="C42" s="37" t="str">
        <f t="shared" si="2"/>
        <v/>
      </c>
      <c r="D42" s="141"/>
      <c r="E42" s="53" t="s">
        <v>47</v>
      </c>
      <c r="F42" s="45"/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-423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9"/>
      <c r="AB42" s="39">
        <v>0</v>
      </c>
      <c r="AC42" s="39">
        <v>-423</v>
      </c>
      <c r="AE42" s="28" t="s">
        <v>32</v>
      </c>
    </row>
    <row r="43" spans="1:31" ht="15.75" hidden="1" customHeight="1" x14ac:dyDescent="0.25">
      <c r="A43" s="35"/>
      <c r="B43" s="36">
        <f t="shared" si="0"/>
        <v>0</v>
      </c>
      <c r="C43" s="37" t="str">
        <f t="shared" si="2"/>
        <v>hide</v>
      </c>
      <c r="D43" s="141"/>
      <c r="E43" s="53" t="s">
        <v>48</v>
      </c>
      <c r="F43" s="45"/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9"/>
      <c r="AB43" s="39">
        <v>0</v>
      </c>
      <c r="AC43" s="39">
        <v>0</v>
      </c>
      <c r="AE43" s="28" t="s">
        <v>32</v>
      </c>
    </row>
    <row r="44" spans="1:31" ht="15.75" hidden="1" customHeight="1" x14ac:dyDescent="0.25">
      <c r="A44" s="35"/>
      <c r="B44" s="36">
        <f t="shared" si="0"/>
        <v>0</v>
      </c>
      <c r="C44" s="37" t="str">
        <f t="shared" si="2"/>
        <v>hide</v>
      </c>
      <c r="D44" s="141"/>
      <c r="E44" s="53" t="s">
        <v>49</v>
      </c>
      <c r="F44" s="45"/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9"/>
      <c r="AB44" s="39">
        <v>0</v>
      </c>
      <c r="AC44" s="39">
        <v>0</v>
      </c>
      <c r="AE44" s="28" t="s">
        <v>32</v>
      </c>
    </row>
    <row r="45" spans="1:31" ht="15.75" hidden="1" customHeight="1" x14ac:dyDescent="0.25">
      <c r="A45" s="35"/>
      <c r="B45" s="36">
        <f t="shared" si="0"/>
        <v>0</v>
      </c>
      <c r="C45" s="37" t="str">
        <f t="shared" si="2"/>
        <v>hide</v>
      </c>
      <c r="D45" s="141"/>
      <c r="E45" s="53" t="s">
        <v>50</v>
      </c>
      <c r="F45" s="45"/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9"/>
      <c r="AB45" s="39">
        <v>0</v>
      </c>
      <c r="AC45" s="39">
        <v>0</v>
      </c>
      <c r="AE45" s="28" t="s">
        <v>32</v>
      </c>
    </row>
    <row r="46" spans="1:31" ht="15.75" hidden="1" customHeight="1" x14ac:dyDescent="0.25">
      <c r="A46" s="35"/>
      <c r="B46" s="36">
        <f t="shared" si="0"/>
        <v>0</v>
      </c>
      <c r="C46" s="37" t="str">
        <f t="shared" si="2"/>
        <v>hide</v>
      </c>
      <c r="D46" s="141"/>
      <c r="E46" s="53" t="s">
        <v>51</v>
      </c>
      <c r="F46" s="45"/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9"/>
      <c r="AB46" s="39">
        <v>0</v>
      </c>
      <c r="AC46" s="39">
        <v>0</v>
      </c>
      <c r="AE46" s="28" t="s">
        <v>32</v>
      </c>
    </row>
    <row r="47" spans="1:31" ht="15.75" hidden="1" customHeight="1" x14ac:dyDescent="0.25">
      <c r="A47" s="35"/>
      <c r="B47" s="36">
        <f t="shared" si="0"/>
        <v>0</v>
      </c>
      <c r="C47" s="37" t="str">
        <f t="shared" si="2"/>
        <v>hide</v>
      </c>
      <c r="D47" s="141"/>
      <c r="E47" s="53" t="s">
        <v>52</v>
      </c>
      <c r="F47" s="45"/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9"/>
      <c r="AB47" s="39">
        <v>0</v>
      </c>
      <c r="AC47" s="39">
        <v>0</v>
      </c>
      <c r="AE47" s="28" t="s">
        <v>32</v>
      </c>
    </row>
    <row r="48" spans="1:31" ht="15.75" hidden="1" customHeight="1" x14ac:dyDescent="0.25">
      <c r="A48" s="35"/>
      <c r="B48" s="36">
        <f t="shared" si="0"/>
        <v>0</v>
      </c>
      <c r="C48" s="37" t="str">
        <f t="shared" si="2"/>
        <v>hide</v>
      </c>
      <c r="D48" s="141"/>
      <c r="E48" s="53" t="s">
        <v>53</v>
      </c>
      <c r="F48" s="45"/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9"/>
      <c r="AB48" s="39">
        <v>0</v>
      </c>
      <c r="AC48" s="39">
        <v>0</v>
      </c>
      <c r="AE48" s="28" t="s">
        <v>32</v>
      </c>
    </row>
    <row r="49" spans="1:31" ht="15.75" hidden="1" customHeight="1" x14ac:dyDescent="0.25">
      <c r="A49" s="35"/>
      <c r="B49" s="36">
        <f t="shared" si="0"/>
        <v>0</v>
      </c>
      <c r="C49" s="37" t="str">
        <f t="shared" si="2"/>
        <v>hide</v>
      </c>
      <c r="D49" s="141"/>
      <c r="E49" s="53" t="s">
        <v>54</v>
      </c>
      <c r="F49" s="45"/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9"/>
      <c r="AB49" s="39">
        <v>0</v>
      </c>
      <c r="AC49" s="39">
        <v>0</v>
      </c>
      <c r="AE49" s="28" t="s">
        <v>32</v>
      </c>
    </row>
    <row r="50" spans="1:31" ht="15.75" hidden="1" customHeight="1" x14ac:dyDescent="0.25">
      <c r="A50" s="35"/>
      <c r="B50" s="36">
        <f t="shared" si="0"/>
        <v>0</v>
      </c>
      <c r="C50" s="37" t="str">
        <f t="shared" si="2"/>
        <v>hide</v>
      </c>
      <c r="D50" s="141"/>
      <c r="E50" s="53" t="s">
        <v>55</v>
      </c>
      <c r="F50" s="45"/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9"/>
      <c r="AB50" s="39">
        <v>0</v>
      </c>
      <c r="AC50" s="39">
        <v>0</v>
      </c>
      <c r="AE50" s="28" t="s">
        <v>32</v>
      </c>
    </row>
    <row r="51" spans="1:31" ht="15.75" hidden="1" customHeight="1" x14ac:dyDescent="0.25">
      <c r="A51" s="35"/>
      <c r="B51" s="36">
        <f t="shared" si="0"/>
        <v>0</v>
      </c>
      <c r="C51" s="37" t="str">
        <f t="shared" si="2"/>
        <v>hide</v>
      </c>
      <c r="D51" s="141"/>
      <c r="E51" s="53" t="s">
        <v>56</v>
      </c>
      <c r="F51" s="45"/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9"/>
      <c r="AB51" s="39">
        <v>0</v>
      </c>
      <c r="AC51" s="39">
        <v>0</v>
      </c>
      <c r="AE51" s="28" t="s">
        <v>32</v>
      </c>
    </row>
    <row r="52" spans="1:31" ht="15.75" hidden="1" customHeight="1" x14ac:dyDescent="0.25">
      <c r="A52" s="35"/>
      <c r="B52" s="36">
        <f t="shared" si="0"/>
        <v>0</v>
      </c>
      <c r="C52" s="37" t="str">
        <f t="shared" si="2"/>
        <v>hide</v>
      </c>
      <c r="D52" s="141"/>
      <c r="E52" s="53" t="s">
        <v>57</v>
      </c>
      <c r="F52" s="45"/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9"/>
      <c r="AB52" s="39">
        <v>0</v>
      </c>
      <c r="AC52" s="39">
        <v>0</v>
      </c>
      <c r="AE52" s="28" t="s">
        <v>32</v>
      </c>
    </row>
    <row r="53" spans="1:31" ht="15.75" hidden="1" customHeight="1" x14ac:dyDescent="0.25">
      <c r="A53" s="35"/>
      <c r="B53" s="36">
        <f t="shared" si="0"/>
        <v>0</v>
      </c>
      <c r="C53" s="37" t="str">
        <f t="shared" si="2"/>
        <v>hide</v>
      </c>
      <c r="D53" s="141"/>
      <c r="E53" s="53" t="s">
        <v>58</v>
      </c>
      <c r="F53" s="45" t="s">
        <v>31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9"/>
      <c r="AB53" s="39">
        <v>0</v>
      </c>
      <c r="AC53" s="39">
        <v>0</v>
      </c>
      <c r="AE53" s="54" t="s">
        <v>32</v>
      </c>
    </row>
    <row r="54" spans="1:31" ht="15.75" hidden="1" customHeight="1" x14ac:dyDescent="0.25">
      <c r="A54" s="35"/>
      <c r="B54" s="36">
        <f t="shared" si="0"/>
        <v>0</v>
      </c>
      <c r="C54" s="37" t="str">
        <f t="shared" si="2"/>
        <v>hide</v>
      </c>
      <c r="D54" s="141"/>
      <c r="E54" s="53" t="s">
        <v>59</v>
      </c>
      <c r="F54" s="45"/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9"/>
      <c r="AB54" s="39">
        <v>0</v>
      </c>
      <c r="AC54" s="39">
        <v>0</v>
      </c>
      <c r="AE54" s="54" t="s">
        <v>32</v>
      </c>
    </row>
    <row r="55" spans="1:31" ht="15.75" hidden="1" customHeight="1" x14ac:dyDescent="0.25">
      <c r="A55" s="35"/>
      <c r="B55" s="36">
        <f t="shared" si="0"/>
        <v>0</v>
      </c>
      <c r="C55" s="37" t="str">
        <f t="shared" si="2"/>
        <v>hide</v>
      </c>
      <c r="D55" s="141"/>
      <c r="E55" s="53" t="s">
        <v>60</v>
      </c>
      <c r="F55" s="45"/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9"/>
      <c r="AB55" s="39">
        <v>0</v>
      </c>
      <c r="AC55" s="39">
        <v>0</v>
      </c>
      <c r="AE55" s="54" t="s">
        <v>32</v>
      </c>
    </row>
    <row r="56" spans="1:31" ht="15.75" hidden="1" customHeight="1" x14ac:dyDescent="0.25">
      <c r="A56" s="35"/>
      <c r="B56" s="36">
        <f t="shared" si="0"/>
        <v>0</v>
      </c>
      <c r="C56" s="37" t="str">
        <f t="shared" si="2"/>
        <v>hide</v>
      </c>
      <c r="D56" s="141"/>
      <c r="E56" s="53" t="s">
        <v>61</v>
      </c>
      <c r="F56" s="45"/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9"/>
      <c r="AB56" s="39">
        <v>0</v>
      </c>
      <c r="AC56" s="39">
        <v>0</v>
      </c>
      <c r="AE56" s="54" t="s">
        <v>32</v>
      </c>
    </row>
    <row r="57" spans="1:31" ht="15.75" hidden="1" customHeight="1" x14ac:dyDescent="0.25">
      <c r="A57" s="35"/>
      <c r="B57" s="36">
        <f t="shared" si="0"/>
        <v>0</v>
      </c>
      <c r="C57" s="37" t="str">
        <f t="shared" si="2"/>
        <v>hide</v>
      </c>
      <c r="D57" s="141"/>
      <c r="E57" s="53" t="s">
        <v>42</v>
      </c>
      <c r="F57" s="45"/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9"/>
      <c r="AB57" s="39">
        <v>0</v>
      </c>
      <c r="AC57" s="39">
        <v>0</v>
      </c>
      <c r="AE57" s="28" t="s">
        <v>32</v>
      </c>
    </row>
    <row r="58" spans="1:31" ht="15.75" hidden="1" customHeight="1" x14ac:dyDescent="0.25">
      <c r="A58" s="35"/>
      <c r="B58" s="36">
        <f t="shared" si="0"/>
        <v>0</v>
      </c>
      <c r="C58" s="37" t="str">
        <f t="shared" si="2"/>
        <v>hide</v>
      </c>
      <c r="D58" s="141"/>
      <c r="E58" s="53" t="s">
        <v>62</v>
      </c>
      <c r="F58" s="45"/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9"/>
      <c r="AB58" s="39">
        <v>0</v>
      </c>
      <c r="AC58" s="39">
        <v>0</v>
      </c>
      <c r="AE58" s="28" t="s">
        <v>32</v>
      </c>
    </row>
    <row r="59" spans="1:31" ht="15.75" hidden="1" customHeight="1" x14ac:dyDescent="0.25">
      <c r="A59" s="35"/>
      <c r="B59" s="36">
        <f t="shared" si="0"/>
        <v>0</v>
      </c>
      <c r="C59" s="37" t="str">
        <f t="shared" si="2"/>
        <v>hide</v>
      </c>
      <c r="D59" s="141"/>
      <c r="E59" s="53" t="s">
        <v>63</v>
      </c>
      <c r="F59" s="45"/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9"/>
      <c r="AB59" s="39">
        <v>0</v>
      </c>
      <c r="AC59" s="39">
        <v>0</v>
      </c>
      <c r="AE59" s="28" t="s">
        <v>32</v>
      </c>
    </row>
    <row r="60" spans="1:31" ht="15.75" hidden="1" customHeight="1" x14ac:dyDescent="0.25">
      <c r="A60" s="35"/>
      <c r="B60" s="36">
        <f t="shared" si="0"/>
        <v>0</v>
      </c>
      <c r="C60" s="37" t="str">
        <f t="shared" si="2"/>
        <v>hide</v>
      </c>
      <c r="D60" s="141"/>
      <c r="E60" s="53" t="s">
        <v>64</v>
      </c>
      <c r="F60" s="45"/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9"/>
      <c r="AB60" s="39">
        <v>0</v>
      </c>
      <c r="AC60" s="39">
        <v>0</v>
      </c>
      <c r="AE60" s="28" t="s">
        <v>32</v>
      </c>
    </row>
    <row r="61" spans="1:31" ht="15.75" hidden="1" customHeight="1" x14ac:dyDescent="0.25">
      <c r="A61" s="35"/>
      <c r="B61" s="36">
        <f t="shared" si="0"/>
        <v>0</v>
      </c>
      <c r="C61" s="37" t="str">
        <f t="shared" si="2"/>
        <v>hide</v>
      </c>
      <c r="D61" s="141"/>
      <c r="E61" s="53" t="s">
        <v>65</v>
      </c>
      <c r="F61" s="45"/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9"/>
      <c r="AB61" s="39">
        <v>0</v>
      </c>
      <c r="AC61" s="39">
        <v>0</v>
      </c>
      <c r="AE61" s="28" t="s">
        <v>32</v>
      </c>
    </row>
    <row r="62" spans="1:31" ht="15.75" hidden="1" customHeight="1" x14ac:dyDescent="0.25">
      <c r="A62" s="35"/>
      <c r="B62" s="36">
        <f t="shared" si="0"/>
        <v>0</v>
      </c>
      <c r="C62" s="37" t="str">
        <f t="shared" si="2"/>
        <v>hide</v>
      </c>
      <c r="D62" s="141"/>
      <c r="E62" s="53" t="s">
        <v>66</v>
      </c>
      <c r="F62" s="45"/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9"/>
      <c r="AB62" s="39">
        <v>0</v>
      </c>
      <c r="AC62" s="39">
        <v>0</v>
      </c>
      <c r="AE62" s="28" t="s">
        <v>32</v>
      </c>
    </row>
    <row r="63" spans="1:31" ht="15.75" hidden="1" customHeight="1" x14ac:dyDescent="0.25">
      <c r="A63" s="35"/>
      <c r="B63" s="36">
        <f t="shared" si="0"/>
        <v>0</v>
      </c>
      <c r="C63" s="37" t="str">
        <f t="shared" si="2"/>
        <v>hide</v>
      </c>
      <c r="D63" s="141"/>
      <c r="E63" s="53" t="s">
        <v>67</v>
      </c>
      <c r="F63" s="45"/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9"/>
      <c r="AB63" s="39">
        <v>0</v>
      </c>
      <c r="AC63" s="39">
        <v>0</v>
      </c>
      <c r="AE63" s="28" t="s">
        <v>32</v>
      </c>
    </row>
    <row r="64" spans="1:31" ht="15.75" hidden="1" customHeight="1" x14ac:dyDescent="0.25">
      <c r="A64" s="35"/>
      <c r="B64" s="36">
        <f t="shared" si="0"/>
        <v>0</v>
      </c>
      <c r="C64" s="37" t="str">
        <f t="shared" si="2"/>
        <v>hide</v>
      </c>
      <c r="D64" s="141"/>
      <c r="E64" s="53" t="s">
        <v>68</v>
      </c>
      <c r="F64" s="45"/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9"/>
      <c r="AB64" s="39">
        <v>0</v>
      </c>
      <c r="AC64" s="39">
        <v>0</v>
      </c>
      <c r="AE64" s="28" t="s">
        <v>32</v>
      </c>
    </row>
    <row r="65" spans="1:31" ht="15.75" hidden="1" customHeight="1" x14ac:dyDescent="0.25">
      <c r="A65" s="35"/>
      <c r="B65" s="36">
        <f t="shared" si="0"/>
        <v>0</v>
      </c>
      <c r="C65" s="37" t="str">
        <f t="shared" si="2"/>
        <v>hide</v>
      </c>
      <c r="D65" s="141"/>
      <c r="E65" s="53" t="s">
        <v>69</v>
      </c>
      <c r="F65" s="45"/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9"/>
      <c r="AB65" s="39">
        <v>0</v>
      </c>
      <c r="AC65" s="39">
        <v>0</v>
      </c>
      <c r="AE65" s="28" t="s">
        <v>32</v>
      </c>
    </row>
    <row r="66" spans="1:31" ht="15.75" hidden="1" customHeight="1" x14ac:dyDescent="0.25">
      <c r="A66" s="35"/>
      <c r="B66" s="36">
        <f t="shared" si="0"/>
        <v>0</v>
      </c>
      <c r="C66" s="37" t="str">
        <f t="shared" si="2"/>
        <v>hide</v>
      </c>
      <c r="D66" s="141"/>
      <c r="E66" s="53" t="s">
        <v>70</v>
      </c>
      <c r="F66" s="45"/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9"/>
      <c r="AB66" s="39">
        <v>0</v>
      </c>
      <c r="AC66" s="39">
        <v>0</v>
      </c>
      <c r="AE66" s="28" t="s">
        <v>32</v>
      </c>
    </row>
    <row r="67" spans="1:31" ht="15.75" hidden="1" customHeight="1" x14ac:dyDescent="0.25">
      <c r="A67" s="35"/>
      <c r="B67" s="36">
        <f t="shared" si="0"/>
        <v>0</v>
      </c>
      <c r="C67" s="37" t="str">
        <f t="shared" si="2"/>
        <v>hide</v>
      </c>
      <c r="D67" s="141"/>
      <c r="E67" s="53" t="s">
        <v>71</v>
      </c>
      <c r="F67" s="45"/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9"/>
      <c r="AB67" s="39">
        <v>0</v>
      </c>
      <c r="AC67" s="39">
        <v>0</v>
      </c>
      <c r="AE67" s="28" t="s">
        <v>32</v>
      </c>
    </row>
    <row r="68" spans="1:31" ht="15.75" hidden="1" customHeight="1" x14ac:dyDescent="0.25">
      <c r="A68" s="35"/>
      <c r="B68" s="36">
        <f t="shared" si="0"/>
        <v>0</v>
      </c>
      <c r="C68" s="37" t="str">
        <f t="shared" si="2"/>
        <v>hide</v>
      </c>
      <c r="D68" s="141"/>
      <c r="E68" s="53" t="s">
        <v>72</v>
      </c>
      <c r="F68" s="45"/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9"/>
      <c r="AB68" s="39">
        <v>0</v>
      </c>
      <c r="AC68" s="39">
        <v>0</v>
      </c>
      <c r="AE68" s="28" t="s">
        <v>32</v>
      </c>
    </row>
    <row r="69" spans="1:31" ht="15.75" hidden="1" customHeight="1" x14ac:dyDescent="0.25">
      <c r="A69" s="35"/>
      <c r="B69" s="36">
        <f t="shared" si="0"/>
        <v>0</v>
      </c>
      <c r="C69" s="37" t="str">
        <f t="shared" si="2"/>
        <v>hide</v>
      </c>
      <c r="D69" s="141"/>
      <c r="E69" s="53" t="s">
        <v>73</v>
      </c>
      <c r="F69" s="45"/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9"/>
      <c r="AB69" s="39">
        <v>0</v>
      </c>
      <c r="AC69" s="39">
        <v>0</v>
      </c>
      <c r="AE69" s="28" t="s">
        <v>32</v>
      </c>
    </row>
    <row r="70" spans="1:31" ht="15.75" hidden="1" customHeight="1" x14ac:dyDescent="0.25">
      <c r="A70" s="35"/>
      <c r="B70" s="36">
        <f t="shared" si="0"/>
        <v>0</v>
      </c>
      <c r="C70" s="37" t="str">
        <f t="shared" si="2"/>
        <v>hide</v>
      </c>
      <c r="D70" s="141"/>
      <c r="E70" s="53" t="s">
        <v>74</v>
      </c>
      <c r="F70" s="45"/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9"/>
      <c r="AB70" s="39">
        <v>0</v>
      </c>
      <c r="AC70" s="39">
        <v>0</v>
      </c>
      <c r="AE70" s="28" t="s">
        <v>32</v>
      </c>
    </row>
    <row r="71" spans="1:31" ht="15.75" hidden="1" customHeight="1" x14ac:dyDescent="0.25">
      <c r="A71" s="35"/>
      <c r="B71" s="36">
        <f t="shared" si="0"/>
        <v>0</v>
      </c>
      <c r="C71" s="37" t="str">
        <f t="shared" si="2"/>
        <v>hide</v>
      </c>
      <c r="D71" s="141"/>
      <c r="E71" s="53" t="s">
        <v>75</v>
      </c>
      <c r="F71" s="45"/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9"/>
      <c r="AB71" s="39">
        <v>0</v>
      </c>
      <c r="AC71" s="39">
        <v>0</v>
      </c>
      <c r="AE71" s="28" t="s">
        <v>32</v>
      </c>
    </row>
    <row r="72" spans="1:31" ht="15.75" hidden="1" customHeight="1" x14ac:dyDescent="0.25">
      <c r="A72" s="35"/>
      <c r="B72" s="36">
        <f t="shared" si="0"/>
        <v>0</v>
      </c>
      <c r="C72" s="37" t="str">
        <f t="shared" si="2"/>
        <v>hide</v>
      </c>
      <c r="D72" s="141"/>
      <c r="E72" s="53" t="s">
        <v>76</v>
      </c>
      <c r="F72" s="45"/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9"/>
      <c r="AB72" s="39">
        <v>0</v>
      </c>
      <c r="AC72" s="39">
        <v>0</v>
      </c>
      <c r="AE72" s="28" t="s">
        <v>32</v>
      </c>
    </row>
    <row r="73" spans="1:31" ht="15.75" hidden="1" customHeight="1" collapsed="1" x14ac:dyDescent="0.25">
      <c r="A73" s="35"/>
      <c r="B73" s="36">
        <f t="shared" si="0"/>
        <v>0</v>
      </c>
      <c r="C73" s="37" t="str">
        <f t="shared" si="2"/>
        <v>hide</v>
      </c>
      <c r="D73" s="141"/>
      <c r="E73" s="53" t="s">
        <v>77</v>
      </c>
      <c r="F73" s="45"/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9"/>
      <c r="AB73" s="39">
        <v>0</v>
      </c>
      <c r="AC73" s="39">
        <v>0</v>
      </c>
      <c r="AE73" s="28" t="s">
        <v>32</v>
      </c>
    </row>
    <row r="74" spans="1:31" ht="15.75" hidden="1" customHeight="1" collapsed="1" x14ac:dyDescent="0.25">
      <c r="A74" s="35"/>
      <c r="B74" s="36">
        <f t="shared" ref="B74:B141" si="3">COUNTIF(G74:Z74,"&lt;&gt;0")</f>
        <v>0</v>
      </c>
      <c r="C74" s="37" t="str">
        <f t="shared" si="2"/>
        <v>hide</v>
      </c>
      <c r="D74" s="141"/>
      <c r="E74" s="53" t="s">
        <v>78</v>
      </c>
      <c r="F74" s="45"/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9"/>
      <c r="AB74" s="39">
        <v>0</v>
      </c>
      <c r="AC74" s="39">
        <v>0</v>
      </c>
      <c r="AE74" s="28" t="s">
        <v>32</v>
      </c>
    </row>
    <row r="75" spans="1:31" ht="15.75" hidden="1" customHeight="1" collapsed="1" x14ac:dyDescent="0.25">
      <c r="A75" s="35"/>
      <c r="B75" s="36">
        <f t="shared" si="3"/>
        <v>0</v>
      </c>
      <c r="C75" s="37" t="str">
        <f t="shared" si="2"/>
        <v>hide</v>
      </c>
      <c r="D75" s="141"/>
      <c r="E75" s="53" t="s">
        <v>79</v>
      </c>
      <c r="F75" s="45"/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9"/>
      <c r="AB75" s="39">
        <v>0</v>
      </c>
      <c r="AC75" s="39">
        <v>0</v>
      </c>
      <c r="AE75" s="28" t="s">
        <v>32</v>
      </c>
    </row>
    <row r="76" spans="1:31" ht="15.75" hidden="1" customHeight="1" collapsed="1" x14ac:dyDescent="0.25">
      <c r="A76" s="35"/>
      <c r="B76" s="36">
        <f t="shared" si="3"/>
        <v>0</v>
      </c>
      <c r="C76" s="37" t="str">
        <f t="shared" si="2"/>
        <v>hide</v>
      </c>
      <c r="D76" s="141"/>
      <c r="E76" s="53" t="s">
        <v>80</v>
      </c>
      <c r="F76" s="45"/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9"/>
      <c r="AB76" s="39">
        <v>0</v>
      </c>
      <c r="AC76" s="39">
        <v>0</v>
      </c>
      <c r="AE76" s="28" t="s">
        <v>32</v>
      </c>
    </row>
    <row r="77" spans="1:31" ht="15.75" hidden="1" customHeight="1" collapsed="1" x14ac:dyDescent="0.25">
      <c r="A77" s="35"/>
      <c r="B77" s="36">
        <f t="shared" si="3"/>
        <v>0</v>
      </c>
      <c r="C77" s="37" t="str">
        <f t="shared" si="2"/>
        <v>hide</v>
      </c>
      <c r="D77" s="141"/>
      <c r="E77" s="53" t="s">
        <v>42</v>
      </c>
      <c r="F77" s="45"/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9"/>
      <c r="AB77" s="39">
        <v>0</v>
      </c>
      <c r="AC77" s="39">
        <v>0</v>
      </c>
      <c r="AE77" s="28" t="s">
        <v>32</v>
      </c>
    </row>
    <row r="78" spans="1:31" ht="15.75" hidden="1" customHeight="1" x14ac:dyDescent="0.25">
      <c r="A78" s="35"/>
      <c r="B78" s="36">
        <f t="shared" si="3"/>
        <v>0</v>
      </c>
      <c r="C78" s="37" t="str">
        <f t="shared" si="2"/>
        <v>hide</v>
      </c>
      <c r="D78" s="141"/>
      <c r="E78" s="53" t="s">
        <v>42</v>
      </c>
      <c r="F78" s="45"/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9"/>
      <c r="AB78" s="39">
        <v>0</v>
      </c>
      <c r="AC78" s="39">
        <v>0</v>
      </c>
      <c r="AE78" s="28" t="s">
        <v>32</v>
      </c>
    </row>
    <row r="79" spans="1:31" ht="15.75" hidden="1" customHeight="1" x14ac:dyDescent="0.25">
      <c r="A79" s="35"/>
      <c r="B79" s="36">
        <f t="shared" si="3"/>
        <v>0</v>
      </c>
      <c r="C79" s="37" t="str">
        <f t="shared" si="2"/>
        <v>hide</v>
      </c>
      <c r="D79" s="141"/>
      <c r="E79" s="53" t="s">
        <v>42</v>
      </c>
      <c r="F79" s="45"/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9"/>
      <c r="AB79" s="39">
        <v>0</v>
      </c>
      <c r="AC79" s="39">
        <v>0</v>
      </c>
      <c r="AE79" s="28" t="s">
        <v>32</v>
      </c>
    </row>
    <row r="80" spans="1:31" ht="15.75" hidden="1" customHeight="1" x14ac:dyDescent="0.25">
      <c r="A80" s="35"/>
      <c r="B80" s="36">
        <f t="shared" si="3"/>
        <v>0</v>
      </c>
      <c r="C80" s="37" t="str">
        <f t="shared" si="2"/>
        <v>hide</v>
      </c>
      <c r="D80" s="141"/>
      <c r="E80" s="53" t="s">
        <v>42</v>
      </c>
      <c r="F80" s="45"/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9"/>
      <c r="AB80" s="39">
        <v>0</v>
      </c>
      <c r="AC80" s="39">
        <v>0</v>
      </c>
      <c r="AE80" s="28" t="s">
        <v>32</v>
      </c>
    </row>
    <row r="81" spans="1:31" ht="15.75" hidden="1" customHeight="1" x14ac:dyDescent="0.25">
      <c r="A81" s="35"/>
      <c r="B81" s="36">
        <f t="shared" si="3"/>
        <v>0</v>
      </c>
      <c r="C81" s="37" t="str">
        <f t="shared" si="2"/>
        <v>hide</v>
      </c>
      <c r="D81" s="141"/>
      <c r="E81" s="53" t="s">
        <v>42</v>
      </c>
      <c r="F81" s="45"/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9"/>
      <c r="AB81" s="39">
        <v>0</v>
      </c>
      <c r="AC81" s="39">
        <v>0</v>
      </c>
      <c r="AE81" s="28" t="s">
        <v>32</v>
      </c>
    </row>
    <row r="82" spans="1:31" ht="15.75" hidden="1" customHeight="1" x14ac:dyDescent="0.25">
      <c r="A82" s="35"/>
      <c r="B82" s="36">
        <f t="shared" si="3"/>
        <v>0</v>
      </c>
      <c r="C82" s="37" t="str">
        <f t="shared" si="2"/>
        <v>hide</v>
      </c>
      <c r="D82" s="141"/>
      <c r="E82" s="53" t="s">
        <v>42</v>
      </c>
      <c r="F82" s="45"/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9"/>
      <c r="AB82" s="39">
        <v>0</v>
      </c>
      <c r="AC82" s="39">
        <v>0</v>
      </c>
      <c r="AE82" s="28" t="s">
        <v>32</v>
      </c>
    </row>
    <row r="83" spans="1:31" ht="15.75" hidden="1" customHeight="1" x14ac:dyDescent="0.25">
      <c r="A83" s="35"/>
      <c r="B83" s="36">
        <f t="shared" si="3"/>
        <v>0</v>
      </c>
      <c r="C83" s="37" t="str">
        <f t="shared" si="2"/>
        <v>hide</v>
      </c>
      <c r="D83" s="141"/>
      <c r="E83" s="53" t="s">
        <v>42</v>
      </c>
      <c r="F83" s="45"/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9"/>
      <c r="AB83" s="39">
        <v>0</v>
      </c>
      <c r="AC83" s="39">
        <v>0</v>
      </c>
      <c r="AE83" s="28" t="s">
        <v>32</v>
      </c>
    </row>
    <row r="84" spans="1:31" ht="15.75" hidden="1" customHeight="1" x14ac:dyDescent="0.25">
      <c r="A84" s="35"/>
      <c r="B84" s="36">
        <f t="shared" si="3"/>
        <v>0</v>
      </c>
      <c r="C84" s="37" t="str">
        <f t="shared" si="2"/>
        <v>hide</v>
      </c>
      <c r="D84" s="141"/>
      <c r="E84" s="53" t="s">
        <v>42</v>
      </c>
      <c r="F84" s="45"/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9"/>
      <c r="AB84" s="39">
        <v>0</v>
      </c>
      <c r="AC84" s="39">
        <v>0</v>
      </c>
      <c r="AE84" s="28" t="s">
        <v>32</v>
      </c>
    </row>
    <row r="85" spans="1:31" ht="15.75" hidden="1" customHeight="1" x14ac:dyDescent="0.25">
      <c r="A85" s="35"/>
      <c r="B85" s="36">
        <f t="shared" si="3"/>
        <v>0</v>
      </c>
      <c r="C85" s="37" t="str">
        <f t="shared" si="2"/>
        <v>hide</v>
      </c>
      <c r="D85" s="141"/>
      <c r="E85" s="53" t="s">
        <v>42</v>
      </c>
      <c r="F85" s="45"/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9"/>
      <c r="AB85" s="39">
        <v>0</v>
      </c>
      <c r="AC85" s="39">
        <v>0</v>
      </c>
      <c r="AE85" s="28" t="s">
        <v>32</v>
      </c>
    </row>
    <row r="86" spans="1:31" ht="15.75" hidden="1" customHeight="1" x14ac:dyDescent="0.25">
      <c r="A86" s="35"/>
      <c r="B86" s="36">
        <f t="shared" si="3"/>
        <v>0</v>
      </c>
      <c r="C86" s="37" t="str">
        <f t="shared" si="2"/>
        <v>hide</v>
      </c>
      <c r="D86" s="141"/>
      <c r="E86" s="53" t="s">
        <v>42</v>
      </c>
      <c r="F86" s="45"/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9"/>
      <c r="AB86" s="39">
        <v>0</v>
      </c>
      <c r="AC86" s="39">
        <v>0</v>
      </c>
      <c r="AE86" s="28" t="s">
        <v>32</v>
      </c>
    </row>
    <row r="87" spans="1:31" ht="15.75" hidden="1" customHeight="1" x14ac:dyDescent="0.25">
      <c r="A87" s="35"/>
      <c r="B87" s="36">
        <f t="shared" si="3"/>
        <v>0</v>
      </c>
      <c r="C87" s="37" t="str">
        <f t="shared" si="2"/>
        <v>hide</v>
      </c>
      <c r="D87" s="141"/>
      <c r="E87" s="53" t="s">
        <v>42</v>
      </c>
      <c r="F87" s="45"/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9"/>
      <c r="AB87" s="39">
        <v>0</v>
      </c>
      <c r="AC87" s="39">
        <v>0</v>
      </c>
      <c r="AE87" s="28" t="s">
        <v>32</v>
      </c>
    </row>
    <row r="88" spans="1:31" ht="15.75" hidden="1" customHeight="1" thickBot="1" x14ac:dyDescent="0.3">
      <c r="A88" s="35"/>
      <c r="B88" s="36">
        <f t="shared" si="3"/>
        <v>0</v>
      </c>
      <c r="C88" s="37" t="str">
        <f t="shared" si="2"/>
        <v>hide</v>
      </c>
      <c r="D88" s="141"/>
      <c r="E88" s="53" t="s">
        <v>42</v>
      </c>
      <c r="F88" s="45"/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9"/>
      <c r="AB88" s="39">
        <v>0</v>
      </c>
      <c r="AC88" s="39">
        <v>0</v>
      </c>
      <c r="AE88" s="28" t="s">
        <v>32</v>
      </c>
    </row>
    <row r="89" spans="1:31" ht="15.75" customHeight="1" thickBot="1" x14ac:dyDescent="0.3">
      <c r="A89" s="35"/>
      <c r="B89" s="36">
        <f t="shared" si="3"/>
        <v>2</v>
      </c>
      <c r="C89" s="37" t="str">
        <f t="shared" si="2"/>
        <v/>
      </c>
      <c r="D89" s="141"/>
      <c r="E89" s="55" t="s">
        <v>81</v>
      </c>
      <c r="F89" s="56"/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212</v>
      </c>
      <c r="U89" s="57">
        <v>0</v>
      </c>
      <c r="V89" s="57">
        <v>-313.39999999999998</v>
      </c>
      <c r="W89" s="57">
        <v>0</v>
      </c>
      <c r="X89" s="57">
        <v>0</v>
      </c>
      <c r="Y89" s="57">
        <v>0</v>
      </c>
      <c r="Z89" s="57">
        <v>0</v>
      </c>
      <c r="AA89" s="49"/>
      <c r="AB89" s="57">
        <v>0</v>
      </c>
      <c r="AC89" s="57">
        <v>-101.40000000000009</v>
      </c>
      <c r="AE89" s="28" t="s">
        <v>32</v>
      </c>
    </row>
    <row r="90" spans="1:31" ht="15.75" hidden="1" customHeight="1" x14ac:dyDescent="0.25">
      <c r="A90" s="35"/>
      <c r="B90" s="36">
        <f t="shared" si="3"/>
        <v>0</v>
      </c>
      <c r="C90" s="37" t="str">
        <f t="shared" si="2"/>
        <v>hide</v>
      </c>
      <c r="D90" s="141"/>
      <c r="E90" s="53" t="s">
        <v>82</v>
      </c>
      <c r="F90" s="45"/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9"/>
      <c r="AB90" s="39">
        <v>0</v>
      </c>
      <c r="AC90" s="39">
        <v>0</v>
      </c>
      <c r="AE90" s="28" t="s">
        <v>32</v>
      </c>
    </row>
    <row r="91" spans="1:31" ht="15.75" hidden="1" customHeight="1" x14ac:dyDescent="0.25">
      <c r="A91" s="35"/>
      <c r="B91" s="36">
        <f t="shared" si="3"/>
        <v>0</v>
      </c>
      <c r="C91" s="37" t="str">
        <f t="shared" si="2"/>
        <v>hide</v>
      </c>
      <c r="D91" s="141"/>
      <c r="E91" s="53" t="s">
        <v>83</v>
      </c>
      <c r="F91" s="45"/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9"/>
      <c r="AB91" s="39">
        <v>0</v>
      </c>
      <c r="AC91" s="39">
        <v>0</v>
      </c>
      <c r="AE91" s="28" t="s">
        <v>32</v>
      </c>
    </row>
    <row r="92" spans="1:31" ht="15.75" hidden="1" customHeight="1" x14ac:dyDescent="0.25">
      <c r="A92" s="35"/>
      <c r="B92" s="36">
        <f t="shared" si="3"/>
        <v>0</v>
      </c>
      <c r="C92" s="37" t="str">
        <f t="shared" si="2"/>
        <v>hide</v>
      </c>
      <c r="D92" s="141"/>
      <c r="E92" s="53" t="s">
        <v>84</v>
      </c>
      <c r="F92" s="45"/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9"/>
      <c r="AB92" s="39">
        <v>0</v>
      </c>
      <c r="AC92" s="39">
        <v>0</v>
      </c>
      <c r="AE92" s="28" t="s">
        <v>32</v>
      </c>
    </row>
    <row r="93" spans="1:31" ht="15.75" hidden="1" customHeight="1" x14ac:dyDescent="0.25">
      <c r="A93" s="35"/>
      <c r="B93" s="36">
        <f t="shared" si="3"/>
        <v>0</v>
      </c>
      <c r="C93" s="37" t="str">
        <f t="shared" si="2"/>
        <v>hide</v>
      </c>
      <c r="D93" s="141"/>
      <c r="E93" s="53" t="s">
        <v>85</v>
      </c>
      <c r="F93" s="45"/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9"/>
      <c r="AB93" s="39">
        <v>0</v>
      </c>
      <c r="AC93" s="39">
        <v>0</v>
      </c>
      <c r="AE93" s="28" t="s">
        <v>32</v>
      </c>
    </row>
    <row r="94" spans="1:31" ht="15.75" hidden="1" customHeight="1" x14ac:dyDescent="0.25">
      <c r="A94" s="35"/>
      <c r="B94" s="36">
        <f t="shared" si="3"/>
        <v>0</v>
      </c>
      <c r="C94" s="37" t="str">
        <f t="shared" si="2"/>
        <v>hide</v>
      </c>
      <c r="D94" s="141"/>
      <c r="E94" s="53" t="s">
        <v>86</v>
      </c>
      <c r="F94" s="45"/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9"/>
      <c r="AB94" s="39">
        <v>0</v>
      </c>
      <c r="AC94" s="39">
        <v>0</v>
      </c>
      <c r="AE94" s="28" t="s">
        <v>32</v>
      </c>
    </row>
    <row r="95" spans="1:31" ht="15.75" hidden="1" customHeight="1" x14ac:dyDescent="0.25">
      <c r="A95" s="35"/>
      <c r="B95" s="36">
        <f t="shared" si="3"/>
        <v>0</v>
      </c>
      <c r="C95" s="37" t="str">
        <f t="shared" si="2"/>
        <v>hide</v>
      </c>
      <c r="D95" s="141"/>
      <c r="E95" s="53" t="s">
        <v>87</v>
      </c>
      <c r="F95" s="45"/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9"/>
      <c r="AB95" s="39">
        <v>0</v>
      </c>
      <c r="AC95" s="39">
        <v>0</v>
      </c>
      <c r="AE95" s="28" t="s">
        <v>32</v>
      </c>
    </row>
    <row r="96" spans="1:31" ht="15.75" hidden="1" customHeight="1" x14ac:dyDescent="0.25">
      <c r="A96" s="35"/>
      <c r="B96" s="36">
        <f t="shared" si="3"/>
        <v>0</v>
      </c>
      <c r="C96" s="37" t="str">
        <f t="shared" si="2"/>
        <v>hide</v>
      </c>
      <c r="D96" s="141"/>
      <c r="E96" s="53" t="s">
        <v>88</v>
      </c>
      <c r="F96" s="45"/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9"/>
      <c r="AB96" s="39">
        <v>0</v>
      </c>
      <c r="AC96" s="39">
        <v>0</v>
      </c>
      <c r="AE96" s="28" t="s">
        <v>32</v>
      </c>
    </row>
    <row r="97" spans="1:33" ht="15.75" hidden="1" customHeight="1" x14ac:dyDescent="0.25">
      <c r="A97" s="35"/>
      <c r="B97" s="36">
        <f t="shared" si="3"/>
        <v>0</v>
      </c>
      <c r="C97" s="37" t="str">
        <f t="shared" ref="C97:C160" si="4">IF(B97=0,"hide",IF(OR(AE97="Wind",AE97="DSM, Class 1"),"Detail",""))</f>
        <v>hide</v>
      </c>
      <c r="D97" s="141"/>
      <c r="E97" s="53" t="s">
        <v>89</v>
      </c>
      <c r="F97" s="45"/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9"/>
      <c r="AB97" s="39">
        <v>0</v>
      </c>
      <c r="AC97" s="39">
        <v>0</v>
      </c>
      <c r="AE97" s="28" t="s">
        <v>32</v>
      </c>
    </row>
    <row r="98" spans="1:33" ht="15.75" hidden="1" customHeight="1" x14ac:dyDescent="0.25">
      <c r="A98" s="35"/>
      <c r="B98" s="36">
        <f t="shared" si="3"/>
        <v>0</v>
      </c>
      <c r="C98" s="37" t="str">
        <f t="shared" si="4"/>
        <v>hide</v>
      </c>
      <c r="D98" s="141"/>
      <c r="E98" s="53" t="s">
        <v>90</v>
      </c>
      <c r="F98" s="45"/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9"/>
      <c r="AB98" s="39">
        <v>0</v>
      </c>
      <c r="AC98" s="39">
        <v>0</v>
      </c>
      <c r="AE98" s="28" t="s">
        <v>32</v>
      </c>
    </row>
    <row r="99" spans="1:33" ht="15.75" hidden="1" customHeight="1" x14ac:dyDescent="0.25">
      <c r="A99" s="35"/>
      <c r="B99" s="36">
        <f t="shared" si="3"/>
        <v>0</v>
      </c>
      <c r="C99" s="37" t="str">
        <f t="shared" si="4"/>
        <v>hide</v>
      </c>
      <c r="D99" s="141"/>
      <c r="E99" s="53" t="s">
        <v>91</v>
      </c>
      <c r="F99" s="45"/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9"/>
      <c r="AB99" s="39">
        <v>0</v>
      </c>
      <c r="AC99" s="39">
        <v>0</v>
      </c>
      <c r="AE99" s="28" t="s">
        <v>32</v>
      </c>
    </row>
    <row r="100" spans="1:33" ht="15.75" hidden="1" customHeight="1" x14ac:dyDescent="0.25">
      <c r="A100" s="35"/>
      <c r="B100" s="36">
        <f t="shared" si="3"/>
        <v>0</v>
      </c>
      <c r="C100" s="37" t="str">
        <f t="shared" si="4"/>
        <v>hide</v>
      </c>
      <c r="D100" s="141"/>
      <c r="E100" s="53" t="s">
        <v>92</v>
      </c>
      <c r="F100" s="45"/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9"/>
      <c r="AB100" s="39">
        <v>0</v>
      </c>
      <c r="AC100" s="39">
        <v>0</v>
      </c>
      <c r="AE100" s="28" t="s">
        <v>32</v>
      </c>
    </row>
    <row r="101" spans="1:33" ht="15.75" hidden="1" customHeight="1" x14ac:dyDescent="0.25">
      <c r="A101" s="35"/>
      <c r="B101" s="36">
        <f t="shared" si="3"/>
        <v>0</v>
      </c>
      <c r="C101" s="37" t="str">
        <f t="shared" si="4"/>
        <v>hide</v>
      </c>
      <c r="D101" s="141"/>
      <c r="E101" s="53" t="s">
        <v>93</v>
      </c>
      <c r="F101" s="45"/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9"/>
      <c r="AB101" s="39">
        <v>0</v>
      </c>
      <c r="AC101" s="39">
        <v>0</v>
      </c>
      <c r="AE101" s="28" t="s">
        <v>32</v>
      </c>
    </row>
    <row r="102" spans="1:33" ht="15.75" hidden="1" customHeight="1" x14ac:dyDescent="0.25">
      <c r="A102" s="35"/>
      <c r="B102" s="36">
        <f t="shared" si="3"/>
        <v>0</v>
      </c>
      <c r="C102" s="37" t="str">
        <f t="shared" si="4"/>
        <v>hide</v>
      </c>
      <c r="D102" s="141"/>
      <c r="E102" s="53" t="s">
        <v>94</v>
      </c>
      <c r="F102" s="45"/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9"/>
      <c r="AB102" s="39">
        <v>0</v>
      </c>
      <c r="AC102" s="39">
        <v>0</v>
      </c>
      <c r="AE102" s="28" t="s">
        <v>32</v>
      </c>
    </row>
    <row r="103" spans="1:33" ht="15.75" hidden="1" customHeight="1" x14ac:dyDescent="0.25">
      <c r="A103" s="35"/>
      <c r="B103" s="36">
        <f t="shared" si="3"/>
        <v>0</v>
      </c>
      <c r="C103" s="37" t="str">
        <f t="shared" si="4"/>
        <v>hide</v>
      </c>
      <c r="D103" s="141"/>
      <c r="E103" s="53" t="s">
        <v>95</v>
      </c>
      <c r="F103" s="45"/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9"/>
      <c r="AB103" s="39">
        <v>0</v>
      </c>
      <c r="AC103" s="39">
        <v>0</v>
      </c>
      <c r="AE103" s="28" t="s">
        <v>32</v>
      </c>
    </row>
    <row r="104" spans="1:33" ht="15.75" hidden="1" customHeight="1" x14ac:dyDescent="0.25">
      <c r="A104" s="35"/>
      <c r="B104" s="36">
        <f t="shared" si="3"/>
        <v>0</v>
      </c>
      <c r="C104" s="37" t="str">
        <f t="shared" si="4"/>
        <v>hide</v>
      </c>
      <c r="D104" s="141"/>
      <c r="E104" s="53" t="s">
        <v>96</v>
      </c>
      <c r="F104" s="45"/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9"/>
      <c r="AB104" s="39">
        <v>0</v>
      </c>
      <c r="AC104" s="39">
        <v>0</v>
      </c>
      <c r="AE104" s="28" t="s">
        <v>32</v>
      </c>
    </row>
    <row r="105" spans="1:33" ht="15.75" hidden="1" customHeight="1" x14ac:dyDescent="0.25">
      <c r="A105" s="35"/>
      <c r="B105" s="36">
        <f t="shared" si="3"/>
        <v>0</v>
      </c>
      <c r="C105" s="37" t="str">
        <f t="shared" si="4"/>
        <v>hide</v>
      </c>
      <c r="D105" s="141"/>
      <c r="E105" s="53" t="s">
        <v>97</v>
      </c>
      <c r="F105" s="45"/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9"/>
      <c r="AB105" s="39">
        <v>0</v>
      </c>
      <c r="AC105" s="39">
        <v>0</v>
      </c>
      <c r="AE105" s="28" t="s">
        <v>32</v>
      </c>
    </row>
    <row r="106" spans="1:33" ht="15.75" hidden="1" customHeight="1" x14ac:dyDescent="0.25">
      <c r="A106" s="35"/>
      <c r="B106" s="36">
        <f t="shared" si="3"/>
        <v>0</v>
      </c>
      <c r="C106" s="37" t="str">
        <f t="shared" si="4"/>
        <v>hide</v>
      </c>
      <c r="D106" s="141"/>
      <c r="E106" s="53" t="s">
        <v>98</v>
      </c>
      <c r="F106" s="45"/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9"/>
      <c r="AB106" s="39">
        <v>0</v>
      </c>
      <c r="AC106" s="39">
        <v>0</v>
      </c>
      <c r="AE106" s="28" t="s">
        <v>32</v>
      </c>
    </row>
    <row r="107" spans="1:33" ht="15.75" hidden="1" customHeight="1" x14ac:dyDescent="0.25">
      <c r="A107" s="35"/>
      <c r="B107" s="36">
        <f t="shared" si="3"/>
        <v>0</v>
      </c>
      <c r="C107" s="37" t="str">
        <f t="shared" si="4"/>
        <v>hide</v>
      </c>
      <c r="D107" s="141"/>
      <c r="E107" s="53" t="s">
        <v>99</v>
      </c>
      <c r="F107" s="45"/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9"/>
      <c r="AB107" s="39">
        <v>0</v>
      </c>
      <c r="AC107" s="39">
        <v>0</v>
      </c>
      <c r="AE107" s="28" t="s">
        <v>32</v>
      </c>
    </row>
    <row r="108" spans="1:33" ht="15.75" hidden="1" customHeight="1" collapsed="1" x14ac:dyDescent="0.25">
      <c r="A108" s="35"/>
      <c r="B108" s="36">
        <f t="shared" si="3"/>
        <v>0</v>
      </c>
      <c r="C108" s="37" t="str">
        <f t="shared" si="4"/>
        <v>hide</v>
      </c>
      <c r="D108" s="58"/>
      <c r="E108" s="53" t="s">
        <v>100</v>
      </c>
      <c r="F108" s="45"/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9"/>
      <c r="AB108" s="39">
        <v>0</v>
      </c>
      <c r="AC108" s="39">
        <v>0</v>
      </c>
      <c r="AE108" s="28" t="s">
        <v>32</v>
      </c>
    </row>
    <row r="109" spans="1:33" ht="15.75" hidden="1" customHeight="1" x14ac:dyDescent="0.25">
      <c r="A109" s="35"/>
      <c r="B109" s="36">
        <f t="shared" si="3"/>
        <v>0</v>
      </c>
      <c r="C109" s="37" t="str">
        <f t="shared" si="4"/>
        <v>hide</v>
      </c>
      <c r="D109" s="141"/>
      <c r="E109" s="53" t="s">
        <v>101</v>
      </c>
      <c r="F109" s="39"/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9"/>
      <c r="AB109" s="39">
        <v>0</v>
      </c>
      <c r="AC109" s="39">
        <v>0</v>
      </c>
      <c r="AE109" s="28" t="s">
        <v>32</v>
      </c>
    </row>
    <row r="110" spans="1:33" ht="15.75" hidden="1" customHeight="1" x14ac:dyDescent="0.25">
      <c r="A110" s="35"/>
      <c r="B110" s="36">
        <f t="shared" si="3"/>
        <v>0</v>
      </c>
      <c r="C110" s="37" t="str">
        <f t="shared" si="4"/>
        <v>hide</v>
      </c>
      <c r="D110" s="141"/>
      <c r="E110" s="53" t="s">
        <v>102</v>
      </c>
      <c r="F110" s="39"/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9"/>
      <c r="AB110" s="39">
        <v>0</v>
      </c>
      <c r="AC110" s="39">
        <v>0</v>
      </c>
      <c r="AE110" s="28" t="s">
        <v>32</v>
      </c>
    </row>
    <row r="111" spans="1:33" ht="15.75" hidden="1" customHeight="1" x14ac:dyDescent="0.25">
      <c r="A111" s="35"/>
      <c r="B111" s="36">
        <f t="shared" si="3"/>
        <v>0</v>
      </c>
      <c r="C111" s="37" t="str">
        <f t="shared" si="4"/>
        <v>hide</v>
      </c>
      <c r="D111" s="141"/>
      <c r="E111" s="53" t="s">
        <v>103</v>
      </c>
      <c r="F111" s="39" t="s">
        <v>31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0"/>
      <c r="AB111" s="39">
        <v>0</v>
      </c>
      <c r="AC111" s="39">
        <v>0</v>
      </c>
      <c r="AD111" s="41"/>
      <c r="AE111" s="28" t="s">
        <v>40</v>
      </c>
      <c r="AF111" s="41"/>
      <c r="AG111" s="42"/>
    </row>
    <row r="112" spans="1:33" ht="15.75" hidden="1" customHeight="1" x14ac:dyDescent="0.25">
      <c r="A112" s="59"/>
      <c r="B112" s="36">
        <f t="shared" si="3"/>
        <v>0</v>
      </c>
      <c r="C112" s="37" t="str">
        <f t="shared" si="4"/>
        <v>hide</v>
      </c>
      <c r="D112" s="141"/>
      <c r="E112" s="53" t="s">
        <v>104</v>
      </c>
      <c r="F112" s="39"/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9"/>
      <c r="AB112" s="39">
        <v>0</v>
      </c>
      <c r="AC112" s="39">
        <v>0</v>
      </c>
      <c r="AE112" s="28" t="s">
        <v>105</v>
      </c>
    </row>
    <row r="113" spans="1:31" ht="15.75" hidden="1" customHeight="1" x14ac:dyDescent="0.25">
      <c r="A113" s="59"/>
      <c r="B113" s="36">
        <f t="shared" si="3"/>
        <v>0</v>
      </c>
      <c r="C113" s="37" t="str">
        <f t="shared" si="4"/>
        <v>hide</v>
      </c>
      <c r="D113" s="141"/>
      <c r="E113" s="53" t="s">
        <v>106</v>
      </c>
      <c r="F113" s="45"/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9"/>
      <c r="AB113" s="39">
        <v>0</v>
      </c>
      <c r="AC113" s="39">
        <v>0</v>
      </c>
      <c r="AE113" s="28" t="s">
        <v>105</v>
      </c>
    </row>
    <row r="114" spans="1:31" ht="15.75" hidden="1" customHeight="1" x14ac:dyDescent="0.25">
      <c r="A114" s="59"/>
      <c r="B114" s="36">
        <f t="shared" si="3"/>
        <v>0</v>
      </c>
      <c r="C114" s="37" t="str">
        <f t="shared" si="4"/>
        <v>hide</v>
      </c>
      <c r="D114" s="141"/>
      <c r="E114" s="53" t="s">
        <v>107</v>
      </c>
      <c r="F114" s="45"/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9"/>
      <c r="AB114" s="39">
        <v>0</v>
      </c>
      <c r="AC114" s="39">
        <v>0</v>
      </c>
      <c r="AE114" s="28" t="s">
        <v>108</v>
      </c>
    </row>
    <row r="115" spans="1:31" ht="15.75" hidden="1" customHeight="1" x14ac:dyDescent="0.25">
      <c r="A115" s="35"/>
      <c r="B115" s="36">
        <f t="shared" si="3"/>
        <v>0</v>
      </c>
      <c r="C115" s="37" t="str">
        <f t="shared" si="4"/>
        <v>hide</v>
      </c>
      <c r="D115" s="141"/>
      <c r="E115" s="53" t="s">
        <v>109</v>
      </c>
      <c r="F115" s="45"/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9"/>
      <c r="AB115" s="39">
        <v>0</v>
      </c>
      <c r="AC115" s="39">
        <v>0</v>
      </c>
      <c r="AE115" s="28" t="s">
        <v>110</v>
      </c>
    </row>
    <row r="116" spans="1:31" ht="16.5" hidden="1" thickBot="1" x14ac:dyDescent="0.3">
      <c r="A116" s="35"/>
      <c r="B116" s="36">
        <f t="shared" si="3"/>
        <v>0</v>
      </c>
      <c r="C116" s="37" t="str">
        <f t="shared" si="4"/>
        <v>hide</v>
      </c>
      <c r="D116" s="141"/>
      <c r="E116" s="53" t="s">
        <v>111</v>
      </c>
      <c r="F116" s="45"/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9"/>
      <c r="AB116" s="39">
        <v>0</v>
      </c>
      <c r="AC116" s="39">
        <v>0</v>
      </c>
      <c r="AE116" s="28" t="s">
        <v>110</v>
      </c>
    </row>
    <row r="117" spans="1:31" ht="16.5" hidden="1" thickBot="1" x14ac:dyDescent="0.3">
      <c r="A117" s="35"/>
      <c r="B117" s="36">
        <f t="shared" si="3"/>
        <v>0</v>
      </c>
      <c r="C117" s="37" t="str">
        <f t="shared" si="4"/>
        <v>hide</v>
      </c>
      <c r="D117" s="141"/>
      <c r="E117" s="53" t="s">
        <v>112</v>
      </c>
      <c r="F117" s="45"/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9"/>
      <c r="AB117" s="39">
        <v>0</v>
      </c>
      <c r="AC117" s="39">
        <v>0</v>
      </c>
      <c r="AE117" s="28" t="s">
        <v>110</v>
      </c>
    </row>
    <row r="118" spans="1:31" ht="15.75" hidden="1" customHeight="1" x14ac:dyDescent="0.25">
      <c r="A118" s="35"/>
      <c r="B118" s="36">
        <f t="shared" si="3"/>
        <v>0</v>
      </c>
      <c r="C118" s="37" t="str">
        <f t="shared" si="4"/>
        <v>hide</v>
      </c>
      <c r="D118" s="141"/>
      <c r="E118" s="53" t="s">
        <v>113</v>
      </c>
      <c r="F118" s="45"/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9"/>
      <c r="AB118" s="39">
        <v>0</v>
      </c>
      <c r="AC118" s="39">
        <v>0</v>
      </c>
      <c r="AE118" s="28" t="s">
        <v>110</v>
      </c>
    </row>
    <row r="119" spans="1:31" ht="15.75" hidden="1" customHeight="1" x14ac:dyDescent="0.25">
      <c r="A119" s="35"/>
      <c r="B119" s="36">
        <f t="shared" si="3"/>
        <v>0</v>
      </c>
      <c r="C119" s="37" t="str">
        <f t="shared" si="4"/>
        <v>hide</v>
      </c>
      <c r="D119" s="141"/>
      <c r="E119" s="53" t="s">
        <v>114</v>
      </c>
      <c r="F119" s="45"/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9"/>
      <c r="AB119" s="39">
        <v>0</v>
      </c>
      <c r="AC119" s="39">
        <v>0</v>
      </c>
      <c r="AE119" s="28" t="s">
        <v>110</v>
      </c>
    </row>
    <row r="120" spans="1:31" ht="15.75" hidden="1" customHeight="1" x14ac:dyDescent="0.25">
      <c r="A120" s="35"/>
      <c r="B120" s="36">
        <f t="shared" si="3"/>
        <v>0</v>
      </c>
      <c r="C120" s="37" t="str">
        <f t="shared" si="4"/>
        <v>hide</v>
      </c>
      <c r="D120" s="141"/>
      <c r="E120" s="53" t="s">
        <v>115</v>
      </c>
      <c r="F120" s="45"/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9"/>
      <c r="AB120" s="39">
        <v>0</v>
      </c>
      <c r="AC120" s="39">
        <v>0</v>
      </c>
      <c r="AE120" s="28" t="s">
        <v>110</v>
      </c>
    </row>
    <row r="121" spans="1:31" ht="15.75" hidden="1" customHeight="1" x14ac:dyDescent="0.25">
      <c r="A121" s="35"/>
      <c r="B121" s="36">
        <f t="shared" si="3"/>
        <v>0</v>
      </c>
      <c r="C121" s="37" t="str">
        <f t="shared" si="4"/>
        <v>hide</v>
      </c>
      <c r="D121" s="141"/>
      <c r="E121" s="53" t="s">
        <v>42</v>
      </c>
      <c r="F121" s="45"/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9"/>
      <c r="AB121" s="39">
        <v>0</v>
      </c>
      <c r="AC121" s="39">
        <v>0</v>
      </c>
      <c r="AE121" s="28" t="s">
        <v>110</v>
      </c>
    </row>
    <row r="122" spans="1:31" ht="15.75" hidden="1" customHeight="1" x14ac:dyDescent="0.25">
      <c r="A122" s="35"/>
      <c r="B122" s="36">
        <f t="shared" si="3"/>
        <v>0</v>
      </c>
      <c r="C122" s="37" t="str">
        <f t="shared" si="4"/>
        <v>hide</v>
      </c>
      <c r="D122" s="141"/>
      <c r="E122" s="53" t="s">
        <v>42</v>
      </c>
      <c r="F122" s="45"/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9"/>
      <c r="AB122" s="39">
        <v>0</v>
      </c>
      <c r="AC122" s="39">
        <v>0</v>
      </c>
      <c r="AE122" s="28" t="s">
        <v>110</v>
      </c>
    </row>
    <row r="123" spans="1:31" ht="15.75" hidden="1" customHeight="1" x14ac:dyDescent="0.25">
      <c r="A123" s="35"/>
      <c r="B123" s="36">
        <f t="shared" si="3"/>
        <v>0</v>
      </c>
      <c r="C123" s="37" t="str">
        <f t="shared" si="4"/>
        <v>hide</v>
      </c>
      <c r="D123" s="141"/>
      <c r="E123" s="53" t="s">
        <v>42</v>
      </c>
      <c r="F123" s="45"/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9"/>
      <c r="AB123" s="39">
        <v>0</v>
      </c>
      <c r="AC123" s="39">
        <v>0</v>
      </c>
      <c r="AE123" s="28" t="s">
        <v>110</v>
      </c>
    </row>
    <row r="124" spans="1:31" ht="15.75" hidden="1" customHeight="1" x14ac:dyDescent="0.25">
      <c r="A124" s="35"/>
      <c r="B124" s="36">
        <f t="shared" si="3"/>
        <v>0</v>
      </c>
      <c r="C124" s="37" t="str">
        <f t="shared" si="4"/>
        <v>hide</v>
      </c>
      <c r="D124" s="141"/>
      <c r="E124" s="53" t="s">
        <v>116</v>
      </c>
      <c r="F124" s="45"/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9"/>
      <c r="AB124" s="39">
        <v>0</v>
      </c>
      <c r="AC124" s="39">
        <v>0</v>
      </c>
      <c r="AE124" s="28" t="s">
        <v>110</v>
      </c>
    </row>
    <row r="125" spans="1:31" ht="15.75" hidden="1" customHeight="1" x14ac:dyDescent="0.25">
      <c r="A125" s="35"/>
      <c r="B125" s="36">
        <f t="shared" si="3"/>
        <v>0</v>
      </c>
      <c r="C125" s="37" t="str">
        <f t="shared" si="4"/>
        <v>hide</v>
      </c>
      <c r="D125" s="141"/>
      <c r="E125" s="53" t="s">
        <v>117</v>
      </c>
      <c r="F125" s="45"/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9"/>
      <c r="AB125" s="39">
        <v>0</v>
      </c>
      <c r="AC125" s="39">
        <v>0</v>
      </c>
      <c r="AE125" s="28" t="s">
        <v>110</v>
      </c>
    </row>
    <row r="126" spans="1:31" ht="15.75" hidden="1" customHeight="1" x14ac:dyDescent="0.25">
      <c r="A126" s="35"/>
      <c r="B126" s="36">
        <f t="shared" si="3"/>
        <v>0</v>
      </c>
      <c r="C126" s="37" t="str">
        <f t="shared" si="4"/>
        <v>hide</v>
      </c>
      <c r="D126" s="141"/>
      <c r="E126" s="53" t="s">
        <v>118</v>
      </c>
      <c r="F126" s="45"/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9"/>
      <c r="AB126" s="39">
        <v>0</v>
      </c>
      <c r="AC126" s="39">
        <v>0</v>
      </c>
      <c r="AE126" s="28" t="s">
        <v>110</v>
      </c>
    </row>
    <row r="127" spans="1:31" ht="15.75" hidden="1" customHeight="1" x14ac:dyDescent="0.25">
      <c r="A127" s="35"/>
      <c r="B127" s="36">
        <f t="shared" si="3"/>
        <v>0</v>
      </c>
      <c r="C127" s="37" t="str">
        <f t="shared" si="4"/>
        <v>hide</v>
      </c>
      <c r="D127" s="141"/>
      <c r="E127" s="53" t="s">
        <v>119</v>
      </c>
      <c r="F127" s="45"/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9"/>
      <c r="AB127" s="39">
        <v>0</v>
      </c>
      <c r="AC127" s="39">
        <v>0</v>
      </c>
      <c r="AE127" s="28" t="s">
        <v>110</v>
      </c>
    </row>
    <row r="128" spans="1:31" ht="15.75" hidden="1" customHeight="1" x14ac:dyDescent="0.25">
      <c r="A128" s="35"/>
      <c r="B128" s="36">
        <f t="shared" si="3"/>
        <v>0</v>
      </c>
      <c r="C128" s="37" t="str">
        <f t="shared" si="4"/>
        <v>hide</v>
      </c>
      <c r="D128" s="141"/>
      <c r="E128" s="53" t="s">
        <v>120</v>
      </c>
      <c r="F128" s="45"/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9"/>
      <c r="AB128" s="39">
        <v>0</v>
      </c>
      <c r="AC128" s="39">
        <v>0</v>
      </c>
      <c r="AE128" s="28" t="s">
        <v>110</v>
      </c>
    </row>
    <row r="129" spans="1:33" ht="15.75" hidden="1" customHeight="1" x14ac:dyDescent="0.25">
      <c r="A129" s="35"/>
      <c r="B129" s="36">
        <f t="shared" si="3"/>
        <v>0</v>
      </c>
      <c r="C129" s="37" t="str">
        <f t="shared" si="4"/>
        <v>hide</v>
      </c>
      <c r="D129" s="141"/>
      <c r="E129" s="53" t="s">
        <v>121</v>
      </c>
      <c r="F129" s="45"/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9"/>
      <c r="AB129" s="39">
        <v>0</v>
      </c>
      <c r="AC129" s="39">
        <v>0</v>
      </c>
      <c r="AE129" s="28" t="s">
        <v>110</v>
      </c>
    </row>
    <row r="130" spans="1:33" ht="15.75" hidden="1" customHeight="1" x14ac:dyDescent="0.25">
      <c r="A130" s="35"/>
      <c r="B130" s="36">
        <f t="shared" si="3"/>
        <v>0</v>
      </c>
      <c r="C130" s="37" t="str">
        <f t="shared" si="4"/>
        <v>hide</v>
      </c>
      <c r="D130" s="141"/>
      <c r="E130" s="53" t="s">
        <v>122</v>
      </c>
      <c r="F130" s="45"/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9"/>
      <c r="AB130" s="39">
        <v>0</v>
      </c>
      <c r="AC130" s="39">
        <v>0</v>
      </c>
      <c r="AE130" s="28" t="s">
        <v>110</v>
      </c>
    </row>
    <row r="131" spans="1:33" ht="15.75" hidden="1" customHeight="1" x14ac:dyDescent="0.25">
      <c r="A131" s="35"/>
      <c r="B131" s="36">
        <f t="shared" si="3"/>
        <v>0</v>
      </c>
      <c r="C131" s="37" t="str">
        <f t="shared" si="4"/>
        <v>hide</v>
      </c>
      <c r="D131" s="141"/>
      <c r="E131" s="53" t="s">
        <v>123</v>
      </c>
      <c r="F131" s="45"/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9"/>
      <c r="AB131" s="39">
        <v>0</v>
      </c>
      <c r="AC131" s="39">
        <v>0</v>
      </c>
      <c r="AE131" s="28" t="s">
        <v>110</v>
      </c>
    </row>
    <row r="132" spans="1:33" ht="15.75" hidden="1" customHeight="1" x14ac:dyDescent="0.25">
      <c r="A132" s="35"/>
      <c r="B132" s="36">
        <f t="shared" si="3"/>
        <v>0</v>
      </c>
      <c r="C132" s="37" t="str">
        <f t="shared" si="4"/>
        <v>hide</v>
      </c>
      <c r="D132" s="141"/>
      <c r="E132" s="53" t="s">
        <v>42</v>
      </c>
      <c r="F132" s="45"/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9"/>
      <c r="AB132" s="39">
        <v>0</v>
      </c>
      <c r="AC132" s="39">
        <v>0</v>
      </c>
      <c r="AE132" s="28" t="s">
        <v>110</v>
      </c>
    </row>
    <row r="133" spans="1:33" ht="15.75" hidden="1" customHeight="1" x14ac:dyDescent="0.25">
      <c r="A133" s="35"/>
      <c r="B133" s="36">
        <f t="shared" si="3"/>
        <v>0</v>
      </c>
      <c r="C133" s="37" t="str">
        <f t="shared" si="4"/>
        <v>hide</v>
      </c>
      <c r="D133" s="141"/>
      <c r="E133" s="53" t="s">
        <v>42</v>
      </c>
      <c r="F133" s="45"/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9"/>
      <c r="AB133" s="39">
        <v>0</v>
      </c>
      <c r="AC133" s="39">
        <v>0</v>
      </c>
      <c r="AE133" s="28" t="s">
        <v>110</v>
      </c>
    </row>
    <row r="134" spans="1:33" ht="15.75" hidden="1" customHeight="1" x14ac:dyDescent="0.25">
      <c r="A134" s="35"/>
      <c r="B134" s="36">
        <f t="shared" si="3"/>
        <v>0</v>
      </c>
      <c r="C134" s="37" t="str">
        <f t="shared" si="4"/>
        <v>hide</v>
      </c>
      <c r="D134" s="141"/>
      <c r="E134" s="53" t="s">
        <v>42</v>
      </c>
      <c r="F134" s="45"/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9"/>
      <c r="AB134" s="39">
        <v>0</v>
      </c>
      <c r="AC134" s="39">
        <v>0</v>
      </c>
      <c r="AE134" s="28" t="s">
        <v>110</v>
      </c>
    </row>
    <row r="135" spans="1:33" ht="15.75" hidden="1" customHeight="1" x14ac:dyDescent="0.25">
      <c r="A135" s="35"/>
      <c r="B135" s="36">
        <f t="shared" si="3"/>
        <v>0</v>
      </c>
      <c r="C135" s="37" t="str">
        <f t="shared" si="4"/>
        <v>hide</v>
      </c>
      <c r="D135" s="141"/>
      <c r="E135" s="53" t="s">
        <v>42</v>
      </c>
      <c r="F135" s="45"/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9"/>
      <c r="AB135" s="39">
        <v>0</v>
      </c>
      <c r="AC135" s="39">
        <v>0</v>
      </c>
      <c r="AE135" s="28" t="s">
        <v>110</v>
      </c>
    </row>
    <row r="136" spans="1:33" ht="15.75" hidden="1" customHeight="1" thickBot="1" x14ac:dyDescent="0.3">
      <c r="A136" s="35"/>
      <c r="B136" s="36">
        <f t="shared" si="3"/>
        <v>0</v>
      </c>
      <c r="C136" s="37" t="str">
        <f t="shared" si="4"/>
        <v>hide</v>
      </c>
      <c r="D136" s="141"/>
      <c r="E136" s="53" t="s">
        <v>42</v>
      </c>
      <c r="F136" s="45"/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9"/>
      <c r="AB136" s="39">
        <v>0</v>
      </c>
      <c r="AC136" s="39">
        <v>0</v>
      </c>
      <c r="AE136" s="28" t="s">
        <v>110</v>
      </c>
    </row>
    <row r="137" spans="1:33" ht="15.75" hidden="1" customHeight="1" thickBot="1" x14ac:dyDescent="0.3">
      <c r="A137" s="35"/>
      <c r="B137" s="36">
        <f t="shared" si="3"/>
        <v>0</v>
      </c>
      <c r="C137" s="37" t="str">
        <f t="shared" si="4"/>
        <v>hide</v>
      </c>
      <c r="D137" s="141"/>
      <c r="E137" s="55" t="s">
        <v>124</v>
      </c>
      <c r="F137" s="56"/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7">
        <v>0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49"/>
      <c r="AB137" s="57">
        <v>0</v>
      </c>
      <c r="AC137" s="57">
        <v>0</v>
      </c>
      <c r="AE137" s="28" t="s">
        <v>110</v>
      </c>
    </row>
    <row r="138" spans="1:33" ht="15.75" customHeight="1" x14ac:dyDescent="0.25">
      <c r="A138" s="35"/>
      <c r="B138" s="36">
        <f t="shared" si="3"/>
        <v>3</v>
      </c>
      <c r="C138" s="37" t="str">
        <f t="shared" si="4"/>
        <v>Detail</v>
      </c>
      <c r="D138" s="141"/>
      <c r="E138" s="60" t="s">
        <v>125</v>
      </c>
      <c r="F138" s="61"/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2.2410000000000001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15.851000000000001</v>
      </c>
      <c r="Z138" s="62">
        <v>73.100999999999999</v>
      </c>
      <c r="AA138" s="49"/>
      <c r="AB138" s="48">
        <v>0</v>
      </c>
      <c r="AC138" s="48">
        <v>91.192999999999998</v>
      </c>
      <c r="AE138" s="28" t="s">
        <v>110</v>
      </c>
    </row>
    <row r="139" spans="1:33" ht="15.75" hidden="1" customHeight="1" x14ac:dyDescent="0.25">
      <c r="A139" s="35"/>
      <c r="B139" s="36">
        <f t="shared" si="3"/>
        <v>0</v>
      </c>
      <c r="C139" s="37" t="str">
        <f t="shared" si="4"/>
        <v>hide</v>
      </c>
      <c r="D139" s="141"/>
      <c r="E139" s="60" t="s">
        <v>42</v>
      </c>
      <c r="F139" s="45" t="s">
        <v>31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9"/>
      <c r="AB139" s="39">
        <v>0</v>
      </c>
      <c r="AC139" s="39">
        <v>0</v>
      </c>
      <c r="AE139" s="28" t="e">
        <v>#N/A</v>
      </c>
    </row>
    <row r="140" spans="1:33" ht="15.75" hidden="1" customHeight="1" collapsed="1" x14ac:dyDescent="0.25">
      <c r="A140" s="35"/>
      <c r="B140" s="36">
        <f t="shared" si="3"/>
        <v>0</v>
      </c>
      <c r="C140" s="37" t="str">
        <f t="shared" si="4"/>
        <v>hide</v>
      </c>
      <c r="D140" s="141"/>
      <c r="E140" s="60" t="s">
        <v>42</v>
      </c>
      <c r="F140" s="45" t="s">
        <v>31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0"/>
      <c r="AB140" s="39">
        <v>0</v>
      </c>
      <c r="AC140" s="39">
        <v>0</v>
      </c>
      <c r="AD140" s="41"/>
      <c r="AE140" s="28" t="e">
        <v>#N/A</v>
      </c>
      <c r="AF140" s="41"/>
      <c r="AG140" s="42"/>
    </row>
    <row r="141" spans="1:33" ht="15.75" hidden="1" customHeight="1" collapsed="1" x14ac:dyDescent="0.25">
      <c r="A141" s="35"/>
      <c r="B141" s="36">
        <f t="shared" si="3"/>
        <v>0</v>
      </c>
      <c r="C141" s="37" t="str">
        <f t="shared" si="4"/>
        <v>hide</v>
      </c>
      <c r="D141" s="141"/>
      <c r="E141" s="60" t="s">
        <v>126</v>
      </c>
      <c r="F141" s="45" t="s">
        <v>31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40"/>
      <c r="AB141" s="44">
        <v>0</v>
      </c>
      <c r="AC141" s="44">
        <v>0</v>
      </c>
      <c r="AD141" s="41"/>
      <c r="AE141" s="28" t="e">
        <v>#N/A</v>
      </c>
      <c r="AF141" s="41"/>
      <c r="AG141" s="42"/>
    </row>
    <row r="142" spans="1:33" ht="15.75" hidden="1" customHeight="1" x14ac:dyDescent="0.25">
      <c r="A142" s="35"/>
      <c r="B142" s="36">
        <f t="shared" ref="B142:B205" si="5">COUNTIF(G142:Z142,"&lt;&gt;0")</f>
        <v>0</v>
      </c>
      <c r="C142" s="37" t="str">
        <f t="shared" si="4"/>
        <v>hide</v>
      </c>
      <c r="D142" s="141"/>
      <c r="E142" s="60" t="s">
        <v>127</v>
      </c>
      <c r="F142" s="45"/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49"/>
      <c r="AB142" s="44">
        <v>0</v>
      </c>
      <c r="AC142" s="44">
        <v>0</v>
      </c>
      <c r="AE142" s="28" t="s">
        <v>110</v>
      </c>
    </row>
    <row r="143" spans="1:33" ht="15.75" customHeight="1" x14ac:dyDescent="0.25">
      <c r="A143" s="35"/>
      <c r="B143" s="36">
        <f t="shared" si="5"/>
        <v>5</v>
      </c>
      <c r="C143" s="37" t="str">
        <f t="shared" si="4"/>
        <v>Detail</v>
      </c>
      <c r="D143" s="141"/>
      <c r="E143" s="60" t="s">
        <v>128</v>
      </c>
      <c r="F143" s="45"/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12.41</v>
      </c>
      <c r="R143" s="63">
        <v>0</v>
      </c>
      <c r="S143" s="63">
        <v>4.0199999999999996</v>
      </c>
      <c r="T143" s="63">
        <v>0</v>
      </c>
      <c r="U143" s="63">
        <v>0</v>
      </c>
      <c r="V143" s="63">
        <v>0</v>
      </c>
      <c r="W143" s="63">
        <v>-19.96</v>
      </c>
      <c r="X143" s="63">
        <v>0</v>
      </c>
      <c r="Y143" s="63">
        <v>3.5299999999999994</v>
      </c>
      <c r="Z143" s="63">
        <v>1.38</v>
      </c>
      <c r="AA143" s="49"/>
      <c r="AB143" s="44">
        <v>0</v>
      </c>
      <c r="AC143" s="44">
        <v>1.3799999999999955</v>
      </c>
      <c r="AE143" s="28" t="s">
        <v>110</v>
      </c>
    </row>
    <row r="144" spans="1:33" ht="15.75" customHeight="1" x14ac:dyDescent="0.25">
      <c r="A144" s="35"/>
      <c r="B144" s="36">
        <f t="shared" si="5"/>
        <v>3</v>
      </c>
      <c r="C144" s="37" t="str">
        <f t="shared" si="4"/>
        <v>Detail</v>
      </c>
      <c r="D144" s="141"/>
      <c r="E144" s="60" t="s">
        <v>129</v>
      </c>
      <c r="F144" s="45"/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6.3100000000000005</v>
      </c>
      <c r="T144" s="63">
        <v>0</v>
      </c>
      <c r="U144" s="63">
        <v>0</v>
      </c>
      <c r="V144" s="63">
        <v>0</v>
      </c>
      <c r="W144" s="63">
        <v>0</v>
      </c>
      <c r="X144" s="63">
        <v>-3.6</v>
      </c>
      <c r="Y144" s="63">
        <v>-45.51</v>
      </c>
      <c r="Z144" s="63">
        <v>0</v>
      </c>
      <c r="AA144" s="49"/>
      <c r="AB144" s="44">
        <v>0</v>
      </c>
      <c r="AC144" s="44">
        <v>-42.8</v>
      </c>
      <c r="AE144" s="28" t="s">
        <v>110</v>
      </c>
    </row>
    <row r="145" spans="1:33" ht="15.75" customHeight="1" x14ac:dyDescent="0.25">
      <c r="A145" s="35"/>
      <c r="B145" s="36">
        <f t="shared" si="5"/>
        <v>4</v>
      </c>
      <c r="C145" s="37" t="str">
        <f t="shared" si="4"/>
        <v>Detail</v>
      </c>
      <c r="D145" s="141"/>
      <c r="E145" s="60" t="s">
        <v>130</v>
      </c>
      <c r="F145" s="45"/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35.94</v>
      </c>
      <c r="R145" s="63">
        <v>11.76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-57.699999999999989</v>
      </c>
      <c r="Y145" s="63">
        <v>10</v>
      </c>
      <c r="Z145" s="63">
        <v>0</v>
      </c>
      <c r="AA145" s="49"/>
      <c r="AB145" s="44">
        <v>0</v>
      </c>
      <c r="AC145" s="44">
        <v>0</v>
      </c>
      <c r="AE145" s="28" t="s">
        <v>110</v>
      </c>
    </row>
    <row r="146" spans="1:33" ht="15.75" customHeight="1" x14ac:dyDescent="0.25">
      <c r="A146" s="35"/>
      <c r="B146" s="36">
        <f t="shared" si="5"/>
        <v>4</v>
      </c>
      <c r="C146" s="37" t="str">
        <f t="shared" si="4"/>
        <v>Detail</v>
      </c>
      <c r="D146" s="141"/>
      <c r="E146" s="60" t="s">
        <v>131</v>
      </c>
      <c r="F146" s="45"/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13.16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-16.489999999999998</v>
      </c>
      <c r="X146" s="44">
        <v>0</v>
      </c>
      <c r="Y146" s="44">
        <v>3.33</v>
      </c>
      <c r="Z146" s="44">
        <v>2.54</v>
      </c>
      <c r="AA146" s="49"/>
      <c r="AB146" s="44">
        <v>0</v>
      </c>
      <c r="AC146" s="44">
        <v>2.5400000000000027</v>
      </c>
      <c r="AE146" s="28" t="s">
        <v>110</v>
      </c>
    </row>
    <row r="147" spans="1:33" s="42" customFormat="1" ht="15.75" customHeight="1" thickBot="1" x14ac:dyDescent="0.3">
      <c r="A147" s="64"/>
      <c r="B147" s="36">
        <f t="shared" si="5"/>
        <v>2</v>
      </c>
      <c r="C147" s="37" t="str">
        <f t="shared" si="4"/>
        <v>Detail</v>
      </c>
      <c r="D147" s="141"/>
      <c r="E147" s="60" t="s">
        <v>132</v>
      </c>
      <c r="F147" s="45"/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-3.01</v>
      </c>
      <c r="Y147" s="44">
        <v>-3.09</v>
      </c>
      <c r="Z147" s="44">
        <v>0</v>
      </c>
      <c r="AA147" s="49"/>
      <c r="AB147" s="44">
        <v>0</v>
      </c>
      <c r="AC147" s="44">
        <v>-6.1</v>
      </c>
      <c r="AD147" s="41"/>
      <c r="AE147" s="65" t="s">
        <v>110</v>
      </c>
      <c r="AF147" s="41"/>
    </row>
    <row r="148" spans="1:33" s="42" customFormat="1" ht="23.25" hidden="1" customHeight="1" collapsed="1" x14ac:dyDescent="0.25">
      <c r="A148" s="143"/>
      <c r="B148" s="36">
        <f t="shared" si="5"/>
        <v>0</v>
      </c>
      <c r="C148" s="37" t="str">
        <f t="shared" si="4"/>
        <v>hide</v>
      </c>
      <c r="D148" s="141"/>
      <c r="E148" s="60" t="s">
        <v>133</v>
      </c>
      <c r="F148" s="45"/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49"/>
      <c r="AB148" s="44">
        <v>0</v>
      </c>
      <c r="AC148" s="44">
        <v>0</v>
      </c>
      <c r="AD148" s="41"/>
      <c r="AE148" s="28" t="s">
        <v>134</v>
      </c>
      <c r="AF148" s="41"/>
    </row>
    <row r="149" spans="1:33" ht="15.75" hidden="1" customHeight="1" x14ac:dyDescent="0.25">
      <c r="A149" s="35"/>
      <c r="B149" s="36">
        <f t="shared" si="5"/>
        <v>0</v>
      </c>
      <c r="C149" s="37" t="str">
        <f t="shared" si="4"/>
        <v>hide</v>
      </c>
      <c r="D149" s="141"/>
      <c r="E149" s="60" t="s">
        <v>135</v>
      </c>
      <c r="F149" s="45"/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49"/>
      <c r="AB149" s="44">
        <v>0</v>
      </c>
      <c r="AC149" s="44">
        <v>0</v>
      </c>
      <c r="AE149" s="28" t="s">
        <v>134</v>
      </c>
    </row>
    <row r="150" spans="1:33" ht="15.75" hidden="1" customHeight="1" x14ac:dyDescent="0.25">
      <c r="A150" s="35"/>
      <c r="B150" s="36">
        <f t="shared" si="5"/>
        <v>0</v>
      </c>
      <c r="C150" s="37" t="str">
        <f t="shared" si="4"/>
        <v>hide</v>
      </c>
      <c r="D150" s="141"/>
      <c r="E150" s="60" t="s">
        <v>136</v>
      </c>
      <c r="F150" s="45"/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49"/>
      <c r="AB150" s="44">
        <v>0</v>
      </c>
      <c r="AC150" s="44">
        <v>0</v>
      </c>
      <c r="AE150" s="28" t="s">
        <v>134</v>
      </c>
    </row>
    <row r="151" spans="1:33" ht="15.75" hidden="1" customHeight="1" collapsed="1" x14ac:dyDescent="0.25">
      <c r="A151" s="35"/>
      <c r="B151" s="36">
        <f t="shared" si="5"/>
        <v>0</v>
      </c>
      <c r="C151" s="37" t="str">
        <f t="shared" si="4"/>
        <v>hide</v>
      </c>
      <c r="D151" s="141"/>
      <c r="E151" s="60" t="s">
        <v>137</v>
      </c>
      <c r="F151" s="45"/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49"/>
      <c r="AB151" s="44">
        <v>0</v>
      </c>
      <c r="AC151" s="44">
        <v>0</v>
      </c>
      <c r="AE151" s="28" t="s">
        <v>138</v>
      </c>
    </row>
    <row r="152" spans="1:33" ht="15.75" hidden="1" customHeight="1" x14ac:dyDescent="0.25">
      <c r="A152" s="35"/>
      <c r="B152" s="36">
        <f t="shared" si="5"/>
        <v>0</v>
      </c>
      <c r="C152" s="37" t="str">
        <f t="shared" si="4"/>
        <v>hide</v>
      </c>
      <c r="D152" s="141"/>
      <c r="E152" s="60" t="s">
        <v>139</v>
      </c>
      <c r="F152" s="45"/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49"/>
      <c r="AB152" s="44">
        <v>0</v>
      </c>
      <c r="AC152" s="44">
        <v>0</v>
      </c>
      <c r="AE152" s="28" t="s">
        <v>138</v>
      </c>
    </row>
    <row r="153" spans="1:33" ht="15.75" hidden="1" customHeight="1" x14ac:dyDescent="0.25">
      <c r="A153" s="35"/>
      <c r="B153" s="36">
        <f t="shared" si="5"/>
        <v>0</v>
      </c>
      <c r="C153" s="37" t="str">
        <f t="shared" si="4"/>
        <v>hide</v>
      </c>
      <c r="D153" s="141"/>
      <c r="E153" s="60" t="s">
        <v>140</v>
      </c>
      <c r="F153" s="45"/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49"/>
      <c r="AB153" s="44">
        <v>0</v>
      </c>
      <c r="AC153" s="44">
        <v>0</v>
      </c>
      <c r="AE153" s="28" t="s">
        <v>138</v>
      </c>
    </row>
    <row r="154" spans="1:33" ht="15.75" hidden="1" customHeight="1" x14ac:dyDescent="0.25">
      <c r="A154" s="35"/>
      <c r="B154" s="36">
        <f t="shared" si="5"/>
        <v>0</v>
      </c>
      <c r="C154" s="37" t="str">
        <f t="shared" si="4"/>
        <v>hide</v>
      </c>
      <c r="D154" s="141"/>
      <c r="E154" s="60" t="s">
        <v>141</v>
      </c>
      <c r="F154" s="45"/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49"/>
      <c r="AB154" s="44">
        <v>0</v>
      </c>
      <c r="AC154" s="44">
        <v>0</v>
      </c>
      <c r="AE154" s="28" t="s">
        <v>138</v>
      </c>
    </row>
    <row r="155" spans="1:33" ht="15.75" hidden="1" customHeight="1" x14ac:dyDescent="0.25">
      <c r="A155" s="35"/>
      <c r="B155" s="36">
        <f t="shared" si="5"/>
        <v>0</v>
      </c>
      <c r="C155" s="37" t="str">
        <f t="shared" si="4"/>
        <v>hide</v>
      </c>
      <c r="D155" s="141"/>
      <c r="E155" s="60" t="s">
        <v>142</v>
      </c>
      <c r="F155" s="45"/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49"/>
      <c r="AB155" s="44">
        <v>0</v>
      </c>
      <c r="AC155" s="44">
        <v>0</v>
      </c>
      <c r="AE155" s="28" t="s">
        <v>143</v>
      </c>
    </row>
    <row r="156" spans="1:33" ht="15.75" hidden="1" customHeight="1" x14ac:dyDescent="0.25">
      <c r="A156" s="35"/>
      <c r="B156" s="36">
        <f t="shared" si="5"/>
        <v>0</v>
      </c>
      <c r="C156" s="37" t="str">
        <f t="shared" si="4"/>
        <v>hide</v>
      </c>
      <c r="D156" s="141"/>
      <c r="E156" s="60" t="s">
        <v>144</v>
      </c>
      <c r="F156" s="45" t="s">
        <v>31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40"/>
      <c r="AB156" s="44">
        <v>0</v>
      </c>
      <c r="AC156" s="44">
        <v>0</v>
      </c>
      <c r="AD156" s="41"/>
      <c r="AE156" s="28" t="s">
        <v>145</v>
      </c>
      <c r="AF156" s="41"/>
      <c r="AG156" s="42"/>
    </row>
    <row r="157" spans="1:33" ht="15.75" hidden="1" customHeight="1" x14ac:dyDescent="0.25">
      <c r="A157" s="35"/>
      <c r="B157" s="36">
        <f t="shared" si="5"/>
        <v>0</v>
      </c>
      <c r="C157" s="37" t="str">
        <f t="shared" si="4"/>
        <v>hide</v>
      </c>
      <c r="D157" s="141"/>
      <c r="E157" s="60" t="s">
        <v>146</v>
      </c>
      <c r="F157" s="45" t="s">
        <v>31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40"/>
      <c r="AB157" s="44">
        <v>0</v>
      </c>
      <c r="AC157" s="44">
        <v>0</v>
      </c>
      <c r="AD157" s="41"/>
      <c r="AE157" s="28" t="s">
        <v>145</v>
      </c>
      <c r="AF157" s="41"/>
      <c r="AG157" s="42"/>
    </row>
    <row r="158" spans="1:33" ht="15.75" hidden="1" customHeight="1" x14ac:dyDescent="0.25">
      <c r="A158" s="35"/>
      <c r="B158" s="36">
        <f t="shared" si="5"/>
        <v>0</v>
      </c>
      <c r="C158" s="37" t="str">
        <f t="shared" si="4"/>
        <v>hide</v>
      </c>
      <c r="D158" s="141"/>
      <c r="E158" s="60" t="s">
        <v>147</v>
      </c>
      <c r="F158" s="45"/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49"/>
      <c r="AB158" s="44">
        <v>0</v>
      </c>
      <c r="AC158" s="44">
        <v>0</v>
      </c>
      <c r="AE158" s="28" t="s">
        <v>145</v>
      </c>
    </row>
    <row r="159" spans="1:33" ht="15.75" hidden="1" customHeight="1" x14ac:dyDescent="0.25">
      <c r="A159" s="35"/>
      <c r="B159" s="36">
        <f t="shared" si="5"/>
        <v>0</v>
      </c>
      <c r="C159" s="37" t="str">
        <f t="shared" si="4"/>
        <v>hide</v>
      </c>
      <c r="D159" s="141"/>
      <c r="E159" s="60" t="s">
        <v>148</v>
      </c>
      <c r="F159" s="45"/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49"/>
      <c r="AB159" s="44">
        <v>0</v>
      </c>
      <c r="AC159" s="44">
        <v>0</v>
      </c>
      <c r="AE159" s="28" t="s">
        <v>145</v>
      </c>
    </row>
    <row r="160" spans="1:33" ht="15.75" hidden="1" customHeight="1" x14ac:dyDescent="0.25">
      <c r="A160" s="35"/>
      <c r="B160" s="36">
        <f t="shared" si="5"/>
        <v>0</v>
      </c>
      <c r="C160" s="37" t="str">
        <f t="shared" si="4"/>
        <v>hide</v>
      </c>
      <c r="D160" s="141"/>
      <c r="E160" s="60" t="s">
        <v>149</v>
      </c>
      <c r="F160" s="45"/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49"/>
      <c r="AB160" s="44">
        <v>0</v>
      </c>
      <c r="AC160" s="44">
        <v>0</v>
      </c>
      <c r="AE160" s="28" t="s">
        <v>145</v>
      </c>
    </row>
    <row r="161" spans="1:31" ht="15.75" hidden="1" customHeight="1" x14ac:dyDescent="0.25">
      <c r="A161" s="35"/>
      <c r="B161" s="36">
        <f t="shared" si="5"/>
        <v>0</v>
      </c>
      <c r="C161" s="37" t="str">
        <f t="shared" ref="C161:C216" si="6">IF(B161=0,"hide",IF(OR(AE161="Wind",AE161="DSM, Class 1"),"Detail",""))</f>
        <v>hide</v>
      </c>
      <c r="D161" s="141"/>
      <c r="E161" s="60" t="s">
        <v>150</v>
      </c>
      <c r="F161" s="45"/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49"/>
      <c r="AB161" s="44">
        <v>0</v>
      </c>
      <c r="AC161" s="44">
        <v>0</v>
      </c>
      <c r="AE161" s="28" t="s">
        <v>145</v>
      </c>
    </row>
    <row r="162" spans="1:31" ht="15.75" hidden="1" customHeight="1" x14ac:dyDescent="0.25">
      <c r="A162" s="35"/>
      <c r="B162" s="36">
        <f t="shared" si="5"/>
        <v>0</v>
      </c>
      <c r="C162" s="37" t="str">
        <f t="shared" si="6"/>
        <v>hide</v>
      </c>
      <c r="D162" s="141"/>
      <c r="E162" s="60" t="s">
        <v>42</v>
      </c>
      <c r="F162" s="45"/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49"/>
      <c r="AB162" s="44">
        <v>0</v>
      </c>
      <c r="AC162" s="44">
        <v>0</v>
      </c>
      <c r="AE162" s="28" t="s">
        <v>145</v>
      </c>
    </row>
    <row r="163" spans="1:31" ht="15.75" hidden="1" customHeight="1" x14ac:dyDescent="0.25">
      <c r="A163" s="35"/>
      <c r="B163" s="36">
        <f t="shared" si="5"/>
        <v>0</v>
      </c>
      <c r="C163" s="37" t="str">
        <f t="shared" si="6"/>
        <v>hide</v>
      </c>
      <c r="D163" s="141"/>
      <c r="E163" s="60" t="s">
        <v>42</v>
      </c>
      <c r="F163" s="45"/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49"/>
      <c r="AB163" s="44">
        <v>0</v>
      </c>
      <c r="AC163" s="44">
        <v>0</v>
      </c>
      <c r="AE163" s="28" t="s">
        <v>145</v>
      </c>
    </row>
    <row r="164" spans="1:31" ht="15.75" hidden="1" customHeight="1" x14ac:dyDescent="0.25">
      <c r="A164" s="66"/>
      <c r="B164" s="36">
        <f t="shared" si="5"/>
        <v>0</v>
      </c>
      <c r="C164" s="37" t="str">
        <f t="shared" si="6"/>
        <v>hide</v>
      </c>
      <c r="D164" s="141"/>
      <c r="E164" s="60" t="s">
        <v>42</v>
      </c>
      <c r="F164" s="45"/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49"/>
      <c r="AB164" s="44">
        <v>0</v>
      </c>
      <c r="AC164" s="44">
        <v>0</v>
      </c>
      <c r="AE164" s="28" t="s">
        <v>145</v>
      </c>
    </row>
    <row r="165" spans="1:31" ht="15.75" hidden="1" customHeight="1" x14ac:dyDescent="0.25">
      <c r="A165" s="35"/>
      <c r="B165" s="36">
        <f t="shared" si="5"/>
        <v>0</v>
      </c>
      <c r="C165" s="37" t="str">
        <f t="shared" si="6"/>
        <v>hide</v>
      </c>
      <c r="D165" s="141"/>
      <c r="E165" s="60" t="s">
        <v>42</v>
      </c>
      <c r="F165" s="45"/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49"/>
      <c r="AB165" s="44">
        <v>0</v>
      </c>
      <c r="AC165" s="44">
        <v>0</v>
      </c>
      <c r="AE165" s="28" t="s">
        <v>145</v>
      </c>
    </row>
    <row r="166" spans="1:31" ht="15.75" hidden="1" customHeight="1" x14ac:dyDescent="0.25">
      <c r="A166" s="35"/>
      <c r="B166" s="36">
        <f t="shared" si="5"/>
        <v>0</v>
      </c>
      <c r="C166" s="37" t="str">
        <f t="shared" si="6"/>
        <v>hide</v>
      </c>
      <c r="D166" s="141"/>
      <c r="E166" s="60" t="s">
        <v>42</v>
      </c>
      <c r="F166" s="45"/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0</v>
      </c>
      <c r="Z166" s="63">
        <v>0</v>
      </c>
      <c r="AA166" s="49"/>
      <c r="AB166" s="44">
        <v>0</v>
      </c>
      <c r="AC166" s="44">
        <v>0</v>
      </c>
      <c r="AE166" s="28" t="s">
        <v>145</v>
      </c>
    </row>
    <row r="167" spans="1:31" ht="15.75" hidden="1" customHeight="1" x14ac:dyDescent="0.25">
      <c r="A167" s="35"/>
      <c r="B167" s="36">
        <f t="shared" si="5"/>
        <v>0</v>
      </c>
      <c r="C167" s="37" t="str">
        <f t="shared" si="6"/>
        <v>hide</v>
      </c>
      <c r="D167" s="141"/>
      <c r="E167" s="60" t="s">
        <v>42</v>
      </c>
      <c r="F167" s="45"/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49"/>
      <c r="AB167" s="44">
        <v>0</v>
      </c>
      <c r="AC167" s="44">
        <v>0</v>
      </c>
      <c r="AE167" s="28" t="s">
        <v>145</v>
      </c>
    </row>
    <row r="168" spans="1:31" ht="15.75" hidden="1" customHeight="1" x14ac:dyDescent="0.25">
      <c r="A168" s="35"/>
      <c r="B168" s="36">
        <f t="shared" si="5"/>
        <v>0</v>
      </c>
      <c r="C168" s="37" t="str">
        <f t="shared" si="6"/>
        <v>hide</v>
      </c>
      <c r="D168" s="141"/>
      <c r="E168" s="60" t="s">
        <v>42</v>
      </c>
      <c r="F168" s="45"/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49"/>
      <c r="AB168" s="44">
        <v>0</v>
      </c>
      <c r="AC168" s="44">
        <v>0</v>
      </c>
      <c r="AE168" s="28" t="s">
        <v>145</v>
      </c>
    </row>
    <row r="169" spans="1:31" ht="15.75" hidden="1" customHeight="1" x14ac:dyDescent="0.25">
      <c r="A169" s="35"/>
      <c r="B169" s="36">
        <f t="shared" si="5"/>
        <v>0</v>
      </c>
      <c r="C169" s="37" t="str">
        <f t="shared" si="6"/>
        <v>hide</v>
      </c>
      <c r="D169" s="141"/>
      <c r="E169" s="60" t="s">
        <v>42</v>
      </c>
      <c r="F169" s="45"/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49"/>
      <c r="AB169" s="44">
        <v>0</v>
      </c>
      <c r="AC169" s="44">
        <v>0</v>
      </c>
      <c r="AE169" s="28" t="s">
        <v>145</v>
      </c>
    </row>
    <row r="170" spans="1:31" ht="15.75" hidden="1" customHeight="1" x14ac:dyDescent="0.25">
      <c r="A170" s="35"/>
      <c r="B170" s="36">
        <f t="shared" si="5"/>
        <v>0</v>
      </c>
      <c r="C170" s="37" t="str">
        <f t="shared" si="6"/>
        <v>hide</v>
      </c>
      <c r="D170" s="141"/>
      <c r="E170" s="60" t="s">
        <v>42</v>
      </c>
      <c r="F170" s="45"/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49"/>
      <c r="AB170" s="44">
        <v>0</v>
      </c>
      <c r="AC170" s="44">
        <v>0</v>
      </c>
      <c r="AE170" s="28" t="s">
        <v>145</v>
      </c>
    </row>
    <row r="171" spans="1:31" ht="15.75" hidden="1" customHeight="1" x14ac:dyDescent="0.25">
      <c r="A171" s="35"/>
      <c r="B171" s="36">
        <f t="shared" si="5"/>
        <v>0</v>
      </c>
      <c r="C171" s="37" t="str">
        <f t="shared" si="6"/>
        <v>hide</v>
      </c>
      <c r="D171" s="141"/>
      <c r="E171" s="60" t="s">
        <v>42</v>
      </c>
      <c r="F171" s="45"/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49"/>
      <c r="AB171" s="44">
        <v>0</v>
      </c>
      <c r="AC171" s="44">
        <v>0</v>
      </c>
      <c r="AE171" s="28" t="s">
        <v>145</v>
      </c>
    </row>
    <row r="172" spans="1:31" ht="15.75" hidden="1" customHeight="1" x14ac:dyDescent="0.25">
      <c r="A172" s="35"/>
      <c r="B172" s="36">
        <f t="shared" si="5"/>
        <v>0</v>
      </c>
      <c r="C172" s="37" t="str">
        <f t="shared" si="6"/>
        <v>hide</v>
      </c>
      <c r="D172" s="141"/>
      <c r="E172" s="60" t="s">
        <v>42</v>
      </c>
      <c r="F172" s="45"/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49"/>
      <c r="AB172" s="44">
        <v>0</v>
      </c>
      <c r="AC172" s="44">
        <v>0</v>
      </c>
      <c r="AE172" s="28" t="s">
        <v>145</v>
      </c>
    </row>
    <row r="173" spans="1:31" ht="15.75" hidden="1" customHeight="1" x14ac:dyDescent="0.25">
      <c r="A173" s="35"/>
      <c r="B173" s="36">
        <f t="shared" si="5"/>
        <v>0</v>
      </c>
      <c r="C173" s="37" t="str">
        <f t="shared" si="6"/>
        <v>hide</v>
      </c>
      <c r="D173" s="141"/>
      <c r="E173" s="60" t="s">
        <v>42</v>
      </c>
      <c r="F173" s="45"/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49"/>
      <c r="AB173" s="44">
        <v>0</v>
      </c>
      <c r="AC173" s="44">
        <v>0</v>
      </c>
      <c r="AE173" s="28" t="s">
        <v>145</v>
      </c>
    </row>
    <row r="174" spans="1:31" ht="15.75" hidden="1" customHeight="1" x14ac:dyDescent="0.25">
      <c r="A174" s="35"/>
      <c r="B174" s="36">
        <f t="shared" si="5"/>
        <v>0</v>
      </c>
      <c r="C174" s="37" t="str">
        <f t="shared" si="6"/>
        <v>hide</v>
      </c>
      <c r="D174" s="141"/>
      <c r="E174" s="60" t="s">
        <v>42</v>
      </c>
      <c r="F174" s="45"/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49"/>
      <c r="AB174" s="44">
        <v>0</v>
      </c>
      <c r="AC174" s="44">
        <v>0</v>
      </c>
      <c r="AE174" s="28" t="s">
        <v>145</v>
      </c>
    </row>
    <row r="175" spans="1:31" ht="15.75" hidden="1" customHeight="1" x14ac:dyDescent="0.25">
      <c r="A175" s="35"/>
      <c r="B175" s="36">
        <f t="shared" si="5"/>
        <v>0</v>
      </c>
      <c r="C175" s="37" t="str">
        <f t="shared" si="6"/>
        <v>hide</v>
      </c>
      <c r="D175" s="141"/>
      <c r="E175" s="60" t="s">
        <v>42</v>
      </c>
      <c r="F175" s="45"/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49"/>
      <c r="AB175" s="44">
        <v>0</v>
      </c>
      <c r="AC175" s="44">
        <v>0</v>
      </c>
      <c r="AE175" s="28" t="s">
        <v>145</v>
      </c>
    </row>
    <row r="176" spans="1:31" ht="15.75" hidden="1" customHeight="1" x14ac:dyDescent="0.25">
      <c r="A176" s="35"/>
      <c r="B176" s="36">
        <f t="shared" si="5"/>
        <v>0</v>
      </c>
      <c r="C176" s="37" t="str">
        <f t="shared" si="6"/>
        <v>hide</v>
      </c>
      <c r="D176" s="141"/>
      <c r="E176" s="60" t="s">
        <v>42</v>
      </c>
      <c r="F176" s="45"/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49"/>
      <c r="AB176" s="44">
        <v>0</v>
      </c>
      <c r="AC176" s="44">
        <v>0</v>
      </c>
      <c r="AE176" s="28" t="s">
        <v>145</v>
      </c>
    </row>
    <row r="177" spans="1:31" ht="15.75" hidden="1" customHeight="1" x14ac:dyDescent="0.25">
      <c r="A177" s="35"/>
      <c r="B177" s="36">
        <f t="shared" si="5"/>
        <v>0</v>
      </c>
      <c r="C177" s="37" t="str">
        <f t="shared" si="6"/>
        <v>hide</v>
      </c>
      <c r="D177" s="141"/>
      <c r="E177" s="60" t="s">
        <v>42</v>
      </c>
      <c r="F177" s="45"/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49"/>
      <c r="AB177" s="44">
        <v>0</v>
      </c>
      <c r="AC177" s="44">
        <v>0</v>
      </c>
      <c r="AE177" s="28" t="s">
        <v>145</v>
      </c>
    </row>
    <row r="178" spans="1:31" ht="15.75" hidden="1" customHeight="1" x14ac:dyDescent="0.25">
      <c r="A178" s="35"/>
      <c r="B178" s="36">
        <f t="shared" si="5"/>
        <v>0</v>
      </c>
      <c r="C178" s="37" t="str">
        <f t="shared" si="6"/>
        <v>hide</v>
      </c>
      <c r="D178" s="141"/>
      <c r="E178" s="60" t="s">
        <v>42</v>
      </c>
      <c r="F178" s="45"/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49"/>
      <c r="AB178" s="44">
        <v>0</v>
      </c>
      <c r="AC178" s="44">
        <v>0</v>
      </c>
      <c r="AE178" s="28" t="s">
        <v>145</v>
      </c>
    </row>
    <row r="179" spans="1:31" ht="15.75" hidden="1" customHeight="1" x14ac:dyDescent="0.25">
      <c r="A179" s="35"/>
      <c r="B179" s="36">
        <f t="shared" si="5"/>
        <v>0</v>
      </c>
      <c r="C179" s="37" t="str">
        <f t="shared" si="6"/>
        <v>hide</v>
      </c>
      <c r="D179" s="141"/>
      <c r="E179" s="60" t="s">
        <v>42</v>
      </c>
      <c r="F179" s="45"/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49"/>
      <c r="AB179" s="44">
        <v>0</v>
      </c>
      <c r="AC179" s="44">
        <v>0</v>
      </c>
      <c r="AE179" s="28" t="s">
        <v>145</v>
      </c>
    </row>
    <row r="180" spans="1:31" ht="15.75" hidden="1" customHeight="1" x14ac:dyDescent="0.25">
      <c r="A180" s="35"/>
      <c r="B180" s="36">
        <f t="shared" si="5"/>
        <v>0</v>
      </c>
      <c r="C180" s="37" t="str">
        <f t="shared" si="6"/>
        <v>hide</v>
      </c>
      <c r="D180" s="141"/>
      <c r="E180" s="60" t="s">
        <v>42</v>
      </c>
      <c r="F180" s="45"/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49"/>
      <c r="AB180" s="44">
        <v>0</v>
      </c>
      <c r="AC180" s="44">
        <v>0</v>
      </c>
      <c r="AE180" s="28" t="s">
        <v>145</v>
      </c>
    </row>
    <row r="181" spans="1:31" ht="15.75" hidden="1" customHeight="1" x14ac:dyDescent="0.25">
      <c r="A181" s="35"/>
      <c r="B181" s="36">
        <f t="shared" si="5"/>
        <v>0</v>
      </c>
      <c r="C181" s="37" t="str">
        <f t="shared" si="6"/>
        <v>hide</v>
      </c>
      <c r="D181" s="141"/>
      <c r="E181" s="60" t="s">
        <v>42</v>
      </c>
      <c r="F181" s="45"/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0</v>
      </c>
      <c r="W181" s="63">
        <v>0</v>
      </c>
      <c r="X181" s="63">
        <v>0</v>
      </c>
      <c r="Y181" s="63">
        <v>0</v>
      </c>
      <c r="Z181" s="63">
        <v>0</v>
      </c>
      <c r="AA181" s="49"/>
      <c r="AB181" s="44">
        <v>0</v>
      </c>
      <c r="AC181" s="44">
        <v>0</v>
      </c>
      <c r="AE181" s="28" t="s">
        <v>145</v>
      </c>
    </row>
    <row r="182" spans="1:31" ht="15.75" hidden="1" customHeight="1" x14ac:dyDescent="0.25">
      <c r="A182" s="35"/>
      <c r="B182" s="36">
        <f t="shared" si="5"/>
        <v>0</v>
      </c>
      <c r="C182" s="37" t="str">
        <f t="shared" si="6"/>
        <v>hide</v>
      </c>
      <c r="D182" s="141"/>
      <c r="E182" s="60" t="s">
        <v>42</v>
      </c>
      <c r="F182" s="45"/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49"/>
      <c r="AB182" s="44">
        <v>0</v>
      </c>
      <c r="AC182" s="44">
        <v>0</v>
      </c>
      <c r="AE182" s="28" t="s">
        <v>145</v>
      </c>
    </row>
    <row r="183" spans="1:31" ht="15.75" hidden="1" customHeight="1" x14ac:dyDescent="0.25">
      <c r="A183" s="35"/>
      <c r="B183" s="36">
        <f t="shared" si="5"/>
        <v>0</v>
      </c>
      <c r="C183" s="37" t="str">
        <f t="shared" si="6"/>
        <v>hide</v>
      </c>
      <c r="D183" s="141"/>
      <c r="E183" s="60" t="s">
        <v>42</v>
      </c>
      <c r="F183" s="45"/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49"/>
      <c r="AB183" s="44">
        <v>0</v>
      </c>
      <c r="AC183" s="44">
        <v>0</v>
      </c>
      <c r="AE183" s="28" t="s">
        <v>145</v>
      </c>
    </row>
    <row r="184" spans="1:31" ht="15.75" hidden="1" customHeight="1" x14ac:dyDescent="0.25">
      <c r="A184" s="35"/>
      <c r="B184" s="36">
        <f t="shared" si="5"/>
        <v>0</v>
      </c>
      <c r="C184" s="37" t="str">
        <f t="shared" si="6"/>
        <v>hide</v>
      </c>
      <c r="D184" s="141"/>
      <c r="E184" s="60" t="s">
        <v>42</v>
      </c>
      <c r="F184" s="45"/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49"/>
      <c r="AB184" s="44">
        <v>0</v>
      </c>
      <c r="AC184" s="44">
        <v>0</v>
      </c>
      <c r="AE184" s="28" t="s">
        <v>145</v>
      </c>
    </row>
    <row r="185" spans="1:31" ht="15.75" hidden="1" customHeight="1" x14ac:dyDescent="0.25">
      <c r="A185" s="35"/>
      <c r="B185" s="36">
        <f t="shared" si="5"/>
        <v>0</v>
      </c>
      <c r="C185" s="37" t="str">
        <f t="shared" si="6"/>
        <v>hide</v>
      </c>
      <c r="D185" s="141"/>
      <c r="E185" s="60" t="s">
        <v>42</v>
      </c>
      <c r="F185" s="45"/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49"/>
      <c r="AB185" s="44">
        <v>0</v>
      </c>
      <c r="AC185" s="44">
        <v>0</v>
      </c>
      <c r="AE185" s="28" t="s">
        <v>145</v>
      </c>
    </row>
    <row r="186" spans="1:31" ht="15.75" hidden="1" customHeight="1" thickBot="1" x14ac:dyDescent="0.3">
      <c r="A186" s="35"/>
      <c r="B186" s="36">
        <f t="shared" si="5"/>
        <v>0</v>
      </c>
      <c r="C186" s="37" t="str">
        <f t="shared" si="6"/>
        <v>hide</v>
      </c>
      <c r="D186" s="141"/>
      <c r="E186" s="60" t="s">
        <v>42</v>
      </c>
      <c r="F186" s="45"/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49"/>
      <c r="AB186" s="46">
        <v>0</v>
      </c>
      <c r="AC186" s="46">
        <v>0</v>
      </c>
      <c r="AE186" s="28" t="s">
        <v>145</v>
      </c>
    </row>
    <row r="187" spans="1:31" ht="15.75" customHeight="1" thickBot="1" x14ac:dyDescent="0.3">
      <c r="A187" s="35"/>
      <c r="B187" s="36">
        <f t="shared" si="5"/>
        <v>7</v>
      </c>
      <c r="C187" s="37" t="str">
        <f t="shared" si="6"/>
        <v>Detail</v>
      </c>
      <c r="D187" s="141"/>
      <c r="E187" s="55" t="s">
        <v>151</v>
      </c>
      <c r="F187" s="56"/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0</v>
      </c>
      <c r="P187" s="67">
        <v>0</v>
      </c>
      <c r="Q187" s="67">
        <v>61.509999999999991</v>
      </c>
      <c r="R187" s="67">
        <v>11.76</v>
      </c>
      <c r="S187" s="67">
        <v>10.33</v>
      </c>
      <c r="T187" s="67">
        <v>0</v>
      </c>
      <c r="U187" s="67">
        <v>0</v>
      </c>
      <c r="V187" s="67">
        <v>0</v>
      </c>
      <c r="W187" s="67">
        <v>-36.450000000000003</v>
      </c>
      <c r="X187" s="67">
        <v>-64.309999999999988</v>
      </c>
      <c r="Y187" s="67">
        <v>-31.740000000000002</v>
      </c>
      <c r="Z187" s="67">
        <v>3.92</v>
      </c>
      <c r="AA187" s="49"/>
      <c r="AB187" s="67">
        <v>0</v>
      </c>
      <c r="AC187" s="67">
        <v>-44.980000000000004</v>
      </c>
      <c r="AE187" s="28" t="s">
        <v>145</v>
      </c>
    </row>
    <row r="188" spans="1:31" ht="15.75" customHeight="1" x14ac:dyDescent="0.25">
      <c r="A188" s="35"/>
      <c r="B188" s="36">
        <f t="shared" si="5"/>
        <v>15</v>
      </c>
      <c r="C188" s="37" t="str">
        <f t="shared" si="6"/>
        <v>Detail</v>
      </c>
      <c r="D188" s="141"/>
      <c r="E188" s="68" t="s">
        <v>152</v>
      </c>
      <c r="F188" s="45"/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0.17999999999999972</v>
      </c>
      <c r="M188" s="63">
        <v>0.37999999999999989</v>
      </c>
      <c r="N188" s="63">
        <v>0.40000000000000036</v>
      </c>
      <c r="O188" s="63">
        <v>0.64000000000000057</v>
      </c>
      <c r="P188" s="63">
        <v>0.76000000000000068</v>
      </c>
      <c r="Q188" s="63">
        <v>0.99000000000000021</v>
      </c>
      <c r="R188" s="63">
        <v>0.41999999999999993</v>
      </c>
      <c r="S188" s="63">
        <v>0.41999999999999993</v>
      </c>
      <c r="T188" s="63">
        <v>-0.58000000000000007</v>
      </c>
      <c r="U188" s="63">
        <v>-0.22999999999999954</v>
      </c>
      <c r="V188" s="63">
        <v>-9.0000000000000302E-2</v>
      </c>
      <c r="W188" s="63">
        <v>-0.37000000000000011</v>
      </c>
      <c r="X188" s="63">
        <v>-0.31999999999999984</v>
      </c>
      <c r="Y188" s="63">
        <v>-4.0000000000000036E-2</v>
      </c>
      <c r="Z188" s="63">
        <v>0.57000000000000028</v>
      </c>
      <c r="AA188" s="69"/>
      <c r="AB188" s="63">
        <v>2.3600000000000065</v>
      </c>
      <c r="AC188" s="63">
        <v>3.1300000000000381</v>
      </c>
      <c r="AE188" s="28" t="s">
        <v>145</v>
      </c>
    </row>
    <row r="189" spans="1:31" ht="15.75" customHeight="1" x14ac:dyDescent="0.25">
      <c r="A189" s="35"/>
      <c r="B189" s="36">
        <f t="shared" si="5"/>
        <v>15</v>
      </c>
      <c r="C189" s="37" t="str">
        <f t="shared" si="6"/>
        <v>Detail</v>
      </c>
      <c r="D189" s="141"/>
      <c r="E189" s="68" t="s">
        <v>153</v>
      </c>
      <c r="F189" s="45"/>
      <c r="G189" s="63">
        <v>0</v>
      </c>
      <c r="H189" s="63">
        <v>0</v>
      </c>
      <c r="I189" s="63">
        <v>0</v>
      </c>
      <c r="J189" s="63">
        <v>3.6999999999999886</v>
      </c>
      <c r="K189" s="63">
        <v>6.9000000000000057</v>
      </c>
      <c r="L189" s="63">
        <v>9.6000000000000085</v>
      </c>
      <c r="M189" s="63">
        <v>10</v>
      </c>
      <c r="N189" s="63">
        <v>13.500000000000014</v>
      </c>
      <c r="O189" s="63">
        <v>14</v>
      </c>
      <c r="P189" s="63">
        <v>13.899999999999991</v>
      </c>
      <c r="Q189" s="63">
        <v>12.600000000000009</v>
      </c>
      <c r="R189" s="63">
        <v>12.199999999999989</v>
      </c>
      <c r="S189" s="63">
        <v>10.700000000000003</v>
      </c>
      <c r="T189" s="63">
        <v>-7.5999999999999943</v>
      </c>
      <c r="U189" s="63">
        <v>-11.900000000000006</v>
      </c>
      <c r="V189" s="63">
        <v>-7.7000000000000028</v>
      </c>
      <c r="W189" s="63">
        <v>-6.0000000000000142</v>
      </c>
      <c r="X189" s="63">
        <v>0</v>
      </c>
      <c r="Y189" s="63">
        <v>0</v>
      </c>
      <c r="Z189" s="63">
        <v>11</v>
      </c>
      <c r="AA189" s="69"/>
      <c r="AB189" s="63">
        <v>71.600000000000023</v>
      </c>
      <c r="AC189" s="63">
        <v>84.899999999999864</v>
      </c>
      <c r="AE189" s="28" t="s">
        <v>145</v>
      </c>
    </row>
    <row r="190" spans="1:31" ht="15.75" customHeight="1" thickBot="1" x14ac:dyDescent="0.3">
      <c r="A190" s="35"/>
      <c r="B190" s="36">
        <f t="shared" si="5"/>
        <v>15</v>
      </c>
      <c r="C190" s="37" t="str">
        <f t="shared" si="6"/>
        <v>Detail</v>
      </c>
      <c r="D190" s="141"/>
      <c r="E190" s="68" t="s">
        <v>154</v>
      </c>
      <c r="F190" s="45"/>
      <c r="G190" s="63">
        <v>0</v>
      </c>
      <c r="H190" s="63">
        <v>0</v>
      </c>
      <c r="I190" s="63">
        <v>0</v>
      </c>
      <c r="J190" s="63">
        <v>0.7900000000000027</v>
      </c>
      <c r="K190" s="63">
        <v>0.88999999999999879</v>
      </c>
      <c r="L190" s="63">
        <v>0.87999999999999901</v>
      </c>
      <c r="M190" s="63">
        <v>1.2400000000000002</v>
      </c>
      <c r="N190" s="63">
        <v>0.92999999999999972</v>
      </c>
      <c r="O190" s="63">
        <v>1.3599999999999994</v>
      </c>
      <c r="P190" s="63">
        <v>1.3900000000000006</v>
      </c>
      <c r="Q190" s="63">
        <v>0.95999999999999908</v>
      </c>
      <c r="R190" s="63">
        <v>1</v>
      </c>
      <c r="S190" s="63">
        <v>0.66000000000000014</v>
      </c>
      <c r="T190" s="63">
        <v>-0.76000000000000156</v>
      </c>
      <c r="U190" s="63">
        <v>-0.88999999999999879</v>
      </c>
      <c r="V190" s="63">
        <v>-1.0300000000000011</v>
      </c>
      <c r="W190" s="63">
        <v>-0.19999999999999929</v>
      </c>
      <c r="X190" s="63">
        <v>0</v>
      </c>
      <c r="Y190" s="63">
        <v>0</v>
      </c>
      <c r="Z190" s="63">
        <v>1.08</v>
      </c>
      <c r="AA190" s="69"/>
      <c r="AB190" s="144">
        <v>7.4799999999999898</v>
      </c>
      <c r="AC190" s="144">
        <v>8.2999999999999829</v>
      </c>
      <c r="AE190" s="28" t="s">
        <v>145</v>
      </c>
    </row>
    <row r="191" spans="1:31" ht="15.75" customHeight="1" thickBot="1" x14ac:dyDescent="0.3">
      <c r="A191" s="35"/>
      <c r="B191" s="36">
        <f t="shared" si="5"/>
        <v>17</v>
      </c>
      <c r="C191" s="37" t="str">
        <f t="shared" si="6"/>
        <v>Detail</v>
      </c>
      <c r="D191" s="141"/>
      <c r="E191" s="55" t="s">
        <v>155</v>
      </c>
      <c r="F191" s="56"/>
      <c r="G191" s="67">
        <v>0</v>
      </c>
      <c r="H191" s="67">
        <v>0</v>
      </c>
      <c r="I191" s="67">
        <v>0</v>
      </c>
      <c r="J191" s="67">
        <v>4.4899999999999949</v>
      </c>
      <c r="K191" s="67">
        <v>7.7900000000000063</v>
      </c>
      <c r="L191" s="67">
        <v>10.660000000000011</v>
      </c>
      <c r="M191" s="67">
        <v>11.61999999999999</v>
      </c>
      <c r="N191" s="67">
        <v>14.829999999999998</v>
      </c>
      <c r="O191" s="67">
        <v>16</v>
      </c>
      <c r="P191" s="67">
        <v>16.049999999999983</v>
      </c>
      <c r="Q191" s="67">
        <v>14.549999999999997</v>
      </c>
      <c r="R191" s="67">
        <v>13.619999999999976</v>
      </c>
      <c r="S191" s="67">
        <v>11.780000000000001</v>
      </c>
      <c r="T191" s="67">
        <v>-8.9399999999999835</v>
      </c>
      <c r="U191" s="67">
        <v>-13.02000000000001</v>
      </c>
      <c r="V191" s="67">
        <v>-8.8200000000000074</v>
      </c>
      <c r="W191" s="67">
        <v>-6.5700000000000074</v>
      </c>
      <c r="X191" s="67">
        <v>-0.31999999999999318</v>
      </c>
      <c r="Y191" s="67">
        <v>-4.0000000000006253E-2</v>
      </c>
      <c r="Z191" s="67">
        <v>12.649999999999991</v>
      </c>
      <c r="AA191" s="69"/>
      <c r="AB191" s="67">
        <v>81.440000000000055</v>
      </c>
      <c r="AC191" s="67">
        <v>96.330000000000155</v>
      </c>
      <c r="AE191" s="28" t="s">
        <v>145</v>
      </c>
    </row>
    <row r="192" spans="1:31" ht="15.75" hidden="1" customHeight="1" x14ac:dyDescent="0.25">
      <c r="A192" s="35"/>
      <c r="B192" s="36">
        <f t="shared" si="5"/>
        <v>0</v>
      </c>
      <c r="C192" s="37" t="str">
        <f t="shared" si="6"/>
        <v>hide</v>
      </c>
      <c r="D192" s="141"/>
      <c r="E192" s="71" t="s">
        <v>156</v>
      </c>
      <c r="F192" s="45"/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63">
        <v>0</v>
      </c>
      <c r="V192" s="63">
        <v>0</v>
      </c>
      <c r="W192" s="63">
        <v>0</v>
      </c>
      <c r="X192" s="63">
        <v>0</v>
      </c>
      <c r="Y192" s="63">
        <v>0</v>
      </c>
      <c r="Z192" s="48">
        <v>0</v>
      </c>
      <c r="AA192" s="49"/>
      <c r="AB192" s="39">
        <v>0</v>
      </c>
      <c r="AC192" s="39">
        <v>0</v>
      </c>
      <c r="AE192" s="28" t="s">
        <v>145</v>
      </c>
    </row>
    <row r="193" spans="1:32" ht="15.75" hidden="1" customHeight="1" x14ac:dyDescent="0.25">
      <c r="A193" s="35"/>
      <c r="B193" s="36">
        <f t="shared" si="5"/>
        <v>0</v>
      </c>
      <c r="C193" s="37" t="str">
        <f t="shared" si="6"/>
        <v>hide</v>
      </c>
      <c r="D193" s="141"/>
      <c r="E193" s="71" t="s">
        <v>157</v>
      </c>
      <c r="F193" s="45"/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63">
        <v>0</v>
      </c>
      <c r="V193" s="63">
        <v>0</v>
      </c>
      <c r="W193" s="63">
        <v>0</v>
      </c>
      <c r="X193" s="63">
        <v>0</v>
      </c>
      <c r="Y193" s="63">
        <v>0</v>
      </c>
      <c r="Z193" s="48">
        <v>0</v>
      </c>
      <c r="AA193" s="49"/>
      <c r="AB193" s="44">
        <v>0</v>
      </c>
      <c r="AC193" s="44">
        <v>0</v>
      </c>
      <c r="AE193" s="28" t="s">
        <v>145</v>
      </c>
    </row>
    <row r="194" spans="1:32" ht="15.75" hidden="1" customHeight="1" x14ac:dyDescent="0.25">
      <c r="A194" s="35"/>
      <c r="B194" s="36">
        <f t="shared" si="5"/>
        <v>0</v>
      </c>
      <c r="C194" s="37" t="str">
        <f t="shared" si="6"/>
        <v>hide</v>
      </c>
      <c r="D194" s="141"/>
      <c r="E194" s="71" t="s">
        <v>158</v>
      </c>
      <c r="F194" s="45"/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63">
        <v>0</v>
      </c>
      <c r="V194" s="63">
        <v>0</v>
      </c>
      <c r="W194" s="63">
        <v>0</v>
      </c>
      <c r="X194" s="63">
        <v>0</v>
      </c>
      <c r="Y194" s="63">
        <v>0</v>
      </c>
      <c r="Z194" s="48">
        <v>0</v>
      </c>
      <c r="AA194" s="49"/>
      <c r="AB194" s="39">
        <v>0</v>
      </c>
      <c r="AC194" s="39">
        <v>0</v>
      </c>
      <c r="AE194" s="28" t="s">
        <v>145</v>
      </c>
    </row>
    <row r="195" spans="1:32" ht="15.75" hidden="1" customHeight="1" x14ac:dyDescent="0.25">
      <c r="A195" s="35"/>
      <c r="B195" s="36">
        <f t="shared" si="5"/>
        <v>0</v>
      </c>
      <c r="C195" s="37" t="str">
        <f t="shared" si="6"/>
        <v>hide</v>
      </c>
      <c r="D195" s="141"/>
      <c r="E195" s="71" t="s">
        <v>159</v>
      </c>
      <c r="F195" s="45"/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63">
        <v>0</v>
      </c>
      <c r="V195" s="63">
        <v>0</v>
      </c>
      <c r="W195" s="63">
        <v>0</v>
      </c>
      <c r="X195" s="63">
        <v>0</v>
      </c>
      <c r="Y195" s="63">
        <v>0</v>
      </c>
      <c r="Z195" s="63">
        <v>0</v>
      </c>
      <c r="AA195" s="49"/>
      <c r="AB195" s="44">
        <v>0</v>
      </c>
      <c r="AC195" s="44">
        <v>0</v>
      </c>
      <c r="AE195" s="28" t="s">
        <v>145</v>
      </c>
    </row>
    <row r="196" spans="1:32" ht="15.75" hidden="1" customHeight="1" x14ac:dyDescent="0.25">
      <c r="A196" s="35"/>
      <c r="B196" s="36">
        <f t="shared" si="5"/>
        <v>0</v>
      </c>
      <c r="C196" s="37" t="str">
        <f t="shared" si="6"/>
        <v>hide</v>
      </c>
      <c r="D196" s="141"/>
      <c r="E196" s="71" t="s">
        <v>160</v>
      </c>
      <c r="F196" s="45"/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63">
        <v>0</v>
      </c>
      <c r="V196" s="63">
        <v>0</v>
      </c>
      <c r="W196" s="63">
        <v>0</v>
      </c>
      <c r="X196" s="63">
        <v>0</v>
      </c>
      <c r="Y196" s="63">
        <v>0</v>
      </c>
      <c r="Z196" s="63">
        <v>0</v>
      </c>
      <c r="AA196" s="49"/>
      <c r="AB196" s="44">
        <v>0</v>
      </c>
      <c r="AC196" s="44">
        <v>0</v>
      </c>
      <c r="AE196" s="28" t="s">
        <v>145</v>
      </c>
    </row>
    <row r="197" spans="1:32" s="42" customFormat="1" ht="15.75" hidden="1" customHeight="1" x14ac:dyDescent="0.25">
      <c r="A197" s="64"/>
      <c r="B197" s="36">
        <f t="shared" si="5"/>
        <v>0</v>
      </c>
      <c r="C197" s="37" t="str">
        <f t="shared" si="6"/>
        <v>hide</v>
      </c>
      <c r="D197" s="141"/>
      <c r="E197" s="71" t="s">
        <v>42</v>
      </c>
      <c r="F197" s="45"/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9"/>
      <c r="AB197" s="39">
        <v>0</v>
      </c>
      <c r="AC197" s="39">
        <v>0</v>
      </c>
      <c r="AD197" s="41"/>
      <c r="AE197" s="65" t="s">
        <v>145</v>
      </c>
      <c r="AF197" s="41"/>
    </row>
    <row r="198" spans="1:32" ht="15.75" hidden="1" customHeight="1" x14ac:dyDescent="0.25">
      <c r="A198" s="35"/>
      <c r="B198" s="36">
        <f t="shared" si="5"/>
        <v>0</v>
      </c>
      <c r="C198" s="37" t="str">
        <f t="shared" si="6"/>
        <v>hide</v>
      </c>
      <c r="D198" s="141"/>
      <c r="E198" s="71" t="s">
        <v>42</v>
      </c>
      <c r="F198" s="45"/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8">
        <v>0</v>
      </c>
      <c r="X198" s="48">
        <v>0</v>
      </c>
      <c r="Y198" s="48">
        <v>0</v>
      </c>
      <c r="Z198" s="48">
        <v>0</v>
      </c>
      <c r="AA198" s="49"/>
      <c r="AB198" s="39">
        <v>0</v>
      </c>
      <c r="AC198" s="39">
        <v>0</v>
      </c>
      <c r="AE198" s="28" t="s">
        <v>161</v>
      </c>
    </row>
    <row r="199" spans="1:32" ht="15.75" hidden="1" customHeight="1" x14ac:dyDescent="0.25">
      <c r="A199" s="35"/>
      <c r="B199" s="36">
        <f t="shared" si="5"/>
        <v>0</v>
      </c>
      <c r="C199" s="37" t="str">
        <f t="shared" si="6"/>
        <v>hide</v>
      </c>
      <c r="D199" s="141"/>
      <c r="E199" s="71" t="s">
        <v>42</v>
      </c>
      <c r="F199" s="45"/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48">
        <v>0</v>
      </c>
      <c r="V199" s="48">
        <v>0</v>
      </c>
      <c r="W199" s="48">
        <v>0</v>
      </c>
      <c r="X199" s="48">
        <v>0</v>
      </c>
      <c r="Y199" s="48">
        <v>0</v>
      </c>
      <c r="Z199" s="48">
        <v>0</v>
      </c>
      <c r="AA199" s="49"/>
      <c r="AB199" s="39">
        <v>0</v>
      </c>
      <c r="AC199" s="39">
        <v>0</v>
      </c>
      <c r="AE199" s="28" t="s">
        <v>161</v>
      </c>
    </row>
    <row r="200" spans="1:32" ht="15.75" hidden="1" customHeight="1" x14ac:dyDescent="0.25">
      <c r="A200" s="35"/>
      <c r="B200" s="36">
        <f t="shared" si="5"/>
        <v>0</v>
      </c>
      <c r="C200" s="37" t="str">
        <f t="shared" si="6"/>
        <v>hide</v>
      </c>
      <c r="D200" s="141"/>
      <c r="E200" s="71" t="s">
        <v>162</v>
      </c>
      <c r="F200" s="45"/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48">
        <v>0</v>
      </c>
      <c r="W200" s="48">
        <v>0</v>
      </c>
      <c r="X200" s="48">
        <v>0</v>
      </c>
      <c r="Y200" s="48">
        <v>0</v>
      </c>
      <c r="Z200" s="48">
        <v>0</v>
      </c>
      <c r="AA200" s="49"/>
      <c r="AB200" s="43">
        <v>0</v>
      </c>
      <c r="AC200" s="43">
        <v>0</v>
      </c>
      <c r="AE200" s="28" t="s">
        <v>161</v>
      </c>
    </row>
    <row r="201" spans="1:32" s="42" customFormat="1" ht="15.75" hidden="1" customHeight="1" x14ac:dyDescent="0.25">
      <c r="A201" s="64"/>
      <c r="B201" s="36">
        <f t="shared" si="5"/>
        <v>0</v>
      </c>
      <c r="C201" s="37" t="str">
        <f t="shared" si="6"/>
        <v>hide</v>
      </c>
      <c r="D201" s="141"/>
      <c r="E201" s="71" t="s">
        <v>163</v>
      </c>
      <c r="F201" s="45"/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48">
        <v>0</v>
      </c>
      <c r="V201" s="48">
        <v>0</v>
      </c>
      <c r="W201" s="48">
        <v>0</v>
      </c>
      <c r="X201" s="48">
        <v>0</v>
      </c>
      <c r="Y201" s="48">
        <v>0</v>
      </c>
      <c r="Z201" s="48">
        <v>0</v>
      </c>
      <c r="AA201" s="49"/>
      <c r="AB201" s="43">
        <v>0</v>
      </c>
      <c r="AC201" s="39">
        <v>0</v>
      </c>
      <c r="AD201" s="41"/>
      <c r="AE201" s="65" t="s">
        <v>145</v>
      </c>
      <c r="AF201" s="41"/>
    </row>
    <row r="202" spans="1:32" ht="15.75" customHeight="1" x14ac:dyDescent="0.25">
      <c r="A202" s="35"/>
      <c r="B202" s="36">
        <f t="shared" si="5"/>
        <v>9</v>
      </c>
      <c r="C202" s="37" t="str">
        <f t="shared" si="6"/>
        <v/>
      </c>
      <c r="D202" s="141"/>
      <c r="E202" s="71" t="s">
        <v>164</v>
      </c>
      <c r="F202" s="45"/>
      <c r="G202" s="48">
        <v>0</v>
      </c>
      <c r="H202" s="48">
        <v>0</v>
      </c>
      <c r="I202" s="48">
        <v>0</v>
      </c>
      <c r="J202" s="48">
        <v>0</v>
      </c>
      <c r="K202" s="48">
        <v>110.30200000000001</v>
      </c>
      <c r="L202" s="48">
        <v>71.171000000000006</v>
      </c>
      <c r="M202" s="48">
        <v>0</v>
      </c>
      <c r="N202" s="48">
        <v>0</v>
      </c>
      <c r="O202" s="48">
        <v>0</v>
      </c>
      <c r="P202" s="48">
        <v>0</v>
      </c>
      <c r="Q202" s="48">
        <v>127.12400000000002</v>
      </c>
      <c r="R202" s="48">
        <v>90.663000000000011</v>
      </c>
      <c r="S202" s="48">
        <v>24.009999999999991</v>
      </c>
      <c r="T202" s="48">
        <v>0</v>
      </c>
      <c r="U202" s="48">
        <v>0</v>
      </c>
      <c r="V202" s="48">
        <v>-155.614</v>
      </c>
      <c r="W202" s="48">
        <v>-103.93</v>
      </c>
      <c r="X202" s="48">
        <v>-35.269000000000005</v>
      </c>
      <c r="Y202" s="48">
        <v>0</v>
      </c>
      <c r="Z202" s="48">
        <v>202.947</v>
      </c>
      <c r="AA202" s="49"/>
      <c r="AB202" s="43">
        <v>18.147300000000001</v>
      </c>
      <c r="AC202" s="39">
        <v>16.570199999999971</v>
      </c>
      <c r="AE202" s="28" t="s">
        <v>165</v>
      </c>
    </row>
    <row r="203" spans="1:32" ht="15.75" hidden="1" customHeight="1" x14ac:dyDescent="0.25">
      <c r="A203" s="35"/>
      <c r="B203" s="36">
        <f t="shared" si="5"/>
        <v>0</v>
      </c>
      <c r="C203" s="37" t="str">
        <f t="shared" si="6"/>
        <v>hide</v>
      </c>
      <c r="D203" s="141"/>
      <c r="E203" s="71" t="s">
        <v>166</v>
      </c>
      <c r="F203" s="45"/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48">
        <v>0</v>
      </c>
      <c r="V203" s="48">
        <v>0</v>
      </c>
      <c r="W203" s="48">
        <v>0</v>
      </c>
      <c r="X203" s="48">
        <v>0</v>
      </c>
      <c r="Y203" s="48">
        <v>0</v>
      </c>
      <c r="Z203" s="48">
        <v>0</v>
      </c>
      <c r="AA203" s="49"/>
      <c r="AB203" s="43">
        <v>0</v>
      </c>
      <c r="AC203" s="39">
        <v>0</v>
      </c>
      <c r="AE203" s="28" t="s">
        <v>165</v>
      </c>
    </row>
    <row r="204" spans="1:32" ht="15.75" hidden="1" customHeight="1" x14ac:dyDescent="0.25">
      <c r="A204" s="35"/>
      <c r="B204" s="36">
        <f t="shared" si="5"/>
        <v>0</v>
      </c>
      <c r="C204" s="37" t="str">
        <f t="shared" si="6"/>
        <v>hide</v>
      </c>
      <c r="D204" s="141"/>
      <c r="E204" s="71" t="s">
        <v>167</v>
      </c>
      <c r="F204" s="45"/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48">
        <v>0</v>
      </c>
      <c r="V204" s="48">
        <v>0</v>
      </c>
      <c r="W204" s="48">
        <v>0</v>
      </c>
      <c r="X204" s="48">
        <v>0</v>
      </c>
      <c r="Y204" s="48">
        <v>0</v>
      </c>
      <c r="Z204" s="48">
        <v>0</v>
      </c>
      <c r="AA204" s="49"/>
      <c r="AB204" s="43">
        <v>0</v>
      </c>
      <c r="AC204" s="39">
        <v>0</v>
      </c>
      <c r="AE204" s="28" t="s">
        <v>165</v>
      </c>
    </row>
    <row r="205" spans="1:32" ht="15.75" hidden="1" customHeight="1" x14ac:dyDescent="0.25">
      <c r="A205" s="35"/>
      <c r="B205" s="36">
        <f t="shared" si="5"/>
        <v>0</v>
      </c>
      <c r="C205" s="37" t="str">
        <f t="shared" si="6"/>
        <v>hide</v>
      </c>
      <c r="D205" s="141"/>
      <c r="E205" s="71" t="s">
        <v>167</v>
      </c>
      <c r="F205" s="45"/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48">
        <v>0</v>
      </c>
      <c r="W205" s="48">
        <v>0</v>
      </c>
      <c r="X205" s="48">
        <v>0</v>
      </c>
      <c r="Y205" s="48">
        <v>0</v>
      </c>
      <c r="Z205" s="48">
        <v>0</v>
      </c>
      <c r="AA205" s="49"/>
      <c r="AB205" s="43">
        <v>0</v>
      </c>
      <c r="AC205" s="39">
        <v>0</v>
      </c>
      <c r="AE205" s="28" t="s">
        <v>168</v>
      </c>
    </row>
    <row r="206" spans="1:32" ht="15.75" hidden="1" customHeight="1" x14ac:dyDescent="0.25">
      <c r="A206" s="35"/>
      <c r="B206" s="36">
        <f t="shared" ref="B206:B269" si="7">COUNTIF(G206:Z206,"&lt;&gt;0")</f>
        <v>0</v>
      </c>
      <c r="C206" s="37" t="str">
        <f t="shared" si="6"/>
        <v>hide</v>
      </c>
      <c r="D206" s="141"/>
      <c r="E206" s="71" t="s">
        <v>167</v>
      </c>
      <c r="F206" s="45"/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48">
        <v>0</v>
      </c>
      <c r="V206" s="48">
        <v>0</v>
      </c>
      <c r="W206" s="48">
        <v>0</v>
      </c>
      <c r="X206" s="48">
        <v>0</v>
      </c>
      <c r="Y206" s="48">
        <v>0</v>
      </c>
      <c r="Z206" s="48">
        <v>0</v>
      </c>
      <c r="AA206" s="49"/>
      <c r="AB206" s="43">
        <v>0</v>
      </c>
      <c r="AC206" s="39">
        <v>0</v>
      </c>
      <c r="AE206" s="28" t="s">
        <v>168</v>
      </c>
    </row>
    <row r="207" spans="1:32" ht="15.75" hidden="1" customHeight="1" x14ac:dyDescent="0.25">
      <c r="A207" s="35"/>
      <c r="B207" s="36">
        <f t="shared" si="7"/>
        <v>0</v>
      </c>
      <c r="C207" s="37" t="str">
        <f t="shared" si="6"/>
        <v>hide</v>
      </c>
      <c r="D207" s="141"/>
      <c r="E207" s="71" t="s">
        <v>167</v>
      </c>
      <c r="F207" s="45"/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9"/>
      <c r="AB207" s="43">
        <v>0</v>
      </c>
      <c r="AC207" s="39">
        <v>0</v>
      </c>
      <c r="AE207" s="28" t="s">
        <v>134</v>
      </c>
    </row>
    <row r="208" spans="1:32" ht="15.75" hidden="1" customHeight="1" x14ac:dyDescent="0.25">
      <c r="A208" s="35"/>
      <c r="B208" s="36">
        <f t="shared" si="7"/>
        <v>0</v>
      </c>
      <c r="C208" s="37" t="str">
        <f t="shared" si="6"/>
        <v>hide</v>
      </c>
      <c r="D208" s="141"/>
      <c r="E208" s="71" t="s">
        <v>167</v>
      </c>
      <c r="F208" s="45"/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48">
        <v>0</v>
      </c>
      <c r="V208" s="48">
        <v>0</v>
      </c>
      <c r="W208" s="48">
        <v>0</v>
      </c>
      <c r="X208" s="48">
        <v>0</v>
      </c>
      <c r="Y208" s="48">
        <v>0</v>
      </c>
      <c r="Z208" s="48">
        <v>0</v>
      </c>
      <c r="AA208" s="49"/>
      <c r="AB208" s="43">
        <v>0</v>
      </c>
      <c r="AC208" s="39">
        <v>0</v>
      </c>
      <c r="AE208" s="28" t="s">
        <v>134</v>
      </c>
    </row>
    <row r="209" spans="1:31" ht="15.75" hidden="1" customHeight="1" x14ac:dyDescent="0.25">
      <c r="A209" s="35"/>
      <c r="B209" s="36">
        <f t="shared" si="7"/>
        <v>0</v>
      </c>
      <c r="C209" s="37" t="str">
        <f t="shared" si="6"/>
        <v>hide</v>
      </c>
      <c r="D209" s="141"/>
      <c r="E209" s="71" t="s">
        <v>167</v>
      </c>
      <c r="F209" s="45"/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48">
        <v>0</v>
      </c>
      <c r="W209" s="48">
        <v>0</v>
      </c>
      <c r="X209" s="48">
        <v>0</v>
      </c>
      <c r="Y209" s="48">
        <v>0</v>
      </c>
      <c r="Z209" s="48">
        <v>0</v>
      </c>
      <c r="AA209" s="49"/>
      <c r="AB209" s="43">
        <v>0</v>
      </c>
      <c r="AC209" s="39">
        <v>0</v>
      </c>
      <c r="AE209" s="28" t="s">
        <v>134</v>
      </c>
    </row>
    <row r="210" spans="1:31" ht="15.75" hidden="1" customHeight="1" x14ac:dyDescent="0.25">
      <c r="A210" s="35"/>
      <c r="B210" s="36">
        <f t="shared" si="7"/>
        <v>0</v>
      </c>
      <c r="C210" s="37" t="str">
        <f t="shared" si="6"/>
        <v>hide</v>
      </c>
      <c r="D210" s="141"/>
      <c r="E210" s="71" t="s">
        <v>167</v>
      </c>
      <c r="F210" s="45"/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9"/>
      <c r="AB210" s="43">
        <v>0</v>
      </c>
      <c r="AC210" s="39">
        <v>0</v>
      </c>
      <c r="AE210" s="28" t="s">
        <v>169</v>
      </c>
    </row>
    <row r="211" spans="1:31" ht="15.75" hidden="1" customHeight="1" x14ac:dyDescent="0.25">
      <c r="A211" s="35"/>
      <c r="B211" s="36">
        <f t="shared" si="7"/>
        <v>0</v>
      </c>
      <c r="C211" s="37" t="str">
        <f t="shared" si="6"/>
        <v>hide</v>
      </c>
      <c r="D211" s="141"/>
      <c r="E211" s="71" t="s">
        <v>167</v>
      </c>
      <c r="F211" s="45"/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  <c r="W211" s="48">
        <v>0</v>
      </c>
      <c r="X211" s="48">
        <v>0</v>
      </c>
      <c r="Y211" s="48">
        <v>0</v>
      </c>
      <c r="Z211" s="48">
        <v>0</v>
      </c>
      <c r="AA211" s="49"/>
      <c r="AB211" s="43">
        <v>0</v>
      </c>
      <c r="AC211" s="39">
        <v>0</v>
      </c>
      <c r="AE211" s="28" t="s">
        <v>169</v>
      </c>
    </row>
    <row r="212" spans="1:31" ht="15.75" hidden="1" customHeight="1" collapsed="1" x14ac:dyDescent="0.25">
      <c r="A212" s="35"/>
      <c r="B212" s="36">
        <f t="shared" si="7"/>
        <v>0</v>
      </c>
      <c r="C212" s="37" t="str">
        <f t="shared" si="6"/>
        <v>hide</v>
      </c>
      <c r="D212" s="141"/>
      <c r="E212" s="71" t="s">
        <v>167</v>
      </c>
      <c r="F212" s="45"/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0</v>
      </c>
      <c r="Z212" s="48">
        <v>0</v>
      </c>
      <c r="AA212" s="49"/>
      <c r="AB212" s="43">
        <v>0</v>
      </c>
      <c r="AC212" s="39">
        <v>0</v>
      </c>
      <c r="AE212" s="28" t="s">
        <v>169</v>
      </c>
    </row>
    <row r="213" spans="1:31" ht="15.75" hidden="1" customHeight="1" x14ac:dyDescent="0.25">
      <c r="A213" s="35"/>
      <c r="B213" s="36">
        <f t="shared" si="7"/>
        <v>0</v>
      </c>
      <c r="C213" s="37" t="str">
        <f t="shared" si="6"/>
        <v>hide</v>
      </c>
      <c r="D213" s="141"/>
      <c r="E213" s="71" t="s">
        <v>167</v>
      </c>
      <c r="F213" s="45"/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9"/>
      <c r="AB213" s="43">
        <v>0</v>
      </c>
      <c r="AC213" s="39">
        <v>0</v>
      </c>
      <c r="AE213" s="28" t="s">
        <v>169</v>
      </c>
    </row>
    <row r="214" spans="1:31" ht="15.75" hidden="1" customHeight="1" x14ac:dyDescent="0.25">
      <c r="A214" s="35"/>
      <c r="B214" s="36">
        <f t="shared" si="7"/>
        <v>0</v>
      </c>
      <c r="C214" s="37" t="str">
        <f t="shared" si="6"/>
        <v>hide</v>
      </c>
      <c r="D214" s="141"/>
      <c r="E214" s="71" t="s">
        <v>167</v>
      </c>
      <c r="F214" s="45"/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  <c r="W214" s="48">
        <v>0</v>
      </c>
      <c r="X214" s="48">
        <v>0</v>
      </c>
      <c r="Y214" s="48">
        <v>0</v>
      </c>
      <c r="Z214" s="48">
        <v>0</v>
      </c>
      <c r="AA214" s="49"/>
      <c r="AB214" s="43">
        <v>0</v>
      </c>
      <c r="AC214" s="39">
        <v>0</v>
      </c>
      <c r="AE214" s="28" t="s">
        <v>169</v>
      </c>
    </row>
    <row r="215" spans="1:31" ht="15.75" hidden="1" customHeight="1" collapsed="1" x14ac:dyDescent="0.25">
      <c r="A215" s="35"/>
      <c r="B215" s="36">
        <f t="shared" si="7"/>
        <v>0</v>
      </c>
      <c r="C215" s="37" t="str">
        <f t="shared" si="6"/>
        <v>hide</v>
      </c>
      <c r="D215" s="141"/>
      <c r="E215" s="71" t="s">
        <v>167</v>
      </c>
      <c r="F215" s="45"/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  <c r="W215" s="48">
        <v>0</v>
      </c>
      <c r="X215" s="48">
        <v>0</v>
      </c>
      <c r="Y215" s="48">
        <v>0</v>
      </c>
      <c r="Z215" s="48">
        <v>0</v>
      </c>
      <c r="AA215" s="49"/>
      <c r="AB215" s="43">
        <v>0</v>
      </c>
      <c r="AC215" s="39">
        <v>0</v>
      </c>
      <c r="AE215" s="28" t="s">
        <v>169</v>
      </c>
    </row>
    <row r="216" spans="1:31" ht="15.75" hidden="1" customHeight="1" x14ac:dyDescent="0.25">
      <c r="A216" s="35"/>
      <c r="B216" s="36">
        <f t="shared" si="7"/>
        <v>0</v>
      </c>
      <c r="C216" s="37" t="str">
        <f t="shared" si="6"/>
        <v>hide</v>
      </c>
      <c r="D216" s="141"/>
      <c r="E216" s="71" t="s">
        <v>167</v>
      </c>
      <c r="F216" s="45"/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0</v>
      </c>
      <c r="W216" s="48">
        <v>0</v>
      </c>
      <c r="X216" s="48">
        <v>0</v>
      </c>
      <c r="Y216" s="48">
        <v>0</v>
      </c>
      <c r="Z216" s="48">
        <v>0</v>
      </c>
      <c r="AA216" s="49"/>
      <c r="AB216" s="43">
        <v>0</v>
      </c>
      <c r="AC216" s="39">
        <v>0</v>
      </c>
      <c r="AE216" s="28" t="s">
        <v>169</v>
      </c>
    </row>
    <row r="217" spans="1:31" ht="15.75" customHeight="1" x14ac:dyDescent="0.25">
      <c r="A217" s="35"/>
      <c r="B217" s="36">
        <f t="shared" si="7"/>
        <v>20</v>
      </c>
      <c r="C217" s="37"/>
      <c r="D217" s="29" t="s">
        <v>170</v>
      </c>
      <c r="E217" s="30" t="s">
        <v>9</v>
      </c>
      <c r="F217" s="31"/>
      <c r="G217" s="32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4"/>
      <c r="AA217" s="49"/>
      <c r="AB217" s="32"/>
      <c r="AC217" s="34"/>
      <c r="AE217" s="28" t="s">
        <v>169</v>
      </c>
    </row>
    <row r="218" spans="1:31" ht="15.75" hidden="1" customHeight="1" x14ac:dyDescent="0.25">
      <c r="A218" s="35"/>
      <c r="B218" s="36">
        <f t="shared" si="7"/>
        <v>0</v>
      </c>
      <c r="C218" s="37" t="str">
        <f t="shared" ref="C218:C281" si="8">IF(B218=0,"hide",IF(OR(AE218="Wind",AE218="DSM, Class 1"),"Detail",""))</f>
        <v>hide</v>
      </c>
      <c r="D218" s="141"/>
      <c r="E218" s="38" t="s">
        <v>171</v>
      </c>
      <c r="F218" s="39"/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49"/>
      <c r="AB218" s="39">
        <v>0</v>
      </c>
      <c r="AC218" s="39">
        <v>0</v>
      </c>
      <c r="AE218" s="28" t="s">
        <v>169</v>
      </c>
    </row>
    <row r="219" spans="1:31" ht="15.75" hidden="1" customHeight="1" x14ac:dyDescent="0.25">
      <c r="A219" s="35"/>
      <c r="B219" s="36">
        <f t="shared" si="7"/>
        <v>0</v>
      </c>
      <c r="C219" s="37" t="str">
        <f t="shared" si="8"/>
        <v>hide</v>
      </c>
      <c r="D219" s="141"/>
      <c r="E219" s="38" t="s">
        <v>172</v>
      </c>
      <c r="F219" s="39"/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39">
        <v>0</v>
      </c>
      <c r="Z219" s="39">
        <v>0</v>
      </c>
      <c r="AA219" s="49"/>
      <c r="AB219" s="39">
        <v>0</v>
      </c>
      <c r="AC219" s="39">
        <v>0</v>
      </c>
      <c r="AE219" s="28" t="s">
        <v>169</v>
      </c>
    </row>
    <row r="220" spans="1:31" ht="15.75" hidden="1" customHeight="1" x14ac:dyDescent="0.25">
      <c r="A220" s="35"/>
      <c r="B220" s="36">
        <f t="shared" si="7"/>
        <v>0</v>
      </c>
      <c r="C220" s="37" t="str">
        <f t="shared" si="8"/>
        <v>hide</v>
      </c>
      <c r="D220" s="141"/>
      <c r="E220" s="38" t="s">
        <v>173</v>
      </c>
      <c r="F220" s="39"/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49"/>
      <c r="AB220" s="39">
        <v>0</v>
      </c>
      <c r="AC220" s="39">
        <v>0</v>
      </c>
      <c r="AE220" s="28" t="s">
        <v>169</v>
      </c>
    </row>
    <row r="221" spans="1:31" ht="15.75" hidden="1" customHeight="1" x14ac:dyDescent="0.25">
      <c r="A221" s="35"/>
      <c r="B221" s="36">
        <f t="shared" si="7"/>
        <v>0</v>
      </c>
      <c r="C221" s="37" t="str">
        <f t="shared" si="8"/>
        <v>hide</v>
      </c>
      <c r="D221" s="141"/>
      <c r="E221" s="38" t="s">
        <v>174</v>
      </c>
      <c r="F221" s="39"/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49"/>
      <c r="AB221" s="39">
        <v>0</v>
      </c>
      <c r="AC221" s="39">
        <v>0</v>
      </c>
      <c r="AE221" s="28" t="s">
        <v>169</v>
      </c>
    </row>
    <row r="222" spans="1:31" ht="15.75" hidden="1" customHeight="1" x14ac:dyDescent="0.25">
      <c r="A222" s="35"/>
      <c r="B222" s="36">
        <f t="shared" si="7"/>
        <v>0</v>
      </c>
      <c r="C222" s="37" t="str">
        <f t="shared" si="8"/>
        <v>hide</v>
      </c>
      <c r="D222" s="141"/>
      <c r="E222" s="38" t="s">
        <v>175</v>
      </c>
      <c r="F222" s="39"/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</v>
      </c>
      <c r="AA222" s="49"/>
      <c r="AB222" s="39">
        <v>0</v>
      </c>
      <c r="AC222" s="39">
        <v>0</v>
      </c>
      <c r="AE222" s="28" t="s">
        <v>169</v>
      </c>
    </row>
    <row r="223" spans="1:31" ht="15.75" hidden="1" customHeight="1" x14ac:dyDescent="0.25">
      <c r="A223" s="35"/>
      <c r="B223" s="36">
        <f t="shared" si="7"/>
        <v>0</v>
      </c>
      <c r="C223" s="37" t="str">
        <f t="shared" si="8"/>
        <v>hide</v>
      </c>
      <c r="D223" s="141"/>
      <c r="E223" s="38" t="s">
        <v>176</v>
      </c>
      <c r="F223" s="39"/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49"/>
      <c r="AB223" s="39">
        <v>0</v>
      </c>
      <c r="AC223" s="39">
        <v>0</v>
      </c>
      <c r="AE223" s="28"/>
    </row>
    <row r="224" spans="1:31" ht="15.75" hidden="1" customHeight="1" x14ac:dyDescent="0.25">
      <c r="A224" s="35"/>
      <c r="B224" s="36">
        <f t="shared" si="7"/>
        <v>0</v>
      </c>
      <c r="C224" s="37" t="str">
        <f t="shared" si="8"/>
        <v>hide</v>
      </c>
      <c r="D224" s="145"/>
      <c r="E224" s="38" t="s">
        <v>177</v>
      </c>
      <c r="F224" s="43"/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49"/>
      <c r="AB224" s="39">
        <v>0</v>
      </c>
      <c r="AC224" s="39">
        <v>0</v>
      </c>
      <c r="AE224" s="28" t="s">
        <v>178</v>
      </c>
    </row>
    <row r="225" spans="1:33" ht="15.75" hidden="1" customHeight="1" x14ac:dyDescent="0.25">
      <c r="A225" s="35"/>
      <c r="B225" s="36">
        <f t="shared" si="7"/>
        <v>0</v>
      </c>
      <c r="C225" s="37" t="str">
        <f t="shared" si="8"/>
        <v>hide</v>
      </c>
      <c r="D225" s="145"/>
      <c r="E225" s="50" t="s">
        <v>179</v>
      </c>
      <c r="F225" s="45"/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49"/>
      <c r="AB225" s="39">
        <v>0</v>
      </c>
      <c r="AC225" s="39">
        <v>0</v>
      </c>
      <c r="AE225" s="28" t="s">
        <v>178</v>
      </c>
    </row>
    <row r="226" spans="1:33" ht="15.75" customHeight="1" x14ac:dyDescent="0.25">
      <c r="A226" s="35"/>
      <c r="B226" s="36">
        <f t="shared" si="7"/>
        <v>20</v>
      </c>
      <c r="C226" s="37" t="str">
        <f t="shared" si="8"/>
        <v/>
      </c>
      <c r="D226" s="145"/>
      <c r="E226" s="30" t="s">
        <v>36</v>
      </c>
      <c r="F226" s="31"/>
      <c r="G226" s="32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4"/>
      <c r="AA226" s="49"/>
      <c r="AB226" s="142"/>
      <c r="AC226" s="52"/>
      <c r="AE226" s="28" t="s">
        <v>178</v>
      </c>
    </row>
    <row r="227" spans="1:33" ht="15.75" hidden="1" customHeight="1" collapsed="1" x14ac:dyDescent="0.25">
      <c r="A227" s="35"/>
      <c r="B227" s="36">
        <f t="shared" si="7"/>
        <v>0</v>
      </c>
      <c r="C227" s="37" t="str">
        <f t="shared" si="8"/>
        <v>hide</v>
      </c>
      <c r="D227" s="29"/>
      <c r="E227" s="72" t="s">
        <v>180</v>
      </c>
      <c r="F227" s="45"/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8">
        <v>0</v>
      </c>
      <c r="AA227" s="51"/>
      <c r="AB227" s="39">
        <v>0</v>
      </c>
      <c r="AC227" s="39">
        <v>0</v>
      </c>
      <c r="AE227" s="28"/>
    </row>
    <row r="228" spans="1:33" ht="15.75" hidden="1" customHeight="1" x14ac:dyDescent="0.25">
      <c r="A228" s="35"/>
      <c r="B228" s="36">
        <f t="shared" si="7"/>
        <v>0</v>
      </c>
      <c r="C228" s="37" t="str">
        <f t="shared" si="8"/>
        <v>hide</v>
      </c>
      <c r="D228" s="140"/>
      <c r="E228" s="73" t="s">
        <v>181</v>
      </c>
      <c r="F228" s="45"/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48">
        <v>0</v>
      </c>
      <c r="V228" s="48">
        <v>0</v>
      </c>
      <c r="W228" s="48">
        <v>0</v>
      </c>
      <c r="X228" s="48">
        <v>0</v>
      </c>
      <c r="Y228" s="48">
        <v>0</v>
      </c>
      <c r="Z228" s="48">
        <v>0</v>
      </c>
      <c r="AA228" s="40"/>
      <c r="AB228" s="39">
        <v>0</v>
      </c>
      <c r="AC228" s="39">
        <v>0</v>
      </c>
      <c r="AD228" s="41"/>
      <c r="AE228" s="41"/>
      <c r="AF228" s="41"/>
      <c r="AG228" s="42"/>
    </row>
    <row r="229" spans="1:33" ht="15.75" hidden="1" customHeight="1" x14ac:dyDescent="0.25">
      <c r="A229" s="35"/>
      <c r="B229" s="36">
        <f t="shared" si="7"/>
        <v>0</v>
      </c>
      <c r="C229" s="37" t="str">
        <f t="shared" si="8"/>
        <v>hide</v>
      </c>
      <c r="D229" s="140"/>
      <c r="E229" s="73" t="s">
        <v>182</v>
      </c>
      <c r="F229" s="45"/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48">
        <v>0</v>
      </c>
      <c r="V229" s="48">
        <v>0</v>
      </c>
      <c r="W229" s="48">
        <v>0</v>
      </c>
      <c r="X229" s="48">
        <v>0</v>
      </c>
      <c r="Y229" s="48">
        <v>0</v>
      </c>
      <c r="Z229" s="48">
        <v>0</v>
      </c>
      <c r="AA229" s="40"/>
      <c r="AB229" s="39">
        <v>0</v>
      </c>
      <c r="AC229" s="39">
        <v>0</v>
      </c>
      <c r="AD229" s="41"/>
      <c r="AE229" s="41"/>
      <c r="AF229" s="41"/>
      <c r="AG229" s="42"/>
    </row>
    <row r="230" spans="1:33" ht="15.75" hidden="1" customHeight="1" x14ac:dyDescent="0.25">
      <c r="A230" s="35"/>
      <c r="B230" s="36">
        <f t="shared" si="7"/>
        <v>0</v>
      </c>
      <c r="C230" s="37" t="str">
        <f t="shared" si="8"/>
        <v>hide</v>
      </c>
      <c r="D230" s="140"/>
      <c r="E230" s="73" t="s">
        <v>183</v>
      </c>
      <c r="F230" s="45"/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8">
        <v>0</v>
      </c>
      <c r="V230" s="48">
        <v>0</v>
      </c>
      <c r="W230" s="48">
        <v>0</v>
      </c>
      <c r="X230" s="48">
        <v>0</v>
      </c>
      <c r="Y230" s="48">
        <v>0</v>
      </c>
      <c r="Z230" s="48">
        <v>0</v>
      </c>
      <c r="AA230" s="40"/>
      <c r="AB230" s="39">
        <v>0</v>
      </c>
      <c r="AC230" s="39">
        <v>0</v>
      </c>
      <c r="AD230" s="41"/>
      <c r="AE230" s="41"/>
      <c r="AF230" s="41"/>
      <c r="AG230" s="42"/>
    </row>
    <row r="231" spans="1:33" ht="15.75" hidden="1" customHeight="1" x14ac:dyDescent="0.25">
      <c r="A231" s="35"/>
      <c r="B231" s="36">
        <f t="shared" si="7"/>
        <v>0</v>
      </c>
      <c r="C231" s="37" t="str">
        <f t="shared" si="8"/>
        <v>hide</v>
      </c>
      <c r="D231" s="140"/>
      <c r="E231" s="73" t="s">
        <v>184</v>
      </c>
      <c r="F231" s="45"/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0"/>
      <c r="AB231" s="39">
        <v>0</v>
      </c>
      <c r="AC231" s="39">
        <v>0</v>
      </c>
      <c r="AD231" s="41"/>
      <c r="AE231" s="41"/>
      <c r="AF231" s="41"/>
      <c r="AG231" s="42"/>
    </row>
    <row r="232" spans="1:33" ht="15.75" hidden="1" customHeight="1" x14ac:dyDescent="0.25">
      <c r="A232" s="35"/>
      <c r="B232" s="36">
        <f t="shared" si="7"/>
        <v>0</v>
      </c>
      <c r="C232" s="37" t="str">
        <f t="shared" si="8"/>
        <v>hide</v>
      </c>
      <c r="D232" s="140"/>
      <c r="E232" s="73" t="s">
        <v>185</v>
      </c>
      <c r="F232" s="45"/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48">
        <v>0</v>
      </c>
      <c r="V232" s="48">
        <v>0</v>
      </c>
      <c r="W232" s="48">
        <v>0</v>
      </c>
      <c r="X232" s="48">
        <v>0</v>
      </c>
      <c r="Y232" s="48">
        <v>0</v>
      </c>
      <c r="Z232" s="48">
        <v>0</v>
      </c>
      <c r="AA232" s="40"/>
      <c r="AB232" s="39">
        <v>0</v>
      </c>
      <c r="AC232" s="39">
        <v>0</v>
      </c>
      <c r="AD232" s="41"/>
      <c r="AE232" s="41"/>
      <c r="AF232" s="41"/>
      <c r="AG232" s="42"/>
    </row>
    <row r="233" spans="1:33" ht="15.75" hidden="1" customHeight="1" x14ac:dyDescent="0.25">
      <c r="A233" s="35"/>
      <c r="B233" s="36">
        <f t="shared" si="7"/>
        <v>0</v>
      </c>
      <c r="C233" s="37" t="str">
        <f t="shared" si="8"/>
        <v>hide</v>
      </c>
      <c r="D233" s="140"/>
      <c r="E233" s="73" t="s">
        <v>186</v>
      </c>
      <c r="F233" s="45"/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48">
        <v>0</v>
      </c>
      <c r="V233" s="48">
        <v>0</v>
      </c>
      <c r="W233" s="48">
        <v>0</v>
      </c>
      <c r="X233" s="48">
        <v>0</v>
      </c>
      <c r="Y233" s="48">
        <v>0</v>
      </c>
      <c r="Z233" s="48">
        <v>0</v>
      </c>
      <c r="AA233" s="40"/>
      <c r="AB233" s="39">
        <v>0</v>
      </c>
      <c r="AC233" s="39">
        <v>0</v>
      </c>
      <c r="AD233" s="41"/>
      <c r="AE233" s="41"/>
      <c r="AF233" s="41"/>
      <c r="AG233" s="42"/>
    </row>
    <row r="234" spans="1:33" ht="15.75" hidden="1" customHeight="1" x14ac:dyDescent="0.25">
      <c r="A234" s="35"/>
      <c r="B234" s="36">
        <f t="shared" si="7"/>
        <v>0</v>
      </c>
      <c r="C234" s="37" t="str">
        <f t="shared" si="8"/>
        <v>hide</v>
      </c>
      <c r="D234" s="140"/>
      <c r="E234" s="73" t="s">
        <v>187</v>
      </c>
      <c r="F234" s="45"/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48">
        <v>0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0"/>
      <c r="AB234" s="39">
        <v>0</v>
      </c>
      <c r="AC234" s="39">
        <v>0</v>
      </c>
      <c r="AD234" s="41"/>
      <c r="AE234" s="41"/>
      <c r="AF234" s="41"/>
      <c r="AG234" s="42"/>
    </row>
    <row r="235" spans="1:33" ht="15.75" hidden="1" customHeight="1" x14ac:dyDescent="0.25">
      <c r="A235" s="35"/>
      <c r="B235" s="36">
        <f t="shared" si="7"/>
        <v>0</v>
      </c>
      <c r="C235" s="37" t="str">
        <f t="shared" si="8"/>
        <v>hide</v>
      </c>
      <c r="D235" s="141"/>
      <c r="E235" s="73" t="s">
        <v>188</v>
      </c>
      <c r="F235" s="45"/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8">
        <v>0</v>
      </c>
      <c r="Y235" s="48">
        <v>0</v>
      </c>
      <c r="Z235" s="48">
        <v>0</v>
      </c>
      <c r="AA235" s="49"/>
      <c r="AB235" s="39">
        <v>0</v>
      </c>
      <c r="AC235" s="39">
        <v>0</v>
      </c>
      <c r="AE235" s="28" t="s">
        <v>32</v>
      </c>
    </row>
    <row r="236" spans="1:33" ht="15.75" hidden="1" customHeight="1" x14ac:dyDescent="0.25">
      <c r="A236" s="35"/>
      <c r="B236" s="36">
        <f t="shared" si="7"/>
        <v>0</v>
      </c>
      <c r="C236" s="37" t="str">
        <f t="shared" si="8"/>
        <v>hide</v>
      </c>
      <c r="D236" s="146"/>
      <c r="E236" s="74" t="s">
        <v>189</v>
      </c>
      <c r="F236" s="45"/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48">
        <v>0</v>
      </c>
      <c r="V236" s="48">
        <v>0</v>
      </c>
      <c r="W236" s="48">
        <v>0</v>
      </c>
      <c r="X236" s="48">
        <v>0</v>
      </c>
      <c r="Y236" s="48">
        <v>0</v>
      </c>
      <c r="Z236" s="48">
        <v>0</v>
      </c>
      <c r="AA236" s="51"/>
      <c r="AB236" s="39">
        <v>0</v>
      </c>
      <c r="AC236" s="39">
        <v>0</v>
      </c>
      <c r="AD236" s="41"/>
      <c r="AE236" s="41"/>
      <c r="AF236" s="41"/>
      <c r="AG236" s="42"/>
    </row>
    <row r="237" spans="1:33" ht="15.75" hidden="1" customHeight="1" x14ac:dyDescent="0.25">
      <c r="A237" s="35"/>
      <c r="B237" s="36">
        <f t="shared" si="7"/>
        <v>0</v>
      </c>
      <c r="C237" s="37" t="str">
        <f t="shared" si="8"/>
        <v>hide</v>
      </c>
      <c r="D237" s="147"/>
      <c r="E237" s="73" t="s">
        <v>190</v>
      </c>
      <c r="F237" s="45"/>
      <c r="G237" s="48">
        <v>0</v>
      </c>
      <c r="H237" s="48">
        <v>0</v>
      </c>
      <c r="I237" s="63">
        <v>0</v>
      </c>
      <c r="J237" s="48">
        <v>0</v>
      </c>
      <c r="K237" s="48">
        <v>0</v>
      </c>
      <c r="L237" s="48">
        <v>0</v>
      </c>
      <c r="M237" s="63">
        <v>0</v>
      </c>
      <c r="N237" s="63">
        <v>0</v>
      </c>
      <c r="O237" s="48">
        <v>0</v>
      </c>
      <c r="P237" s="48">
        <v>0</v>
      </c>
      <c r="Q237" s="48">
        <v>0</v>
      </c>
      <c r="R237" s="39">
        <v>0</v>
      </c>
      <c r="S237" s="39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39">
        <v>0</v>
      </c>
      <c r="Z237" s="39">
        <v>0</v>
      </c>
      <c r="AA237" s="40"/>
      <c r="AB237" s="39">
        <v>0</v>
      </c>
      <c r="AC237" s="39">
        <v>0</v>
      </c>
      <c r="AD237" s="75"/>
      <c r="AE237" s="28" t="s">
        <v>38</v>
      </c>
      <c r="AF237" s="41"/>
      <c r="AG237" s="42"/>
    </row>
    <row r="238" spans="1:33" ht="15.75" hidden="1" customHeight="1" x14ac:dyDescent="0.25">
      <c r="A238" s="35"/>
      <c r="B238" s="36">
        <f t="shared" si="7"/>
        <v>0</v>
      </c>
      <c r="C238" s="37" t="str">
        <f t="shared" si="8"/>
        <v>hide</v>
      </c>
      <c r="D238" s="147"/>
      <c r="E238" s="73" t="s">
        <v>191</v>
      </c>
      <c r="F238" s="45"/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49"/>
      <c r="AB238" s="39">
        <v>0</v>
      </c>
      <c r="AC238" s="39">
        <v>0</v>
      </c>
      <c r="AD238" s="75"/>
      <c r="AE238" s="28" t="s">
        <v>38</v>
      </c>
      <c r="AF238" s="41"/>
      <c r="AG238" s="42"/>
    </row>
    <row r="239" spans="1:33" ht="15.75" hidden="1" customHeight="1" x14ac:dyDescent="0.25">
      <c r="A239" s="35"/>
      <c r="B239" s="36">
        <f t="shared" si="7"/>
        <v>0</v>
      </c>
      <c r="C239" s="37" t="str">
        <f t="shared" si="8"/>
        <v>hide</v>
      </c>
      <c r="D239" s="147"/>
      <c r="E239" s="73" t="s">
        <v>192</v>
      </c>
      <c r="F239" s="45"/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48">
        <v>0</v>
      </c>
      <c r="V239" s="48">
        <v>0</v>
      </c>
      <c r="W239" s="48">
        <v>0</v>
      </c>
      <c r="X239" s="48">
        <v>0</v>
      </c>
      <c r="Y239" s="48">
        <v>0</v>
      </c>
      <c r="Z239" s="48">
        <v>0</v>
      </c>
      <c r="AA239" s="49"/>
      <c r="AB239" s="39">
        <v>0</v>
      </c>
      <c r="AC239" s="39">
        <v>0</v>
      </c>
      <c r="AD239" s="75"/>
      <c r="AE239" s="28" t="s">
        <v>32</v>
      </c>
      <c r="AF239" s="41"/>
      <c r="AG239" s="42"/>
    </row>
    <row r="240" spans="1:33" ht="15.75" hidden="1" customHeight="1" x14ac:dyDescent="0.25">
      <c r="A240" s="35"/>
      <c r="B240" s="36">
        <f t="shared" si="7"/>
        <v>0</v>
      </c>
      <c r="C240" s="37" t="str">
        <f t="shared" si="8"/>
        <v>hide</v>
      </c>
      <c r="D240" s="147"/>
      <c r="E240" s="73" t="s">
        <v>193</v>
      </c>
      <c r="F240" s="45"/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0</v>
      </c>
      <c r="X240" s="48">
        <v>0</v>
      </c>
      <c r="Y240" s="48">
        <v>0</v>
      </c>
      <c r="Z240" s="48">
        <v>0</v>
      </c>
      <c r="AA240" s="49"/>
      <c r="AB240" s="39">
        <v>0</v>
      </c>
      <c r="AC240" s="39">
        <v>0</v>
      </c>
      <c r="AD240" s="75"/>
      <c r="AE240" s="28" t="s">
        <v>32</v>
      </c>
      <c r="AF240" s="41"/>
      <c r="AG240" s="42"/>
    </row>
    <row r="241" spans="1:33" ht="15.75" customHeight="1" thickBot="1" x14ac:dyDescent="0.3">
      <c r="A241" s="35"/>
      <c r="B241" s="36">
        <f t="shared" si="7"/>
        <v>1</v>
      </c>
      <c r="C241" s="37" t="str">
        <f t="shared" si="8"/>
        <v/>
      </c>
      <c r="D241" s="147"/>
      <c r="E241" s="73" t="s">
        <v>194</v>
      </c>
      <c r="F241" s="45"/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48">
        <v>0</v>
      </c>
      <c r="V241" s="48">
        <v>0</v>
      </c>
      <c r="W241" s="48">
        <v>0</v>
      </c>
      <c r="X241" s="48">
        <v>0</v>
      </c>
      <c r="Y241" s="48">
        <v>0</v>
      </c>
      <c r="Z241" s="48">
        <v>-711.43700000000001</v>
      </c>
      <c r="AA241" s="49"/>
      <c r="AB241" s="39">
        <v>0</v>
      </c>
      <c r="AC241" s="39">
        <v>-711.43700000000001</v>
      </c>
      <c r="AD241" s="75"/>
      <c r="AE241" s="28" t="s">
        <v>32</v>
      </c>
      <c r="AF241" s="41"/>
      <c r="AG241" s="42"/>
    </row>
    <row r="242" spans="1:33" ht="15.75" hidden="1" customHeight="1" x14ac:dyDescent="0.25">
      <c r="A242" s="35"/>
      <c r="B242" s="36">
        <f t="shared" si="7"/>
        <v>0</v>
      </c>
      <c r="C242" s="37" t="str">
        <f t="shared" si="8"/>
        <v>hide</v>
      </c>
      <c r="D242" s="147"/>
      <c r="E242" s="73" t="s">
        <v>195</v>
      </c>
      <c r="F242" s="45"/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0</v>
      </c>
      <c r="V242" s="48">
        <v>0</v>
      </c>
      <c r="W242" s="48">
        <v>0</v>
      </c>
      <c r="X242" s="48">
        <v>0</v>
      </c>
      <c r="Y242" s="48">
        <v>0</v>
      </c>
      <c r="Z242" s="48">
        <v>0</v>
      </c>
      <c r="AA242" s="49"/>
      <c r="AB242" s="39">
        <v>0</v>
      </c>
      <c r="AC242" s="39">
        <v>0</v>
      </c>
      <c r="AD242" s="75"/>
      <c r="AE242" s="28" t="s">
        <v>32</v>
      </c>
      <c r="AF242" s="41"/>
      <c r="AG242" s="42"/>
    </row>
    <row r="243" spans="1:33" ht="15.75" hidden="1" customHeight="1" x14ac:dyDescent="0.25">
      <c r="A243" s="35"/>
      <c r="B243" s="36">
        <f t="shared" si="7"/>
        <v>0</v>
      </c>
      <c r="C243" s="37" t="str">
        <f t="shared" si="8"/>
        <v>hide</v>
      </c>
      <c r="D243" s="147"/>
      <c r="E243" s="73" t="s">
        <v>196</v>
      </c>
      <c r="F243" s="45"/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9"/>
      <c r="AB243" s="39">
        <v>0</v>
      </c>
      <c r="AC243" s="39">
        <v>0</v>
      </c>
      <c r="AD243" s="75"/>
      <c r="AE243" s="28" t="s">
        <v>197</v>
      </c>
      <c r="AF243" s="41"/>
      <c r="AG243" s="42"/>
    </row>
    <row r="244" spans="1:33" ht="15.75" hidden="1" customHeight="1" x14ac:dyDescent="0.25">
      <c r="A244" s="35"/>
      <c r="B244" s="36">
        <f t="shared" si="7"/>
        <v>0</v>
      </c>
      <c r="C244" s="37" t="str">
        <f t="shared" si="8"/>
        <v>hide</v>
      </c>
      <c r="D244" s="147"/>
      <c r="E244" s="73" t="s">
        <v>198</v>
      </c>
      <c r="F244" s="45"/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48">
        <v>0</v>
      </c>
      <c r="X244" s="48">
        <v>0</v>
      </c>
      <c r="Y244" s="48">
        <v>0</v>
      </c>
      <c r="Z244" s="48">
        <v>0</v>
      </c>
      <c r="AA244" s="49"/>
      <c r="AB244" s="39">
        <v>0</v>
      </c>
      <c r="AC244" s="39">
        <v>0</v>
      </c>
      <c r="AD244" s="75"/>
      <c r="AE244" s="28" t="s">
        <v>32</v>
      </c>
      <c r="AF244" s="41"/>
      <c r="AG244" s="42"/>
    </row>
    <row r="245" spans="1:33" ht="15.75" hidden="1" customHeight="1" x14ac:dyDescent="0.25">
      <c r="A245" s="35"/>
      <c r="B245" s="36">
        <f t="shared" si="7"/>
        <v>0</v>
      </c>
      <c r="C245" s="37" t="str">
        <f t="shared" si="8"/>
        <v>hide</v>
      </c>
      <c r="D245" s="147"/>
      <c r="E245" s="73" t="s">
        <v>42</v>
      </c>
      <c r="F245" s="45"/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0</v>
      </c>
      <c r="V245" s="48">
        <v>0</v>
      </c>
      <c r="W245" s="48">
        <v>0</v>
      </c>
      <c r="X245" s="48">
        <v>0</v>
      </c>
      <c r="Y245" s="48">
        <v>0</v>
      </c>
      <c r="Z245" s="48">
        <v>0</v>
      </c>
      <c r="AA245" s="49"/>
      <c r="AB245" s="39">
        <v>0</v>
      </c>
      <c r="AC245" s="39">
        <v>0</v>
      </c>
      <c r="AD245" s="75"/>
      <c r="AE245" s="28" t="s">
        <v>32</v>
      </c>
      <c r="AF245" s="41"/>
      <c r="AG245" s="42"/>
    </row>
    <row r="246" spans="1:33" ht="15.75" hidden="1" customHeight="1" x14ac:dyDescent="0.25">
      <c r="A246" s="35"/>
      <c r="B246" s="36">
        <f t="shared" si="7"/>
        <v>0</v>
      </c>
      <c r="C246" s="37" t="str">
        <f t="shared" si="8"/>
        <v>hide</v>
      </c>
      <c r="D246" s="141"/>
      <c r="E246" s="73" t="s">
        <v>42</v>
      </c>
      <c r="F246" s="45"/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9"/>
      <c r="AB246" s="39">
        <v>0</v>
      </c>
      <c r="AC246" s="39">
        <v>0</v>
      </c>
      <c r="AE246" s="28" t="s">
        <v>32</v>
      </c>
    </row>
    <row r="247" spans="1:33" ht="15.75" hidden="1" customHeight="1" x14ac:dyDescent="0.25">
      <c r="A247" s="35"/>
      <c r="B247" s="36">
        <f t="shared" si="7"/>
        <v>0</v>
      </c>
      <c r="C247" s="37" t="str">
        <f t="shared" si="8"/>
        <v>hide</v>
      </c>
      <c r="D247" s="141"/>
      <c r="E247" s="73" t="s">
        <v>42</v>
      </c>
      <c r="F247" s="45" t="s">
        <v>31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  <c r="Y247" s="48">
        <v>0</v>
      </c>
      <c r="Z247" s="48">
        <v>0</v>
      </c>
      <c r="AA247" s="40"/>
      <c r="AB247" s="39">
        <v>0</v>
      </c>
      <c r="AC247" s="39">
        <v>0</v>
      </c>
      <c r="AD247" s="41"/>
      <c r="AE247" s="41"/>
      <c r="AF247" s="41"/>
      <c r="AG247" s="42"/>
    </row>
    <row r="248" spans="1:33" ht="15.75" hidden="1" customHeight="1" thickBot="1" x14ac:dyDescent="0.3">
      <c r="A248" s="35"/>
      <c r="B248" s="36">
        <f t="shared" si="7"/>
        <v>0</v>
      </c>
      <c r="C248" s="37" t="str">
        <f t="shared" si="8"/>
        <v>hide</v>
      </c>
      <c r="D248" s="141"/>
      <c r="E248" s="73" t="s">
        <v>42</v>
      </c>
      <c r="F248" s="45" t="s">
        <v>31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0</v>
      </c>
      <c r="V248" s="48">
        <v>0</v>
      </c>
      <c r="W248" s="48">
        <v>0</v>
      </c>
      <c r="X248" s="48">
        <v>0</v>
      </c>
      <c r="Y248" s="48">
        <v>0</v>
      </c>
      <c r="Z248" s="48">
        <v>0</v>
      </c>
      <c r="AA248" s="40"/>
      <c r="AB248" s="39">
        <v>0</v>
      </c>
      <c r="AC248" s="39">
        <v>0</v>
      </c>
      <c r="AD248" s="41"/>
      <c r="AE248" s="41"/>
      <c r="AF248" s="41"/>
      <c r="AG248" s="42"/>
    </row>
    <row r="249" spans="1:33" ht="15.75" customHeight="1" thickBot="1" x14ac:dyDescent="0.3">
      <c r="A249" s="35"/>
      <c r="B249" s="36">
        <f t="shared" si="7"/>
        <v>1</v>
      </c>
      <c r="C249" s="37" t="str">
        <f t="shared" si="8"/>
        <v/>
      </c>
      <c r="D249" s="147" t="s">
        <v>55</v>
      </c>
      <c r="E249" s="55" t="s">
        <v>81</v>
      </c>
      <c r="F249" s="56"/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0</v>
      </c>
      <c r="S249" s="57">
        <v>0</v>
      </c>
      <c r="T249" s="57">
        <v>0</v>
      </c>
      <c r="U249" s="57">
        <v>0</v>
      </c>
      <c r="V249" s="57">
        <v>0</v>
      </c>
      <c r="W249" s="57">
        <v>0</v>
      </c>
      <c r="X249" s="57">
        <v>0</v>
      </c>
      <c r="Y249" s="57">
        <v>0</v>
      </c>
      <c r="Z249" s="57">
        <v>-711.43700000000001</v>
      </c>
      <c r="AA249" s="49"/>
      <c r="AB249" s="57">
        <v>0</v>
      </c>
      <c r="AC249" s="57">
        <v>-711.43700000000001</v>
      </c>
      <c r="AD249" s="75"/>
      <c r="AE249" s="28" t="s">
        <v>32</v>
      </c>
      <c r="AF249" s="41"/>
      <c r="AG249" s="42"/>
    </row>
    <row r="250" spans="1:33" ht="15.75" hidden="1" customHeight="1" x14ac:dyDescent="0.25">
      <c r="A250" s="35"/>
      <c r="B250" s="36">
        <f t="shared" si="7"/>
        <v>0</v>
      </c>
      <c r="C250" s="37" t="str">
        <f t="shared" si="8"/>
        <v>hide</v>
      </c>
      <c r="D250" s="147"/>
      <c r="E250" s="73" t="s">
        <v>199</v>
      </c>
      <c r="F250" s="45"/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9"/>
      <c r="AB250" s="39">
        <v>0</v>
      </c>
      <c r="AC250" s="39">
        <v>0</v>
      </c>
      <c r="AD250" s="75"/>
      <c r="AE250" s="28" t="s">
        <v>32</v>
      </c>
      <c r="AF250" s="41"/>
      <c r="AG250" s="42"/>
    </row>
    <row r="251" spans="1:33" ht="15.75" hidden="1" customHeight="1" x14ac:dyDescent="0.25">
      <c r="A251" s="35"/>
      <c r="B251" s="36">
        <f t="shared" si="7"/>
        <v>0</v>
      </c>
      <c r="C251" s="37" t="str">
        <f t="shared" si="8"/>
        <v>hide</v>
      </c>
      <c r="D251" s="147"/>
      <c r="E251" s="73" t="s">
        <v>200</v>
      </c>
      <c r="F251" s="45"/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48">
        <v>0</v>
      </c>
      <c r="W251" s="48">
        <v>0</v>
      </c>
      <c r="X251" s="48">
        <v>0</v>
      </c>
      <c r="Y251" s="48">
        <v>0</v>
      </c>
      <c r="Z251" s="48">
        <v>0</v>
      </c>
      <c r="AA251" s="49"/>
      <c r="AB251" s="39">
        <v>0</v>
      </c>
      <c r="AC251" s="39">
        <v>0</v>
      </c>
      <c r="AD251" s="75"/>
      <c r="AE251" s="28" t="s">
        <v>32</v>
      </c>
      <c r="AF251" s="41"/>
      <c r="AG251" s="42"/>
    </row>
    <row r="252" spans="1:33" ht="15.75" hidden="1" customHeight="1" x14ac:dyDescent="0.25">
      <c r="A252" s="35"/>
      <c r="B252" s="36">
        <f t="shared" si="7"/>
        <v>0</v>
      </c>
      <c r="C252" s="37" t="str">
        <f t="shared" si="8"/>
        <v>hide</v>
      </c>
      <c r="D252" s="147"/>
      <c r="E252" s="73" t="s">
        <v>201</v>
      </c>
      <c r="F252" s="45"/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0</v>
      </c>
      <c r="V252" s="48">
        <v>0</v>
      </c>
      <c r="W252" s="48">
        <v>0</v>
      </c>
      <c r="X252" s="48">
        <v>0</v>
      </c>
      <c r="Y252" s="48">
        <v>0</v>
      </c>
      <c r="Z252" s="48">
        <v>0</v>
      </c>
      <c r="AA252" s="49"/>
      <c r="AB252" s="39">
        <v>0</v>
      </c>
      <c r="AC252" s="39">
        <v>0</v>
      </c>
      <c r="AD252" s="75"/>
      <c r="AE252" s="28" t="s">
        <v>32</v>
      </c>
      <c r="AF252" s="41"/>
      <c r="AG252" s="42"/>
    </row>
    <row r="253" spans="1:33" ht="15.75" hidden="1" customHeight="1" x14ac:dyDescent="0.25">
      <c r="A253" s="35"/>
      <c r="B253" s="36">
        <f t="shared" si="7"/>
        <v>0</v>
      </c>
      <c r="C253" s="37" t="str">
        <f t="shared" si="8"/>
        <v>hide</v>
      </c>
      <c r="D253" s="147"/>
      <c r="E253" s="73" t="s">
        <v>202</v>
      </c>
      <c r="F253" s="45"/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48">
        <v>0</v>
      </c>
      <c r="V253" s="48">
        <v>0</v>
      </c>
      <c r="W253" s="48">
        <v>0</v>
      </c>
      <c r="X253" s="48">
        <v>0</v>
      </c>
      <c r="Y253" s="48">
        <v>0</v>
      </c>
      <c r="Z253" s="48">
        <v>0</v>
      </c>
      <c r="AA253" s="49"/>
      <c r="AB253" s="39">
        <v>0</v>
      </c>
      <c r="AC253" s="39">
        <v>0</v>
      </c>
      <c r="AD253" s="75"/>
      <c r="AE253" s="28" t="s">
        <v>32</v>
      </c>
      <c r="AF253" s="41"/>
      <c r="AG253" s="42"/>
    </row>
    <row r="254" spans="1:33" ht="15.75" hidden="1" customHeight="1" x14ac:dyDescent="0.25">
      <c r="A254" s="35"/>
      <c r="B254" s="36">
        <f t="shared" si="7"/>
        <v>0</v>
      </c>
      <c r="C254" s="37" t="str">
        <f t="shared" si="8"/>
        <v>hide</v>
      </c>
      <c r="D254" s="147"/>
      <c r="E254" s="73" t="s">
        <v>203</v>
      </c>
      <c r="F254" s="45"/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48">
        <v>0</v>
      </c>
      <c r="V254" s="48">
        <v>0</v>
      </c>
      <c r="W254" s="48">
        <v>0</v>
      </c>
      <c r="X254" s="48">
        <v>0</v>
      </c>
      <c r="Y254" s="48">
        <v>0</v>
      </c>
      <c r="Z254" s="48">
        <v>0</v>
      </c>
      <c r="AA254" s="49"/>
      <c r="AB254" s="39">
        <v>0</v>
      </c>
      <c r="AC254" s="39">
        <v>0</v>
      </c>
      <c r="AD254" s="75"/>
      <c r="AE254" s="28" t="s">
        <v>32</v>
      </c>
      <c r="AF254" s="41"/>
      <c r="AG254" s="42"/>
    </row>
    <row r="255" spans="1:33" ht="15.75" hidden="1" customHeight="1" x14ac:dyDescent="0.25">
      <c r="A255" s="35"/>
      <c r="B255" s="36">
        <f t="shared" si="7"/>
        <v>0</v>
      </c>
      <c r="C255" s="37" t="str">
        <f t="shared" si="8"/>
        <v>hide</v>
      </c>
      <c r="D255" s="147"/>
      <c r="E255" s="148" t="s">
        <v>204</v>
      </c>
      <c r="F255" s="45"/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0</v>
      </c>
      <c r="Z255" s="48">
        <v>0</v>
      </c>
      <c r="AA255" s="49"/>
      <c r="AB255" s="39">
        <v>0</v>
      </c>
      <c r="AC255" s="39">
        <v>0</v>
      </c>
      <c r="AD255" s="75"/>
      <c r="AE255" s="28" t="s">
        <v>32</v>
      </c>
      <c r="AF255" s="41"/>
      <c r="AG255" s="42"/>
    </row>
    <row r="256" spans="1:33" ht="15.75" hidden="1" customHeight="1" x14ac:dyDescent="0.25">
      <c r="A256" s="35"/>
      <c r="B256" s="36">
        <f t="shared" si="7"/>
        <v>0</v>
      </c>
      <c r="C256" s="37" t="str">
        <f t="shared" si="8"/>
        <v>hide</v>
      </c>
      <c r="D256" s="147"/>
      <c r="E256" s="74" t="s">
        <v>205</v>
      </c>
      <c r="F256" s="45"/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48">
        <v>0</v>
      </c>
      <c r="V256" s="48">
        <v>0</v>
      </c>
      <c r="W256" s="48">
        <v>0</v>
      </c>
      <c r="X256" s="48">
        <v>0</v>
      </c>
      <c r="Y256" s="48">
        <v>0</v>
      </c>
      <c r="Z256" s="48">
        <v>0</v>
      </c>
      <c r="AA256" s="49"/>
      <c r="AB256" s="39">
        <v>0</v>
      </c>
      <c r="AC256" s="39">
        <v>0</v>
      </c>
      <c r="AD256" s="75"/>
      <c r="AE256" s="28" t="s">
        <v>32</v>
      </c>
      <c r="AF256" s="41"/>
      <c r="AG256" s="42"/>
    </row>
    <row r="257" spans="1:33" ht="15.75" hidden="1" customHeight="1" x14ac:dyDescent="0.25">
      <c r="A257" s="35"/>
      <c r="B257" s="36">
        <f t="shared" si="7"/>
        <v>0</v>
      </c>
      <c r="C257" s="37" t="str">
        <f t="shared" si="8"/>
        <v>hide</v>
      </c>
      <c r="D257" s="147"/>
      <c r="E257" s="68" t="s">
        <v>206</v>
      </c>
      <c r="F257" s="45"/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48">
        <v>0</v>
      </c>
      <c r="W257" s="48">
        <v>0</v>
      </c>
      <c r="X257" s="48">
        <v>0</v>
      </c>
      <c r="Y257" s="48">
        <v>0</v>
      </c>
      <c r="Z257" s="48">
        <v>0</v>
      </c>
      <c r="AA257" s="49"/>
      <c r="AB257" s="39">
        <v>0</v>
      </c>
      <c r="AC257" s="39">
        <v>0</v>
      </c>
      <c r="AD257" s="75"/>
      <c r="AE257" s="28" t="s">
        <v>32</v>
      </c>
      <c r="AF257" s="41"/>
      <c r="AG257" s="42"/>
    </row>
    <row r="258" spans="1:33" ht="15.75" hidden="1" customHeight="1" collapsed="1" x14ac:dyDescent="0.25">
      <c r="A258" s="149"/>
      <c r="B258" s="36">
        <f t="shared" si="7"/>
        <v>0</v>
      </c>
      <c r="C258" s="37" t="str">
        <f t="shared" si="8"/>
        <v>hide</v>
      </c>
      <c r="D258" s="147"/>
      <c r="E258" s="68" t="s">
        <v>207</v>
      </c>
      <c r="F258" s="45"/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9"/>
      <c r="AB258" s="39">
        <v>0</v>
      </c>
      <c r="AC258" s="39">
        <v>0</v>
      </c>
      <c r="AD258" s="75"/>
      <c r="AE258" s="28" t="s">
        <v>32</v>
      </c>
      <c r="AF258" s="41"/>
      <c r="AG258" s="42"/>
    </row>
    <row r="259" spans="1:33" ht="15.75" hidden="1" customHeight="1" collapsed="1" x14ac:dyDescent="0.25">
      <c r="A259" s="149"/>
      <c r="B259" s="36">
        <f t="shared" si="7"/>
        <v>0</v>
      </c>
      <c r="C259" s="37" t="str">
        <f t="shared" si="8"/>
        <v>hide</v>
      </c>
      <c r="D259" s="147"/>
      <c r="E259" s="68" t="s">
        <v>208</v>
      </c>
      <c r="F259" s="45"/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48">
        <v>0</v>
      </c>
      <c r="V259" s="48">
        <v>0</v>
      </c>
      <c r="W259" s="48">
        <v>0</v>
      </c>
      <c r="X259" s="48">
        <v>0</v>
      </c>
      <c r="Y259" s="48">
        <v>0</v>
      </c>
      <c r="Z259" s="48">
        <v>0</v>
      </c>
      <c r="AA259" s="49"/>
      <c r="AB259" s="39">
        <v>0</v>
      </c>
      <c r="AC259" s="39">
        <v>0</v>
      </c>
      <c r="AD259" s="75"/>
      <c r="AE259" s="28" t="s">
        <v>32</v>
      </c>
      <c r="AF259" s="41"/>
      <c r="AG259" s="42"/>
    </row>
    <row r="260" spans="1:33" ht="15.75" hidden="1" customHeight="1" collapsed="1" x14ac:dyDescent="0.25">
      <c r="A260" s="149"/>
      <c r="B260" s="36">
        <f t="shared" si="7"/>
        <v>0</v>
      </c>
      <c r="C260" s="37" t="str">
        <f t="shared" si="8"/>
        <v>hide</v>
      </c>
      <c r="D260" s="147"/>
      <c r="E260" s="73" t="s">
        <v>209</v>
      </c>
      <c r="F260" s="45"/>
      <c r="G260" s="44">
        <v>0</v>
      </c>
      <c r="H260" s="44">
        <v>0</v>
      </c>
      <c r="I260" s="44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49"/>
      <c r="AB260" s="39">
        <v>0</v>
      </c>
      <c r="AC260" s="39">
        <v>0</v>
      </c>
      <c r="AD260" s="75"/>
      <c r="AE260" s="28" t="s">
        <v>32</v>
      </c>
      <c r="AF260" s="41"/>
      <c r="AG260" s="42"/>
    </row>
    <row r="261" spans="1:33" ht="15.75" hidden="1" customHeight="1" collapsed="1" x14ac:dyDescent="0.25">
      <c r="A261" s="76"/>
      <c r="B261" s="36">
        <f t="shared" si="7"/>
        <v>0</v>
      </c>
      <c r="C261" s="37" t="str">
        <f t="shared" si="8"/>
        <v>hide</v>
      </c>
      <c r="D261" s="147"/>
      <c r="E261" s="68" t="s">
        <v>210</v>
      </c>
      <c r="F261" s="45"/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9"/>
      <c r="AB261" s="39">
        <v>0</v>
      </c>
      <c r="AC261" s="39">
        <v>0</v>
      </c>
      <c r="AD261" s="75"/>
      <c r="AE261" s="28" t="s">
        <v>32</v>
      </c>
      <c r="AF261" s="41"/>
      <c r="AG261" s="42"/>
    </row>
    <row r="262" spans="1:33" ht="15.75" hidden="1" customHeight="1" collapsed="1" x14ac:dyDescent="0.25">
      <c r="A262" s="149"/>
      <c r="B262" s="36">
        <f t="shared" si="7"/>
        <v>0</v>
      </c>
      <c r="C262" s="37" t="str">
        <f t="shared" si="8"/>
        <v>hide</v>
      </c>
      <c r="D262" s="147"/>
      <c r="E262" s="68" t="s">
        <v>211</v>
      </c>
      <c r="F262" s="39"/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48">
        <v>0</v>
      </c>
      <c r="V262" s="48">
        <v>0</v>
      </c>
      <c r="W262" s="48">
        <v>0</v>
      </c>
      <c r="X262" s="48">
        <v>0</v>
      </c>
      <c r="Y262" s="48">
        <v>0</v>
      </c>
      <c r="Z262" s="48">
        <v>0</v>
      </c>
      <c r="AA262" s="49"/>
      <c r="AB262" s="39">
        <v>0</v>
      </c>
      <c r="AC262" s="39">
        <v>0</v>
      </c>
      <c r="AD262" s="75"/>
      <c r="AE262" s="28" t="s">
        <v>32</v>
      </c>
      <c r="AF262" s="41"/>
      <c r="AG262" s="42"/>
    </row>
    <row r="263" spans="1:33" ht="15.75" hidden="1" customHeight="1" collapsed="1" x14ac:dyDescent="0.25">
      <c r="A263" s="149"/>
      <c r="B263" s="36">
        <f t="shared" si="7"/>
        <v>0</v>
      </c>
      <c r="C263" s="37" t="str">
        <f t="shared" si="8"/>
        <v>hide</v>
      </c>
      <c r="D263" s="147"/>
      <c r="E263" s="68" t="s">
        <v>212</v>
      </c>
      <c r="F263" s="39"/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48">
        <v>0</v>
      </c>
      <c r="V263" s="48">
        <v>0</v>
      </c>
      <c r="W263" s="48">
        <v>0</v>
      </c>
      <c r="X263" s="48">
        <v>0</v>
      </c>
      <c r="Y263" s="48">
        <v>0</v>
      </c>
      <c r="Z263" s="48">
        <v>0</v>
      </c>
      <c r="AA263" s="49"/>
      <c r="AB263" s="39">
        <v>0</v>
      </c>
      <c r="AC263" s="39">
        <v>0</v>
      </c>
      <c r="AD263" s="75"/>
      <c r="AE263" s="28" t="s">
        <v>32</v>
      </c>
      <c r="AF263" s="41"/>
      <c r="AG263" s="42"/>
    </row>
    <row r="264" spans="1:33" ht="15.75" hidden="1" customHeight="1" collapsed="1" x14ac:dyDescent="0.25">
      <c r="A264" s="149"/>
      <c r="B264" s="36">
        <f t="shared" si="7"/>
        <v>0</v>
      </c>
      <c r="C264" s="37" t="str">
        <f t="shared" si="8"/>
        <v>hide</v>
      </c>
      <c r="D264" s="147"/>
      <c r="E264" s="68" t="s">
        <v>213</v>
      </c>
      <c r="F264" s="45"/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9"/>
      <c r="AB264" s="39">
        <v>0</v>
      </c>
      <c r="AC264" s="39">
        <v>0</v>
      </c>
      <c r="AD264" s="75"/>
      <c r="AE264" s="28" t="s">
        <v>32</v>
      </c>
      <c r="AF264" s="41"/>
      <c r="AG264" s="42"/>
    </row>
    <row r="265" spans="1:33" ht="15.75" hidden="1" customHeight="1" x14ac:dyDescent="0.25">
      <c r="A265" s="35"/>
      <c r="B265" s="36">
        <f t="shared" si="7"/>
        <v>0</v>
      </c>
      <c r="C265" s="37" t="str">
        <f t="shared" si="8"/>
        <v>hide</v>
      </c>
      <c r="D265" s="77"/>
      <c r="E265" s="68" t="s">
        <v>214</v>
      </c>
      <c r="F265" s="45"/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48">
        <v>0</v>
      </c>
      <c r="V265" s="48">
        <v>0</v>
      </c>
      <c r="W265" s="48">
        <v>0</v>
      </c>
      <c r="X265" s="48">
        <v>0</v>
      </c>
      <c r="Y265" s="48">
        <v>0</v>
      </c>
      <c r="Z265" s="48">
        <v>0</v>
      </c>
      <c r="AA265" s="49"/>
      <c r="AB265" s="39">
        <v>0</v>
      </c>
      <c r="AC265" s="39">
        <v>0</v>
      </c>
      <c r="AD265" s="41"/>
      <c r="AE265" s="28" t="s">
        <v>105</v>
      </c>
      <c r="AF265" s="41"/>
      <c r="AG265" s="42"/>
    </row>
    <row r="266" spans="1:33" ht="15.75" hidden="1" customHeight="1" x14ac:dyDescent="0.25">
      <c r="A266" s="59"/>
      <c r="B266" s="36">
        <f t="shared" si="7"/>
        <v>0</v>
      </c>
      <c r="C266" s="37" t="str">
        <f t="shared" si="8"/>
        <v>hide</v>
      </c>
      <c r="D266" s="77"/>
      <c r="E266" s="68" t="s">
        <v>42</v>
      </c>
      <c r="F266" s="45"/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48">
        <v>0</v>
      </c>
      <c r="V266" s="48">
        <v>0</v>
      </c>
      <c r="W266" s="48">
        <v>0</v>
      </c>
      <c r="X266" s="48">
        <v>0</v>
      </c>
      <c r="Y266" s="48">
        <v>0</v>
      </c>
      <c r="Z266" s="48">
        <v>0</v>
      </c>
      <c r="AA266" s="49"/>
      <c r="AB266" s="39">
        <v>0</v>
      </c>
      <c r="AC266" s="39">
        <v>0</v>
      </c>
      <c r="AD266" s="41"/>
      <c r="AE266" s="28" t="s">
        <v>108</v>
      </c>
      <c r="AF266" s="41"/>
      <c r="AG266" s="42"/>
    </row>
    <row r="267" spans="1:33" hidden="1" x14ac:dyDescent="0.25">
      <c r="A267" s="59"/>
      <c r="B267" s="36">
        <f t="shared" si="7"/>
        <v>0</v>
      </c>
      <c r="C267" s="37" t="str">
        <f t="shared" si="8"/>
        <v>hide</v>
      </c>
      <c r="D267" s="77"/>
      <c r="E267" s="68" t="s">
        <v>42</v>
      </c>
      <c r="F267" s="39"/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48">
        <v>0</v>
      </c>
      <c r="V267" s="48">
        <v>0</v>
      </c>
      <c r="W267" s="48">
        <v>0</v>
      </c>
      <c r="X267" s="48">
        <v>0</v>
      </c>
      <c r="Y267" s="48">
        <v>0</v>
      </c>
      <c r="Z267" s="48">
        <v>0</v>
      </c>
      <c r="AA267" s="49"/>
      <c r="AB267" s="39">
        <v>0</v>
      </c>
      <c r="AC267" s="39">
        <v>0</v>
      </c>
      <c r="AD267" s="41"/>
      <c r="AE267" s="28" t="s">
        <v>110</v>
      </c>
      <c r="AF267" s="41"/>
      <c r="AG267" s="42"/>
    </row>
    <row r="268" spans="1:33" ht="15.75" hidden="1" customHeight="1" x14ac:dyDescent="0.25">
      <c r="A268" s="59"/>
      <c r="B268" s="36">
        <f t="shared" si="7"/>
        <v>0</v>
      </c>
      <c r="C268" s="37" t="str">
        <f t="shared" si="8"/>
        <v>hide</v>
      </c>
      <c r="D268" s="77"/>
      <c r="E268" s="68" t="s">
        <v>215</v>
      </c>
      <c r="F268" s="45"/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48">
        <v>0</v>
      </c>
      <c r="V268" s="48">
        <v>0</v>
      </c>
      <c r="W268" s="48">
        <v>0</v>
      </c>
      <c r="X268" s="48">
        <v>0</v>
      </c>
      <c r="Y268" s="48">
        <v>0</v>
      </c>
      <c r="Z268" s="48">
        <v>0</v>
      </c>
      <c r="AA268" s="49"/>
      <c r="AB268" s="39">
        <v>0</v>
      </c>
      <c r="AC268" s="39">
        <v>0</v>
      </c>
      <c r="AD268" s="41"/>
      <c r="AE268" s="28" t="s">
        <v>110</v>
      </c>
      <c r="AF268" s="41"/>
      <c r="AG268" s="42"/>
    </row>
    <row r="269" spans="1:33" ht="15.75" hidden="1" customHeight="1" x14ac:dyDescent="0.25">
      <c r="A269" s="59"/>
      <c r="B269" s="36">
        <f t="shared" si="7"/>
        <v>0</v>
      </c>
      <c r="C269" s="37" t="str">
        <f t="shared" si="8"/>
        <v>hide</v>
      </c>
      <c r="D269" s="77"/>
      <c r="E269" s="68" t="s">
        <v>216</v>
      </c>
      <c r="F269" s="45"/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48">
        <v>0</v>
      </c>
      <c r="V269" s="48">
        <v>0</v>
      </c>
      <c r="W269" s="48">
        <v>0</v>
      </c>
      <c r="X269" s="48">
        <v>0</v>
      </c>
      <c r="Y269" s="48">
        <v>0</v>
      </c>
      <c r="Z269" s="48">
        <v>0</v>
      </c>
      <c r="AA269" s="49"/>
      <c r="AB269" s="39">
        <v>0</v>
      </c>
      <c r="AC269" s="39">
        <v>0</v>
      </c>
      <c r="AD269" s="41"/>
      <c r="AE269" s="28" t="s">
        <v>110</v>
      </c>
      <c r="AF269" s="41"/>
      <c r="AG269" s="42"/>
    </row>
    <row r="270" spans="1:33" ht="15.75" hidden="1" customHeight="1" x14ac:dyDescent="0.25">
      <c r="A270" s="35"/>
      <c r="B270" s="36">
        <f t="shared" ref="B270:B337" si="9">COUNTIF(G270:Z270,"&lt;&gt;0")</f>
        <v>0</v>
      </c>
      <c r="C270" s="37" t="str">
        <f t="shared" si="8"/>
        <v>hide</v>
      </c>
      <c r="D270" s="47"/>
      <c r="E270" s="68" t="s">
        <v>217</v>
      </c>
      <c r="F270" s="45"/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0</v>
      </c>
      <c r="U270" s="48">
        <v>0</v>
      </c>
      <c r="V270" s="48">
        <v>0</v>
      </c>
      <c r="W270" s="48">
        <v>0</v>
      </c>
      <c r="X270" s="48">
        <v>0</v>
      </c>
      <c r="Y270" s="48">
        <v>0</v>
      </c>
      <c r="Z270" s="48">
        <v>0</v>
      </c>
      <c r="AA270" s="40"/>
      <c r="AB270" s="39">
        <v>0</v>
      </c>
      <c r="AC270" s="39">
        <v>0</v>
      </c>
      <c r="AD270" s="41"/>
      <c r="AE270" s="28" t="s">
        <v>110</v>
      </c>
      <c r="AF270" s="41"/>
      <c r="AG270" s="42"/>
    </row>
    <row r="271" spans="1:33" hidden="1" x14ac:dyDescent="0.25">
      <c r="A271" s="59"/>
      <c r="B271" s="36">
        <f t="shared" si="9"/>
        <v>0</v>
      </c>
      <c r="C271" s="37" t="str">
        <f t="shared" si="8"/>
        <v>hide</v>
      </c>
      <c r="D271" s="77"/>
      <c r="E271" s="68" t="s">
        <v>218</v>
      </c>
      <c r="F271" s="45"/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48">
        <v>0</v>
      </c>
      <c r="V271" s="48">
        <v>0</v>
      </c>
      <c r="W271" s="48">
        <v>0</v>
      </c>
      <c r="X271" s="48">
        <v>0</v>
      </c>
      <c r="Y271" s="48">
        <v>0</v>
      </c>
      <c r="Z271" s="48">
        <v>0</v>
      </c>
      <c r="AA271" s="49"/>
      <c r="AB271" s="39">
        <v>0</v>
      </c>
      <c r="AC271" s="39">
        <v>0</v>
      </c>
      <c r="AD271" s="41"/>
      <c r="AE271" s="28" t="s">
        <v>110</v>
      </c>
      <c r="AF271" s="41"/>
      <c r="AG271" s="42"/>
    </row>
    <row r="272" spans="1:33" ht="15.75" hidden="1" customHeight="1" x14ac:dyDescent="0.25">
      <c r="A272" s="59"/>
      <c r="B272" s="36">
        <f t="shared" si="9"/>
        <v>0</v>
      </c>
      <c r="C272" s="37" t="str">
        <f t="shared" si="8"/>
        <v>hide</v>
      </c>
      <c r="D272" s="77"/>
      <c r="E272" s="68" t="s">
        <v>219</v>
      </c>
      <c r="F272" s="39"/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48">
        <v>0</v>
      </c>
      <c r="V272" s="48">
        <v>0</v>
      </c>
      <c r="W272" s="48">
        <v>0</v>
      </c>
      <c r="X272" s="48">
        <v>0</v>
      </c>
      <c r="Y272" s="48">
        <v>0</v>
      </c>
      <c r="Z272" s="48">
        <v>0</v>
      </c>
      <c r="AA272" s="49"/>
      <c r="AB272" s="39">
        <v>0</v>
      </c>
      <c r="AC272" s="39">
        <v>0</v>
      </c>
      <c r="AD272" s="41"/>
      <c r="AE272" s="28" t="s">
        <v>110</v>
      </c>
      <c r="AF272" s="41"/>
      <c r="AG272" s="42"/>
    </row>
    <row r="273" spans="1:33" ht="15.75" hidden="1" customHeight="1" x14ac:dyDescent="0.25">
      <c r="A273" s="59"/>
      <c r="B273" s="36">
        <f t="shared" si="9"/>
        <v>0</v>
      </c>
      <c r="C273" s="37" t="str">
        <f t="shared" si="8"/>
        <v>hide</v>
      </c>
      <c r="D273" s="77"/>
      <c r="E273" s="68" t="s">
        <v>220</v>
      </c>
      <c r="F273" s="45"/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9"/>
      <c r="AB273" s="39">
        <v>0</v>
      </c>
      <c r="AC273" s="39">
        <v>0</v>
      </c>
      <c r="AD273" s="41"/>
      <c r="AE273" s="28" t="s">
        <v>110</v>
      </c>
      <c r="AF273" s="41"/>
      <c r="AG273" s="42"/>
    </row>
    <row r="274" spans="1:33" ht="15.75" hidden="1" customHeight="1" x14ac:dyDescent="0.25">
      <c r="A274" s="59"/>
      <c r="B274" s="36">
        <f t="shared" si="9"/>
        <v>0</v>
      </c>
      <c r="C274" s="37" t="str">
        <f t="shared" si="8"/>
        <v>hide</v>
      </c>
      <c r="D274" s="77"/>
      <c r="E274" s="68" t="s">
        <v>221</v>
      </c>
      <c r="F274" s="45"/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48">
        <v>0</v>
      </c>
      <c r="V274" s="48">
        <v>0</v>
      </c>
      <c r="W274" s="48">
        <v>0</v>
      </c>
      <c r="X274" s="48">
        <v>0</v>
      </c>
      <c r="Y274" s="48">
        <v>0</v>
      </c>
      <c r="Z274" s="48">
        <v>0</v>
      </c>
      <c r="AA274" s="49"/>
      <c r="AB274" s="39">
        <v>0</v>
      </c>
      <c r="AC274" s="39">
        <v>0</v>
      </c>
      <c r="AD274" s="41"/>
      <c r="AE274" s="28" t="s">
        <v>110</v>
      </c>
      <c r="AF274" s="41"/>
      <c r="AG274" s="42"/>
    </row>
    <row r="275" spans="1:33" ht="15.75" hidden="1" customHeight="1" x14ac:dyDescent="0.25">
      <c r="A275" s="59"/>
      <c r="B275" s="36">
        <f t="shared" si="9"/>
        <v>0</v>
      </c>
      <c r="C275" s="37" t="str">
        <f t="shared" si="8"/>
        <v>hide</v>
      </c>
      <c r="D275" s="77"/>
      <c r="E275" s="68" t="s">
        <v>222</v>
      </c>
      <c r="F275" s="45"/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48">
        <v>0</v>
      </c>
      <c r="V275" s="48">
        <v>0</v>
      </c>
      <c r="W275" s="48">
        <v>0</v>
      </c>
      <c r="X275" s="48">
        <v>0</v>
      </c>
      <c r="Y275" s="48">
        <v>0</v>
      </c>
      <c r="Z275" s="48">
        <v>0</v>
      </c>
      <c r="AA275" s="49"/>
      <c r="AB275" s="39">
        <v>0</v>
      </c>
      <c r="AC275" s="39">
        <v>0</v>
      </c>
      <c r="AD275" s="41"/>
      <c r="AE275" s="28" t="s">
        <v>110</v>
      </c>
      <c r="AF275" s="41"/>
      <c r="AG275" s="42"/>
    </row>
    <row r="276" spans="1:33" ht="15.75" hidden="1" customHeight="1" x14ac:dyDescent="0.25">
      <c r="A276" s="59"/>
      <c r="B276" s="36">
        <f t="shared" si="9"/>
        <v>0</v>
      </c>
      <c r="C276" s="37" t="str">
        <f t="shared" si="8"/>
        <v>hide</v>
      </c>
      <c r="D276" s="77"/>
      <c r="E276" s="68" t="s">
        <v>42</v>
      </c>
      <c r="F276" s="45"/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48">
        <v>0</v>
      </c>
      <c r="V276" s="48">
        <v>0</v>
      </c>
      <c r="W276" s="48">
        <v>0</v>
      </c>
      <c r="X276" s="48">
        <v>0</v>
      </c>
      <c r="Y276" s="48">
        <v>0</v>
      </c>
      <c r="Z276" s="48">
        <v>0</v>
      </c>
      <c r="AA276" s="49"/>
      <c r="AB276" s="39">
        <v>0</v>
      </c>
      <c r="AC276" s="39">
        <v>0</v>
      </c>
      <c r="AD276" s="41"/>
      <c r="AE276" s="28" t="s">
        <v>110</v>
      </c>
      <c r="AF276" s="41"/>
      <c r="AG276" s="42"/>
    </row>
    <row r="277" spans="1:33" ht="15.75" hidden="1" customHeight="1" thickBot="1" x14ac:dyDescent="0.3">
      <c r="A277" s="59"/>
      <c r="B277" s="36">
        <f t="shared" si="9"/>
        <v>0</v>
      </c>
      <c r="C277" s="37" t="str">
        <f t="shared" si="8"/>
        <v>hide</v>
      </c>
      <c r="D277" s="77"/>
      <c r="E277" s="68" t="s">
        <v>42</v>
      </c>
      <c r="F277" s="45"/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0</v>
      </c>
      <c r="U277" s="48">
        <v>0</v>
      </c>
      <c r="V277" s="48">
        <v>0</v>
      </c>
      <c r="W277" s="48">
        <v>0</v>
      </c>
      <c r="X277" s="48">
        <v>0</v>
      </c>
      <c r="Y277" s="48">
        <v>0</v>
      </c>
      <c r="Z277" s="48">
        <v>0</v>
      </c>
      <c r="AA277" s="49"/>
      <c r="AB277" s="39">
        <v>0</v>
      </c>
      <c r="AC277" s="39">
        <v>0</v>
      </c>
      <c r="AD277" s="41"/>
      <c r="AE277" s="28" t="s">
        <v>110</v>
      </c>
      <c r="AF277" s="41"/>
      <c r="AG277" s="42"/>
    </row>
    <row r="278" spans="1:33" ht="15.75" hidden="1" customHeight="1" thickBot="1" x14ac:dyDescent="0.3">
      <c r="A278" s="59"/>
      <c r="B278" s="36">
        <f t="shared" si="9"/>
        <v>0</v>
      </c>
      <c r="C278" s="37" t="str">
        <f t="shared" si="8"/>
        <v>hide</v>
      </c>
      <c r="D278" s="77"/>
      <c r="E278" s="55" t="s">
        <v>124</v>
      </c>
      <c r="F278" s="56"/>
      <c r="G278" s="57">
        <v>0</v>
      </c>
      <c r="H278" s="57">
        <v>0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57">
        <v>0</v>
      </c>
      <c r="S278" s="57">
        <v>0</v>
      </c>
      <c r="T278" s="57">
        <v>0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  <c r="Z278" s="57">
        <v>0</v>
      </c>
      <c r="AA278" s="49"/>
      <c r="AB278" s="57">
        <v>0</v>
      </c>
      <c r="AC278" s="57">
        <v>0</v>
      </c>
      <c r="AD278" s="41"/>
      <c r="AE278" s="28" t="s">
        <v>110</v>
      </c>
      <c r="AF278" s="41"/>
      <c r="AG278" s="42"/>
    </row>
    <row r="279" spans="1:33" ht="15.75" hidden="1" customHeight="1" x14ac:dyDescent="0.25">
      <c r="A279" s="59"/>
      <c r="B279" s="36">
        <f t="shared" si="9"/>
        <v>0</v>
      </c>
      <c r="C279" s="37" t="str">
        <f t="shared" si="8"/>
        <v>hide</v>
      </c>
      <c r="D279" s="77"/>
      <c r="E279" s="148" t="s">
        <v>223</v>
      </c>
      <c r="F279" s="45"/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0</v>
      </c>
      <c r="V279" s="48">
        <v>0</v>
      </c>
      <c r="W279" s="48">
        <v>0</v>
      </c>
      <c r="X279" s="48">
        <v>0</v>
      </c>
      <c r="Y279" s="48">
        <v>0</v>
      </c>
      <c r="Z279" s="48">
        <v>0</v>
      </c>
      <c r="AA279" s="49"/>
      <c r="AB279" s="48">
        <v>0</v>
      </c>
      <c r="AC279" s="48">
        <v>0</v>
      </c>
      <c r="AD279" s="41"/>
      <c r="AE279" s="28" t="s">
        <v>110</v>
      </c>
      <c r="AF279" s="41"/>
      <c r="AG279" s="42"/>
    </row>
    <row r="280" spans="1:33" ht="15.75" hidden="1" customHeight="1" x14ac:dyDescent="0.25">
      <c r="A280" s="59"/>
      <c r="B280" s="36">
        <f t="shared" si="9"/>
        <v>0</v>
      </c>
      <c r="C280" s="37" t="str">
        <f t="shared" si="8"/>
        <v>hide</v>
      </c>
      <c r="D280" s="77"/>
      <c r="E280" s="74" t="s">
        <v>42</v>
      </c>
      <c r="F280" s="45"/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48">
        <v>0</v>
      </c>
      <c r="V280" s="48">
        <v>0</v>
      </c>
      <c r="W280" s="48">
        <v>0</v>
      </c>
      <c r="X280" s="48">
        <v>0</v>
      </c>
      <c r="Y280" s="48">
        <v>0</v>
      </c>
      <c r="Z280" s="48">
        <v>0</v>
      </c>
      <c r="AA280" s="49"/>
      <c r="AB280" s="39">
        <v>0</v>
      </c>
      <c r="AC280" s="39">
        <v>0</v>
      </c>
      <c r="AD280" s="41"/>
      <c r="AE280" s="28" t="s">
        <v>110</v>
      </c>
      <c r="AF280" s="41"/>
      <c r="AG280" s="42"/>
    </row>
    <row r="281" spans="1:33" ht="15.75" hidden="1" customHeight="1" x14ac:dyDescent="0.25">
      <c r="A281" s="59"/>
      <c r="B281" s="36">
        <f t="shared" si="9"/>
        <v>0</v>
      </c>
      <c r="C281" s="37" t="str">
        <f t="shared" si="8"/>
        <v>hide</v>
      </c>
      <c r="D281" s="77"/>
      <c r="E281" s="74" t="s">
        <v>42</v>
      </c>
      <c r="F281" s="45"/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  <c r="V281" s="48">
        <v>0</v>
      </c>
      <c r="W281" s="48">
        <v>0</v>
      </c>
      <c r="X281" s="48">
        <v>0</v>
      </c>
      <c r="Y281" s="48">
        <v>0</v>
      </c>
      <c r="Z281" s="48">
        <v>0</v>
      </c>
      <c r="AA281" s="49"/>
      <c r="AB281" s="39">
        <v>0</v>
      </c>
      <c r="AC281" s="39">
        <v>0</v>
      </c>
      <c r="AD281" s="41"/>
      <c r="AE281" s="28" t="s">
        <v>110</v>
      </c>
      <c r="AF281" s="41"/>
      <c r="AG281" s="42"/>
    </row>
    <row r="282" spans="1:33" ht="15.75" hidden="1" customHeight="1" x14ac:dyDescent="0.25">
      <c r="A282" s="59"/>
      <c r="B282" s="36">
        <f t="shared" si="9"/>
        <v>0</v>
      </c>
      <c r="C282" s="37" t="str">
        <f t="shared" ref="C282:C345" si="10">IF(B282=0,"hide",IF(OR(AE282="Wind",AE282="DSM, Class 1"),"Detail",""))</f>
        <v>hide</v>
      </c>
      <c r="D282" s="77"/>
      <c r="E282" s="74" t="s">
        <v>42</v>
      </c>
      <c r="F282" s="45"/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63">
        <v>0</v>
      </c>
      <c r="V282" s="63">
        <v>0</v>
      </c>
      <c r="W282" s="63">
        <v>0</v>
      </c>
      <c r="X282" s="63">
        <v>0</v>
      </c>
      <c r="Y282" s="63">
        <v>0</v>
      </c>
      <c r="Z282" s="63">
        <v>0</v>
      </c>
      <c r="AA282" s="49"/>
      <c r="AB282" s="44">
        <v>0</v>
      </c>
      <c r="AC282" s="44">
        <v>0</v>
      </c>
      <c r="AD282" s="41"/>
      <c r="AE282" s="28" t="s">
        <v>110</v>
      </c>
      <c r="AF282" s="41"/>
      <c r="AG282" s="42"/>
    </row>
    <row r="283" spans="1:33" ht="15.75" hidden="1" customHeight="1" x14ac:dyDescent="0.25">
      <c r="A283" s="59"/>
      <c r="B283" s="36">
        <f t="shared" si="9"/>
        <v>0</v>
      </c>
      <c r="C283" s="37" t="str">
        <f t="shared" si="10"/>
        <v>hide</v>
      </c>
      <c r="D283" s="77"/>
      <c r="E283" s="74" t="s">
        <v>224</v>
      </c>
      <c r="F283" s="45"/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63">
        <v>0</v>
      </c>
      <c r="V283" s="63">
        <v>0</v>
      </c>
      <c r="W283" s="63">
        <v>0</v>
      </c>
      <c r="X283" s="63">
        <v>0</v>
      </c>
      <c r="Y283" s="63">
        <v>0</v>
      </c>
      <c r="Z283" s="63">
        <v>0</v>
      </c>
      <c r="AA283" s="49"/>
      <c r="AB283" s="44">
        <v>0</v>
      </c>
      <c r="AC283" s="44">
        <v>0</v>
      </c>
      <c r="AD283" s="41"/>
      <c r="AE283" s="28" t="s">
        <v>110</v>
      </c>
      <c r="AF283" s="41"/>
      <c r="AG283" s="42"/>
    </row>
    <row r="284" spans="1:33" ht="15.75" hidden="1" customHeight="1" x14ac:dyDescent="0.25">
      <c r="A284" s="59"/>
      <c r="B284" s="36">
        <f t="shared" si="9"/>
        <v>0</v>
      </c>
      <c r="C284" s="37" t="str">
        <f t="shared" si="10"/>
        <v>hide</v>
      </c>
      <c r="D284" s="77"/>
      <c r="E284" s="74" t="s">
        <v>225</v>
      </c>
      <c r="F284" s="45"/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63">
        <v>0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49"/>
      <c r="AB284" s="44">
        <v>0</v>
      </c>
      <c r="AC284" s="44">
        <v>0</v>
      </c>
      <c r="AD284" s="41"/>
      <c r="AE284" s="28" t="s">
        <v>110</v>
      </c>
      <c r="AF284" s="41"/>
      <c r="AG284" s="42"/>
    </row>
    <row r="285" spans="1:33" ht="15.75" customHeight="1" x14ac:dyDescent="0.25">
      <c r="A285" s="59"/>
      <c r="B285" s="36">
        <f t="shared" si="9"/>
        <v>2</v>
      </c>
      <c r="C285" s="37" t="str">
        <f t="shared" si="10"/>
        <v>Detail</v>
      </c>
      <c r="D285" s="77"/>
      <c r="E285" s="74" t="s">
        <v>226</v>
      </c>
      <c r="F285" s="45"/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3.62</v>
      </c>
      <c r="S285" s="63">
        <v>0</v>
      </c>
      <c r="T285" s="63">
        <v>0</v>
      </c>
      <c r="U285" s="63">
        <v>0</v>
      </c>
      <c r="V285" s="63">
        <v>0</v>
      </c>
      <c r="W285" s="63">
        <v>0</v>
      </c>
      <c r="X285" s="63">
        <v>-3.62</v>
      </c>
      <c r="Y285" s="63">
        <v>0</v>
      </c>
      <c r="Z285" s="63">
        <v>0</v>
      </c>
      <c r="AA285" s="49"/>
      <c r="AB285" s="44">
        <v>0</v>
      </c>
      <c r="AC285" s="44">
        <v>0</v>
      </c>
      <c r="AD285" s="41"/>
      <c r="AE285" s="28" t="s">
        <v>110</v>
      </c>
      <c r="AF285" s="41"/>
      <c r="AG285" s="42"/>
    </row>
    <row r="286" spans="1:33" ht="15.75" customHeight="1" x14ac:dyDescent="0.25">
      <c r="A286" s="59"/>
      <c r="B286" s="36">
        <f t="shared" si="9"/>
        <v>1</v>
      </c>
      <c r="C286" s="37" t="str">
        <f t="shared" si="10"/>
        <v>Detail</v>
      </c>
      <c r="D286" s="77"/>
      <c r="E286" s="68" t="s">
        <v>227</v>
      </c>
      <c r="F286" s="45"/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31.770000000000003</v>
      </c>
      <c r="T286" s="63">
        <v>0</v>
      </c>
      <c r="U286" s="63">
        <v>0</v>
      </c>
      <c r="V286" s="63">
        <v>0</v>
      </c>
      <c r="W286" s="63">
        <v>0</v>
      </c>
      <c r="X286" s="63">
        <v>0</v>
      </c>
      <c r="Y286" s="63">
        <v>0</v>
      </c>
      <c r="Z286" s="63">
        <v>0</v>
      </c>
      <c r="AA286" s="49"/>
      <c r="AB286" s="44">
        <v>0</v>
      </c>
      <c r="AC286" s="44">
        <v>31.770000000000003</v>
      </c>
      <c r="AD286" s="41"/>
      <c r="AE286" s="28" t="s">
        <v>110</v>
      </c>
      <c r="AF286" s="41"/>
      <c r="AG286" s="42"/>
    </row>
    <row r="287" spans="1:33" ht="15.75" hidden="1" customHeight="1" x14ac:dyDescent="0.25">
      <c r="A287" s="59"/>
      <c r="B287" s="36">
        <f t="shared" si="9"/>
        <v>0</v>
      </c>
      <c r="C287" s="37" t="str">
        <f t="shared" si="10"/>
        <v>hide</v>
      </c>
      <c r="D287" s="77"/>
      <c r="E287" s="68" t="s">
        <v>228</v>
      </c>
      <c r="F287" s="45"/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63">
        <v>0</v>
      </c>
      <c r="V287" s="63">
        <v>0</v>
      </c>
      <c r="W287" s="63">
        <v>0</v>
      </c>
      <c r="X287" s="63">
        <v>0</v>
      </c>
      <c r="Y287" s="63">
        <v>0</v>
      </c>
      <c r="Z287" s="63">
        <v>0</v>
      </c>
      <c r="AA287" s="49"/>
      <c r="AB287" s="44">
        <v>0</v>
      </c>
      <c r="AC287" s="44">
        <v>0</v>
      </c>
      <c r="AD287" s="41"/>
      <c r="AE287" s="28" t="s">
        <v>110</v>
      </c>
      <c r="AF287" s="41"/>
      <c r="AG287" s="42"/>
    </row>
    <row r="288" spans="1:33" ht="15.75" customHeight="1" collapsed="1" x14ac:dyDescent="0.25">
      <c r="A288" s="78"/>
      <c r="B288" s="36">
        <f t="shared" si="9"/>
        <v>2</v>
      </c>
      <c r="C288" s="37" t="str">
        <f t="shared" si="10"/>
        <v>Detail</v>
      </c>
      <c r="D288" s="77"/>
      <c r="E288" s="68" t="s">
        <v>229</v>
      </c>
      <c r="F288" s="45"/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8.42</v>
      </c>
      <c r="S288" s="63">
        <v>0</v>
      </c>
      <c r="T288" s="63">
        <v>0</v>
      </c>
      <c r="U288" s="63">
        <v>0</v>
      </c>
      <c r="V288" s="63">
        <v>0</v>
      </c>
      <c r="W288" s="63">
        <v>-8.42</v>
      </c>
      <c r="X288" s="63">
        <v>0</v>
      </c>
      <c r="Y288" s="63">
        <v>0</v>
      </c>
      <c r="Z288" s="63">
        <v>0</v>
      </c>
      <c r="AA288" s="49"/>
      <c r="AB288" s="44">
        <v>0</v>
      </c>
      <c r="AC288" s="44">
        <v>0</v>
      </c>
      <c r="AD288" s="41"/>
      <c r="AE288" s="65" t="s">
        <v>110</v>
      </c>
      <c r="AF288" s="41"/>
      <c r="AG288" s="42"/>
    </row>
    <row r="289" spans="1:33" x14ac:dyDescent="0.25">
      <c r="A289" s="59"/>
      <c r="B289" s="36">
        <f t="shared" si="9"/>
        <v>2</v>
      </c>
      <c r="C289" s="37" t="str">
        <f t="shared" si="10"/>
        <v/>
      </c>
      <c r="D289" s="77"/>
      <c r="E289" s="68" t="s">
        <v>230</v>
      </c>
      <c r="F289" s="45"/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9.2100000000000009</v>
      </c>
      <c r="T289" s="63">
        <v>0</v>
      </c>
      <c r="U289" s="63">
        <v>0</v>
      </c>
      <c r="V289" s="63">
        <v>0</v>
      </c>
      <c r="W289" s="63">
        <v>0</v>
      </c>
      <c r="X289" s="63">
        <v>0</v>
      </c>
      <c r="Y289" s="63">
        <v>-6.17</v>
      </c>
      <c r="Z289" s="63">
        <v>0</v>
      </c>
      <c r="AA289" s="49"/>
      <c r="AB289" s="44">
        <v>0</v>
      </c>
      <c r="AC289" s="44">
        <v>3.0400000000000009</v>
      </c>
      <c r="AD289" s="41"/>
      <c r="AE289" s="28" t="s">
        <v>134</v>
      </c>
      <c r="AF289" s="41"/>
      <c r="AG289" s="42"/>
    </row>
    <row r="290" spans="1:33" ht="15.75" hidden="1" customHeight="1" x14ac:dyDescent="0.25">
      <c r="A290" s="35"/>
      <c r="B290" s="36">
        <f t="shared" si="9"/>
        <v>0</v>
      </c>
      <c r="C290" s="37" t="str">
        <f t="shared" si="10"/>
        <v>hide</v>
      </c>
      <c r="D290" s="77"/>
      <c r="E290" s="68" t="s">
        <v>231</v>
      </c>
      <c r="F290" s="45"/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63">
        <v>0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49"/>
      <c r="AB290" s="44">
        <v>0</v>
      </c>
      <c r="AC290" s="44">
        <v>0</v>
      </c>
      <c r="AD290" s="41"/>
      <c r="AE290" s="28" t="s">
        <v>134</v>
      </c>
      <c r="AF290" s="41"/>
      <c r="AG290" s="42"/>
    </row>
    <row r="291" spans="1:33" ht="15.75" customHeight="1" thickBot="1" x14ac:dyDescent="0.3">
      <c r="A291" s="35"/>
      <c r="B291" s="36">
        <f t="shared" si="9"/>
        <v>2</v>
      </c>
      <c r="C291" s="37" t="str">
        <f t="shared" si="10"/>
        <v/>
      </c>
      <c r="D291" s="77"/>
      <c r="E291" s="68" t="s">
        <v>232</v>
      </c>
      <c r="F291" s="45"/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4.4800000000000004</v>
      </c>
      <c r="T291" s="63">
        <v>0</v>
      </c>
      <c r="U291" s="63">
        <v>0</v>
      </c>
      <c r="V291" s="63">
        <v>0</v>
      </c>
      <c r="W291" s="63">
        <v>0</v>
      </c>
      <c r="X291" s="63">
        <v>0</v>
      </c>
      <c r="Y291" s="63">
        <v>-4.4800000000000004</v>
      </c>
      <c r="Z291" s="63">
        <v>0</v>
      </c>
      <c r="AA291" s="49"/>
      <c r="AB291" s="44">
        <v>0</v>
      </c>
      <c r="AC291" s="44">
        <v>0</v>
      </c>
      <c r="AD291" s="41"/>
      <c r="AE291" s="28" t="s">
        <v>134</v>
      </c>
      <c r="AF291" s="41"/>
      <c r="AG291" s="42"/>
    </row>
    <row r="292" spans="1:33" ht="15.75" hidden="1" customHeight="1" collapsed="1" x14ac:dyDescent="0.25">
      <c r="A292" s="35"/>
      <c r="B292" s="36">
        <f t="shared" si="9"/>
        <v>0</v>
      </c>
      <c r="C292" s="37" t="str">
        <f t="shared" si="10"/>
        <v>hide</v>
      </c>
      <c r="D292" s="77"/>
      <c r="E292" s="68" t="s">
        <v>233</v>
      </c>
      <c r="F292" s="45"/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63">
        <v>0</v>
      </c>
      <c r="V292" s="63">
        <v>0</v>
      </c>
      <c r="W292" s="63">
        <v>0</v>
      </c>
      <c r="X292" s="63">
        <v>0</v>
      </c>
      <c r="Y292" s="63">
        <v>0</v>
      </c>
      <c r="Z292" s="63">
        <v>0</v>
      </c>
      <c r="AA292" s="49"/>
      <c r="AB292" s="44">
        <v>0</v>
      </c>
      <c r="AC292" s="44">
        <v>0</v>
      </c>
      <c r="AD292" s="41"/>
      <c r="AE292" s="28" t="s">
        <v>138</v>
      </c>
      <c r="AF292" s="41"/>
      <c r="AG292" s="42"/>
    </row>
    <row r="293" spans="1:33" ht="15.75" hidden="1" customHeight="1" x14ac:dyDescent="0.25">
      <c r="A293" s="35"/>
      <c r="B293" s="36">
        <f t="shared" si="9"/>
        <v>0</v>
      </c>
      <c r="C293" s="37" t="str">
        <f t="shared" si="10"/>
        <v>hide</v>
      </c>
      <c r="D293" s="77"/>
      <c r="E293" s="68" t="s">
        <v>234</v>
      </c>
      <c r="F293" s="45"/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63">
        <v>0</v>
      </c>
      <c r="V293" s="63">
        <v>0</v>
      </c>
      <c r="W293" s="63">
        <v>0</v>
      </c>
      <c r="X293" s="63">
        <v>0</v>
      </c>
      <c r="Y293" s="63">
        <v>0</v>
      </c>
      <c r="Z293" s="63">
        <v>0</v>
      </c>
      <c r="AA293" s="49"/>
      <c r="AB293" s="44">
        <v>0</v>
      </c>
      <c r="AC293" s="44">
        <v>0</v>
      </c>
      <c r="AD293" s="41"/>
      <c r="AE293" s="28" t="s">
        <v>138</v>
      </c>
      <c r="AF293" s="41"/>
      <c r="AG293" s="42"/>
    </row>
    <row r="294" spans="1:33" ht="15.75" hidden="1" customHeight="1" x14ac:dyDescent="0.25">
      <c r="A294" s="35"/>
      <c r="B294" s="36">
        <f t="shared" si="9"/>
        <v>0</v>
      </c>
      <c r="C294" s="37" t="str">
        <f t="shared" si="10"/>
        <v>hide</v>
      </c>
      <c r="D294" s="77"/>
      <c r="E294" s="68" t="s">
        <v>235</v>
      </c>
      <c r="F294" s="45"/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63">
        <v>0</v>
      </c>
      <c r="V294" s="63">
        <v>0</v>
      </c>
      <c r="W294" s="63">
        <v>0</v>
      </c>
      <c r="X294" s="63">
        <v>0</v>
      </c>
      <c r="Y294" s="63">
        <v>0</v>
      </c>
      <c r="Z294" s="63">
        <v>0</v>
      </c>
      <c r="AA294" s="49"/>
      <c r="AB294" s="44">
        <v>0</v>
      </c>
      <c r="AC294" s="44">
        <v>0</v>
      </c>
      <c r="AD294" s="41"/>
      <c r="AE294" s="28" t="s">
        <v>138</v>
      </c>
      <c r="AF294" s="41"/>
      <c r="AG294" s="42"/>
    </row>
    <row r="295" spans="1:33" ht="15.75" hidden="1" customHeight="1" collapsed="1" x14ac:dyDescent="0.25">
      <c r="A295" s="35"/>
      <c r="B295" s="36">
        <f t="shared" si="9"/>
        <v>0</v>
      </c>
      <c r="C295" s="37" t="str">
        <f t="shared" si="10"/>
        <v>hide</v>
      </c>
      <c r="D295" s="77"/>
      <c r="E295" s="68" t="s">
        <v>236</v>
      </c>
      <c r="F295" s="45"/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63">
        <v>0</v>
      </c>
      <c r="V295" s="63">
        <v>0</v>
      </c>
      <c r="W295" s="63">
        <v>0</v>
      </c>
      <c r="X295" s="63">
        <v>0</v>
      </c>
      <c r="Y295" s="63">
        <v>0</v>
      </c>
      <c r="Z295" s="63">
        <v>0</v>
      </c>
      <c r="AA295" s="49"/>
      <c r="AB295" s="44">
        <v>0</v>
      </c>
      <c r="AC295" s="44">
        <v>0</v>
      </c>
      <c r="AD295" s="41"/>
      <c r="AE295" s="28" t="s">
        <v>143</v>
      </c>
      <c r="AF295" s="41"/>
      <c r="AG295" s="42"/>
    </row>
    <row r="296" spans="1:33" ht="15.75" hidden="1" customHeight="1" x14ac:dyDescent="0.25">
      <c r="A296" s="35"/>
      <c r="B296" s="36">
        <f t="shared" si="9"/>
        <v>0</v>
      </c>
      <c r="C296" s="37" t="str">
        <f t="shared" si="10"/>
        <v>hide</v>
      </c>
      <c r="D296" s="47"/>
      <c r="E296" s="68" t="s">
        <v>237</v>
      </c>
      <c r="F296" s="45"/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63">
        <v>0</v>
      </c>
      <c r="V296" s="63">
        <v>0</v>
      </c>
      <c r="W296" s="63">
        <v>0</v>
      </c>
      <c r="X296" s="63">
        <v>0</v>
      </c>
      <c r="Y296" s="63">
        <v>0</v>
      </c>
      <c r="Z296" s="63">
        <v>0</v>
      </c>
      <c r="AA296" s="49"/>
      <c r="AB296" s="44">
        <v>0</v>
      </c>
      <c r="AC296" s="44">
        <v>0</v>
      </c>
      <c r="AE296" s="28" t="s">
        <v>145</v>
      </c>
    </row>
    <row r="297" spans="1:33" ht="15.75" hidden="1" customHeight="1" x14ac:dyDescent="0.25">
      <c r="A297" s="35"/>
      <c r="B297" s="36">
        <f t="shared" si="9"/>
        <v>0</v>
      </c>
      <c r="C297" s="37" t="str">
        <f t="shared" si="10"/>
        <v>hide</v>
      </c>
      <c r="D297" s="47"/>
      <c r="E297" s="68" t="s">
        <v>238</v>
      </c>
      <c r="F297" s="45"/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63">
        <v>0</v>
      </c>
      <c r="V297" s="63">
        <v>0</v>
      </c>
      <c r="W297" s="63">
        <v>0</v>
      </c>
      <c r="X297" s="63">
        <v>0</v>
      </c>
      <c r="Y297" s="63">
        <v>0</v>
      </c>
      <c r="Z297" s="63">
        <v>0</v>
      </c>
      <c r="AA297" s="49"/>
      <c r="AB297" s="44">
        <v>0</v>
      </c>
      <c r="AC297" s="44">
        <v>0</v>
      </c>
      <c r="AE297" s="28" t="s">
        <v>145</v>
      </c>
    </row>
    <row r="298" spans="1:33" ht="15.75" hidden="1" customHeight="1" x14ac:dyDescent="0.25">
      <c r="A298" s="35"/>
      <c r="B298" s="36">
        <f t="shared" si="9"/>
        <v>0</v>
      </c>
      <c r="C298" s="37" t="str">
        <f t="shared" si="10"/>
        <v>hide</v>
      </c>
      <c r="D298" s="47"/>
      <c r="E298" s="68" t="s">
        <v>239</v>
      </c>
      <c r="F298" s="45"/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63">
        <v>0</v>
      </c>
      <c r="V298" s="63">
        <v>0</v>
      </c>
      <c r="W298" s="63">
        <v>0</v>
      </c>
      <c r="X298" s="63">
        <v>0</v>
      </c>
      <c r="Y298" s="63">
        <v>0</v>
      </c>
      <c r="Z298" s="63">
        <v>0</v>
      </c>
      <c r="AA298" s="49"/>
      <c r="AB298" s="44">
        <v>0</v>
      </c>
      <c r="AC298" s="44">
        <v>0</v>
      </c>
      <c r="AE298" s="28" t="s">
        <v>145</v>
      </c>
    </row>
    <row r="299" spans="1:33" ht="15.75" hidden="1" customHeight="1" x14ac:dyDescent="0.25">
      <c r="A299" s="35"/>
      <c r="B299" s="36">
        <f t="shared" si="9"/>
        <v>0</v>
      </c>
      <c r="C299" s="37" t="str">
        <f t="shared" si="10"/>
        <v>hide</v>
      </c>
      <c r="D299" s="47"/>
      <c r="E299" s="68" t="s">
        <v>240</v>
      </c>
      <c r="F299" s="45"/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63">
        <v>0</v>
      </c>
      <c r="V299" s="63">
        <v>0</v>
      </c>
      <c r="W299" s="63">
        <v>0</v>
      </c>
      <c r="X299" s="63">
        <v>0</v>
      </c>
      <c r="Y299" s="63">
        <v>0</v>
      </c>
      <c r="Z299" s="63">
        <v>0</v>
      </c>
      <c r="AA299" s="49"/>
      <c r="AB299" s="44">
        <v>0</v>
      </c>
      <c r="AC299" s="44">
        <v>0</v>
      </c>
      <c r="AE299" s="28" t="s">
        <v>145</v>
      </c>
    </row>
    <row r="300" spans="1:33" ht="15.75" hidden="1" customHeight="1" x14ac:dyDescent="0.25">
      <c r="A300" s="35"/>
      <c r="B300" s="36">
        <f t="shared" si="9"/>
        <v>0</v>
      </c>
      <c r="C300" s="37" t="str">
        <f t="shared" si="10"/>
        <v>hide</v>
      </c>
      <c r="D300" s="47"/>
      <c r="E300" s="68" t="s">
        <v>241</v>
      </c>
      <c r="F300" s="45"/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63">
        <v>0</v>
      </c>
      <c r="V300" s="63">
        <v>0</v>
      </c>
      <c r="W300" s="63">
        <v>0</v>
      </c>
      <c r="X300" s="63">
        <v>0</v>
      </c>
      <c r="Y300" s="63">
        <v>0</v>
      </c>
      <c r="Z300" s="63">
        <v>0</v>
      </c>
      <c r="AA300" s="49"/>
      <c r="AB300" s="44">
        <v>0</v>
      </c>
      <c r="AC300" s="44">
        <v>0</v>
      </c>
      <c r="AE300" s="28" t="s">
        <v>145</v>
      </c>
    </row>
    <row r="301" spans="1:33" ht="15.75" hidden="1" customHeight="1" x14ac:dyDescent="0.25">
      <c r="A301" s="35"/>
      <c r="B301" s="36">
        <f t="shared" si="9"/>
        <v>0</v>
      </c>
      <c r="C301" s="37" t="str">
        <f t="shared" si="10"/>
        <v>hide</v>
      </c>
      <c r="D301" s="47"/>
      <c r="E301" s="68" t="s">
        <v>242</v>
      </c>
      <c r="F301" s="45"/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63">
        <v>0</v>
      </c>
      <c r="V301" s="63">
        <v>0</v>
      </c>
      <c r="W301" s="63">
        <v>0</v>
      </c>
      <c r="X301" s="63">
        <v>0</v>
      </c>
      <c r="Y301" s="63">
        <v>0</v>
      </c>
      <c r="Z301" s="63">
        <v>0</v>
      </c>
      <c r="AA301" s="49"/>
      <c r="AB301" s="44">
        <v>0</v>
      </c>
      <c r="AC301" s="44">
        <v>0</v>
      </c>
      <c r="AE301" s="28" t="s">
        <v>145</v>
      </c>
    </row>
    <row r="302" spans="1:33" ht="15.75" hidden="1" customHeight="1" x14ac:dyDescent="0.25">
      <c r="A302" s="35"/>
      <c r="B302" s="36">
        <f t="shared" si="9"/>
        <v>0</v>
      </c>
      <c r="C302" s="37" t="str">
        <f t="shared" si="10"/>
        <v>hide</v>
      </c>
      <c r="D302" s="47"/>
      <c r="E302" s="68" t="s">
        <v>243</v>
      </c>
      <c r="F302" s="45"/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>
        <v>0</v>
      </c>
      <c r="V302" s="63">
        <v>0</v>
      </c>
      <c r="W302" s="63">
        <v>0</v>
      </c>
      <c r="X302" s="63">
        <v>0</v>
      </c>
      <c r="Y302" s="63">
        <v>0</v>
      </c>
      <c r="Z302" s="63">
        <v>0</v>
      </c>
      <c r="AA302" s="49"/>
      <c r="AB302" s="44">
        <v>0</v>
      </c>
      <c r="AC302" s="44">
        <v>0</v>
      </c>
      <c r="AE302" s="28" t="s">
        <v>145</v>
      </c>
    </row>
    <row r="303" spans="1:33" ht="15.75" hidden="1" customHeight="1" x14ac:dyDescent="0.25">
      <c r="A303" s="35"/>
      <c r="B303" s="36">
        <f t="shared" si="9"/>
        <v>0</v>
      </c>
      <c r="C303" s="37" t="str">
        <f t="shared" si="10"/>
        <v>hide</v>
      </c>
      <c r="D303" s="47"/>
      <c r="E303" s="68" t="s">
        <v>244</v>
      </c>
      <c r="F303" s="45"/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63">
        <v>0</v>
      </c>
      <c r="V303" s="63">
        <v>0</v>
      </c>
      <c r="W303" s="63">
        <v>0</v>
      </c>
      <c r="X303" s="63">
        <v>0</v>
      </c>
      <c r="Y303" s="63">
        <v>0</v>
      </c>
      <c r="Z303" s="63">
        <v>0</v>
      </c>
      <c r="AA303" s="49"/>
      <c r="AB303" s="44">
        <v>0</v>
      </c>
      <c r="AC303" s="44">
        <v>0</v>
      </c>
      <c r="AE303" s="28" t="s">
        <v>145</v>
      </c>
    </row>
    <row r="304" spans="1:33" ht="15.75" hidden="1" customHeight="1" x14ac:dyDescent="0.25">
      <c r="A304" s="35"/>
      <c r="B304" s="36">
        <f t="shared" si="9"/>
        <v>0</v>
      </c>
      <c r="C304" s="37" t="str">
        <f t="shared" si="10"/>
        <v>hide</v>
      </c>
      <c r="D304" s="47"/>
      <c r="E304" s="68" t="s">
        <v>42</v>
      </c>
      <c r="F304" s="45"/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63">
        <v>0</v>
      </c>
      <c r="V304" s="63">
        <v>0</v>
      </c>
      <c r="W304" s="63">
        <v>0</v>
      </c>
      <c r="X304" s="63">
        <v>0</v>
      </c>
      <c r="Y304" s="63">
        <v>0</v>
      </c>
      <c r="Z304" s="63">
        <v>0</v>
      </c>
      <c r="AA304" s="49"/>
      <c r="AB304" s="44">
        <v>0</v>
      </c>
      <c r="AC304" s="44">
        <v>0</v>
      </c>
      <c r="AE304" s="28" t="s">
        <v>145</v>
      </c>
    </row>
    <row r="305" spans="1:31" ht="15.75" hidden="1" customHeight="1" x14ac:dyDescent="0.25">
      <c r="A305" s="35"/>
      <c r="B305" s="36">
        <f t="shared" si="9"/>
        <v>0</v>
      </c>
      <c r="C305" s="37" t="str">
        <f t="shared" si="10"/>
        <v>hide</v>
      </c>
      <c r="D305" s="47"/>
      <c r="E305" s="68" t="s">
        <v>42</v>
      </c>
      <c r="F305" s="45"/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63">
        <v>0</v>
      </c>
      <c r="V305" s="63">
        <v>0</v>
      </c>
      <c r="W305" s="63">
        <v>0</v>
      </c>
      <c r="X305" s="63">
        <v>0</v>
      </c>
      <c r="Y305" s="63">
        <v>0</v>
      </c>
      <c r="Z305" s="63">
        <v>0</v>
      </c>
      <c r="AA305" s="49"/>
      <c r="AB305" s="44">
        <v>0</v>
      </c>
      <c r="AC305" s="44">
        <v>0</v>
      </c>
      <c r="AE305" s="28" t="s">
        <v>145</v>
      </c>
    </row>
    <row r="306" spans="1:31" ht="15.75" hidden="1" customHeight="1" x14ac:dyDescent="0.25">
      <c r="A306" s="35"/>
      <c r="B306" s="36">
        <f t="shared" si="9"/>
        <v>0</v>
      </c>
      <c r="C306" s="37" t="str">
        <f t="shared" si="10"/>
        <v>hide</v>
      </c>
      <c r="D306" s="47"/>
      <c r="E306" s="68" t="s">
        <v>42</v>
      </c>
      <c r="F306" s="45"/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63">
        <v>0</v>
      </c>
      <c r="V306" s="63">
        <v>0</v>
      </c>
      <c r="W306" s="63">
        <v>0</v>
      </c>
      <c r="X306" s="63">
        <v>0</v>
      </c>
      <c r="Y306" s="63">
        <v>0</v>
      </c>
      <c r="Z306" s="63">
        <v>0</v>
      </c>
      <c r="AA306" s="49"/>
      <c r="AB306" s="44">
        <v>0</v>
      </c>
      <c r="AC306" s="44">
        <v>0</v>
      </c>
      <c r="AE306" s="28" t="s">
        <v>145</v>
      </c>
    </row>
    <row r="307" spans="1:31" ht="15.75" hidden="1" customHeight="1" x14ac:dyDescent="0.25">
      <c r="A307" s="35"/>
      <c r="B307" s="36">
        <f t="shared" si="9"/>
        <v>0</v>
      </c>
      <c r="C307" s="37" t="str">
        <f t="shared" si="10"/>
        <v>hide</v>
      </c>
      <c r="D307" s="47"/>
      <c r="E307" s="68" t="s">
        <v>42</v>
      </c>
      <c r="F307" s="45"/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63">
        <v>0</v>
      </c>
      <c r="V307" s="63">
        <v>0</v>
      </c>
      <c r="W307" s="63">
        <v>0</v>
      </c>
      <c r="X307" s="63">
        <v>0</v>
      </c>
      <c r="Y307" s="63">
        <v>0</v>
      </c>
      <c r="Z307" s="63">
        <v>0</v>
      </c>
      <c r="AA307" s="49"/>
      <c r="AB307" s="44">
        <v>0</v>
      </c>
      <c r="AC307" s="44">
        <v>0</v>
      </c>
      <c r="AE307" s="28" t="s">
        <v>145</v>
      </c>
    </row>
    <row r="308" spans="1:31" ht="15.75" hidden="1" customHeight="1" x14ac:dyDescent="0.25">
      <c r="A308" s="35"/>
      <c r="B308" s="36">
        <f t="shared" si="9"/>
        <v>0</v>
      </c>
      <c r="C308" s="37" t="str">
        <f t="shared" si="10"/>
        <v>hide</v>
      </c>
      <c r="D308" s="47"/>
      <c r="E308" s="68" t="s">
        <v>42</v>
      </c>
      <c r="F308" s="45"/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49"/>
      <c r="AB308" s="44">
        <v>0</v>
      </c>
      <c r="AC308" s="44">
        <v>0</v>
      </c>
      <c r="AE308" s="28" t="s">
        <v>145</v>
      </c>
    </row>
    <row r="309" spans="1:31" ht="15.75" hidden="1" customHeight="1" x14ac:dyDescent="0.25">
      <c r="A309" s="35"/>
      <c r="B309" s="36">
        <f t="shared" si="9"/>
        <v>0</v>
      </c>
      <c r="C309" s="37" t="str">
        <f t="shared" si="10"/>
        <v>hide</v>
      </c>
      <c r="D309" s="47"/>
      <c r="E309" s="68" t="s">
        <v>42</v>
      </c>
      <c r="F309" s="45"/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0</v>
      </c>
      <c r="U309" s="63">
        <v>0</v>
      </c>
      <c r="V309" s="63">
        <v>0</v>
      </c>
      <c r="W309" s="63">
        <v>0</v>
      </c>
      <c r="X309" s="63">
        <v>0</v>
      </c>
      <c r="Y309" s="63">
        <v>0</v>
      </c>
      <c r="Z309" s="63">
        <v>0</v>
      </c>
      <c r="AA309" s="49"/>
      <c r="AB309" s="44">
        <v>0</v>
      </c>
      <c r="AC309" s="44">
        <v>0</v>
      </c>
      <c r="AE309" s="28" t="s">
        <v>145</v>
      </c>
    </row>
    <row r="310" spans="1:31" ht="15.75" hidden="1" customHeight="1" x14ac:dyDescent="0.25">
      <c r="A310" s="35"/>
      <c r="B310" s="36">
        <f t="shared" si="9"/>
        <v>0</v>
      </c>
      <c r="C310" s="37" t="str">
        <f t="shared" si="10"/>
        <v>hide</v>
      </c>
      <c r="D310" s="47"/>
      <c r="E310" s="68" t="s">
        <v>42</v>
      </c>
      <c r="F310" s="45"/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63">
        <v>0</v>
      </c>
      <c r="V310" s="63">
        <v>0</v>
      </c>
      <c r="W310" s="63">
        <v>0</v>
      </c>
      <c r="X310" s="63">
        <v>0</v>
      </c>
      <c r="Y310" s="63">
        <v>0</v>
      </c>
      <c r="Z310" s="63">
        <v>0</v>
      </c>
      <c r="AA310" s="49"/>
      <c r="AB310" s="44">
        <v>0</v>
      </c>
      <c r="AC310" s="44">
        <v>0</v>
      </c>
      <c r="AE310" s="28" t="s">
        <v>145</v>
      </c>
    </row>
    <row r="311" spans="1:31" ht="15.75" hidden="1" customHeight="1" x14ac:dyDescent="0.25">
      <c r="A311" s="35"/>
      <c r="B311" s="36">
        <f t="shared" si="9"/>
        <v>0</v>
      </c>
      <c r="C311" s="37" t="str">
        <f t="shared" si="10"/>
        <v>hide</v>
      </c>
      <c r="D311" s="47"/>
      <c r="E311" s="68" t="s">
        <v>42</v>
      </c>
      <c r="F311" s="45"/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49"/>
      <c r="AB311" s="44">
        <v>0</v>
      </c>
      <c r="AC311" s="44">
        <v>0</v>
      </c>
      <c r="AE311" s="28" t="s">
        <v>145</v>
      </c>
    </row>
    <row r="312" spans="1:31" ht="15.75" hidden="1" customHeight="1" x14ac:dyDescent="0.25">
      <c r="A312" s="35"/>
      <c r="B312" s="36">
        <f t="shared" si="9"/>
        <v>0</v>
      </c>
      <c r="C312" s="37" t="str">
        <f t="shared" si="10"/>
        <v>hide</v>
      </c>
      <c r="D312" s="47"/>
      <c r="E312" s="68" t="s">
        <v>42</v>
      </c>
      <c r="F312" s="45"/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63">
        <v>0</v>
      </c>
      <c r="V312" s="63">
        <v>0</v>
      </c>
      <c r="W312" s="63">
        <v>0</v>
      </c>
      <c r="X312" s="63">
        <v>0</v>
      </c>
      <c r="Y312" s="63">
        <v>0</v>
      </c>
      <c r="Z312" s="63">
        <v>0</v>
      </c>
      <c r="AA312" s="49"/>
      <c r="AB312" s="44">
        <v>0</v>
      </c>
      <c r="AC312" s="44">
        <v>0</v>
      </c>
      <c r="AE312" s="28" t="s">
        <v>145</v>
      </c>
    </row>
    <row r="313" spans="1:31" ht="15.75" hidden="1" customHeight="1" x14ac:dyDescent="0.25">
      <c r="A313" s="35"/>
      <c r="B313" s="36">
        <f t="shared" si="9"/>
        <v>0</v>
      </c>
      <c r="C313" s="37" t="str">
        <f t="shared" si="10"/>
        <v>hide</v>
      </c>
      <c r="D313" s="47"/>
      <c r="E313" s="68" t="s">
        <v>42</v>
      </c>
      <c r="F313" s="45"/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63">
        <v>0</v>
      </c>
      <c r="V313" s="63">
        <v>0</v>
      </c>
      <c r="W313" s="63">
        <v>0</v>
      </c>
      <c r="X313" s="63">
        <v>0</v>
      </c>
      <c r="Y313" s="63">
        <v>0</v>
      </c>
      <c r="Z313" s="63">
        <v>0</v>
      </c>
      <c r="AA313" s="49"/>
      <c r="AB313" s="44">
        <v>0</v>
      </c>
      <c r="AC313" s="44">
        <v>0</v>
      </c>
      <c r="AE313" s="28" t="s">
        <v>145</v>
      </c>
    </row>
    <row r="314" spans="1:31" ht="15.75" hidden="1" customHeight="1" x14ac:dyDescent="0.25">
      <c r="A314" s="35"/>
      <c r="B314" s="36">
        <f t="shared" si="9"/>
        <v>0</v>
      </c>
      <c r="C314" s="37" t="str">
        <f t="shared" si="10"/>
        <v>hide</v>
      </c>
      <c r="D314" s="47"/>
      <c r="E314" s="68" t="s">
        <v>42</v>
      </c>
      <c r="F314" s="45"/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49"/>
      <c r="AB314" s="46">
        <v>0</v>
      </c>
      <c r="AC314" s="46">
        <v>0</v>
      </c>
      <c r="AE314" s="28" t="s">
        <v>145</v>
      </c>
    </row>
    <row r="315" spans="1:31" ht="15.75" hidden="1" customHeight="1" x14ac:dyDescent="0.25">
      <c r="A315" s="35"/>
      <c r="B315" s="36">
        <f t="shared" si="9"/>
        <v>0</v>
      </c>
      <c r="C315" s="37" t="str">
        <f t="shared" si="10"/>
        <v>hide</v>
      </c>
      <c r="D315" s="47"/>
      <c r="E315" s="68" t="s">
        <v>42</v>
      </c>
      <c r="F315" s="45"/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63">
        <v>0</v>
      </c>
      <c r="V315" s="63">
        <v>0</v>
      </c>
      <c r="W315" s="63">
        <v>0</v>
      </c>
      <c r="X315" s="63">
        <v>0</v>
      </c>
      <c r="Y315" s="63">
        <v>0</v>
      </c>
      <c r="Z315" s="63">
        <v>0</v>
      </c>
      <c r="AA315" s="49"/>
      <c r="AB315" s="46">
        <v>0</v>
      </c>
      <c r="AC315" s="46">
        <v>0</v>
      </c>
      <c r="AE315" s="28" t="s">
        <v>145</v>
      </c>
    </row>
    <row r="316" spans="1:31" ht="15.75" hidden="1" customHeight="1" x14ac:dyDescent="0.25">
      <c r="A316" s="35"/>
      <c r="B316" s="36">
        <f t="shared" si="9"/>
        <v>0</v>
      </c>
      <c r="C316" s="37" t="str">
        <f t="shared" si="10"/>
        <v>hide</v>
      </c>
      <c r="D316" s="47"/>
      <c r="E316" s="68" t="s">
        <v>42</v>
      </c>
      <c r="F316" s="45"/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63">
        <v>0</v>
      </c>
      <c r="V316" s="63">
        <v>0</v>
      </c>
      <c r="W316" s="63">
        <v>0</v>
      </c>
      <c r="X316" s="63">
        <v>0</v>
      </c>
      <c r="Y316" s="63">
        <v>0</v>
      </c>
      <c r="Z316" s="63">
        <v>0</v>
      </c>
      <c r="AA316" s="49"/>
      <c r="AB316" s="46">
        <v>0</v>
      </c>
      <c r="AC316" s="46">
        <v>0</v>
      </c>
      <c r="AE316" s="28" t="s">
        <v>145</v>
      </c>
    </row>
    <row r="317" spans="1:31" ht="15.75" hidden="1" customHeight="1" thickBot="1" x14ac:dyDescent="0.3">
      <c r="A317" s="35"/>
      <c r="B317" s="36">
        <f t="shared" si="9"/>
        <v>0</v>
      </c>
      <c r="C317" s="37" t="str">
        <f t="shared" si="10"/>
        <v>hide</v>
      </c>
      <c r="D317" s="47"/>
      <c r="E317" s="68" t="s">
        <v>42</v>
      </c>
      <c r="F317" s="45"/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49"/>
      <c r="AB317" s="46">
        <v>0</v>
      </c>
      <c r="AC317" s="46">
        <v>0</v>
      </c>
      <c r="AE317" s="28" t="s">
        <v>145</v>
      </c>
    </row>
    <row r="318" spans="1:31" ht="15.75" customHeight="1" thickBot="1" x14ac:dyDescent="0.3">
      <c r="A318" s="35"/>
      <c r="B318" s="36">
        <f t="shared" si="9"/>
        <v>5</v>
      </c>
      <c r="C318" s="37" t="str">
        <f t="shared" si="10"/>
        <v>Detail</v>
      </c>
      <c r="D318" s="47"/>
      <c r="E318" s="55" t="s">
        <v>245</v>
      </c>
      <c r="F318" s="56"/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  <c r="M318" s="67">
        <v>0</v>
      </c>
      <c r="N318" s="67">
        <v>0</v>
      </c>
      <c r="O318" s="67">
        <v>0</v>
      </c>
      <c r="P318" s="67">
        <v>0</v>
      </c>
      <c r="Q318" s="67">
        <v>0</v>
      </c>
      <c r="R318" s="67">
        <v>12.04</v>
      </c>
      <c r="S318" s="67">
        <v>45.460000000000008</v>
      </c>
      <c r="T318" s="67">
        <v>0</v>
      </c>
      <c r="U318" s="67">
        <v>0</v>
      </c>
      <c r="V318" s="67">
        <v>0</v>
      </c>
      <c r="W318" s="67">
        <v>-8.42</v>
      </c>
      <c r="X318" s="67">
        <v>-3.62</v>
      </c>
      <c r="Y318" s="67">
        <v>-10.65</v>
      </c>
      <c r="Z318" s="67">
        <v>0</v>
      </c>
      <c r="AA318" s="49"/>
      <c r="AB318" s="67">
        <v>0</v>
      </c>
      <c r="AC318" s="67">
        <v>34.81</v>
      </c>
      <c r="AE318" s="28" t="s">
        <v>145</v>
      </c>
    </row>
    <row r="319" spans="1:31" ht="15.75" customHeight="1" x14ac:dyDescent="0.25">
      <c r="A319" s="35"/>
      <c r="B319" s="36">
        <f t="shared" si="9"/>
        <v>16</v>
      </c>
      <c r="C319" s="37" t="str">
        <f t="shared" si="10"/>
        <v>Detail</v>
      </c>
      <c r="D319" s="47"/>
      <c r="E319" s="68" t="s">
        <v>246</v>
      </c>
      <c r="F319" s="45"/>
      <c r="G319" s="63">
        <v>0</v>
      </c>
      <c r="H319" s="63">
        <v>0</v>
      </c>
      <c r="I319" s="63">
        <v>0</v>
      </c>
      <c r="J319" s="63">
        <v>0.12000000000000011</v>
      </c>
      <c r="K319" s="63">
        <v>0.12000000000000011</v>
      </c>
      <c r="L319" s="63">
        <v>9.000000000000008E-2</v>
      </c>
      <c r="M319" s="63">
        <v>9.000000000000008E-2</v>
      </c>
      <c r="N319" s="63">
        <v>9.000000000000008E-2</v>
      </c>
      <c r="O319" s="63">
        <v>0.28000000000000003</v>
      </c>
      <c r="P319" s="63">
        <v>0.27</v>
      </c>
      <c r="Q319" s="63">
        <v>0.21999999999999997</v>
      </c>
      <c r="R319" s="63">
        <v>0.15999999999999992</v>
      </c>
      <c r="S319" s="63">
        <v>0.16000000000000014</v>
      </c>
      <c r="T319" s="63">
        <v>-6.0000000000000053E-2</v>
      </c>
      <c r="U319" s="63">
        <v>-5.9999999999999831E-2</v>
      </c>
      <c r="V319" s="63">
        <v>-0.16000000000000014</v>
      </c>
      <c r="W319" s="63">
        <v>-0.16000000000000014</v>
      </c>
      <c r="X319" s="63">
        <v>0</v>
      </c>
      <c r="Y319" s="63">
        <v>-5.0000000000000044E-2</v>
      </c>
      <c r="Z319" s="63">
        <v>0.18999999999999995</v>
      </c>
      <c r="AA319" s="69"/>
      <c r="AB319" s="63">
        <v>1.0599999999999987</v>
      </c>
      <c r="AC319" s="63">
        <v>1.3000000000000007</v>
      </c>
      <c r="AE319" s="28" t="s">
        <v>145</v>
      </c>
    </row>
    <row r="320" spans="1:31" ht="15.75" customHeight="1" x14ac:dyDescent="0.25">
      <c r="A320" s="35"/>
      <c r="B320" s="36">
        <f t="shared" si="9"/>
        <v>11</v>
      </c>
      <c r="C320" s="37" t="str">
        <f t="shared" si="10"/>
        <v>Detail</v>
      </c>
      <c r="D320" s="47"/>
      <c r="E320" s="68" t="s">
        <v>247</v>
      </c>
      <c r="F320" s="45"/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1.8000000000000007</v>
      </c>
      <c r="M320" s="63">
        <v>3</v>
      </c>
      <c r="N320" s="63">
        <v>4.7000000000000028</v>
      </c>
      <c r="O320" s="63">
        <v>1.8999999999999986</v>
      </c>
      <c r="P320" s="63">
        <v>1.899999999999995</v>
      </c>
      <c r="Q320" s="63">
        <v>1.2000000000000028</v>
      </c>
      <c r="R320" s="63">
        <v>1.5</v>
      </c>
      <c r="S320" s="63">
        <v>2.5000000000000036</v>
      </c>
      <c r="T320" s="63">
        <v>-0.5</v>
      </c>
      <c r="U320" s="63">
        <v>-1.1000000000000014</v>
      </c>
      <c r="V320" s="63">
        <v>0</v>
      </c>
      <c r="W320" s="63">
        <v>0</v>
      </c>
      <c r="X320" s="63">
        <v>0</v>
      </c>
      <c r="Y320" s="63">
        <v>0</v>
      </c>
      <c r="Z320" s="63">
        <v>1.3000000000000007</v>
      </c>
      <c r="AA320" s="69"/>
      <c r="AB320" s="63">
        <v>13.300000000000068</v>
      </c>
      <c r="AC320" s="63">
        <v>18.200000000000159</v>
      </c>
      <c r="AE320" s="28" t="s">
        <v>145</v>
      </c>
    </row>
    <row r="321" spans="1:33" ht="15.75" customHeight="1" thickBot="1" x14ac:dyDescent="0.3">
      <c r="A321" s="35"/>
      <c r="B321" s="36">
        <f t="shared" si="9"/>
        <v>16</v>
      </c>
      <c r="C321" s="37" t="str">
        <f t="shared" si="10"/>
        <v>Detail</v>
      </c>
      <c r="D321" s="47"/>
      <c r="E321" s="68" t="s">
        <v>248</v>
      </c>
      <c r="F321" s="45"/>
      <c r="G321" s="63">
        <v>0</v>
      </c>
      <c r="H321" s="63">
        <v>0</v>
      </c>
      <c r="I321" s="63">
        <v>0</v>
      </c>
      <c r="J321" s="63">
        <v>0.69999999999999929</v>
      </c>
      <c r="K321" s="63">
        <v>0.49000000000000021</v>
      </c>
      <c r="L321" s="63">
        <v>1.1399999999999997</v>
      </c>
      <c r="M321" s="63">
        <v>1.3099999999999996</v>
      </c>
      <c r="N321" s="63">
        <v>1.7100000000000026</v>
      </c>
      <c r="O321" s="63">
        <v>2.0400000000000027</v>
      </c>
      <c r="P321" s="63">
        <v>2.0300000000000038</v>
      </c>
      <c r="Q321" s="63">
        <v>0.8100000000000005</v>
      </c>
      <c r="R321" s="63">
        <v>0.83000000000000007</v>
      </c>
      <c r="S321" s="63">
        <v>0.82999999999999918</v>
      </c>
      <c r="T321" s="63">
        <v>-0.22999999999999954</v>
      </c>
      <c r="U321" s="63">
        <v>-0.23000000000000043</v>
      </c>
      <c r="V321" s="63">
        <v>-0.37999999999999989</v>
      </c>
      <c r="W321" s="63">
        <v>-0.45000000000000018</v>
      </c>
      <c r="X321" s="63">
        <v>-0.13999999999999968</v>
      </c>
      <c r="Y321" s="63">
        <v>0</v>
      </c>
      <c r="Z321" s="63">
        <v>0.91000000000000014</v>
      </c>
      <c r="AA321" s="69"/>
      <c r="AB321" s="70">
        <v>9.4199999999999875</v>
      </c>
      <c r="AC321" s="70">
        <v>11.369999999999976</v>
      </c>
      <c r="AE321" s="28" t="s">
        <v>145</v>
      </c>
    </row>
    <row r="322" spans="1:33" ht="15.75" customHeight="1" thickBot="1" x14ac:dyDescent="0.3">
      <c r="A322" s="35"/>
      <c r="B322" s="36">
        <f t="shared" si="9"/>
        <v>17</v>
      </c>
      <c r="C322" s="37" t="str">
        <f t="shared" si="10"/>
        <v>Detail</v>
      </c>
      <c r="D322" s="47"/>
      <c r="E322" s="55" t="s">
        <v>249</v>
      </c>
      <c r="F322" s="56"/>
      <c r="G322" s="67">
        <v>0</v>
      </c>
      <c r="H322" s="67">
        <v>0</v>
      </c>
      <c r="I322" s="67">
        <v>0</v>
      </c>
      <c r="J322" s="67">
        <v>0.82000000000000028</v>
      </c>
      <c r="K322" s="67">
        <v>0.60999999999999233</v>
      </c>
      <c r="L322" s="67">
        <v>3.0299999999999976</v>
      </c>
      <c r="M322" s="67">
        <v>4.399999999999995</v>
      </c>
      <c r="N322" s="67">
        <v>6.5</v>
      </c>
      <c r="O322" s="67">
        <v>4.2199999999999989</v>
      </c>
      <c r="P322" s="67">
        <v>4.2000000000000064</v>
      </c>
      <c r="Q322" s="67">
        <v>2.2300000000000004</v>
      </c>
      <c r="R322" s="67">
        <v>2.490000000000002</v>
      </c>
      <c r="S322" s="67">
        <v>3.4900000000000055</v>
      </c>
      <c r="T322" s="67">
        <v>-0.78999999999999915</v>
      </c>
      <c r="U322" s="67">
        <v>-1.3900000000000006</v>
      </c>
      <c r="V322" s="67">
        <v>-0.53999999999999915</v>
      </c>
      <c r="W322" s="67">
        <v>-0.60999999999999943</v>
      </c>
      <c r="X322" s="67">
        <v>-0.13999999999999702</v>
      </c>
      <c r="Y322" s="67">
        <v>-4.9999999999997158E-2</v>
      </c>
      <c r="Z322" s="67">
        <v>2.3999999999999986</v>
      </c>
      <c r="AA322" s="69"/>
      <c r="AB322" s="67">
        <v>23.78000000000003</v>
      </c>
      <c r="AC322" s="67">
        <v>30.870000000000005</v>
      </c>
      <c r="AE322" s="28" t="s">
        <v>145</v>
      </c>
    </row>
    <row r="323" spans="1:33" ht="15.75" hidden="1" customHeight="1" x14ac:dyDescent="0.25">
      <c r="A323" s="35"/>
      <c r="B323" s="36">
        <f t="shared" si="9"/>
        <v>0</v>
      </c>
      <c r="C323" s="37" t="str">
        <f t="shared" si="10"/>
        <v>hide</v>
      </c>
      <c r="D323" s="47"/>
      <c r="E323" s="74" t="s">
        <v>250</v>
      </c>
      <c r="F323" s="45"/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  <c r="V323" s="48">
        <v>0</v>
      </c>
      <c r="W323" s="48">
        <v>0</v>
      </c>
      <c r="X323" s="48">
        <v>0</v>
      </c>
      <c r="Y323" s="48">
        <v>0</v>
      </c>
      <c r="Z323" s="48">
        <v>0</v>
      </c>
      <c r="AA323" s="49"/>
      <c r="AB323" s="39">
        <v>0</v>
      </c>
      <c r="AC323" s="39">
        <v>0</v>
      </c>
      <c r="AE323" s="28" t="s">
        <v>145</v>
      </c>
    </row>
    <row r="324" spans="1:33" ht="15.75" hidden="1" customHeight="1" x14ac:dyDescent="0.25">
      <c r="A324" s="76"/>
      <c r="B324" s="36">
        <f t="shared" si="9"/>
        <v>0</v>
      </c>
      <c r="C324" s="37" t="str">
        <f t="shared" si="10"/>
        <v>hide</v>
      </c>
      <c r="D324" s="47"/>
      <c r="E324" s="74" t="s">
        <v>251</v>
      </c>
      <c r="F324" s="45"/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9"/>
      <c r="AB324" s="39">
        <v>0</v>
      </c>
      <c r="AC324" s="39">
        <v>0</v>
      </c>
      <c r="AE324" s="28" t="s">
        <v>145</v>
      </c>
    </row>
    <row r="325" spans="1:33" ht="15.75" hidden="1" customHeight="1" x14ac:dyDescent="0.25">
      <c r="A325" s="35"/>
      <c r="B325" s="36">
        <f t="shared" si="9"/>
        <v>0</v>
      </c>
      <c r="C325" s="37" t="str">
        <f t="shared" si="10"/>
        <v>hide</v>
      </c>
      <c r="D325" s="47"/>
      <c r="E325" s="68" t="s">
        <v>252</v>
      </c>
      <c r="F325" s="45"/>
      <c r="G325" s="48">
        <v>0</v>
      </c>
      <c r="H325" s="48">
        <v>0</v>
      </c>
      <c r="I325" s="79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48">
        <v>0</v>
      </c>
      <c r="V325" s="48">
        <v>0</v>
      </c>
      <c r="W325" s="48">
        <v>0</v>
      </c>
      <c r="X325" s="48">
        <v>0</v>
      </c>
      <c r="Y325" s="48">
        <v>0</v>
      </c>
      <c r="Z325" s="48">
        <v>0</v>
      </c>
      <c r="AA325" s="49"/>
      <c r="AB325" s="48">
        <v>0</v>
      </c>
      <c r="AC325" s="48">
        <v>0</v>
      </c>
      <c r="AE325" s="28" t="s">
        <v>145</v>
      </c>
    </row>
    <row r="326" spans="1:33" ht="15.75" hidden="1" customHeight="1" x14ac:dyDescent="0.25">
      <c r="A326" s="35"/>
      <c r="B326" s="36">
        <f t="shared" si="9"/>
        <v>0</v>
      </c>
      <c r="C326" s="37" t="str">
        <f t="shared" si="10"/>
        <v>hide</v>
      </c>
      <c r="D326" s="47"/>
      <c r="E326" s="68" t="s">
        <v>253</v>
      </c>
      <c r="F326" s="45"/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79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48">
        <v>0</v>
      </c>
      <c r="V326" s="48">
        <v>0</v>
      </c>
      <c r="W326" s="48">
        <v>0</v>
      </c>
      <c r="X326" s="48">
        <v>0</v>
      </c>
      <c r="Y326" s="48">
        <v>0</v>
      </c>
      <c r="Z326" s="48">
        <v>0</v>
      </c>
      <c r="AA326" s="49"/>
      <c r="AB326" s="48">
        <v>0</v>
      </c>
      <c r="AC326" s="48">
        <v>0</v>
      </c>
      <c r="AE326" s="28" t="s">
        <v>145</v>
      </c>
    </row>
    <row r="327" spans="1:33" ht="15.75" hidden="1" customHeight="1" x14ac:dyDescent="0.25">
      <c r="A327" s="35"/>
      <c r="B327" s="36">
        <f t="shared" si="9"/>
        <v>0</v>
      </c>
      <c r="C327" s="37" t="str">
        <f t="shared" si="10"/>
        <v>hide</v>
      </c>
      <c r="D327" s="47"/>
      <c r="E327" s="74" t="s">
        <v>254</v>
      </c>
      <c r="F327" s="45"/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9"/>
      <c r="AB327" s="39">
        <v>0</v>
      </c>
      <c r="AC327" s="39">
        <v>0</v>
      </c>
      <c r="AE327" s="28" t="s">
        <v>145</v>
      </c>
    </row>
    <row r="328" spans="1:33" s="42" customFormat="1" ht="15.75" hidden="1" customHeight="1" x14ac:dyDescent="0.25">
      <c r="A328" s="64"/>
      <c r="B328" s="36">
        <f t="shared" si="9"/>
        <v>0</v>
      </c>
      <c r="C328" s="37" t="str">
        <f t="shared" si="10"/>
        <v>hide</v>
      </c>
      <c r="D328" s="47"/>
      <c r="E328" s="74" t="s">
        <v>42</v>
      </c>
      <c r="F328" s="45"/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48">
        <v>0</v>
      </c>
      <c r="V328" s="48">
        <v>0</v>
      </c>
      <c r="W328" s="48">
        <v>0</v>
      </c>
      <c r="X328" s="48">
        <v>0</v>
      </c>
      <c r="Y328" s="48">
        <v>0</v>
      </c>
      <c r="Z328" s="48">
        <v>0</v>
      </c>
      <c r="AA328" s="49"/>
      <c r="AB328" s="39">
        <v>0</v>
      </c>
      <c r="AC328" s="39">
        <v>0</v>
      </c>
      <c r="AD328" s="41"/>
      <c r="AE328" s="65" t="s">
        <v>145</v>
      </c>
      <c r="AF328" s="41"/>
    </row>
    <row r="329" spans="1:33" ht="15.75" hidden="1" customHeight="1" collapsed="1" x14ac:dyDescent="0.25">
      <c r="A329" s="35"/>
      <c r="B329" s="36">
        <f t="shared" si="9"/>
        <v>0</v>
      </c>
      <c r="C329" s="37" t="str">
        <f t="shared" si="10"/>
        <v>hide</v>
      </c>
      <c r="D329" s="77"/>
      <c r="E329" s="74" t="s">
        <v>42</v>
      </c>
      <c r="F329" s="45"/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48">
        <v>0</v>
      </c>
      <c r="V329" s="48">
        <v>0</v>
      </c>
      <c r="W329" s="48">
        <v>0</v>
      </c>
      <c r="X329" s="48">
        <v>0</v>
      </c>
      <c r="Y329" s="48">
        <v>0</v>
      </c>
      <c r="Z329" s="48">
        <v>0</v>
      </c>
      <c r="AA329" s="49"/>
      <c r="AB329" s="39">
        <v>0</v>
      </c>
      <c r="AC329" s="39">
        <v>0</v>
      </c>
      <c r="AD329" s="41"/>
      <c r="AE329" s="28" t="s">
        <v>161</v>
      </c>
      <c r="AF329" s="41"/>
      <c r="AG329" s="42"/>
    </row>
    <row r="330" spans="1:33" ht="15.75" hidden="1" customHeight="1" x14ac:dyDescent="0.25">
      <c r="A330" s="35"/>
      <c r="B330" s="36">
        <f t="shared" si="9"/>
        <v>0</v>
      </c>
      <c r="C330" s="37" t="str">
        <f t="shared" si="10"/>
        <v>hide</v>
      </c>
      <c r="D330" s="47"/>
      <c r="E330" s="74" t="s">
        <v>42</v>
      </c>
      <c r="F330" s="45"/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63">
        <v>0</v>
      </c>
      <c r="V330" s="63">
        <v>0</v>
      </c>
      <c r="W330" s="63">
        <v>0</v>
      </c>
      <c r="X330" s="63">
        <v>0</v>
      </c>
      <c r="Y330" s="63">
        <v>0</v>
      </c>
      <c r="Z330" s="48">
        <v>0</v>
      </c>
      <c r="AA330" s="49"/>
      <c r="AB330" s="44">
        <v>0</v>
      </c>
      <c r="AC330" s="44">
        <v>0</v>
      </c>
      <c r="AD330" s="41"/>
      <c r="AE330" s="28" t="s">
        <v>161</v>
      </c>
      <c r="AF330" s="41"/>
      <c r="AG330" s="42"/>
    </row>
    <row r="331" spans="1:33" ht="15.75" hidden="1" customHeight="1" x14ac:dyDescent="0.25">
      <c r="A331" s="35"/>
      <c r="B331" s="36">
        <f t="shared" si="9"/>
        <v>0</v>
      </c>
      <c r="C331" s="37" t="str">
        <f t="shared" si="10"/>
        <v>hide</v>
      </c>
      <c r="D331" s="47"/>
      <c r="E331" s="74" t="s">
        <v>42</v>
      </c>
      <c r="F331" s="45"/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63">
        <v>0</v>
      </c>
      <c r="V331" s="63">
        <v>0</v>
      </c>
      <c r="W331" s="63">
        <v>0</v>
      </c>
      <c r="X331" s="63">
        <v>0</v>
      </c>
      <c r="Y331" s="63">
        <v>0</v>
      </c>
      <c r="Z331" s="63">
        <v>0</v>
      </c>
      <c r="AA331" s="48"/>
      <c r="AB331" s="44">
        <v>0</v>
      </c>
      <c r="AC331" s="44">
        <v>0</v>
      </c>
      <c r="AE331" s="28" t="s">
        <v>161</v>
      </c>
    </row>
    <row r="332" spans="1:33" s="42" customFormat="1" ht="15.75" hidden="1" customHeight="1" x14ac:dyDescent="0.25">
      <c r="A332" s="64"/>
      <c r="B332" s="36">
        <f t="shared" si="9"/>
        <v>0</v>
      </c>
      <c r="C332" s="37" t="str">
        <f t="shared" si="10"/>
        <v>hide</v>
      </c>
      <c r="D332" s="47"/>
      <c r="E332" s="74" t="s">
        <v>42</v>
      </c>
      <c r="F332" s="45"/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48">
        <v>0</v>
      </c>
      <c r="AA332" s="49"/>
      <c r="AB332" s="39">
        <v>0</v>
      </c>
      <c r="AC332" s="39">
        <v>0</v>
      </c>
      <c r="AD332" s="41"/>
      <c r="AE332" s="65" t="s">
        <v>145</v>
      </c>
      <c r="AF332" s="41"/>
    </row>
    <row r="333" spans="1:33" ht="15.75" hidden="1" customHeight="1" x14ac:dyDescent="0.25">
      <c r="A333" s="35"/>
      <c r="B333" s="36">
        <f t="shared" si="9"/>
        <v>0</v>
      </c>
      <c r="C333" s="37" t="str">
        <f t="shared" si="10"/>
        <v>hide</v>
      </c>
      <c r="D333" s="77"/>
      <c r="E333" s="74" t="s">
        <v>42</v>
      </c>
      <c r="F333" s="45"/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63">
        <v>0</v>
      </c>
      <c r="V333" s="63">
        <v>0</v>
      </c>
      <c r="W333" s="63">
        <v>0</v>
      </c>
      <c r="X333" s="63">
        <v>0</v>
      </c>
      <c r="Y333" s="63">
        <v>0</v>
      </c>
      <c r="Z333" s="48">
        <v>0</v>
      </c>
      <c r="AA333" s="49"/>
      <c r="AB333" s="39">
        <v>0</v>
      </c>
      <c r="AC333" s="39">
        <v>0</v>
      </c>
      <c r="AD333" s="41"/>
      <c r="AE333" s="28" t="s">
        <v>134</v>
      </c>
      <c r="AF333" s="41"/>
      <c r="AG333" s="42"/>
    </row>
    <row r="334" spans="1:33" ht="15.75" hidden="1" customHeight="1" x14ac:dyDescent="0.25">
      <c r="A334" s="35"/>
      <c r="B334" s="36">
        <f t="shared" si="9"/>
        <v>0</v>
      </c>
      <c r="C334" s="37" t="str">
        <f t="shared" si="10"/>
        <v>hide</v>
      </c>
      <c r="D334" s="77"/>
      <c r="E334" s="74" t="s">
        <v>42</v>
      </c>
      <c r="F334" s="45"/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63">
        <v>0</v>
      </c>
      <c r="V334" s="63">
        <v>0</v>
      </c>
      <c r="W334" s="63">
        <v>0</v>
      </c>
      <c r="X334" s="63">
        <v>0</v>
      </c>
      <c r="Y334" s="63">
        <v>0</v>
      </c>
      <c r="Z334" s="80">
        <v>0</v>
      </c>
      <c r="AA334" s="49"/>
      <c r="AB334" s="81">
        <v>0</v>
      </c>
      <c r="AC334" s="81">
        <v>0</v>
      </c>
      <c r="AD334" s="41"/>
      <c r="AE334" s="28" t="s">
        <v>134</v>
      </c>
      <c r="AF334" s="41"/>
      <c r="AG334" s="42"/>
    </row>
    <row r="335" spans="1:33" ht="15.75" hidden="1" customHeight="1" collapsed="1" x14ac:dyDescent="0.25">
      <c r="A335" s="35"/>
      <c r="B335" s="36">
        <f t="shared" si="9"/>
        <v>0</v>
      </c>
      <c r="C335" s="37" t="str">
        <f t="shared" si="10"/>
        <v>hide</v>
      </c>
      <c r="D335" s="77"/>
      <c r="E335" s="74" t="s">
        <v>42</v>
      </c>
      <c r="F335" s="45"/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80">
        <v>0</v>
      </c>
      <c r="AA335" s="49"/>
      <c r="AB335" s="81">
        <v>0</v>
      </c>
      <c r="AC335" s="81">
        <v>0</v>
      </c>
      <c r="AD335" s="41"/>
      <c r="AE335" s="28" t="s">
        <v>134</v>
      </c>
      <c r="AF335" s="41"/>
      <c r="AG335" s="42"/>
    </row>
    <row r="336" spans="1:33" ht="15.75" hidden="1" customHeight="1" collapsed="1" x14ac:dyDescent="0.25">
      <c r="A336" s="35"/>
      <c r="B336" s="36">
        <f t="shared" si="9"/>
        <v>0</v>
      </c>
      <c r="C336" s="37" t="str">
        <f t="shared" si="10"/>
        <v>hide</v>
      </c>
      <c r="D336" s="77"/>
      <c r="E336" s="74" t="s">
        <v>255</v>
      </c>
      <c r="F336" s="45"/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0</v>
      </c>
      <c r="AA336" s="49"/>
      <c r="AB336" s="39">
        <v>0</v>
      </c>
      <c r="AC336" s="39">
        <v>0</v>
      </c>
      <c r="AD336" s="41"/>
      <c r="AE336" s="28" t="s">
        <v>134</v>
      </c>
      <c r="AF336" s="41"/>
      <c r="AG336" s="42"/>
    </row>
    <row r="337" spans="1:33" ht="15.75" customHeight="1" x14ac:dyDescent="0.25">
      <c r="A337" s="35"/>
      <c r="B337" s="36">
        <f t="shared" si="9"/>
        <v>10</v>
      </c>
      <c r="C337" s="37" t="str">
        <f t="shared" si="10"/>
        <v/>
      </c>
      <c r="D337" s="77"/>
      <c r="E337" s="74" t="s">
        <v>256</v>
      </c>
      <c r="F337" s="45"/>
      <c r="G337" s="48">
        <v>0</v>
      </c>
      <c r="H337" s="48">
        <v>0</v>
      </c>
      <c r="I337" s="48">
        <v>0</v>
      </c>
      <c r="J337" s="48">
        <v>222.14</v>
      </c>
      <c r="K337" s="48">
        <v>149.976</v>
      </c>
      <c r="L337" s="48">
        <v>180.88100000000003</v>
      </c>
      <c r="M337" s="48">
        <v>112.416</v>
      </c>
      <c r="N337" s="48">
        <v>202.48699999999999</v>
      </c>
      <c r="O337" s="48">
        <v>110.398</v>
      </c>
      <c r="P337" s="48">
        <v>141.572</v>
      </c>
      <c r="Q337" s="48">
        <v>0</v>
      </c>
      <c r="R337" s="48">
        <v>0</v>
      </c>
      <c r="S337" s="48">
        <v>0</v>
      </c>
      <c r="T337" s="48">
        <v>-184.80799999999999</v>
      </c>
      <c r="U337" s="48">
        <v>-173.93799999999999</v>
      </c>
      <c r="V337" s="48">
        <v>0</v>
      </c>
      <c r="W337" s="48">
        <v>0</v>
      </c>
      <c r="X337" s="48">
        <v>0</v>
      </c>
      <c r="Y337" s="48">
        <v>0</v>
      </c>
      <c r="Z337" s="48">
        <v>267.92500000000001</v>
      </c>
      <c r="AA337" s="49"/>
      <c r="AB337" s="39">
        <v>111.98700000000001</v>
      </c>
      <c r="AC337" s="39">
        <v>51.452450000000056</v>
      </c>
      <c r="AD337" s="41"/>
      <c r="AE337" s="28" t="s">
        <v>134</v>
      </c>
      <c r="AF337" s="41"/>
      <c r="AG337" s="42"/>
    </row>
    <row r="338" spans="1:33" ht="15.75" hidden="1" customHeight="1" x14ac:dyDescent="0.25">
      <c r="A338" s="35"/>
      <c r="B338" s="36">
        <f t="shared" ref="B338:B353" si="11">COUNTIF(G338:Z338,"&lt;&gt;0")</f>
        <v>0</v>
      </c>
      <c r="C338" s="37" t="str">
        <f t="shared" si="10"/>
        <v>hide</v>
      </c>
      <c r="D338" s="77"/>
      <c r="E338" s="74" t="s">
        <v>257</v>
      </c>
      <c r="F338" s="45"/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0</v>
      </c>
      <c r="AA338" s="49"/>
      <c r="AB338" s="39">
        <v>0</v>
      </c>
      <c r="AC338" s="39">
        <v>0</v>
      </c>
      <c r="AD338" s="41"/>
      <c r="AE338" s="28" t="s">
        <v>165</v>
      </c>
      <c r="AF338" s="41"/>
      <c r="AG338" s="42"/>
    </row>
    <row r="339" spans="1:33" ht="15.75" hidden="1" customHeight="1" x14ac:dyDescent="0.25">
      <c r="A339" s="35"/>
      <c r="B339" s="36">
        <f t="shared" si="11"/>
        <v>0</v>
      </c>
      <c r="C339" s="37" t="str">
        <f t="shared" si="10"/>
        <v>hide</v>
      </c>
      <c r="D339" s="77"/>
      <c r="E339" s="74" t="s">
        <v>258</v>
      </c>
      <c r="F339" s="45"/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0</v>
      </c>
      <c r="AA339" s="49"/>
      <c r="AB339" s="39">
        <v>0</v>
      </c>
      <c r="AC339" s="39">
        <v>0</v>
      </c>
      <c r="AD339" s="41"/>
      <c r="AE339" s="28" t="s">
        <v>165</v>
      </c>
      <c r="AF339" s="41"/>
      <c r="AG339" s="42"/>
    </row>
    <row r="340" spans="1:33" ht="15.75" customHeight="1" thickBot="1" x14ac:dyDescent="0.3">
      <c r="A340" s="35"/>
      <c r="B340" s="36">
        <f t="shared" si="11"/>
        <v>6</v>
      </c>
      <c r="C340" s="37" t="str">
        <f t="shared" si="10"/>
        <v/>
      </c>
      <c r="D340" s="77"/>
      <c r="E340" s="74" t="s">
        <v>259</v>
      </c>
      <c r="F340" s="45" t="s">
        <v>260</v>
      </c>
      <c r="G340" s="48">
        <v>0</v>
      </c>
      <c r="H340" s="48">
        <v>0</v>
      </c>
      <c r="I340" s="48">
        <v>0</v>
      </c>
      <c r="J340" s="48">
        <v>43.687999999999988</v>
      </c>
      <c r="K340" s="48">
        <v>0</v>
      </c>
      <c r="L340" s="48">
        <v>0</v>
      </c>
      <c r="M340" s="48">
        <v>130.59100000000001</v>
      </c>
      <c r="N340" s="48">
        <v>27.341999999999985</v>
      </c>
      <c r="O340" s="48">
        <v>105.30700000000002</v>
      </c>
      <c r="P340" s="48">
        <v>60.01400000000001</v>
      </c>
      <c r="Q340" s="48">
        <v>0</v>
      </c>
      <c r="R340" s="48">
        <v>0</v>
      </c>
      <c r="S340" s="48">
        <v>0</v>
      </c>
      <c r="T340" s="48">
        <v>0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141.18899999999999</v>
      </c>
      <c r="AA340" s="49"/>
      <c r="AB340" s="39">
        <v>36.694200000000023</v>
      </c>
      <c r="AC340" s="39">
        <v>25.406549999999982</v>
      </c>
      <c r="AD340" s="41"/>
      <c r="AE340" s="28" t="s">
        <v>165</v>
      </c>
      <c r="AF340" s="41"/>
      <c r="AG340" s="42"/>
    </row>
    <row r="341" spans="1:33" ht="15.75" hidden="1" customHeight="1" x14ac:dyDescent="0.25">
      <c r="A341" s="35"/>
      <c r="B341" s="36">
        <f t="shared" si="11"/>
        <v>0</v>
      </c>
      <c r="C341" s="37" t="str">
        <f t="shared" si="10"/>
        <v>hide</v>
      </c>
      <c r="D341" s="77"/>
      <c r="E341" s="74" t="s">
        <v>261</v>
      </c>
      <c r="F341" s="45"/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0</v>
      </c>
      <c r="AA341" s="49"/>
      <c r="AB341" s="39">
        <v>0</v>
      </c>
      <c r="AC341" s="39">
        <v>0</v>
      </c>
      <c r="AD341" s="41"/>
      <c r="AE341" s="28" t="s">
        <v>165</v>
      </c>
      <c r="AF341" s="41"/>
      <c r="AG341" s="42"/>
    </row>
    <row r="342" spans="1:33" ht="15.75" hidden="1" customHeight="1" x14ac:dyDescent="0.25">
      <c r="A342" s="35"/>
      <c r="B342" s="36">
        <f t="shared" si="11"/>
        <v>0</v>
      </c>
      <c r="C342" s="37" t="str">
        <f t="shared" si="10"/>
        <v>hide</v>
      </c>
      <c r="D342" s="77"/>
      <c r="E342" s="74" t="s">
        <v>262</v>
      </c>
      <c r="F342" s="45" t="s">
        <v>260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0</v>
      </c>
      <c r="AA342" s="49"/>
      <c r="AB342" s="39">
        <v>0</v>
      </c>
      <c r="AC342" s="39">
        <v>0</v>
      </c>
      <c r="AD342" s="41"/>
      <c r="AE342" s="28" t="s">
        <v>165</v>
      </c>
      <c r="AF342" s="41"/>
      <c r="AG342" s="42"/>
    </row>
    <row r="343" spans="1:33" ht="15.75" hidden="1" customHeight="1" x14ac:dyDescent="0.25">
      <c r="A343" s="35"/>
      <c r="B343" s="36">
        <f t="shared" si="11"/>
        <v>0</v>
      </c>
      <c r="C343" s="37" t="str">
        <f t="shared" si="10"/>
        <v>hide</v>
      </c>
      <c r="D343" s="77"/>
      <c r="E343" s="74" t="s">
        <v>263</v>
      </c>
      <c r="F343" s="45"/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0</v>
      </c>
      <c r="AA343" s="49"/>
      <c r="AB343" s="39">
        <v>0</v>
      </c>
      <c r="AC343" s="39">
        <v>0</v>
      </c>
      <c r="AD343" s="41"/>
      <c r="AE343" s="28" t="s">
        <v>165</v>
      </c>
      <c r="AF343" s="41"/>
      <c r="AG343" s="42"/>
    </row>
    <row r="344" spans="1:33" ht="15.75" hidden="1" customHeight="1" x14ac:dyDescent="0.25">
      <c r="A344" s="35"/>
      <c r="B344" s="36">
        <f t="shared" si="11"/>
        <v>0</v>
      </c>
      <c r="C344" s="37" t="str">
        <f t="shared" si="10"/>
        <v>hide</v>
      </c>
      <c r="D344" s="77"/>
      <c r="E344" s="74" t="s">
        <v>264</v>
      </c>
      <c r="F344" s="45"/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0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0</v>
      </c>
      <c r="AA344" s="49"/>
      <c r="AB344" s="39">
        <v>0</v>
      </c>
      <c r="AC344" s="39">
        <v>0</v>
      </c>
      <c r="AD344" s="41"/>
      <c r="AE344" s="28" t="s">
        <v>168</v>
      </c>
      <c r="AF344" s="41"/>
      <c r="AG344" s="42"/>
    </row>
    <row r="345" spans="1:33" ht="15.75" hidden="1" customHeight="1" thickBot="1" x14ac:dyDescent="0.3">
      <c r="A345" s="35"/>
      <c r="B345" s="36">
        <f t="shared" si="11"/>
        <v>0</v>
      </c>
      <c r="C345" s="37" t="str">
        <f t="shared" si="10"/>
        <v>hide</v>
      </c>
      <c r="D345" s="77"/>
      <c r="E345" s="38" t="s">
        <v>265</v>
      </c>
      <c r="F345" s="82"/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  <c r="Q345" s="83">
        <v>0</v>
      </c>
      <c r="R345" s="83">
        <v>0</v>
      </c>
      <c r="S345" s="83">
        <v>0</v>
      </c>
      <c r="T345" s="83">
        <v>0</v>
      </c>
      <c r="U345" s="83">
        <v>0</v>
      </c>
      <c r="V345" s="83">
        <v>0</v>
      </c>
      <c r="W345" s="83">
        <v>0</v>
      </c>
      <c r="X345" s="83">
        <v>0</v>
      </c>
      <c r="Y345" s="83">
        <v>0</v>
      </c>
      <c r="Z345" s="83">
        <v>0</v>
      </c>
      <c r="AA345" s="49"/>
      <c r="AB345" s="39">
        <v>0</v>
      </c>
      <c r="AC345" s="39">
        <v>0</v>
      </c>
      <c r="AD345" s="41"/>
      <c r="AE345" s="28" t="s">
        <v>168</v>
      </c>
      <c r="AF345" s="41"/>
      <c r="AG345" s="42"/>
    </row>
    <row r="346" spans="1:33" ht="15.75" customHeight="1" collapsed="1" thickTop="1" thickBot="1" x14ac:dyDescent="0.3">
      <c r="A346" s="35"/>
      <c r="B346" s="36">
        <f t="shared" si="11"/>
        <v>2</v>
      </c>
      <c r="C346" s="37" t="str">
        <f t="shared" ref="C346:C353" si="12">IF(B346=0,"hide",IF(OR(AE346="Wind",AE346="DSM, Class 1"),"Detail",""))</f>
        <v/>
      </c>
      <c r="D346" s="40"/>
      <c r="E346" s="84" t="s">
        <v>9</v>
      </c>
      <c r="F346" s="85"/>
      <c r="G346" s="86">
        <v>0</v>
      </c>
      <c r="H346" s="86">
        <v>0</v>
      </c>
      <c r="I346" s="86">
        <v>0</v>
      </c>
      <c r="J346" s="86">
        <v>-285</v>
      </c>
      <c r="K346" s="86">
        <v>0</v>
      </c>
      <c r="L346" s="86">
        <v>0</v>
      </c>
      <c r="M346" s="86">
        <v>0</v>
      </c>
      <c r="N346" s="86">
        <v>0</v>
      </c>
      <c r="O346" s="86">
        <v>0</v>
      </c>
      <c r="P346" s="86">
        <v>0</v>
      </c>
      <c r="Q346" s="86">
        <v>0</v>
      </c>
      <c r="R346" s="86">
        <v>0</v>
      </c>
      <c r="S346" s="86">
        <v>0</v>
      </c>
      <c r="T346" s="86">
        <v>0</v>
      </c>
      <c r="U346" s="86">
        <v>0</v>
      </c>
      <c r="V346" s="86">
        <v>285</v>
      </c>
      <c r="W346" s="86">
        <v>0</v>
      </c>
      <c r="X346" s="86">
        <v>0</v>
      </c>
      <c r="Y346" s="86">
        <v>0</v>
      </c>
      <c r="Z346" s="86">
        <v>0</v>
      </c>
      <c r="AA346" s="49"/>
      <c r="AB346" s="87"/>
      <c r="AC346" s="87"/>
      <c r="AD346" s="41"/>
      <c r="AE346" s="28" t="s">
        <v>169</v>
      </c>
      <c r="AF346" s="41"/>
      <c r="AG346" s="42"/>
    </row>
    <row r="347" spans="1:33" ht="15.75" customHeight="1" thickTop="1" x14ac:dyDescent="0.25">
      <c r="A347" s="35"/>
      <c r="B347" s="36">
        <f t="shared" si="11"/>
        <v>17</v>
      </c>
      <c r="C347" s="37" t="str">
        <f t="shared" si="12"/>
        <v/>
      </c>
      <c r="D347" s="40"/>
      <c r="E347" s="88" t="s">
        <v>266</v>
      </c>
      <c r="F347" s="89"/>
      <c r="G347" s="90">
        <v>0</v>
      </c>
      <c r="H347" s="90">
        <v>0</v>
      </c>
      <c r="I347" s="90">
        <v>0</v>
      </c>
      <c r="J347" s="90">
        <v>5.3100000000001728</v>
      </c>
      <c r="K347" s="90">
        <v>8.3999999999999773</v>
      </c>
      <c r="L347" s="90">
        <v>13.690000000000168</v>
      </c>
      <c r="M347" s="90">
        <v>16.020000000000209</v>
      </c>
      <c r="N347" s="90">
        <v>21.329999999999927</v>
      </c>
      <c r="O347" s="90">
        <v>20.220000000000141</v>
      </c>
      <c r="P347" s="90">
        <v>20.25</v>
      </c>
      <c r="Q347" s="90">
        <v>78.290000000000191</v>
      </c>
      <c r="R347" s="90">
        <v>42.15099999999984</v>
      </c>
      <c r="S347" s="90">
        <v>71.0600000000004</v>
      </c>
      <c r="T347" s="90">
        <v>202.27000000000044</v>
      </c>
      <c r="U347" s="90">
        <v>-14.410000000000309</v>
      </c>
      <c r="V347" s="90">
        <v>-322.76000000000045</v>
      </c>
      <c r="W347" s="90">
        <v>-52.049999999999955</v>
      </c>
      <c r="X347" s="90">
        <v>-68.389999999999873</v>
      </c>
      <c r="Y347" s="90">
        <v>-26.62900000000036</v>
      </c>
      <c r="Z347" s="90">
        <v>-619.36600000000067</v>
      </c>
      <c r="AA347" s="49"/>
      <c r="AB347" s="40"/>
      <c r="AC347" s="40"/>
      <c r="AD347" s="41"/>
      <c r="AE347" s="28" t="s">
        <v>169</v>
      </c>
      <c r="AF347" s="41"/>
      <c r="AG347" s="42"/>
    </row>
    <row r="348" spans="1:33" ht="15.75" customHeight="1" x14ac:dyDescent="0.25">
      <c r="A348" s="35"/>
      <c r="B348" s="36">
        <f t="shared" si="11"/>
        <v>16</v>
      </c>
      <c r="C348" s="37" t="str">
        <f t="shared" si="12"/>
        <v/>
      </c>
      <c r="D348" s="40"/>
      <c r="E348" s="91" t="s">
        <v>267</v>
      </c>
      <c r="F348" s="92"/>
      <c r="G348" s="93">
        <v>0</v>
      </c>
      <c r="H348" s="93">
        <v>0</v>
      </c>
      <c r="I348" s="93">
        <v>0</v>
      </c>
      <c r="J348" s="93">
        <v>265.82799999999986</v>
      </c>
      <c r="K348" s="93">
        <v>260.27800000000013</v>
      </c>
      <c r="L348" s="93">
        <v>252.05200000000002</v>
      </c>
      <c r="M348" s="93">
        <v>243.00699999999995</v>
      </c>
      <c r="N348" s="93">
        <v>229.82900000000006</v>
      </c>
      <c r="O348" s="93">
        <v>215.70500000000004</v>
      </c>
      <c r="P348" s="93">
        <v>201.58600000000001</v>
      </c>
      <c r="Q348" s="93">
        <v>127.1239999999998</v>
      </c>
      <c r="R348" s="93">
        <v>90.663000000000011</v>
      </c>
      <c r="S348" s="93">
        <v>24.009999999999991</v>
      </c>
      <c r="T348" s="93">
        <v>-184.80799999999999</v>
      </c>
      <c r="U348" s="93">
        <v>-173.93799999999987</v>
      </c>
      <c r="V348" s="93">
        <v>-155.61399999999981</v>
      </c>
      <c r="W348" s="93">
        <v>-103.93000000000006</v>
      </c>
      <c r="X348" s="93">
        <v>-35.269000000000005</v>
      </c>
      <c r="Y348" s="93">
        <v>0</v>
      </c>
      <c r="Z348" s="93">
        <v>612.06099999999992</v>
      </c>
      <c r="AA348" s="49"/>
      <c r="AB348" s="40"/>
      <c r="AC348" s="40"/>
      <c r="AD348" s="41"/>
      <c r="AE348" s="28" t="s">
        <v>169</v>
      </c>
      <c r="AF348" s="41"/>
      <c r="AG348" s="42"/>
    </row>
    <row r="349" spans="1:33" ht="15.75" customHeight="1" collapsed="1" x14ac:dyDescent="0.25">
      <c r="A349" s="35"/>
      <c r="B349" s="36">
        <f t="shared" si="11"/>
        <v>17</v>
      </c>
      <c r="C349" s="37" t="str">
        <f t="shared" si="12"/>
        <v/>
      </c>
      <c r="D349" s="40"/>
      <c r="E349" s="91" t="s">
        <v>268</v>
      </c>
      <c r="F349" s="92"/>
      <c r="G349" s="93">
        <v>0</v>
      </c>
      <c r="H349" s="93">
        <v>0</v>
      </c>
      <c r="I349" s="93">
        <v>0</v>
      </c>
      <c r="J349" s="93">
        <v>271.13800000000003</v>
      </c>
      <c r="K349" s="93">
        <v>268.67800000000011</v>
      </c>
      <c r="L349" s="93">
        <v>265.74200000000019</v>
      </c>
      <c r="M349" s="93">
        <v>259.02700000000016</v>
      </c>
      <c r="N349" s="93">
        <v>251.15899999999999</v>
      </c>
      <c r="O349" s="93">
        <v>235.92500000000018</v>
      </c>
      <c r="P349" s="93">
        <v>221.83600000000001</v>
      </c>
      <c r="Q349" s="93">
        <v>205.41399999999999</v>
      </c>
      <c r="R349" s="93">
        <v>132.81399999999985</v>
      </c>
      <c r="S349" s="93">
        <v>95.070000000000391</v>
      </c>
      <c r="T349" s="93">
        <v>17.462000000000444</v>
      </c>
      <c r="U349" s="93">
        <v>-188.34800000000018</v>
      </c>
      <c r="V349" s="93">
        <v>-478.37400000000025</v>
      </c>
      <c r="W349" s="93">
        <v>-155.98000000000002</v>
      </c>
      <c r="X349" s="93">
        <v>-103.65899999999988</v>
      </c>
      <c r="Y349" s="93">
        <v>-26.62900000000036</v>
      </c>
      <c r="Z349" s="93">
        <v>-7.3050000000007458</v>
      </c>
      <c r="AA349" s="49"/>
      <c r="AB349" s="40"/>
      <c r="AC349" s="40"/>
      <c r="AD349" s="41"/>
      <c r="AE349" s="28" t="s">
        <v>169</v>
      </c>
      <c r="AF349" s="41"/>
      <c r="AG349" s="42"/>
    </row>
    <row r="350" spans="1:33" ht="15.75" customHeight="1" x14ac:dyDescent="0.25">
      <c r="A350" s="35"/>
      <c r="B350" s="36">
        <f t="shared" si="11"/>
        <v>20</v>
      </c>
      <c r="C350" s="37" t="str">
        <f t="shared" si="12"/>
        <v/>
      </c>
      <c r="D350" s="40"/>
      <c r="E350" s="94" t="s">
        <v>269</v>
      </c>
      <c r="F350" s="45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  <c r="AE350" s="28" t="s">
        <v>169</v>
      </c>
      <c r="AF350" s="41"/>
      <c r="AG350" s="42"/>
    </row>
    <row r="351" spans="1:33" ht="15.75" customHeight="1" x14ac:dyDescent="0.25">
      <c r="A351" s="35"/>
      <c r="B351" s="36">
        <f t="shared" si="11"/>
        <v>20</v>
      </c>
      <c r="C351" s="37" t="str">
        <f t="shared" si="12"/>
        <v/>
      </c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  <c r="AE351" s="28" t="s">
        <v>178</v>
      </c>
      <c r="AF351" s="41"/>
      <c r="AG351" s="42"/>
    </row>
    <row r="352" spans="1:33" ht="15.75" customHeight="1" x14ac:dyDescent="0.25">
      <c r="A352" s="35"/>
      <c r="B352" s="36">
        <f t="shared" si="11"/>
        <v>20</v>
      </c>
      <c r="C352" s="37" t="str">
        <f t="shared" si="12"/>
        <v/>
      </c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  <c r="AE352" s="28" t="s">
        <v>178</v>
      </c>
      <c r="AF352" s="41"/>
      <c r="AG352" s="42"/>
    </row>
    <row r="353" spans="1:51" ht="15.75" customHeight="1" x14ac:dyDescent="0.25">
      <c r="A353" s="35"/>
      <c r="B353" s="36">
        <f t="shared" si="11"/>
        <v>20</v>
      </c>
      <c r="C353" s="37" t="str">
        <f t="shared" si="12"/>
        <v/>
      </c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  <c r="AE353" s="28" t="s">
        <v>178</v>
      </c>
      <c r="AF353" s="41"/>
      <c r="AG353" s="42"/>
    </row>
    <row r="354" spans="1:51" ht="15.75" customHeight="1" x14ac:dyDescent="0.25">
      <c r="A354" s="35"/>
      <c r="B354" s="7"/>
      <c r="C354" s="37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  <c r="AE354" s="28"/>
      <c r="AF354" s="41"/>
      <c r="AG354" s="42"/>
    </row>
    <row r="355" spans="1:51" ht="15.75" customHeight="1" collapsed="1" x14ac:dyDescent="0.25">
      <c r="A355" s="35"/>
      <c r="B355" s="7"/>
      <c r="C355" s="37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  <c r="AE355" s="28"/>
      <c r="AF355" s="41"/>
      <c r="AG355" s="42"/>
    </row>
    <row r="356" spans="1:51" ht="15.75" customHeight="1" x14ac:dyDescent="0.25">
      <c r="A356" s="35"/>
      <c r="B356" s="7"/>
      <c r="C356" s="37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  <c r="AE356" s="41"/>
      <c r="AF356" s="41"/>
      <c r="AG356" s="42"/>
    </row>
    <row r="357" spans="1:51" ht="15.75" customHeight="1" x14ac:dyDescent="0.25">
      <c r="A357" s="35"/>
      <c r="B357" s="7"/>
      <c r="C357" s="37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  <c r="AE357" s="41"/>
      <c r="AF357" s="41"/>
      <c r="AG357" s="42"/>
    </row>
    <row r="358" spans="1:51" ht="15.75" customHeight="1" x14ac:dyDescent="0.25">
      <c r="A358" s="7"/>
      <c r="B358" s="7"/>
      <c r="C358" s="37"/>
      <c r="E358" s="96" t="s">
        <v>269</v>
      </c>
      <c r="F358" s="97"/>
      <c r="G358" s="97"/>
      <c r="H358" s="97"/>
      <c r="I358" s="97"/>
      <c r="J358" s="97"/>
      <c r="K358" s="97"/>
      <c r="L358" s="97"/>
      <c r="M358" s="97"/>
      <c r="N358" s="42"/>
      <c r="O358" s="98"/>
      <c r="P358" s="98"/>
      <c r="Q358" s="98"/>
      <c r="R358" s="42"/>
      <c r="S358" s="42"/>
      <c r="T358" s="42"/>
      <c r="U358" s="98"/>
      <c r="V358" s="98"/>
      <c r="W358" s="98"/>
      <c r="X358" s="98"/>
      <c r="Y358" s="99"/>
      <c r="Z358" s="99"/>
      <c r="AA358" s="40"/>
      <c r="AB358" s="40"/>
      <c r="AC358" s="40"/>
      <c r="AD358" s="41"/>
      <c r="AE358" s="41"/>
      <c r="AF358" s="41"/>
      <c r="AG358" s="42"/>
    </row>
    <row r="359" spans="1:51" ht="15.75" customHeight="1" x14ac:dyDescent="0.25">
      <c r="A359" s="7"/>
      <c r="B359" s="36">
        <f t="shared" ref="B359:B375" si="13">COUNTIF(G359:Z359,"&lt;&gt;0")</f>
        <v>20</v>
      </c>
      <c r="C359" s="37" t="str">
        <f t="shared" ref="C359:C375" si="14">IF(B359=0,"hide",IF(OR(AE359="Wind",AE359="DSM, Class 1"),"Detail",""))</f>
        <v/>
      </c>
      <c r="D359" s="100"/>
      <c r="E359" s="96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 s="99"/>
      <c r="AB359" s="99"/>
      <c r="AC359" s="99"/>
      <c r="AD359" s="41"/>
      <c r="AE359" s="41"/>
      <c r="AF359" s="41"/>
      <c r="AG359" s="42"/>
    </row>
    <row r="360" spans="1:51" ht="15.75" customHeight="1" x14ac:dyDescent="0.3">
      <c r="A360" s="7"/>
      <c r="B360" s="36">
        <f t="shared" si="13"/>
        <v>20</v>
      </c>
      <c r="C360" s="37" t="str">
        <f t="shared" si="14"/>
        <v/>
      </c>
      <c r="D360" s="100"/>
      <c r="E360" s="101" t="s">
        <v>270</v>
      </c>
      <c r="F360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</row>
    <row r="361" spans="1:51" ht="15.75" customHeight="1" x14ac:dyDescent="0.25">
      <c r="A361" s="7"/>
      <c r="B361" s="36">
        <f t="shared" si="13"/>
        <v>20</v>
      </c>
      <c r="C361" s="37" t="str">
        <f t="shared" si="14"/>
        <v/>
      </c>
      <c r="D361" s="103"/>
      <c r="E361" s="104" t="s">
        <v>271</v>
      </c>
      <c r="F361"/>
      <c r="G361" s="105">
        <f>+G6</f>
        <v>2015</v>
      </c>
      <c r="H361" s="106">
        <f t="shared" ref="H361:X361" si="15">G361+1</f>
        <v>2016</v>
      </c>
      <c r="I361" s="106">
        <f t="shared" si="15"/>
        <v>2017</v>
      </c>
      <c r="J361" s="106">
        <f t="shared" si="15"/>
        <v>2018</v>
      </c>
      <c r="K361" s="106">
        <f t="shared" si="15"/>
        <v>2019</v>
      </c>
      <c r="L361" s="106">
        <f t="shared" si="15"/>
        <v>2020</v>
      </c>
      <c r="M361" s="106">
        <f t="shared" si="15"/>
        <v>2021</v>
      </c>
      <c r="N361" s="106">
        <f t="shared" si="15"/>
        <v>2022</v>
      </c>
      <c r="O361" s="106">
        <f t="shared" si="15"/>
        <v>2023</v>
      </c>
      <c r="P361" s="106">
        <f t="shared" si="15"/>
        <v>2024</v>
      </c>
      <c r="Q361" s="106">
        <f t="shared" si="15"/>
        <v>2025</v>
      </c>
      <c r="R361" s="106">
        <f t="shared" si="15"/>
        <v>2026</v>
      </c>
      <c r="S361" s="106">
        <f t="shared" si="15"/>
        <v>2027</v>
      </c>
      <c r="T361" s="106">
        <f t="shared" si="15"/>
        <v>2028</v>
      </c>
      <c r="U361" s="106">
        <f t="shared" si="15"/>
        <v>2029</v>
      </c>
      <c r="V361" s="106">
        <f t="shared" si="15"/>
        <v>2030</v>
      </c>
      <c r="W361" s="106">
        <f t="shared" si="15"/>
        <v>2031</v>
      </c>
      <c r="X361" s="106">
        <f t="shared" si="15"/>
        <v>2032</v>
      </c>
      <c r="Y361" s="106">
        <f>X361+1</f>
        <v>2033</v>
      </c>
      <c r="Z361" s="106">
        <f>Y361+1</f>
        <v>2034</v>
      </c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</row>
    <row r="362" spans="1:51" ht="15.75" hidden="1" customHeight="1" x14ac:dyDescent="0.25">
      <c r="A362" s="7"/>
      <c r="B362" s="36">
        <f t="shared" si="13"/>
        <v>0</v>
      </c>
      <c r="C362" s="37" t="str">
        <f t="shared" si="14"/>
        <v>hide</v>
      </c>
      <c r="D362" s="107"/>
      <c r="E362" s="108" t="s">
        <v>272</v>
      </c>
      <c r="F362"/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0</v>
      </c>
      <c r="Z362" s="39">
        <v>0</v>
      </c>
      <c r="AA362" s="99"/>
      <c r="AB362" s="99"/>
      <c r="AC362" s="99"/>
      <c r="AD362" s="41"/>
      <c r="AE362" s="41"/>
      <c r="AF362" s="41"/>
      <c r="AG362" s="42"/>
    </row>
    <row r="363" spans="1:51" ht="15.75" hidden="1" customHeight="1" x14ac:dyDescent="0.25">
      <c r="A363" s="7"/>
      <c r="B363" s="36">
        <f t="shared" si="13"/>
        <v>0</v>
      </c>
      <c r="C363" s="37" t="str">
        <f t="shared" si="14"/>
        <v>hide</v>
      </c>
      <c r="D363" s="150"/>
      <c r="E363" s="109" t="s">
        <v>273</v>
      </c>
      <c r="F363"/>
      <c r="G363" s="39">
        <v>0</v>
      </c>
      <c r="H363" s="39"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0</v>
      </c>
      <c r="Z363" s="39">
        <v>0</v>
      </c>
      <c r="AA363" s="99"/>
      <c r="AB363" s="99"/>
      <c r="AC363" s="99"/>
      <c r="AD363" s="41"/>
      <c r="AE363" s="41"/>
      <c r="AF363" s="41"/>
      <c r="AG363" s="42"/>
    </row>
    <row r="364" spans="1:51" ht="15.75" hidden="1" customHeight="1" x14ac:dyDescent="0.25">
      <c r="A364" s="7"/>
      <c r="B364" s="36">
        <f t="shared" si="13"/>
        <v>0</v>
      </c>
      <c r="C364" s="37" t="str">
        <f t="shared" si="14"/>
        <v>hide</v>
      </c>
      <c r="D364" s="150"/>
      <c r="E364" s="108" t="s">
        <v>274</v>
      </c>
      <c r="F364"/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99"/>
      <c r="AB364" s="99"/>
      <c r="AC364" s="99"/>
      <c r="AD364" s="41"/>
      <c r="AE364" s="41"/>
      <c r="AF364" s="41"/>
      <c r="AG364" s="42"/>
    </row>
    <row r="365" spans="1:51" ht="15.75" hidden="1" customHeight="1" x14ac:dyDescent="0.25">
      <c r="A365" s="7"/>
      <c r="B365" s="36">
        <f t="shared" si="13"/>
        <v>0</v>
      </c>
      <c r="C365" s="37" t="str">
        <f t="shared" si="14"/>
        <v>hide</v>
      </c>
      <c r="D365" s="150"/>
      <c r="E365" s="108" t="s">
        <v>275</v>
      </c>
      <c r="F365"/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0</v>
      </c>
      <c r="Z365" s="39">
        <v>0</v>
      </c>
      <c r="AA365" s="99"/>
      <c r="AB365" s="99"/>
      <c r="AC365" s="99"/>
      <c r="AD365" s="41"/>
      <c r="AE365" s="41"/>
      <c r="AF365" s="41"/>
      <c r="AG365" s="42"/>
    </row>
    <row r="366" spans="1:51" ht="15.75" hidden="1" customHeight="1" x14ac:dyDescent="0.25">
      <c r="A366" s="7"/>
      <c r="B366" s="36">
        <f t="shared" si="13"/>
        <v>0</v>
      </c>
      <c r="C366" s="37" t="str">
        <f t="shared" si="14"/>
        <v>hide</v>
      </c>
      <c r="D366" s="150"/>
      <c r="E366" s="108" t="s">
        <v>276</v>
      </c>
      <c r="F366"/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0</v>
      </c>
      <c r="Z366" s="39">
        <v>0</v>
      </c>
      <c r="AA366" s="99"/>
      <c r="AB366" s="99"/>
      <c r="AC366" s="99"/>
      <c r="AD366" s="41"/>
      <c r="AE366" s="41"/>
      <c r="AF366" s="41"/>
      <c r="AG366" s="42"/>
    </row>
    <row r="367" spans="1:51" ht="15.75" hidden="1" customHeight="1" x14ac:dyDescent="0.25">
      <c r="A367" s="7"/>
      <c r="B367" s="36">
        <f t="shared" si="13"/>
        <v>0</v>
      </c>
      <c r="C367" s="37" t="str">
        <f t="shared" si="14"/>
        <v>hide</v>
      </c>
      <c r="D367" s="150"/>
      <c r="E367" s="108" t="s">
        <v>277</v>
      </c>
      <c r="F367"/>
      <c r="G367" s="39">
        <v>0</v>
      </c>
      <c r="H367" s="39">
        <v>0</v>
      </c>
      <c r="I367" s="39">
        <v>0</v>
      </c>
      <c r="J367" s="39">
        <v>0</v>
      </c>
      <c r="K367" s="39">
        <v>0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0</v>
      </c>
      <c r="Z367" s="39">
        <v>0</v>
      </c>
      <c r="AA367" s="99"/>
      <c r="AB367" s="99"/>
      <c r="AC367" s="99"/>
      <c r="AD367" s="41"/>
      <c r="AE367" s="41"/>
      <c r="AF367" s="41"/>
      <c r="AG367" s="42"/>
    </row>
    <row r="368" spans="1:51" ht="15.75" hidden="1" customHeight="1" x14ac:dyDescent="0.25">
      <c r="A368" s="7"/>
      <c r="B368" s="36">
        <f t="shared" si="13"/>
        <v>0</v>
      </c>
      <c r="C368" s="37" t="str">
        <f t="shared" si="14"/>
        <v>hide</v>
      </c>
      <c r="D368" s="150"/>
      <c r="E368" s="108" t="s">
        <v>278</v>
      </c>
      <c r="F368"/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99"/>
      <c r="AB368" s="99"/>
      <c r="AC368" s="99"/>
      <c r="AD368" s="41"/>
      <c r="AE368" s="41"/>
      <c r="AF368" s="41"/>
      <c r="AG368" s="42"/>
    </row>
    <row r="369" spans="1:33" ht="15.75" hidden="1" customHeight="1" x14ac:dyDescent="0.25">
      <c r="A369" s="7"/>
      <c r="B369" s="36">
        <f t="shared" si="13"/>
        <v>0</v>
      </c>
      <c r="C369" s="37" t="str">
        <f t="shared" si="14"/>
        <v>hide</v>
      </c>
      <c r="D369" s="150"/>
      <c r="E369" s="108" t="s">
        <v>279</v>
      </c>
      <c r="F369"/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0</v>
      </c>
      <c r="Z369" s="39">
        <v>0</v>
      </c>
      <c r="AA369" s="99"/>
      <c r="AB369" s="99"/>
      <c r="AC369" s="99"/>
      <c r="AD369" s="41"/>
      <c r="AE369" s="41"/>
      <c r="AF369" s="41"/>
      <c r="AG369" s="42"/>
    </row>
    <row r="370" spans="1:33" ht="15.75" hidden="1" customHeight="1" x14ac:dyDescent="0.25">
      <c r="A370" s="7"/>
      <c r="B370" s="36">
        <f t="shared" si="13"/>
        <v>0</v>
      </c>
      <c r="C370" s="37" t="str">
        <f t="shared" si="14"/>
        <v>hide</v>
      </c>
      <c r="D370" s="150"/>
      <c r="E370" s="108" t="s">
        <v>280</v>
      </c>
      <c r="F370"/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39">
        <v>0</v>
      </c>
      <c r="Z370" s="39">
        <v>0</v>
      </c>
      <c r="AA370" s="99"/>
      <c r="AB370" s="99"/>
      <c r="AC370" s="99"/>
      <c r="AD370" s="41"/>
      <c r="AE370" s="41"/>
      <c r="AF370" s="41"/>
      <c r="AG370" s="42"/>
    </row>
    <row r="371" spans="1:33" ht="15.75" hidden="1" customHeight="1" x14ac:dyDescent="0.25">
      <c r="A371" s="7"/>
      <c r="B371" s="36">
        <f t="shared" si="13"/>
        <v>0</v>
      </c>
      <c r="C371" s="37" t="str">
        <f t="shared" si="14"/>
        <v>hide</v>
      </c>
      <c r="D371" s="150"/>
      <c r="E371" s="108" t="s">
        <v>281</v>
      </c>
      <c r="F371"/>
      <c r="G371" s="39">
        <v>0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99"/>
      <c r="AB371" s="99"/>
      <c r="AC371" s="99"/>
      <c r="AD371" s="41"/>
      <c r="AE371" s="41"/>
      <c r="AF371" s="41"/>
      <c r="AG371" s="42"/>
    </row>
    <row r="372" spans="1:33" ht="15.75" hidden="1" customHeight="1" x14ac:dyDescent="0.25">
      <c r="A372" s="7"/>
      <c r="B372" s="36">
        <f t="shared" si="13"/>
        <v>0</v>
      </c>
      <c r="C372" s="37" t="str">
        <f t="shared" si="14"/>
        <v>hide</v>
      </c>
      <c r="D372" s="150"/>
      <c r="E372" s="110" t="s">
        <v>282</v>
      </c>
      <c r="F372"/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99"/>
      <c r="AB372" s="99"/>
      <c r="AC372" s="99"/>
      <c r="AD372" s="41"/>
      <c r="AE372" s="41"/>
      <c r="AF372" s="41"/>
      <c r="AG372" s="42"/>
    </row>
    <row r="373" spans="1:33" ht="15.75" hidden="1" customHeight="1" x14ac:dyDescent="0.25">
      <c r="A373" s="7"/>
      <c r="B373" s="36">
        <f t="shared" si="13"/>
        <v>0</v>
      </c>
      <c r="C373" s="37" t="str">
        <f t="shared" si="14"/>
        <v>hide</v>
      </c>
      <c r="D373" s="150"/>
      <c r="E373" s="151" t="s">
        <v>283</v>
      </c>
      <c r="F373"/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S373" s="39">
        <v>0</v>
      </c>
      <c r="T373" s="39">
        <v>0</v>
      </c>
      <c r="U373" s="39">
        <v>0</v>
      </c>
      <c r="V373" s="39">
        <v>0</v>
      </c>
      <c r="W373" s="39">
        <v>0</v>
      </c>
      <c r="X373" s="39">
        <v>0</v>
      </c>
      <c r="Y373" s="39">
        <v>0</v>
      </c>
      <c r="Z373" s="39">
        <v>0</v>
      </c>
      <c r="AA373" s="99"/>
      <c r="AB373" s="99"/>
      <c r="AC373" s="99"/>
      <c r="AD373" s="41"/>
      <c r="AE373" s="41"/>
      <c r="AF373" s="41"/>
      <c r="AG373" s="42"/>
    </row>
    <row r="374" spans="1:33" ht="15.75" hidden="1" customHeight="1" thickBot="1" x14ac:dyDescent="0.3">
      <c r="A374" s="7"/>
      <c r="B374" s="36">
        <f t="shared" si="13"/>
        <v>0</v>
      </c>
      <c r="C374" s="37" t="str">
        <f t="shared" si="14"/>
        <v>hide</v>
      </c>
      <c r="D374" s="150"/>
      <c r="E374" s="111" t="s">
        <v>284</v>
      </c>
      <c r="F374"/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39">
        <v>0</v>
      </c>
      <c r="Z374" s="39">
        <v>0</v>
      </c>
      <c r="AA374" s="99"/>
      <c r="AB374" s="99"/>
      <c r="AC374" s="99"/>
      <c r="AD374" s="41"/>
      <c r="AE374" s="41"/>
      <c r="AF374" s="41"/>
      <c r="AG374" s="42"/>
    </row>
    <row r="375" spans="1:33" ht="15.75" hidden="1" customHeight="1" thickTop="1" x14ac:dyDescent="0.25">
      <c r="A375" s="7"/>
      <c r="B375" s="36">
        <f t="shared" si="13"/>
        <v>0</v>
      </c>
      <c r="C375" s="37" t="str">
        <f t="shared" si="14"/>
        <v>hide</v>
      </c>
      <c r="D375" s="112"/>
      <c r="E375" s="113" t="s">
        <v>285</v>
      </c>
      <c r="F375"/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  <c r="Z375" s="39">
        <v>0</v>
      </c>
      <c r="AA375" s="99"/>
      <c r="AB375" s="99"/>
      <c r="AC375" s="99"/>
      <c r="AD375" s="41"/>
      <c r="AE375" s="41"/>
      <c r="AF375" s="41"/>
      <c r="AG375" s="42"/>
    </row>
    <row r="376" spans="1:33" ht="15.75" customHeight="1" x14ac:dyDescent="0.25">
      <c r="A376" s="35"/>
      <c r="B376" s="7"/>
      <c r="C376" s="37"/>
      <c r="E376"/>
      <c r="F376" s="114">
        <v>-7.1054273576010019E-14</v>
      </c>
      <c r="G376" s="115">
        <f t="shared" ref="G376:Z376" si="16">G349+G357-SUM(G378:G385)</f>
        <v>0</v>
      </c>
      <c r="H376" s="115">
        <f t="shared" si="16"/>
        <v>0</v>
      </c>
      <c r="I376" s="115">
        <f t="shared" si="16"/>
        <v>0</v>
      </c>
      <c r="J376" s="115">
        <f t="shared" si="16"/>
        <v>285.00000000000006</v>
      </c>
      <c r="K376" s="115">
        <f t="shared" si="16"/>
        <v>0</v>
      </c>
      <c r="L376" s="115">
        <f t="shared" si="16"/>
        <v>0</v>
      </c>
      <c r="M376" s="115">
        <f t="shared" si="16"/>
        <v>0</v>
      </c>
      <c r="N376" s="115">
        <f t="shared" si="16"/>
        <v>0</v>
      </c>
      <c r="O376" s="115">
        <f t="shared" si="16"/>
        <v>0</v>
      </c>
      <c r="P376" s="115">
        <f t="shared" si="16"/>
        <v>0</v>
      </c>
      <c r="Q376" s="115">
        <f t="shared" si="16"/>
        <v>0</v>
      </c>
      <c r="R376" s="115">
        <f t="shared" si="16"/>
        <v>0</v>
      </c>
      <c r="S376" s="115">
        <f t="shared" si="16"/>
        <v>3.836930773104541E-13</v>
      </c>
      <c r="T376" s="115">
        <f t="shared" si="16"/>
        <v>4.2632564145606011E-13</v>
      </c>
      <c r="U376" s="115">
        <f t="shared" si="16"/>
        <v>0</v>
      </c>
      <c r="V376" s="115">
        <f t="shared" si="16"/>
        <v>-285.00000000000023</v>
      </c>
      <c r="W376" s="115">
        <f t="shared" si="16"/>
        <v>0</v>
      </c>
      <c r="X376" s="115">
        <f t="shared" si="16"/>
        <v>1.1368683772161603E-13</v>
      </c>
      <c r="Y376" s="115">
        <f t="shared" si="16"/>
        <v>-3.5527136788005009E-13</v>
      </c>
      <c r="Z376" s="115">
        <f t="shared" si="16"/>
        <v>-7.9580786405131221E-13</v>
      </c>
      <c r="AA376"/>
      <c r="AB376"/>
      <c r="AC376" s="98"/>
      <c r="AE376" s="41"/>
      <c r="AF376" s="41"/>
      <c r="AG376" s="42"/>
    </row>
    <row r="377" spans="1:33" ht="15.75" customHeight="1" x14ac:dyDescent="0.25">
      <c r="A377" s="35"/>
      <c r="B377" s="7"/>
      <c r="C377" s="37"/>
      <c r="D377" s="100"/>
      <c r="E377"/>
      <c r="F377" s="116">
        <v>2013</v>
      </c>
      <c r="G377" s="116">
        <f t="shared" ref="G377:Z377" si="17">G6</f>
        <v>2015</v>
      </c>
      <c r="H377" s="116">
        <f t="shared" si="17"/>
        <v>2016</v>
      </c>
      <c r="I377" s="116">
        <f t="shared" si="17"/>
        <v>2017</v>
      </c>
      <c r="J377" s="116">
        <f t="shared" si="17"/>
        <v>2018</v>
      </c>
      <c r="K377" s="116">
        <f t="shared" si="17"/>
        <v>2019</v>
      </c>
      <c r="L377" s="116">
        <f t="shared" si="17"/>
        <v>2020</v>
      </c>
      <c r="M377" s="116">
        <f t="shared" si="17"/>
        <v>2021</v>
      </c>
      <c r="N377" s="116">
        <f t="shared" si="17"/>
        <v>2022</v>
      </c>
      <c r="O377" s="116">
        <f t="shared" si="17"/>
        <v>2023</v>
      </c>
      <c r="P377" s="116">
        <f t="shared" si="17"/>
        <v>2024</v>
      </c>
      <c r="Q377" s="116">
        <f t="shared" si="17"/>
        <v>2025</v>
      </c>
      <c r="R377" s="116">
        <f t="shared" si="17"/>
        <v>2026</v>
      </c>
      <c r="S377" s="116">
        <f t="shared" si="17"/>
        <v>2027</v>
      </c>
      <c r="T377" s="116">
        <f t="shared" si="17"/>
        <v>2028</v>
      </c>
      <c r="U377" s="116">
        <f t="shared" si="17"/>
        <v>2029</v>
      </c>
      <c r="V377" s="116">
        <f t="shared" si="17"/>
        <v>2030</v>
      </c>
      <c r="W377" s="116">
        <f t="shared" si="17"/>
        <v>2031</v>
      </c>
      <c r="X377" s="116">
        <f t="shared" si="17"/>
        <v>2032</v>
      </c>
      <c r="Y377" s="116">
        <f t="shared" si="17"/>
        <v>2033</v>
      </c>
      <c r="Z377" s="116">
        <f t="shared" si="17"/>
        <v>2034</v>
      </c>
      <c r="AA377"/>
      <c r="AB377"/>
      <c r="AC377" s="117"/>
      <c r="AD377" s="41"/>
      <c r="AE377" s="41"/>
      <c r="AF377" s="41"/>
      <c r="AG377" s="42"/>
    </row>
    <row r="378" spans="1:33" customFormat="1" ht="15.75" customHeight="1" x14ac:dyDescent="0.25">
      <c r="A378" s="118"/>
      <c r="B378" s="118"/>
      <c r="C378" s="119"/>
      <c r="D378" s="120" t="s">
        <v>286</v>
      </c>
      <c r="E378" s="121" t="s">
        <v>32</v>
      </c>
      <c r="F378" s="122">
        <v>0</v>
      </c>
      <c r="G378" s="122">
        <f t="shared" ref="G378:Z378" si="18">SUM(G89:G120,G249:G264)</f>
        <v>0</v>
      </c>
      <c r="H378" s="122">
        <f t="shared" si="18"/>
        <v>0</v>
      </c>
      <c r="I378" s="122">
        <f t="shared" si="18"/>
        <v>0</v>
      </c>
      <c r="J378" s="122">
        <f t="shared" si="18"/>
        <v>0</v>
      </c>
      <c r="K378" s="122">
        <f t="shared" si="18"/>
        <v>0</v>
      </c>
      <c r="L378" s="122">
        <f t="shared" si="18"/>
        <v>0</v>
      </c>
      <c r="M378" s="122">
        <f t="shared" si="18"/>
        <v>0</v>
      </c>
      <c r="N378" s="122">
        <f t="shared" si="18"/>
        <v>0</v>
      </c>
      <c r="O378" s="122">
        <f t="shared" si="18"/>
        <v>0</v>
      </c>
      <c r="P378" s="122">
        <f t="shared" si="18"/>
        <v>0</v>
      </c>
      <c r="Q378" s="122">
        <f t="shared" si="18"/>
        <v>0</v>
      </c>
      <c r="R378" s="122">
        <f t="shared" si="18"/>
        <v>0</v>
      </c>
      <c r="S378" s="122">
        <f t="shared" si="18"/>
        <v>0</v>
      </c>
      <c r="T378" s="122">
        <f t="shared" si="18"/>
        <v>212</v>
      </c>
      <c r="U378" s="122">
        <f t="shared" si="18"/>
        <v>0</v>
      </c>
      <c r="V378" s="122">
        <f t="shared" si="18"/>
        <v>-313.39999999999998</v>
      </c>
      <c r="W378" s="122">
        <f t="shared" si="18"/>
        <v>0</v>
      </c>
      <c r="X378" s="122">
        <f t="shared" si="18"/>
        <v>0</v>
      </c>
      <c r="Y378" s="122">
        <f t="shared" si="18"/>
        <v>0</v>
      </c>
      <c r="Z378" s="122">
        <f t="shared" si="18"/>
        <v>-711.43700000000001</v>
      </c>
      <c r="AD378" s="118"/>
      <c r="AE378" s="118"/>
      <c r="AF378" s="118"/>
    </row>
    <row r="379" spans="1:33" customFormat="1" ht="15.75" customHeight="1" x14ac:dyDescent="0.25">
      <c r="A379" s="118"/>
      <c r="B379" s="118"/>
      <c r="C379" s="119"/>
      <c r="E379" s="121" t="s">
        <v>287</v>
      </c>
      <c r="F379" s="122">
        <v>0</v>
      </c>
      <c r="G379" s="122">
        <f t="shared" ref="G379:Z379" si="19">SUM(G137:G138,G196,G278:G279,G326:G327)</f>
        <v>0</v>
      </c>
      <c r="H379" s="122">
        <f t="shared" si="19"/>
        <v>0</v>
      </c>
      <c r="I379" s="122">
        <f t="shared" si="19"/>
        <v>0</v>
      </c>
      <c r="J379" s="122">
        <f t="shared" si="19"/>
        <v>0</v>
      </c>
      <c r="K379" s="122">
        <f t="shared" si="19"/>
        <v>0</v>
      </c>
      <c r="L379" s="122">
        <f t="shared" si="19"/>
        <v>0</v>
      </c>
      <c r="M379" s="122">
        <f t="shared" si="19"/>
        <v>0</v>
      </c>
      <c r="N379" s="122">
        <f t="shared" si="19"/>
        <v>0</v>
      </c>
      <c r="O379" s="122">
        <f t="shared" si="19"/>
        <v>0</v>
      </c>
      <c r="P379" s="122">
        <f t="shared" si="19"/>
        <v>0</v>
      </c>
      <c r="Q379" s="122">
        <f t="shared" si="19"/>
        <v>0</v>
      </c>
      <c r="R379" s="122">
        <f t="shared" si="19"/>
        <v>2.2410000000000001</v>
      </c>
      <c r="S379" s="122">
        <f t="shared" si="19"/>
        <v>0</v>
      </c>
      <c r="T379" s="122">
        <f t="shared" si="19"/>
        <v>0</v>
      </c>
      <c r="U379" s="122">
        <f t="shared" si="19"/>
        <v>0</v>
      </c>
      <c r="V379" s="122">
        <f t="shared" si="19"/>
        <v>0</v>
      </c>
      <c r="W379" s="122">
        <f t="shared" si="19"/>
        <v>0</v>
      </c>
      <c r="X379" s="122">
        <f t="shared" si="19"/>
        <v>0</v>
      </c>
      <c r="Y379" s="122">
        <f t="shared" si="19"/>
        <v>15.851000000000001</v>
      </c>
      <c r="Z379" s="122">
        <f t="shared" si="19"/>
        <v>73.100999999999999</v>
      </c>
      <c r="AD379" s="118"/>
      <c r="AE379" s="118"/>
      <c r="AF379" s="118"/>
    </row>
    <row r="380" spans="1:33" customFormat="1" ht="15.75" customHeight="1" x14ac:dyDescent="0.25">
      <c r="A380" s="118"/>
      <c r="B380" s="118"/>
      <c r="C380" s="119"/>
      <c r="E380" s="121" t="s">
        <v>288</v>
      </c>
      <c r="F380" s="122">
        <v>0</v>
      </c>
      <c r="G380" s="122">
        <f t="shared" ref="G380:Z380" si="20">G187+G191+G318+G322</f>
        <v>0</v>
      </c>
      <c r="H380" s="122">
        <f t="shared" si="20"/>
        <v>0</v>
      </c>
      <c r="I380" s="122">
        <f t="shared" si="20"/>
        <v>0</v>
      </c>
      <c r="J380" s="122">
        <f t="shared" si="20"/>
        <v>5.3099999999999952</v>
      </c>
      <c r="K380" s="122">
        <f t="shared" si="20"/>
        <v>8.3999999999999986</v>
      </c>
      <c r="L380" s="122">
        <f t="shared" si="20"/>
        <v>13.690000000000008</v>
      </c>
      <c r="M380" s="122">
        <f t="shared" si="20"/>
        <v>16.019999999999985</v>
      </c>
      <c r="N380" s="122">
        <f t="shared" si="20"/>
        <v>21.33</v>
      </c>
      <c r="O380" s="122">
        <f t="shared" si="20"/>
        <v>20.22</v>
      </c>
      <c r="P380" s="122">
        <f t="shared" si="20"/>
        <v>20.249999999999989</v>
      </c>
      <c r="Q380" s="122">
        <f t="shared" si="20"/>
        <v>78.289999999999992</v>
      </c>
      <c r="R380" s="122">
        <f t="shared" si="20"/>
        <v>39.909999999999975</v>
      </c>
      <c r="S380" s="122">
        <f t="shared" si="20"/>
        <v>71.060000000000016</v>
      </c>
      <c r="T380" s="122">
        <f t="shared" si="20"/>
        <v>-9.7299999999999827</v>
      </c>
      <c r="U380" s="122">
        <f t="shared" si="20"/>
        <v>-14.410000000000011</v>
      </c>
      <c r="V380" s="122">
        <f t="shared" si="20"/>
        <v>-9.3600000000000065</v>
      </c>
      <c r="W380" s="122">
        <f t="shared" si="20"/>
        <v>-52.050000000000011</v>
      </c>
      <c r="X380" s="122">
        <f t="shared" si="20"/>
        <v>-68.389999999999986</v>
      </c>
      <c r="Y380" s="122">
        <f t="shared" si="20"/>
        <v>-42.480000000000004</v>
      </c>
      <c r="Z380" s="122">
        <f t="shared" si="20"/>
        <v>18.969999999999992</v>
      </c>
      <c r="AD380" s="118"/>
      <c r="AE380" s="118"/>
      <c r="AF380" s="118"/>
    </row>
    <row r="381" spans="1:33" customFormat="1" ht="15.75" customHeight="1" collapsed="1" x14ac:dyDescent="0.25">
      <c r="A381" s="118"/>
      <c r="B381" s="118"/>
      <c r="C381" s="119"/>
      <c r="E381" s="121" t="s">
        <v>289</v>
      </c>
      <c r="F381" s="122">
        <v>0</v>
      </c>
      <c r="G381" s="122">
        <f t="shared" ref="G381:Z381" si="21">SUM(G200:G202,G336:G341)</f>
        <v>0</v>
      </c>
      <c r="H381" s="122">
        <f t="shared" si="21"/>
        <v>0</v>
      </c>
      <c r="I381" s="122">
        <f t="shared" si="21"/>
        <v>0</v>
      </c>
      <c r="J381" s="122">
        <f t="shared" si="21"/>
        <v>265.82799999999997</v>
      </c>
      <c r="K381" s="122">
        <f t="shared" si="21"/>
        <v>260.27800000000002</v>
      </c>
      <c r="L381" s="122">
        <f t="shared" si="21"/>
        <v>252.05200000000002</v>
      </c>
      <c r="M381" s="122">
        <f t="shared" si="21"/>
        <v>243.00700000000001</v>
      </c>
      <c r="N381" s="122">
        <f t="shared" si="21"/>
        <v>229.82899999999998</v>
      </c>
      <c r="O381" s="122">
        <f t="shared" si="21"/>
        <v>215.70500000000001</v>
      </c>
      <c r="P381" s="122">
        <f t="shared" si="21"/>
        <v>201.58600000000001</v>
      </c>
      <c r="Q381" s="122">
        <f t="shared" si="21"/>
        <v>127.12400000000002</v>
      </c>
      <c r="R381" s="122">
        <f t="shared" si="21"/>
        <v>90.663000000000011</v>
      </c>
      <c r="S381" s="122">
        <f t="shared" si="21"/>
        <v>24.009999999999991</v>
      </c>
      <c r="T381" s="122">
        <f t="shared" si="21"/>
        <v>-184.80799999999999</v>
      </c>
      <c r="U381" s="122">
        <f t="shared" si="21"/>
        <v>-173.93799999999999</v>
      </c>
      <c r="V381" s="122">
        <f t="shared" si="21"/>
        <v>-155.614</v>
      </c>
      <c r="W381" s="122">
        <f t="shared" si="21"/>
        <v>-103.93</v>
      </c>
      <c r="X381" s="122">
        <f t="shared" si="21"/>
        <v>-35.269000000000005</v>
      </c>
      <c r="Y381" s="122">
        <f t="shared" si="21"/>
        <v>0</v>
      </c>
      <c r="Z381" s="122">
        <f t="shared" si="21"/>
        <v>612.06100000000004</v>
      </c>
      <c r="AD381" s="118"/>
      <c r="AE381" s="118"/>
      <c r="AF381" s="118"/>
    </row>
    <row r="382" spans="1:33" customFormat="1" ht="15.75" customHeight="1" x14ac:dyDescent="0.25">
      <c r="A382" s="118"/>
      <c r="B382" s="118"/>
      <c r="C382" s="119"/>
      <c r="E382" s="121" t="s">
        <v>134</v>
      </c>
      <c r="F382" s="122">
        <v>0</v>
      </c>
      <c r="G382" s="122">
        <f t="shared" ref="G382:Z382" si="22">SUM(G124:G127,G192:G195,G268:G269,G323:G325)</f>
        <v>0</v>
      </c>
      <c r="H382" s="122">
        <f t="shared" si="22"/>
        <v>0</v>
      </c>
      <c r="I382" s="122">
        <f t="shared" si="22"/>
        <v>0</v>
      </c>
      <c r="J382" s="122">
        <f t="shared" si="22"/>
        <v>0</v>
      </c>
      <c r="K382" s="122">
        <f t="shared" si="22"/>
        <v>0</v>
      </c>
      <c r="L382" s="122">
        <f t="shared" si="22"/>
        <v>0</v>
      </c>
      <c r="M382" s="122">
        <f t="shared" si="22"/>
        <v>0</v>
      </c>
      <c r="N382" s="122">
        <f t="shared" si="22"/>
        <v>0</v>
      </c>
      <c r="O382" s="122">
        <f t="shared" si="22"/>
        <v>0</v>
      </c>
      <c r="P382" s="122">
        <f t="shared" si="22"/>
        <v>0</v>
      </c>
      <c r="Q382" s="122">
        <f t="shared" si="22"/>
        <v>0</v>
      </c>
      <c r="R382" s="122">
        <f t="shared" si="22"/>
        <v>0</v>
      </c>
      <c r="S382" s="122">
        <f t="shared" si="22"/>
        <v>0</v>
      </c>
      <c r="T382" s="122">
        <f t="shared" si="22"/>
        <v>0</v>
      </c>
      <c r="U382" s="122">
        <f t="shared" si="22"/>
        <v>0</v>
      </c>
      <c r="V382" s="122">
        <f t="shared" si="22"/>
        <v>0</v>
      </c>
      <c r="W382" s="122">
        <f t="shared" si="22"/>
        <v>0</v>
      </c>
      <c r="X382" s="122">
        <f t="shared" si="22"/>
        <v>0</v>
      </c>
      <c r="Y382" s="122">
        <f t="shared" si="22"/>
        <v>0</v>
      </c>
      <c r="Z382" s="122">
        <f t="shared" si="22"/>
        <v>0</v>
      </c>
      <c r="AD382" s="118"/>
      <c r="AE382" s="118"/>
      <c r="AF382" s="118"/>
    </row>
    <row r="383" spans="1:33" customFormat="1" ht="15.75" customHeight="1" x14ac:dyDescent="0.25">
      <c r="A383" s="118"/>
      <c r="B383" s="118"/>
      <c r="C383" s="119"/>
      <c r="E383" s="121" t="s">
        <v>290</v>
      </c>
      <c r="F383" s="122">
        <v>0</v>
      </c>
      <c r="G383" s="122">
        <f t="shared" ref="G383:Z383" si="23">SUM(G13,G15:G21,G26:G27)</f>
        <v>0</v>
      </c>
      <c r="H383" s="122">
        <f t="shared" si="23"/>
        <v>0</v>
      </c>
      <c r="I383" s="122">
        <f t="shared" si="23"/>
        <v>0</v>
      </c>
      <c r="J383" s="122">
        <f t="shared" si="23"/>
        <v>0</v>
      </c>
      <c r="K383" s="122">
        <f t="shared" si="23"/>
        <v>0</v>
      </c>
      <c r="L383" s="122">
        <f t="shared" si="23"/>
        <v>0</v>
      </c>
      <c r="M383" s="122">
        <f t="shared" si="23"/>
        <v>0</v>
      </c>
      <c r="N383" s="122">
        <f t="shared" si="23"/>
        <v>0</v>
      </c>
      <c r="O383" s="122">
        <f t="shared" si="23"/>
        <v>0</v>
      </c>
      <c r="P383" s="122">
        <f t="shared" si="23"/>
        <v>0</v>
      </c>
      <c r="Q383" s="122">
        <f t="shared" si="23"/>
        <v>0</v>
      </c>
      <c r="R383" s="122">
        <f t="shared" si="23"/>
        <v>0</v>
      </c>
      <c r="S383" s="122">
        <f t="shared" si="23"/>
        <v>0</v>
      </c>
      <c r="T383" s="122">
        <f t="shared" si="23"/>
        <v>0</v>
      </c>
      <c r="U383" s="122">
        <f t="shared" si="23"/>
        <v>0</v>
      </c>
      <c r="V383" s="122">
        <f t="shared" si="23"/>
        <v>0</v>
      </c>
      <c r="W383" s="122">
        <f t="shared" si="23"/>
        <v>0</v>
      </c>
      <c r="X383" s="122">
        <f t="shared" si="23"/>
        <v>0</v>
      </c>
      <c r="Y383" s="122">
        <f t="shared" si="23"/>
        <v>0</v>
      </c>
      <c r="Z383" s="122">
        <f t="shared" si="23"/>
        <v>0</v>
      </c>
      <c r="AD383" s="118"/>
      <c r="AE383" s="118"/>
      <c r="AF383" s="118"/>
    </row>
    <row r="384" spans="1:33" customFormat="1" ht="15.75" customHeight="1" x14ac:dyDescent="0.25">
      <c r="A384" s="118"/>
      <c r="B384" s="118"/>
      <c r="C384" s="119"/>
      <c r="E384" s="121" t="s">
        <v>291</v>
      </c>
      <c r="F384" s="122">
        <v>7.9999999999998295E-2</v>
      </c>
      <c r="G384" s="122">
        <f t="shared" ref="G384:Z384" si="24">SUM(G8:G12,G14,G22:G25,G28,G218:G223)</f>
        <v>0</v>
      </c>
      <c r="H384" s="122">
        <f t="shared" si="24"/>
        <v>0</v>
      </c>
      <c r="I384" s="122">
        <f t="shared" si="24"/>
        <v>0</v>
      </c>
      <c r="J384" s="122">
        <f t="shared" si="24"/>
        <v>0</v>
      </c>
      <c r="K384" s="122">
        <f t="shared" si="24"/>
        <v>0</v>
      </c>
      <c r="L384" s="122">
        <f t="shared" si="24"/>
        <v>0</v>
      </c>
      <c r="M384" s="122">
        <f t="shared" si="24"/>
        <v>0</v>
      </c>
      <c r="N384" s="122">
        <f t="shared" si="24"/>
        <v>0</v>
      </c>
      <c r="O384" s="122">
        <f t="shared" si="24"/>
        <v>0</v>
      </c>
      <c r="P384" s="122">
        <f t="shared" si="24"/>
        <v>0</v>
      </c>
      <c r="Q384" s="122">
        <f t="shared" si="24"/>
        <v>0</v>
      </c>
      <c r="R384" s="122">
        <f t="shared" si="24"/>
        <v>0</v>
      </c>
      <c r="S384" s="122">
        <f t="shared" si="24"/>
        <v>0</v>
      </c>
      <c r="T384" s="122">
        <f t="shared" si="24"/>
        <v>0</v>
      </c>
      <c r="U384" s="122">
        <f t="shared" si="24"/>
        <v>0</v>
      </c>
      <c r="V384" s="122">
        <f t="shared" si="24"/>
        <v>0</v>
      </c>
      <c r="W384" s="122">
        <f t="shared" si="24"/>
        <v>0</v>
      </c>
      <c r="X384" s="122">
        <f t="shared" si="24"/>
        <v>0</v>
      </c>
      <c r="Y384" s="122">
        <f t="shared" si="24"/>
        <v>0</v>
      </c>
      <c r="Z384" s="122">
        <f t="shared" si="24"/>
        <v>0</v>
      </c>
      <c r="AD384" s="118"/>
      <c r="AE384" s="118"/>
      <c r="AF384" s="118"/>
    </row>
    <row r="385" spans="1:32" customFormat="1" ht="15.75" customHeight="1" x14ac:dyDescent="0.25">
      <c r="A385" s="118"/>
      <c r="B385" s="118"/>
      <c r="C385" s="119"/>
      <c r="E385" s="121" t="s">
        <v>292</v>
      </c>
      <c r="F385" s="122">
        <v>0</v>
      </c>
      <c r="G385" s="122">
        <f t="shared" ref="G385:Z385" si="25">SUM(G29:G31,G225)</f>
        <v>0</v>
      </c>
      <c r="H385" s="122">
        <f t="shared" si="25"/>
        <v>0</v>
      </c>
      <c r="I385" s="122">
        <f t="shared" si="25"/>
        <v>0</v>
      </c>
      <c r="J385" s="122">
        <f t="shared" si="25"/>
        <v>-285</v>
      </c>
      <c r="K385" s="122">
        <f t="shared" si="25"/>
        <v>0</v>
      </c>
      <c r="L385" s="122">
        <f t="shared" si="25"/>
        <v>0</v>
      </c>
      <c r="M385" s="122">
        <f t="shared" si="25"/>
        <v>0</v>
      </c>
      <c r="N385" s="122">
        <f t="shared" si="25"/>
        <v>0</v>
      </c>
      <c r="O385" s="122">
        <f t="shared" si="25"/>
        <v>0</v>
      </c>
      <c r="P385" s="122">
        <f t="shared" si="25"/>
        <v>0</v>
      </c>
      <c r="Q385" s="122">
        <f t="shared" si="25"/>
        <v>0</v>
      </c>
      <c r="R385" s="122">
        <f t="shared" si="25"/>
        <v>0</v>
      </c>
      <c r="S385" s="122">
        <f t="shared" si="25"/>
        <v>0</v>
      </c>
      <c r="T385" s="122">
        <f t="shared" si="25"/>
        <v>0</v>
      </c>
      <c r="U385" s="122">
        <f t="shared" si="25"/>
        <v>0</v>
      </c>
      <c r="V385" s="122">
        <f t="shared" si="25"/>
        <v>285</v>
      </c>
      <c r="W385" s="122">
        <f t="shared" si="25"/>
        <v>0</v>
      </c>
      <c r="X385" s="122">
        <f t="shared" si="25"/>
        <v>0</v>
      </c>
      <c r="Y385" s="122">
        <f t="shared" si="25"/>
        <v>0</v>
      </c>
      <c r="Z385" s="122">
        <f t="shared" si="25"/>
        <v>0</v>
      </c>
      <c r="AD385" s="118"/>
      <c r="AE385" s="118"/>
      <c r="AF385" s="118"/>
    </row>
    <row r="386" spans="1:32" customFormat="1" ht="15.75" customHeight="1" x14ac:dyDescent="0.2">
      <c r="A386" s="118"/>
      <c r="B386" s="118"/>
      <c r="C386" s="119"/>
      <c r="AD386" s="118"/>
      <c r="AE386" s="118"/>
      <c r="AF386" s="118"/>
    </row>
    <row r="387" spans="1:32" customFormat="1" ht="15.75" customHeight="1" x14ac:dyDescent="0.2">
      <c r="A387" s="118"/>
      <c r="B387" s="118"/>
      <c r="C387" s="119"/>
      <c r="F387" s="116">
        <v>2013</v>
      </c>
      <c r="G387" s="116">
        <f t="shared" ref="G387:Z387" si="26">G377</f>
        <v>2015</v>
      </c>
      <c r="H387" s="116">
        <f t="shared" si="26"/>
        <v>2016</v>
      </c>
      <c r="I387" s="116">
        <f t="shared" si="26"/>
        <v>2017</v>
      </c>
      <c r="J387" s="116">
        <f t="shared" si="26"/>
        <v>2018</v>
      </c>
      <c r="K387" s="116">
        <f t="shared" si="26"/>
        <v>2019</v>
      </c>
      <c r="L387" s="116">
        <f t="shared" si="26"/>
        <v>2020</v>
      </c>
      <c r="M387" s="116">
        <f t="shared" si="26"/>
        <v>2021</v>
      </c>
      <c r="N387" s="116">
        <f t="shared" si="26"/>
        <v>2022</v>
      </c>
      <c r="O387" s="116">
        <f t="shared" si="26"/>
        <v>2023</v>
      </c>
      <c r="P387" s="116">
        <f t="shared" si="26"/>
        <v>2024</v>
      </c>
      <c r="Q387" s="116">
        <f t="shared" si="26"/>
        <v>2025</v>
      </c>
      <c r="R387" s="116">
        <f t="shared" si="26"/>
        <v>2026</v>
      </c>
      <c r="S387" s="116">
        <f t="shared" si="26"/>
        <v>2027</v>
      </c>
      <c r="T387" s="116">
        <f t="shared" si="26"/>
        <v>2028</v>
      </c>
      <c r="U387" s="116">
        <f t="shared" si="26"/>
        <v>2029</v>
      </c>
      <c r="V387" s="116">
        <f t="shared" si="26"/>
        <v>2030</v>
      </c>
      <c r="W387" s="116">
        <f t="shared" si="26"/>
        <v>2031</v>
      </c>
      <c r="X387" s="116">
        <f t="shared" si="26"/>
        <v>2032</v>
      </c>
      <c r="Y387" s="116">
        <f t="shared" si="26"/>
        <v>2033</v>
      </c>
      <c r="Z387" s="116">
        <f t="shared" si="26"/>
        <v>2034</v>
      </c>
      <c r="AD387" s="118"/>
      <c r="AE387" s="118"/>
      <c r="AF387" s="118"/>
    </row>
    <row r="388" spans="1:32" customFormat="1" ht="15.75" customHeight="1" x14ac:dyDescent="0.25">
      <c r="A388" s="118"/>
      <c r="B388" s="118"/>
      <c r="C388" s="119"/>
      <c r="D388" s="120" t="s">
        <v>293</v>
      </c>
      <c r="E388" s="121" t="s">
        <v>32</v>
      </c>
      <c r="F388" s="122">
        <v>0</v>
      </c>
      <c r="G388" s="122">
        <f>SUM($G378:G378)</f>
        <v>0</v>
      </c>
      <c r="H388" s="122">
        <f>SUM($G378:H378)</f>
        <v>0</v>
      </c>
      <c r="I388" s="122">
        <f>SUM($G378:I378)</f>
        <v>0</v>
      </c>
      <c r="J388" s="122">
        <f>SUM($G378:J378)</f>
        <v>0</v>
      </c>
      <c r="K388" s="122">
        <f>SUM($G378:K378)</f>
        <v>0</v>
      </c>
      <c r="L388" s="122">
        <f>SUM($G378:L378)</f>
        <v>0</v>
      </c>
      <c r="M388" s="122">
        <f>SUM($G378:M378)</f>
        <v>0</v>
      </c>
      <c r="N388" s="122">
        <f>SUM($G378:N378)</f>
        <v>0</v>
      </c>
      <c r="O388" s="122">
        <f>SUM($G378:O378)</f>
        <v>0</v>
      </c>
      <c r="P388" s="122">
        <f>SUM($G378:P378)</f>
        <v>0</v>
      </c>
      <c r="Q388" s="122">
        <f>SUM($G378:Q378)</f>
        <v>0</v>
      </c>
      <c r="R388" s="122">
        <f>SUM($G378:R378)</f>
        <v>0</v>
      </c>
      <c r="S388" s="122">
        <f>SUM($G378:S378)</f>
        <v>0</v>
      </c>
      <c r="T388" s="122">
        <f>SUM($G378:T378)</f>
        <v>212</v>
      </c>
      <c r="U388" s="122">
        <f>SUM($G378:U378)</f>
        <v>212</v>
      </c>
      <c r="V388" s="122">
        <f>SUM($G378:V378)</f>
        <v>-101.39999999999998</v>
      </c>
      <c r="W388" s="122">
        <f>SUM($G378:W378)</f>
        <v>-101.39999999999998</v>
      </c>
      <c r="X388" s="122">
        <f>SUM($G378:X378)</f>
        <v>-101.39999999999998</v>
      </c>
      <c r="Y388" s="122">
        <f>SUM($G378:Y378)</f>
        <v>-101.39999999999998</v>
      </c>
      <c r="Z388" s="122">
        <f>SUM($G378:Z378)</f>
        <v>-812.83699999999999</v>
      </c>
      <c r="AD388" s="118"/>
      <c r="AE388" s="118"/>
      <c r="AF388" s="118"/>
    </row>
    <row r="389" spans="1:32" customFormat="1" ht="15.75" customHeight="1" x14ac:dyDescent="0.25">
      <c r="A389" s="118"/>
      <c r="B389" s="118"/>
      <c r="C389" s="119"/>
      <c r="E389" s="121" t="s">
        <v>287</v>
      </c>
      <c r="F389" s="122">
        <v>0</v>
      </c>
      <c r="G389" s="122">
        <f>SUM($G379:G379)</f>
        <v>0</v>
      </c>
      <c r="H389" s="122">
        <f>SUM($G379:H379)</f>
        <v>0</v>
      </c>
      <c r="I389" s="122">
        <f>SUM($G379:I379)</f>
        <v>0</v>
      </c>
      <c r="J389" s="122">
        <f>SUM($G379:J379)</f>
        <v>0</v>
      </c>
      <c r="K389" s="122">
        <f>SUM($G379:K379)</f>
        <v>0</v>
      </c>
      <c r="L389" s="122">
        <f>SUM($G379:L379)</f>
        <v>0</v>
      </c>
      <c r="M389" s="122">
        <f>SUM($G379:M379)</f>
        <v>0</v>
      </c>
      <c r="N389" s="122">
        <f>SUM($G379:N379)</f>
        <v>0</v>
      </c>
      <c r="O389" s="122">
        <f>SUM($G379:O379)</f>
        <v>0</v>
      </c>
      <c r="P389" s="122">
        <f>SUM($G379:P379)</f>
        <v>0</v>
      </c>
      <c r="Q389" s="122">
        <f>SUM($G379:Q379)</f>
        <v>0</v>
      </c>
      <c r="R389" s="122">
        <f>SUM($G379:R379)</f>
        <v>2.2410000000000001</v>
      </c>
      <c r="S389" s="122">
        <f>SUM($G379:S379)</f>
        <v>2.2410000000000001</v>
      </c>
      <c r="T389" s="122">
        <f>SUM($G379:T379)</f>
        <v>2.2410000000000001</v>
      </c>
      <c r="U389" s="122">
        <f>SUM($G379:U379)</f>
        <v>2.2410000000000001</v>
      </c>
      <c r="V389" s="122">
        <f>SUM($G379:V379)</f>
        <v>2.2410000000000001</v>
      </c>
      <c r="W389" s="122">
        <f>SUM($G379:W379)</f>
        <v>2.2410000000000001</v>
      </c>
      <c r="X389" s="122">
        <f>SUM($G379:X379)</f>
        <v>2.2410000000000001</v>
      </c>
      <c r="Y389" s="122">
        <f>SUM($G379:Y379)</f>
        <v>18.092000000000002</v>
      </c>
      <c r="Z389" s="122">
        <f>SUM($G379:Z379)</f>
        <v>91.192999999999998</v>
      </c>
      <c r="AD389" s="118"/>
      <c r="AE389" s="118"/>
      <c r="AF389" s="118"/>
    </row>
    <row r="390" spans="1:32" customFormat="1" ht="15.75" customHeight="1" x14ac:dyDescent="0.25">
      <c r="A390" s="118"/>
      <c r="B390" s="118"/>
      <c r="C390" s="119"/>
      <c r="E390" s="121" t="s">
        <v>288</v>
      </c>
      <c r="F390" s="122">
        <v>0</v>
      </c>
      <c r="G390" s="122">
        <f>SUM($G380:G380)</f>
        <v>0</v>
      </c>
      <c r="H390" s="122">
        <f>SUM($G380:H380)</f>
        <v>0</v>
      </c>
      <c r="I390" s="122">
        <f>SUM($G380:I380)</f>
        <v>0</v>
      </c>
      <c r="J390" s="122">
        <f>SUM($G380:J380)</f>
        <v>5.3099999999999952</v>
      </c>
      <c r="K390" s="122">
        <f>SUM($G380:K380)</f>
        <v>13.709999999999994</v>
      </c>
      <c r="L390" s="122">
        <f>SUM($G380:L380)</f>
        <v>27.400000000000002</v>
      </c>
      <c r="M390" s="122">
        <f>SUM($G380:M380)</f>
        <v>43.419999999999987</v>
      </c>
      <c r="N390" s="122">
        <f>SUM($G380:N380)</f>
        <v>64.749999999999986</v>
      </c>
      <c r="O390" s="122">
        <f>SUM($G380:O380)</f>
        <v>84.969999999999985</v>
      </c>
      <c r="P390" s="122">
        <f>SUM($G380:P380)</f>
        <v>105.21999999999997</v>
      </c>
      <c r="Q390" s="122">
        <f>SUM($G380:Q380)</f>
        <v>183.50999999999996</v>
      </c>
      <c r="R390" s="122">
        <f>SUM($G380:R380)</f>
        <v>223.41999999999993</v>
      </c>
      <c r="S390" s="122">
        <f>SUM($G380:S380)</f>
        <v>294.47999999999996</v>
      </c>
      <c r="T390" s="122">
        <f>SUM($G380:T380)</f>
        <v>284.75</v>
      </c>
      <c r="U390" s="122">
        <f>SUM($G380:U380)</f>
        <v>270.33999999999997</v>
      </c>
      <c r="V390" s="122">
        <f>SUM($G380:V380)</f>
        <v>260.97999999999996</v>
      </c>
      <c r="W390" s="122">
        <f>SUM($G380:W380)</f>
        <v>208.92999999999995</v>
      </c>
      <c r="X390" s="122">
        <f>SUM($G380:X380)</f>
        <v>140.53999999999996</v>
      </c>
      <c r="Y390" s="122">
        <f>SUM($G380:Y380)</f>
        <v>98.05999999999996</v>
      </c>
      <c r="Z390" s="122">
        <f>SUM($G380:Z380)</f>
        <v>117.02999999999994</v>
      </c>
      <c r="AD390" s="118"/>
      <c r="AE390" s="118"/>
      <c r="AF390" s="118"/>
    </row>
    <row r="391" spans="1:32" customFormat="1" ht="15.75" customHeight="1" x14ac:dyDescent="0.25">
      <c r="A391" s="118"/>
      <c r="B391" s="118"/>
      <c r="C391" s="119"/>
      <c r="E391" s="121" t="s">
        <v>289</v>
      </c>
      <c r="F391" s="122">
        <v>0</v>
      </c>
      <c r="G391" s="122">
        <f t="shared" ref="G391:Z391" si="27">G381</f>
        <v>0</v>
      </c>
      <c r="H391" s="122">
        <f t="shared" si="27"/>
        <v>0</v>
      </c>
      <c r="I391" s="122">
        <f t="shared" si="27"/>
        <v>0</v>
      </c>
      <c r="J391" s="122">
        <f t="shared" si="27"/>
        <v>265.82799999999997</v>
      </c>
      <c r="K391" s="122">
        <f t="shared" si="27"/>
        <v>260.27800000000002</v>
      </c>
      <c r="L391" s="122">
        <f t="shared" si="27"/>
        <v>252.05200000000002</v>
      </c>
      <c r="M391" s="122">
        <f t="shared" si="27"/>
        <v>243.00700000000001</v>
      </c>
      <c r="N391" s="122">
        <f t="shared" si="27"/>
        <v>229.82899999999998</v>
      </c>
      <c r="O391" s="122">
        <f t="shared" si="27"/>
        <v>215.70500000000001</v>
      </c>
      <c r="P391" s="122">
        <f t="shared" si="27"/>
        <v>201.58600000000001</v>
      </c>
      <c r="Q391" s="122">
        <f t="shared" si="27"/>
        <v>127.12400000000002</v>
      </c>
      <c r="R391" s="122">
        <f t="shared" si="27"/>
        <v>90.663000000000011</v>
      </c>
      <c r="S391" s="122">
        <f t="shared" si="27"/>
        <v>24.009999999999991</v>
      </c>
      <c r="T391" s="122">
        <f t="shared" si="27"/>
        <v>-184.80799999999999</v>
      </c>
      <c r="U391" s="122">
        <f t="shared" si="27"/>
        <v>-173.93799999999999</v>
      </c>
      <c r="V391" s="122">
        <f t="shared" si="27"/>
        <v>-155.614</v>
      </c>
      <c r="W391" s="122">
        <f t="shared" si="27"/>
        <v>-103.93</v>
      </c>
      <c r="X391" s="122">
        <f t="shared" si="27"/>
        <v>-35.269000000000005</v>
      </c>
      <c r="Y391" s="122">
        <f t="shared" si="27"/>
        <v>0</v>
      </c>
      <c r="Z391" s="122">
        <f t="shared" si="27"/>
        <v>612.06100000000004</v>
      </c>
      <c r="AD391" s="118"/>
      <c r="AE391" s="118"/>
      <c r="AF391" s="118"/>
    </row>
    <row r="392" spans="1:32" customFormat="1" ht="15.75" customHeight="1" x14ac:dyDescent="0.25">
      <c r="A392" s="118"/>
      <c r="B392" s="118"/>
      <c r="C392" s="119"/>
      <c r="E392" s="121" t="s">
        <v>134</v>
      </c>
      <c r="F392" s="122">
        <v>0</v>
      </c>
      <c r="G392" s="122">
        <f>SUM($G382:G382)</f>
        <v>0</v>
      </c>
      <c r="H392" s="122">
        <f>SUM($G382:H382)</f>
        <v>0</v>
      </c>
      <c r="I392" s="122">
        <f>SUM($G382:I382)</f>
        <v>0</v>
      </c>
      <c r="J392" s="122">
        <f>SUM($G382:J382)</f>
        <v>0</v>
      </c>
      <c r="K392" s="122">
        <f>SUM($G382:K382)</f>
        <v>0</v>
      </c>
      <c r="L392" s="122">
        <f>SUM($G382:L382)</f>
        <v>0</v>
      </c>
      <c r="M392" s="122">
        <f>SUM($G382:M382)</f>
        <v>0</v>
      </c>
      <c r="N392" s="122">
        <f>SUM($G382:N382)</f>
        <v>0</v>
      </c>
      <c r="O392" s="122">
        <f>SUM($G382:O382)</f>
        <v>0</v>
      </c>
      <c r="P392" s="122">
        <f>SUM($G382:P382)</f>
        <v>0</v>
      </c>
      <c r="Q392" s="122">
        <f>SUM($G382:Q382)</f>
        <v>0</v>
      </c>
      <c r="R392" s="122">
        <f>SUM($G382:R382)</f>
        <v>0</v>
      </c>
      <c r="S392" s="122">
        <f>SUM($G382:S382)</f>
        <v>0</v>
      </c>
      <c r="T392" s="122">
        <f>SUM($G382:T382)</f>
        <v>0</v>
      </c>
      <c r="U392" s="122">
        <f>SUM($G382:U382)</f>
        <v>0</v>
      </c>
      <c r="V392" s="122">
        <f>SUM($G382:V382)</f>
        <v>0</v>
      </c>
      <c r="W392" s="122">
        <f>SUM($G382:W382)</f>
        <v>0</v>
      </c>
      <c r="X392" s="122">
        <f>SUM($G382:X382)</f>
        <v>0</v>
      </c>
      <c r="Y392" s="122">
        <f>SUM($G382:Y382)</f>
        <v>0</v>
      </c>
      <c r="Z392" s="122">
        <f>SUM($G382:Z382)</f>
        <v>0</v>
      </c>
      <c r="AD392" s="118"/>
      <c r="AE392" s="118"/>
      <c r="AF392" s="118"/>
    </row>
    <row r="393" spans="1:32" customFormat="1" ht="15.75" customHeight="1" x14ac:dyDescent="0.25">
      <c r="A393" s="118"/>
      <c r="B393" s="118"/>
      <c r="C393" s="119"/>
      <c r="E393" s="121" t="s">
        <v>290</v>
      </c>
      <c r="F393" s="122">
        <v>0</v>
      </c>
      <c r="G393" s="122">
        <f>SUM($G383:G383)</f>
        <v>0</v>
      </c>
      <c r="H393" s="122">
        <f>SUM($G383:H383)</f>
        <v>0</v>
      </c>
      <c r="I393" s="122">
        <f>SUM($G383:I383)</f>
        <v>0</v>
      </c>
      <c r="J393" s="122">
        <f>SUM($G383:J383)</f>
        <v>0</v>
      </c>
      <c r="K393" s="122">
        <f>SUM($G383:K383)</f>
        <v>0</v>
      </c>
      <c r="L393" s="122">
        <f>SUM($G383:L383)</f>
        <v>0</v>
      </c>
      <c r="M393" s="122">
        <f>SUM($G383:M383)</f>
        <v>0</v>
      </c>
      <c r="N393" s="122">
        <f>SUM($G383:N383)</f>
        <v>0</v>
      </c>
      <c r="O393" s="122">
        <f>SUM($G383:O383)</f>
        <v>0</v>
      </c>
      <c r="P393" s="122">
        <f>SUM($G383:P383)</f>
        <v>0</v>
      </c>
      <c r="Q393" s="122">
        <f>SUM($G383:Q383)</f>
        <v>0</v>
      </c>
      <c r="R393" s="122">
        <f>SUM($G383:R383)</f>
        <v>0</v>
      </c>
      <c r="S393" s="122">
        <f>SUM($G383:S383)</f>
        <v>0</v>
      </c>
      <c r="T393" s="122">
        <f>SUM($G383:T383)</f>
        <v>0</v>
      </c>
      <c r="U393" s="122">
        <f>SUM($G383:U383)</f>
        <v>0</v>
      </c>
      <c r="V393" s="122">
        <f>SUM($G383:V383)</f>
        <v>0</v>
      </c>
      <c r="W393" s="122">
        <f>SUM($G383:W383)</f>
        <v>0</v>
      </c>
      <c r="X393" s="122">
        <f>SUM($G383:X383)</f>
        <v>0</v>
      </c>
      <c r="Y393" s="122">
        <f>SUM($G383:Y383)</f>
        <v>0</v>
      </c>
      <c r="Z393" s="122">
        <f>SUM($G383:Z383)</f>
        <v>0</v>
      </c>
      <c r="AD393" s="118"/>
      <c r="AE393" s="118"/>
      <c r="AF393" s="118"/>
    </row>
    <row r="394" spans="1:32" customFormat="1" ht="15.75" customHeight="1" x14ac:dyDescent="0.25">
      <c r="A394" s="118"/>
      <c r="B394" s="118"/>
      <c r="C394" s="119"/>
      <c r="E394" s="121" t="s">
        <v>291</v>
      </c>
      <c r="F394" s="122">
        <v>7.9999999999998295E-2</v>
      </c>
      <c r="G394" s="122">
        <f>SUM($G384:G384)</f>
        <v>0</v>
      </c>
      <c r="H394" s="122">
        <f>SUM($G384:H384)</f>
        <v>0</v>
      </c>
      <c r="I394" s="122">
        <f>SUM($G384:I384)</f>
        <v>0</v>
      </c>
      <c r="J394" s="122">
        <f>SUM($G384:J384)</f>
        <v>0</v>
      </c>
      <c r="K394" s="122">
        <f>SUM($G384:K384)</f>
        <v>0</v>
      </c>
      <c r="L394" s="122">
        <f>SUM($G384:L384)</f>
        <v>0</v>
      </c>
      <c r="M394" s="122">
        <f>SUM($G384:M384)</f>
        <v>0</v>
      </c>
      <c r="N394" s="122">
        <f>SUM($G384:N384)</f>
        <v>0</v>
      </c>
      <c r="O394" s="122">
        <f>SUM($G384:O384)</f>
        <v>0</v>
      </c>
      <c r="P394" s="122">
        <f>SUM($G384:P384)</f>
        <v>0</v>
      </c>
      <c r="Q394" s="122">
        <f>SUM($G384:Q384)</f>
        <v>0</v>
      </c>
      <c r="R394" s="122">
        <f>SUM($G384:R384)</f>
        <v>0</v>
      </c>
      <c r="S394" s="122">
        <f>SUM($G384:S384)</f>
        <v>0</v>
      </c>
      <c r="T394" s="122">
        <f>SUM($G384:T384)</f>
        <v>0</v>
      </c>
      <c r="U394" s="122">
        <f>SUM($G384:U384)</f>
        <v>0</v>
      </c>
      <c r="V394" s="122">
        <f>SUM($G384:V384)</f>
        <v>0</v>
      </c>
      <c r="W394" s="122">
        <f>SUM($G384:W384)</f>
        <v>0</v>
      </c>
      <c r="X394" s="122">
        <f>SUM($G384:X384)</f>
        <v>0</v>
      </c>
      <c r="Y394" s="122">
        <f>SUM($G384:Y384)</f>
        <v>0</v>
      </c>
      <c r="Z394" s="122">
        <f>SUM($G384:Z384)</f>
        <v>0</v>
      </c>
      <c r="AD394" s="118"/>
      <c r="AE394" s="118"/>
      <c r="AF394" s="118"/>
    </row>
    <row r="395" spans="1:32" customFormat="1" ht="15.75" customHeight="1" x14ac:dyDescent="0.25">
      <c r="A395" s="118"/>
      <c r="B395" s="118"/>
      <c r="C395" s="119"/>
      <c r="E395" s="121" t="s">
        <v>292</v>
      </c>
      <c r="F395" s="122">
        <v>0</v>
      </c>
      <c r="G395" s="122">
        <f>SUM($G385:G385)</f>
        <v>0</v>
      </c>
      <c r="H395" s="122">
        <f>SUM($G385:H385)</f>
        <v>0</v>
      </c>
      <c r="I395" s="122">
        <f>SUM($G385:I385)</f>
        <v>0</v>
      </c>
      <c r="J395" s="122">
        <f>SUM($G385:J385)</f>
        <v>-285</v>
      </c>
      <c r="K395" s="122">
        <f>SUM($G385:K385)</f>
        <v>-285</v>
      </c>
      <c r="L395" s="122">
        <f>SUM($G385:L385)</f>
        <v>-285</v>
      </c>
      <c r="M395" s="122">
        <f>SUM($G385:M385)</f>
        <v>-285</v>
      </c>
      <c r="N395" s="122">
        <f>SUM($G385:N385)</f>
        <v>-285</v>
      </c>
      <c r="O395" s="122">
        <f>SUM($G385:O385)</f>
        <v>-285</v>
      </c>
      <c r="P395" s="122">
        <f>SUM($G385:P385)</f>
        <v>-285</v>
      </c>
      <c r="Q395" s="122">
        <f>SUM($G385:Q385)</f>
        <v>-285</v>
      </c>
      <c r="R395" s="122">
        <f>SUM($G385:R385)</f>
        <v>-285</v>
      </c>
      <c r="S395" s="122">
        <f>SUM($G385:S385)</f>
        <v>-285</v>
      </c>
      <c r="T395" s="122">
        <f>SUM($G385:T385)</f>
        <v>-285</v>
      </c>
      <c r="U395" s="122">
        <f>SUM($G385:U385)</f>
        <v>-285</v>
      </c>
      <c r="V395" s="122">
        <f>SUM($G385:V385)</f>
        <v>0</v>
      </c>
      <c r="W395" s="122">
        <f>SUM($G385:W385)</f>
        <v>0</v>
      </c>
      <c r="X395" s="122">
        <f>SUM($G385:X385)</f>
        <v>0</v>
      </c>
      <c r="Y395" s="122">
        <f>SUM($G385:Y385)</f>
        <v>0</v>
      </c>
      <c r="Z395" s="122">
        <f>SUM($G385:Z385)</f>
        <v>0</v>
      </c>
      <c r="AD395" s="118"/>
      <c r="AE395" s="118"/>
      <c r="AF395" s="118"/>
    </row>
    <row r="396" spans="1:32" customFormat="1" ht="15.75" customHeight="1" x14ac:dyDescent="0.2">
      <c r="A396" s="118"/>
      <c r="B396" s="118"/>
      <c r="C396" s="119"/>
      <c r="AD396" s="118"/>
      <c r="AE396" s="118"/>
      <c r="AF396" s="118"/>
    </row>
    <row r="397" spans="1:32" customFormat="1" ht="15.75" customHeight="1" x14ac:dyDescent="0.2">
      <c r="A397" s="118"/>
      <c r="B397" s="118"/>
      <c r="C397" s="119"/>
      <c r="AD397" s="118"/>
      <c r="AE397" s="118"/>
      <c r="AF397" s="118"/>
    </row>
    <row r="398" spans="1:32" customFormat="1" ht="15.75" customHeight="1" x14ac:dyDescent="0.2">
      <c r="A398" s="118"/>
      <c r="B398" s="118"/>
      <c r="C398" s="119"/>
      <c r="AD398" s="118"/>
      <c r="AE398" s="118"/>
      <c r="AF398" s="118"/>
    </row>
    <row r="399" spans="1:32" customFormat="1" ht="15.75" customHeight="1" x14ac:dyDescent="0.2">
      <c r="A399" s="118"/>
      <c r="B399" s="118"/>
      <c r="C399" s="119"/>
      <c r="AD399" s="118"/>
      <c r="AE399" s="118"/>
      <c r="AF399" s="118"/>
    </row>
    <row r="400" spans="1:32" customFormat="1" ht="15.75" customHeight="1" x14ac:dyDescent="0.2">
      <c r="A400" s="118"/>
      <c r="B400" s="118"/>
      <c r="C400" s="119"/>
      <c r="AD400" s="118"/>
      <c r="AE400" s="118"/>
      <c r="AF400" s="118"/>
    </row>
    <row r="401" spans="1:33" customFormat="1" ht="15.75" customHeight="1" x14ac:dyDescent="0.2">
      <c r="A401" s="118"/>
      <c r="B401" s="118"/>
      <c r="C401" s="119"/>
      <c r="AD401" s="118"/>
      <c r="AE401" s="118"/>
      <c r="AF401" s="118"/>
    </row>
    <row r="402" spans="1:33" customFormat="1" ht="15.75" customHeight="1" x14ac:dyDescent="0.2">
      <c r="A402" s="118"/>
      <c r="B402" s="118"/>
      <c r="C402" s="119"/>
      <c r="AD402" s="118"/>
      <c r="AE402" s="118"/>
      <c r="AF402" s="118"/>
    </row>
    <row r="403" spans="1:33" customFormat="1" ht="15.75" customHeight="1" x14ac:dyDescent="0.2">
      <c r="A403" s="118"/>
      <c r="B403" s="118"/>
      <c r="C403" s="119"/>
      <c r="AD403" s="118"/>
      <c r="AE403" s="118"/>
      <c r="AF403" s="118"/>
    </row>
    <row r="404" spans="1:33" customFormat="1" ht="15.75" customHeight="1" x14ac:dyDescent="0.2">
      <c r="A404" s="118"/>
      <c r="B404" s="118"/>
      <c r="C404" s="119"/>
      <c r="AD404" s="118"/>
      <c r="AE404" s="118"/>
      <c r="AF404" s="118"/>
    </row>
    <row r="405" spans="1:33" customFormat="1" ht="15.75" customHeight="1" x14ac:dyDescent="0.2">
      <c r="A405" s="118"/>
      <c r="B405" s="118"/>
      <c r="C405" s="119"/>
      <c r="AD405" s="118"/>
      <c r="AE405" s="118"/>
      <c r="AF405" s="118"/>
    </row>
    <row r="406" spans="1:33" customFormat="1" ht="15.75" customHeight="1" x14ac:dyDescent="0.2">
      <c r="A406" s="118"/>
      <c r="B406" s="118"/>
      <c r="C406" s="119"/>
      <c r="AD406" s="118"/>
      <c r="AE406" s="118"/>
      <c r="AF406" s="118"/>
    </row>
    <row r="407" spans="1:33" customFormat="1" ht="15.75" customHeight="1" x14ac:dyDescent="0.2">
      <c r="A407" s="118"/>
      <c r="B407" s="118"/>
      <c r="C407" s="119"/>
      <c r="AD407" s="118"/>
      <c r="AE407" s="118"/>
      <c r="AF407" s="118"/>
    </row>
    <row r="408" spans="1:33" ht="15.75" customHeight="1" x14ac:dyDescent="0.25">
      <c r="A408" s="7"/>
      <c r="B408" s="59"/>
      <c r="C408" s="37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 s="98"/>
      <c r="AA408" s="98"/>
      <c r="AB408" s="98"/>
      <c r="AC408" s="98"/>
      <c r="AD408" s="41"/>
      <c r="AE408" s="41"/>
      <c r="AF408" s="41"/>
      <c r="AG408" s="42"/>
    </row>
    <row r="409" spans="1:33" ht="15.75" customHeight="1" x14ac:dyDescent="0.25">
      <c r="A409" s="7"/>
      <c r="B409" s="59"/>
      <c r="C409" s="37"/>
      <c r="D409" s="51"/>
      <c r="E409" s="123"/>
      <c r="F409" s="98"/>
      <c r="G409" s="98"/>
      <c r="H409" s="42"/>
      <c r="I409" s="42"/>
      <c r="J409" s="42"/>
      <c r="K409" s="42"/>
      <c r="L409" s="42"/>
      <c r="M409" s="42"/>
      <c r="N409" s="42"/>
      <c r="O409" s="42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41"/>
      <c r="AE409" s="41"/>
      <c r="AF409" s="41"/>
      <c r="AG409" s="42"/>
    </row>
    <row r="410" spans="1:33" ht="15.75" customHeight="1" x14ac:dyDescent="0.25">
      <c r="A410" s="7"/>
      <c r="B410" s="59"/>
      <c r="C410" s="37"/>
      <c r="D410" s="51"/>
      <c r="E410" s="123"/>
      <c r="F410" s="98"/>
      <c r="G410" s="98"/>
      <c r="H410" s="42"/>
      <c r="I410" s="42"/>
      <c r="J410" s="42"/>
      <c r="K410" s="42"/>
      <c r="L410" s="42"/>
      <c r="M410" s="42"/>
      <c r="N410" s="42"/>
      <c r="O410" s="42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41"/>
      <c r="AE410" s="41"/>
      <c r="AF410" s="41"/>
      <c r="AG410" s="42"/>
    </row>
    <row r="411" spans="1:33" ht="15.75" customHeight="1" x14ac:dyDescent="0.25">
      <c r="A411" s="7"/>
      <c r="B411" s="7"/>
      <c r="C411" s="37"/>
      <c r="D411" s="51"/>
      <c r="E411" s="123"/>
      <c r="F411" s="98"/>
      <c r="G411" s="98"/>
      <c r="H411" s="42"/>
      <c r="I411" s="42"/>
      <c r="J411" s="42"/>
      <c r="K411" s="42"/>
      <c r="L411" s="42"/>
      <c r="M411" s="42"/>
      <c r="N411" s="42"/>
      <c r="O411" s="42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41"/>
      <c r="AE411" s="41"/>
      <c r="AF411" s="41"/>
      <c r="AG411" s="42"/>
    </row>
    <row r="412" spans="1:33" ht="15.75" customHeight="1" x14ac:dyDescent="0.25">
      <c r="A412" s="7"/>
      <c r="B412" s="7"/>
      <c r="C412" s="37"/>
      <c r="D412" s="51"/>
      <c r="E412" s="123"/>
      <c r="F412" s="98"/>
      <c r="G412" s="98"/>
      <c r="H412" s="42"/>
      <c r="I412" s="42"/>
      <c r="J412" s="42"/>
      <c r="K412" s="42"/>
      <c r="L412" s="42"/>
      <c r="M412" s="42"/>
      <c r="N412" s="42"/>
      <c r="O412" s="42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41"/>
      <c r="AE412" s="41"/>
      <c r="AF412" s="41"/>
      <c r="AG412" s="42"/>
    </row>
    <row r="413" spans="1:33" ht="15.75" customHeight="1" x14ac:dyDescent="0.25">
      <c r="A413" s="7"/>
      <c r="B413" s="7"/>
      <c r="C413" s="37"/>
      <c r="D413" s="51"/>
      <c r="E413" s="123"/>
      <c r="F413" s="98"/>
      <c r="G413" s="98"/>
      <c r="H413" s="42"/>
      <c r="I413" s="42"/>
      <c r="J413" s="42"/>
      <c r="K413" s="42"/>
      <c r="L413" s="42"/>
      <c r="M413" s="42"/>
      <c r="N413" s="42"/>
      <c r="O413" s="42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41"/>
      <c r="AE413" s="41"/>
      <c r="AF413" s="41"/>
      <c r="AG413" s="42"/>
    </row>
    <row r="414" spans="1:33" ht="15.75" customHeight="1" x14ac:dyDescent="0.25">
      <c r="A414" s="7"/>
      <c r="B414" s="7"/>
      <c r="C414" s="37"/>
      <c r="D414" s="51"/>
      <c r="E414" s="123"/>
      <c r="F414" s="98"/>
      <c r="G414" s="98"/>
      <c r="H414" s="42"/>
      <c r="I414" s="42"/>
      <c r="J414" s="42"/>
      <c r="K414" s="42"/>
      <c r="L414" s="42"/>
      <c r="M414" s="42"/>
      <c r="N414" s="42"/>
      <c r="O414" s="42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41"/>
      <c r="AE414" s="41"/>
      <c r="AF414" s="41"/>
      <c r="AG414" s="42"/>
    </row>
    <row r="415" spans="1:33" ht="15.75" customHeight="1" x14ac:dyDescent="0.25">
      <c r="A415" s="7"/>
      <c r="B415" s="7"/>
      <c r="C415" s="37"/>
      <c r="D415" s="51"/>
      <c r="E415" s="123"/>
      <c r="F415" s="98"/>
      <c r="G415" s="98"/>
      <c r="H415" s="42"/>
      <c r="I415" s="42"/>
      <c r="J415" s="42"/>
      <c r="K415" s="42"/>
      <c r="L415" s="42"/>
      <c r="M415" s="42"/>
      <c r="N415" s="42"/>
      <c r="O415" s="42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41"/>
      <c r="AE415" s="41"/>
      <c r="AF415" s="41"/>
      <c r="AG415" s="42"/>
    </row>
    <row r="416" spans="1:33" ht="15.75" customHeight="1" x14ac:dyDescent="0.25">
      <c r="A416" s="7"/>
      <c r="B416" s="7"/>
      <c r="C416" s="37"/>
      <c r="D416" s="51"/>
      <c r="E416" s="123"/>
      <c r="F416" s="98"/>
      <c r="G416" s="98"/>
      <c r="H416" s="42"/>
      <c r="I416" s="42"/>
      <c r="J416" s="42"/>
      <c r="K416" s="42"/>
      <c r="L416" s="42"/>
      <c r="M416" s="42"/>
      <c r="N416" s="42"/>
      <c r="O416" s="42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41"/>
      <c r="AE416" s="41"/>
      <c r="AF416" s="41"/>
      <c r="AG416" s="42"/>
    </row>
    <row r="417" spans="1:33" ht="15.75" customHeight="1" x14ac:dyDescent="0.25">
      <c r="A417" s="7"/>
      <c r="B417" s="7"/>
      <c r="C417" s="37"/>
      <c r="D417" s="51"/>
      <c r="E417" s="123"/>
      <c r="F417" s="98"/>
      <c r="G417" s="98"/>
      <c r="H417" s="42"/>
      <c r="I417" s="42"/>
      <c r="J417" s="42"/>
      <c r="K417" s="42"/>
      <c r="L417" s="42"/>
      <c r="M417" s="42"/>
      <c r="N417" s="42"/>
      <c r="O417" s="42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41"/>
      <c r="AE417" s="41"/>
      <c r="AF417" s="41"/>
      <c r="AG417" s="42"/>
    </row>
    <row r="418" spans="1:33" ht="15.75" customHeight="1" x14ac:dyDescent="0.25">
      <c r="A418" s="7"/>
      <c r="B418" s="7"/>
      <c r="C418" s="37"/>
      <c r="D418" s="51"/>
      <c r="E418" s="123"/>
      <c r="F418" s="98"/>
      <c r="G418" s="98"/>
      <c r="H418" s="42"/>
      <c r="I418" s="42"/>
      <c r="J418" s="42"/>
      <c r="K418" s="42"/>
      <c r="L418" s="42"/>
      <c r="M418" s="42"/>
      <c r="N418" s="42"/>
      <c r="O418" s="42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41"/>
      <c r="AE418" s="41"/>
      <c r="AF418" s="41"/>
      <c r="AG418" s="42"/>
    </row>
    <row r="419" spans="1:33" ht="15.75" customHeight="1" x14ac:dyDescent="0.25">
      <c r="A419" s="7"/>
      <c r="B419" s="7"/>
      <c r="C419" s="37"/>
      <c r="D419" s="51"/>
      <c r="E419" s="123"/>
      <c r="F419" s="98"/>
      <c r="G419" s="98"/>
      <c r="H419" s="42"/>
      <c r="I419" s="42"/>
      <c r="J419" s="42"/>
      <c r="K419" s="42"/>
      <c r="L419" s="42"/>
      <c r="M419" s="42"/>
      <c r="N419" s="42"/>
      <c r="O419" s="42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41"/>
      <c r="AE419" s="41"/>
      <c r="AF419" s="41"/>
      <c r="AG419" s="42"/>
    </row>
    <row r="420" spans="1:33" ht="15.75" customHeight="1" x14ac:dyDescent="0.25">
      <c r="A420" s="7"/>
      <c r="B420" s="7"/>
      <c r="C420" s="37"/>
      <c r="D420" s="51"/>
      <c r="E420" s="123"/>
      <c r="F420" s="98"/>
      <c r="G420" s="98"/>
      <c r="H420" s="42"/>
      <c r="I420" s="42"/>
      <c r="J420" s="42"/>
      <c r="K420" s="42"/>
      <c r="L420" s="42"/>
      <c r="M420" s="42"/>
      <c r="N420" s="42"/>
      <c r="O420" s="42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41"/>
      <c r="AE420" s="41"/>
      <c r="AF420" s="41"/>
      <c r="AG420" s="42"/>
    </row>
    <row r="421" spans="1:33" ht="15.75" customHeight="1" x14ac:dyDescent="0.25">
      <c r="A421" s="7"/>
      <c r="B421" s="7"/>
      <c r="C421" s="37"/>
      <c r="D421" s="51"/>
      <c r="E421" s="123"/>
      <c r="F421" s="98"/>
      <c r="G421" s="98"/>
      <c r="H421" s="42"/>
      <c r="I421" s="42"/>
      <c r="J421" s="42"/>
      <c r="K421" s="42"/>
      <c r="L421" s="42"/>
      <c r="M421" s="42"/>
      <c r="N421" s="42"/>
      <c r="O421" s="42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41"/>
      <c r="AE421" s="41"/>
      <c r="AF421" s="41"/>
      <c r="AG421" s="42"/>
    </row>
    <row r="422" spans="1:33" ht="15.75" customHeight="1" x14ac:dyDescent="0.25">
      <c r="A422" s="7"/>
      <c r="B422" s="7"/>
      <c r="C422" s="37"/>
      <c r="D422" s="51"/>
      <c r="E422" s="123"/>
      <c r="F422" s="98"/>
      <c r="G422" s="98"/>
      <c r="H422" s="42"/>
      <c r="I422" s="42"/>
      <c r="J422" s="42"/>
      <c r="K422" s="42"/>
      <c r="L422" s="42"/>
      <c r="M422" s="42"/>
      <c r="N422" s="42"/>
      <c r="O422" s="42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41"/>
      <c r="AE422" s="41"/>
      <c r="AF422" s="41"/>
      <c r="AG422" s="42"/>
    </row>
    <row r="423" spans="1:33" ht="15.75" customHeight="1" x14ac:dyDescent="0.25">
      <c r="A423" s="7"/>
      <c r="B423" s="7"/>
      <c r="C423" s="37"/>
      <c r="D423" s="51"/>
      <c r="E423" s="123"/>
      <c r="F423" s="123"/>
      <c r="G423" s="98"/>
      <c r="H423" s="98"/>
      <c r="I423" s="42"/>
      <c r="J423" s="42"/>
      <c r="K423" s="42"/>
      <c r="L423" s="42"/>
      <c r="M423" s="42"/>
      <c r="N423" s="42"/>
      <c r="O423" s="42"/>
      <c r="P423" s="42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41"/>
      <c r="AE423" s="41"/>
      <c r="AF423" s="41"/>
      <c r="AG423" s="42"/>
    </row>
    <row r="424" spans="1:33" ht="15.75" customHeight="1" x14ac:dyDescent="0.25">
      <c r="A424" s="7"/>
      <c r="B424" s="7"/>
      <c r="C424" s="37"/>
      <c r="D424" s="51"/>
      <c r="E424" s="123"/>
      <c r="F424" s="123"/>
      <c r="G424" s="98"/>
      <c r="H424" s="98"/>
      <c r="I424" s="42"/>
      <c r="J424" s="42"/>
      <c r="K424" s="42"/>
      <c r="L424" s="42"/>
      <c r="M424" s="42"/>
      <c r="N424" s="42"/>
      <c r="O424" s="42"/>
      <c r="P424" s="42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41"/>
      <c r="AE424" s="41"/>
      <c r="AF424" s="41"/>
      <c r="AG424" s="42"/>
    </row>
    <row r="425" spans="1:33" ht="15.75" customHeight="1" x14ac:dyDescent="0.25">
      <c r="A425" s="7"/>
      <c r="B425" s="7"/>
      <c r="C425" s="37"/>
      <c r="D425" s="51"/>
      <c r="E425" s="123"/>
      <c r="F425" s="123"/>
      <c r="G425" s="98"/>
      <c r="H425" s="98"/>
      <c r="I425" s="42"/>
      <c r="J425" s="42"/>
      <c r="K425" s="42"/>
      <c r="L425" s="42"/>
      <c r="M425" s="42"/>
      <c r="N425" s="42"/>
      <c r="O425" s="42"/>
      <c r="P425" s="42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41"/>
      <c r="AE425" s="41"/>
      <c r="AF425" s="41"/>
      <c r="AG425" s="42"/>
    </row>
    <row r="426" spans="1:33" ht="15.75" customHeight="1" x14ac:dyDescent="0.25">
      <c r="A426" s="7"/>
      <c r="B426" s="7"/>
      <c r="C426" s="37"/>
      <c r="D426" s="51"/>
      <c r="E426" s="123"/>
      <c r="F426" s="123"/>
      <c r="G426" s="98"/>
      <c r="H426" s="98"/>
      <c r="I426" s="42"/>
      <c r="J426" s="42"/>
      <c r="K426" s="42"/>
      <c r="L426" s="42"/>
      <c r="M426" s="42"/>
      <c r="N426" s="42"/>
      <c r="O426" s="42"/>
      <c r="P426" s="42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41"/>
      <c r="AE426" s="41"/>
      <c r="AF426" s="41"/>
      <c r="AG426" s="42"/>
    </row>
    <row r="427" spans="1:33" ht="15.75" customHeight="1" x14ac:dyDescent="0.25">
      <c r="A427" s="7"/>
      <c r="B427" s="7"/>
      <c r="C427" s="37"/>
      <c r="D427" s="51"/>
      <c r="E427" s="123"/>
      <c r="F427" s="123"/>
      <c r="G427" s="98"/>
      <c r="H427" s="98"/>
      <c r="I427" s="42"/>
      <c r="J427" s="42"/>
      <c r="K427" s="42"/>
      <c r="L427" s="42"/>
      <c r="M427" s="42"/>
      <c r="N427" s="42"/>
      <c r="O427" s="42"/>
      <c r="P427" s="42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41"/>
      <c r="AE427" s="41"/>
      <c r="AF427" s="41"/>
      <c r="AG427" s="42"/>
    </row>
    <row r="428" spans="1:33" ht="15.75" customHeight="1" x14ac:dyDescent="0.25">
      <c r="A428" s="7"/>
      <c r="B428" s="7"/>
      <c r="C428" s="37"/>
      <c r="D428" s="51"/>
      <c r="E428" s="123"/>
      <c r="F428" s="123"/>
      <c r="G428" s="98"/>
      <c r="H428" s="98"/>
      <c r="I428" s="42"/>
      <c r="J428" s="42"/>
      <c r="K428" s="42"/>
      <c r="L428" s="42"/>
      <c r="M428" s="42"/>
      <c r="N428" s="42"/>
      <c r="O428" s="42"/>
      <c r="P428" s="42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41"/>
      <c r="AE428" s="41"/>
      <c r="AF428" s="41"/>
      <c r="AG428" s="42"/>
    </row>
    <row r="429" spans="1:33" ht="15.75" customHeight="1" x14ac:dyDescent="0.25">
      <c r="A429" s="7"/>
      <c r="B429" s="7"/>
      <c r="C429" s="37"/>
      <c r="D429" s="51"/>
      <c r="E429" s="123"/>
      <c r="F429" s="123"/>
      <c r="G429" s="98"/>
      <c r="H429" s="98"/>
      <c r="I429" s="42"/>
      <c r="J429" s="42"/>
      <c r="K429" s="42"/>
      <c r="L429" s="42"/>
      <c r="M429" s="42"/>
      <c r="N429" s="42"/>
      <c r="O429" s="42"/>
      <c r="P429" s="42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41"/>
      <c r="AE429" s="41"/>
      <c r="AF429" s="41"/>
      <c r="AG429" s="42"/>
    </row>
    <row r="430" spans="1:33" ht="15.75" customHeight="1" x14ac:dyDescent="0.25">
      <c r="A430" s="7"/>
      <c r="B430" s="7"/>
      <c r="C430" s="37"/>
      <c r="D430" s="51"/>
      <c r="E430" s="123"/>
      <c r="F430" s="123"/>
      <c r="G430" s="98"/>
      <c r="H430" s="98"/>
      <c r="I430" s="42"/>
      <c r="J430" s="42"/>
      <c r="K430" s="42"/>
      <c r="L430" s="42"/>
      <c r="M430" s="42"/>
      <c r="N430" s="42"/>
      <c r="O430" s="42"/>
      <c r="P430" s="42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41"/>
      <c r="AE430" s="41"/>
      <c r="AF430" s="41"/>
      <c r="AG430" s="42"/>
    </row>
    <row r="431" spans="1:33" ht="15.75" customHeight="1" x14ac:dyDescent="0.25">
      <c r="A431" s="7"/>
      <c r="B431" s="7"/>
      <c r="C431" s="37"/>
      <c r="D431" s="51"/>
      <c r="E431" s="123"/>
      <c r="F431" s="123"/>
      <c r="G431" s="98"/>
      <c r="H431" s="98"/>
      <c r="I431" s="42"/>
      <c r="J431" s="42"/>
      <c r="K431" s="42"/>
      <c r="L431" s="42"/>
      <c r="M431" s="42"/>
      <c r="N431" s="42"/>
      <c r="O431" s="42"/>
      <c r="P431" s="42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41"/>
      <c r="AE431" s="41"/>
      <c r="AF431" s="41"/>
      <c r="AG431" s="42"/>
    </row>
    <row r="432" spans="1:33" ht="15.75" customHeight="1" x14ac:dyDescent="0.25">
      <c r="A432" s="7"/>
      <c r="B432" s="7"/>
      <c r="C432" s="37"/>
      <c r="D432" s="51"/>
      <c r="E432" s="123"/>
      <c r="F432" s="123"/>
      <c r="G432" s="98"/>
      <c r="H432" s="98"/>
      <c r="I432" s="42"/>
      <c r="J432" s="42"/>
      <c r="K432" s="42"/>
      <c r="L432" s="42"/>
      <c r="M432" s="42"/>
      <c r="N432" s="42"/>
      <c r="O432" s="42"/>
      <c r="P432" s="42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41"/>
      <c r="AE432" s="41"/>
      <c r="AF432" s="41"/>
      <c r="AG432" s="42"/>
    </row>
    <row r="433" spans="1:33" ht="15.75" customHeight="1" x14ac:dyDescent="0.25">
      <c r="A433" s="7"/>
      <c r="B433" s="7"/>
      <c r="C433" s="37"/>
      <c r="D433" s="51"/>
      <c r="E433" s="123"/>
      <c r="F433" s="123"/>
      <c r="G433" s="98"/>
      <c r="H433" s="98"/>
      <c r="I433" s="42"/>
      <c r="J433" s="42"/>
      <c r="K433" s="42"/>
      <c r="L433" s="42"/>
      <c r="M433" s="42"/>
      <c r="N433" s="42"/>
      <c r="O433" s="42"/>
      <c r="P433" s="42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41"/>
      <c r="AE433" s="41"/>
      <c r="AF433" s="41"/>
      <c r="AG433" s="42"/>
    </row>
    <row r="434" spans="1:33" ht="15.75" customHeight="1" x14ac:dyDescent="0.25">
      <c r="A434" s="7"/>
      <c r="B434" s="7"/>
      <c r="C434" s="37"/>
      <c r="D434" s="51"/>
      <c r="E434" s="123"/>
      <c r="F434" s="123"/>
      <c r="G434" s="98"/>
      <c r="H434" s="98"/>
      <c r="I434" s="42"/>
      <c r="J434" s="42"/>
      <c r="K434" s="42"/>
      <c r="L434" s="42"/>
      <c r="M434" s="42"/>
      <c r="N434" s="42"/>
      <c r="O434" s="42"/>
      <c r="P434" s="42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41"/>
      <c r="AE434" s="41"/>
      <c r="AF434" s="41"/>
      <c r="AG434" s="42"/>
    </row>
    <row r="435" spans="1:33" ht="15.75" customHeight="1" x14ac:dyDescent="0.25">
      <c r="A435" s="7"/>
      <c r="B435" s="7"/>
      <c r="C435" s="37"/>
      <c r="D435" s="51"/>
      <c r="E435" s="124"/>
      <c r="F435" s="124"/>
      <c r="G435" s="98"/>
      <c r="H435" s="98"/>
      <c r="I435" s="42"/>
      <c r="J435" s="42"/>
      <c r="K435" s="42"/>
      <c r="L435" s="42"/>
      <c r="M435" s="42"/>
      <c r="N435" s="42"/>
      <c r="O435" s="42"/>
      <c r="P435" s="42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41"/>
      <c r="AE435" s="41"/>
      <c r="AF435" s="41"/>
      <c r="AG435" s="42"/>
    </row>
    <row r="436" spans="1:33" ht="15.75" customHeight="1" x14ac:dyDescent="0.25">
      <c r="A436" s="7"/>
      <c r="B436" s="7"/>
      <c r="C436" s="37"/>
      <c r="D436" s="51"/>
      <c r="E436" s="124"/>
      <c r="F436" s="124"/>
      <c r="G436" s="98"/>
      <c r="H436" s="98"/>
      <c r="I436" s="42"/>
      <c r="J436" s="42"/>
      <c r="K436" s="42"/>
      <c r="L436" s="42"/>
      <c r="M436" s="42"/>
      <c r="N436" s="42"/>
      <c r="O436" s="42"/>
      <c r="P436" s="42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41"/>
      <c r="AE436" s="41"/>
      <c r="AF436" s="41"/>
      <c r="AG436" s="42"/>
    </row>
    <row r="437" spans="1:33" ht="15.75" customHeight="1" x14ac:dyDescent="0.25">
      <c r="A437" s="7"/>
      <c r="B437" s="7"/>
      <c r="C437" s="37"/>
      <c r="D437" s="51"/>
      <c r="E437" s="124"/>
      <c r="F437" s="124"/>
      <c r="G437" s="98"/>
      <c r="H437" s="98"/>
      <c r="I437" s="42"/>
      <c r="J437" s="42"/>
      <c r="K437" s="42"/>
      <c r="L437" s="42"/>
      <c r="M437" s="42"/>
      <c r="N437" s="42"/>
      <c r="O437" s="42"/>
      <c r="P437" s="42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41"/>
      <c r="AE437" s="41"/>
      <c r="AF437" s="41"/>
      <c r="AG437" s="42"/>
    </row>
    <row r="438" spans="1:33" ht="15.75" customHeight="1" x14ac:dyDescent="0.25">
      <c r="A438" s="7"/>
      <c r="B438" s="7"/>
      <c r="C438" s="37"/>
      <c r="D438" s="51"/>
      <c r="E438" s="124"/>
      <c r="F438" s="124"/>
      <c r="G438" s="98"/>
      <c r="H438" s="98"/>
      <c r="I438" s="42"/>
      <c r="J438" s="42"/>
      <c r="K438" s="42"/>
      <c r="L438" s="42"/>
      <c r="M438" s="42"/>
      <c r="N438" s="42"/>
      <c r="O438" s="42"/>
      <c r="P438" s="42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41"/>
      <c r="AE438" s="41"/>
      <c r="AF438" s="41"/>
      <c r="AG438" s="42"/>
    </row>
    <row r="439" spans="1:33" ht="15.75" customHeight="1" x14ac:dyDescent="0.25">
      <c r="A439" s="7"/>
      <c r="B439" s="7"/>
      <c r="C439" s="37"/>
      <c r="D439" s="51"/>
      <c r="E439" s="124"/>
      <c r="F439" s="124"/>
      <c r="G439" s="98"/>
      <c r="H439" s="98"/>
      <c r="I439" s="42"/>
      <c r="J439" s="42"/>
      <c r="K439" s="42"/>
      <c r="L439" s="42"/>
      <c r="M439" s="42"/>
      <c r="N439" s="42"/>
      <c r="O439" s="42"/>
      <c r="P439" s="42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41"/>
      <c r="AE439" s="41"/>
      <c r="AF439" s="41"/>
      <c r="AG439" s="42"/>
    </row>
    <row r="440" spans="1:33" ht="15.75" customHeight="1" x14ac:dyDescent="0.25">
      <c r="A440" s="7"/>
      <c r="B440" s="7"/>
      <c r="C440" s="37"/>
      <c r="D440" s="51"/>
      <c r="E440" s="124"/>
      <c r="F440" s="124"/>
      <c r="G440" s="98"/>
      <c r="H440" s="98"/>
      <c r="I440" s="42"/>
      <c r="J440" s="42"/>
      <c r="K440" s="42"/>
      <c r="L440" s="42"/>
      <c r="M440" s="42"/>
      <c r="N440" s="42"/>
      <c r="O440" s="42"/>
      <c r="P440" s="42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41"/>
      <c r="AE440" s="41"/>
      <c r="AF440" s="41"/>
      <c r="AG440" s="42"/>
    </row>
    <row r="441" spans="1:33" ht="15.75" customHeight="1" x14ac:dyDescent="0.25">
      <c r="A441" s="7"/>
      <c r="B441" s="7"/>
      <c r="C441" s="37"/>
      <c r="D441" s="51"/>
      <c r="E441" s="124"/>
      <c r="F441" s="124"/>
      <c r="G441" s="98"/>
      <c r="H441" s="98"/>
      <c r="I441" s="42"/>
      <c r="J441" s="42"/>
      <c r="K441" s="42"/>
      <c r="L441" s="42"/>
      <c r="M441" s="42"/>
      <c r="N441" s="42"/>
      <c r="O441" s="42"/>
      <c r="P441" s="42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41"/>
      <c r="AE441" s="41"/>
      <c r="AF441" s="41"/>
      <c r="AG441" s="42"/>
    </row>
    <row r="442" spans="1:33" ht="15.75" customHeight="1" x14ac:dyDescent="0.25">
      <c r="A442" s="7"/>
      <c r="B442" s="7"/>
      <c r="C442" s="37"/>
      <c r="D442" s="51"/>
      <c r="E442" s="124"/>
      <c r="F442" s="124"/>
      <c r="G442" s="98"/>
      <c r="H442" s="98"/>
      <c r="I442" s="42"/>
      <c r="J442" s="42"/>
      <c r="K442" s="42"/>
      <c r="L442" s="42"/>
      <c r="M442" s="42"/>
      <c r="N442" s="42"/>
      <c r="O442" s="42"/>
      <c r="P442" s="42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41"/>
      <c r="AE442" s="41"/>
      <c r="AF442" s="41"/>
      <c r="AG442" s="42"/>
    </row>
    <row r="443" spans="1:33" ht="15.75" customHeight="1" x14ac:dyDescent="0.25">
      <c r="A443" s="7"/>
      <c r="B443" s="7"/>
      <c r="C443" s="37"/>
      <c r="D443" s="51"/>
      <c r="E443" s="124"/>
      <c r="F443" s="124"/>
      <c r="G443" s="98"/>
      <c r="H443" s="98"/>
      <c r="I443" s="42"/>
      <c r="J443" s="42"/>
      <c r="K443" s="42"/>
      <c r="L443" s="42"/>
      <c r="M443" s="42"/>
      <c r="N443" s="42"/>
      <c r="O443" s="42"/>
      <c r="P443" s="42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41"/>
      <c r="AE443" s="41"/>
      <c r="AF443" s="41"/>
      <c r="AG443" s="42"/>
    </row>
    <row r="444" spans="1:33" ht="15.75" customHeight="1" x14ac:dyDescent="0.25">
      <c r="A444" s="7"/>
      <c r="B444" s="7"/>
      <c r="C444" s="37"/>
      <c r="D444" s="51"/>
      <c r="E444" s="124"/>
      <c r="F444" s="124"/>
      <c r="G444" s="98"/>
      <c r="H444" s="98"/>
      <c r="I444" s="42"/>
      <c r="J444" s="42"/>
      <c r="K444" s="42"/>
      <c r="L444" s="42"/>
      <c r="M444" s="42"/>
      <c r="N444" s="42"/>
      <c r="O444" s="42"/>
      <c r="P444" s="42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41"/>
      <c r="AE444" s="41"/>
      <c r="AF444" s="41"/>
      <c r="AG444" s="42"/>
    </row>
    <row r="445" spans="1:33" ht="15.75" customHeight="1" x14ac:dyDescent="0.25">
      <c r="A445" s="7"/>
      <c r="B445" s="7"/>
      <c r="C445" s="37"/>
      <c r="D445" s="51"/>
      <c r="E445" s="124"/>
      <c r="F445" s="124"/>
      <c r="G445" s="98"/>
      <c r="H445" s="98"/>
      <c r="I445" s="42"/>
      <c r="J445" s="42"/>
      <c r="K445" s="42"/>
      <c r="L445" s="42"/>
      <c r="M445" s="42"/>
      <c r="N445" s="42"/>
      <c r="O445" s="42"/>
      <c r="P445" s="42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41"/>
      <c r="AE445" s="41"/>
      <c r="AF445" s="41"/>
      <c r="AG445" s="42"/>
    </row>
    <row r="446" spans="1:33" ht="15.75" customHeight="1" x14ac:dyDescent="0.25">
      <c r="A446" s="7"/>
      <c r="B446" s="7"/>
      <c r="C446" s="37"/>
      <c r="D446" s="51"/>
      <c r="E446" s="124"/>
      <c r="F446" s="124"/>
      <c r="G446" s="98"/>
      <c r="H446" s="98"/>
      <c r="I446" s="42"/>
      <c r="J446" s="42"/>
      <c r="K446" s="42"/>
      <c r="L446" s="42"/>
      <c r="M446" s="42"/>
      <c r="N446" s="42"/>
      <c r="O446" s="42"/>
      <c r="P446" s="42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41"/>
      <c r="AE446" s="41"/>
      <c r="AF446" s="41"/>
      <c r="AG446" s="42"/>
    </row>
    <row r="447" spans="1:33" ht="15.75" customHeight="1" x14ac:dyDescent="0.25">
      <c r="A447" s="7"/>
      <c r="B447" s="7"/>
      <c r="C447" s="37"/>
      <c r="D447" s="51"/>
      <c r="E447" s="124"/>
      <c r="F447" s="124"/>
      <c r="G447" s="98"/>
      <c r="H447" s="98"/>
      <c r="I447" s="42"/>
      <c r="J447" s="42"/>
      <c r="K447" s="42"/>
      <c r="L447" s="42"/>
      <c r="M447" s="42"/>
      <c r="N447" s="42"/>
      <c r="O447" s="42"/>
      <c r="P447" s="42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41"/>
      <c r="AE447" s="41"/>
      <c r="AF447" s="41"/>
      <c r="AG447" s="42"/>
    </row>
    <row r="448" spans="1:33" ht="15.75" customHeight="1" x14ac:dyDescent="0.25">
      <c r="A448" s="7"/>
      <c r="B448" s="7"/>
      <c r="C448" s="37"/>
      <c r="D448" s="51"/>
      <c r="E448" s="124"/>
      <c r="F448" s="124"/>
      <c r="G448" s="98"/>
      <c r="H448" s="98"/>
      <c r="I448" s="42"/>
      <c r="J448" s="42"/>
      <c r="K448" s="42"/>
      <c r="L448" s="42"/>
      <c r="M448" s="42"/>
      <c r="N448" s="42"/>
      <c r="O448" s="42"/>
      <c r="P448" s="42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41"/>
      <c r="AE448" s="41"/>
      <c r="AF448" s="41"/>
      <c r="AG448" s="42"/>
    </row>
    <row r="449" spans="1:33" ht="15.75" customHeight="1" x14ac:dyDescent="0.25">
      <c r="A449" s="7"/>
      <c r="B449" s="7"/>
      <c r="C449" s="37"/>
      <c r="D449" s="51"/>
      <c r="E449" s="124"/>
      <c r="F449" s="124"/>
      <c r="G449" s="98"/>
      <c r="H449" s="98"/>
      <c r="I449" s="42"/>
      <c r="J449" s="42"/>
      <c r="K449" s="42"/>
      <c r="L449" s="42"/>
      <c r="M449" s="42"/>
      <c r="N449" s="42"/>
      <c r="O449" s="42"/>
      <c r="P449" s="42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41"/>
      <c r="AE449" s="41"/>
      <c r="AF449" s="41"/>
      <c r="AG449" s="42"/>
    </row>
    <row r="450" spans="1:33" ht="15.75" customHeight="1" x14ac:dyDescent="0.25">
      <c r="A450" s="7"/>
      <c r="B450" s="7"/>
      <c r="C450" s="37"/>
      <c r="D450" s="51"/>
      <c r="E450" s="124"/>
      <c r="F450" s="124"/>
      <c r="G450" s="98"/>
      <c r="H450" s="98"/>
      <c r="I450" s="42"/>
      <c r="J450" s="42"/>
      <c r="K450" s="42"/>
      <c r="L450" s="42"/>
      <c r="M450" s="42"/>
      <c r="N450" s="42"/>
      <c r="O450" s="42"/>
      <c r="P450" s="42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41"/>
      <c r="AE450" s="41"/>
      <c r="AF450" s="41"/>
      <c r="AG450" s="42"/>
    </row>
    <row r="451" spans="1:33" ht="15.75" customHeight="1" x14ac:dyDescent="0.25">
      <c r="A451" s="7"/>
      <c r="B451" s="7"/>
      <c r="C451" s="37"/>
      <c r="D451" s="51"/>
      <c r="E451" s="124"/>
      <c r="F451" s="124"/>
      <c r="G451" s="98"/>
      <c r="H451" s="98"/>
      <c r="I451" s="42"/>
      <c r="J451" s="42"/>
      <c r="K451" s="42"/>
      <c r="L451" s="42"/>
      <c r="M451" s="42"/>
      <c r="N451" s="42"/>
      <c r="O451" s="42"/>
      <c r="P451" s="42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41"/>
      <c r="AE451" s="41"/>
      <c r="AF451" s="41"/>
      <c r="AG451" s="42"/>
    </row>
    <row r="452" spans="1:33" ht="15.75" customHeight="1" x14ac:dyDescent="0.25">
      <c r="A452" s="7"/>
      <c r="B452" s="7"/>
      <c r="C452" s="37"/>
      <c r="D452" s="51"/>
      <c r="E452" s="124"/>
      <c r="F452" s="124"/>
      <c r="G452" s="98"/>
      <c r="H452" s="98"/>
      <c r="I452" s="42"/>
      <c r="J452" s="42"/>
      <c r="K452" s="42"/>
      <c r="L452" s="42"/>
      <c r="M452" s="42"/>
      <c r="N452" s="42"/>
      <c r="O452" s="42"/>
      <c r="P452" s="42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41"/>
      <c r="AE452" s="41"/>
      <c r="AF452" s="41"/>
      <c r="AG452" s="42"/>
    </row>
    <row r="453" spans="1:33" ht="15.75" customHeight="1" x14ac:dyDescent="0.25">
      <c r="A453" s="7"/>
      <c r="B453" s="7"/>
      <c r="C453" s="37"/>
      <c r="D453" s="51"/>
      <c r="E453" s="124"/>
      <c r="F453" s="124"/>
      <c r="G453" s="98"/>
      <c r="H453" s="98"/>
      <c r="I453" s="42"/>
      <c r="J453" s="42"/>
      <c r="K453" s="42"/>
      <c r="L453" s="42"/>
      <c r="M453" s="42"/>
      <c r="N453" s="42"/>
      <c r="O453" s="42"/>
      <c r="P453" s="42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41"/>
      <c r="AE453" s="41"/>
      <c r="AF453" s="41"/>
      <c r="AG453" s="42"/>
    </row>
    <row r="454" spans="1:33" ht="15.75" customHeight="1" x14ac:dyDescent="0.25">
      <c r="A454" s="7"/>
      <c r="B454" s="7"/>
      <c r="C454" s="37"/>
      <c r="D454" s="51"/>
      <c r="E454" s="124"/>
      <c r="F454" s="124"/>
      <c r="G454" s="98"/>
      <c r="H454" s="98"/>
      <c r="I454" s="42"/>
      <c r="J454" s="42"/>
      <c r="K454" s="42"/>
      <c r="L454" s="42"/>
      <c r="M454" s="42"/>
      <c r="N454" s="42"/>
      <c r="O454" s="42"/>
      <c r="P454" s="42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41"/>
      <c r="AE454" s="41"/>
      <c r="AF454" s="41"/>
      <c r="AG454" s="42"/>
    </row>
    <row r="455" spans="1:33" ht="15.75" customHeight="1" x14ac:dyDescent="0.25">
      <c r="A455" s="7"/>
      <c r="B455" s="7"/>
      <c r="C455" s="37"/>
      <c r="D455" s="51"/>
      <c r="E455" s="124"/>
      <c r="F455" s="124"/>
      <c r="G455" s="98"/>
      <c r="H455" s="98"/>
      <c r="I455" s="42"/>
      <c r="J455" s="42"/>
      <c r="K455" s="42"/>
      <c r="L455" s="42"/>
      <c r="M455" s="42"/>
      <c r="N455" s="42"/>
      <c r="O455" s="42"/>
      <c r="P455" s="42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41"/>
      <c r="AE455" s="41"/>
      <c r="AF455" s="41"/>
      <c r="AG455" s="42"/>
    </row>
    <row r="456" spans="1:33" ht="15.75" customHeight="1" x14ac:dyDescent="0.25">
      <c r="A456" s="7"/>
      <c r="B456" s="7"/>
      <c r="C456" s="37"/>
      <c r="D456" s="51"/>
      <c r="E456" s="124"/>
      <c r="F456" s="124"/>
      <c r="G456" s="98"/>
      <c r="H456" s="98"/>
      <c r="I456" s="42"/>
      <c r="J456" s="42"/>
      <c r="K456" s="42"/>
      <c r="L456" s="42"/>
      <c r="M456" s="42"/>
      <c r="N456" s="42"/>
      <c r="O456" s="42"/>
      <c r="P456" s="42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41"/>
      <c r="AE456" s="41"/>
      <c r="AF456" s="41"/>
      <c r="AG456" s="42"/>
    </row>
    <row r="457" spans="1:33" ht="15.75" customHeight="1" x14ac:dyDescent="0.25">
      <c r="A457" s="7"/>
      <c r="B457" s="7"/>
      <c r="C457" s="37"/>
      <c r="D457" s="51"/>
      <c r="E457" s="124"/>
      <c r="F457" s="124"/>
      <c r="G457" s="98"/>
      <c r="H457" s="98"/>
      <c r="I457" s="42"/>
      <c r="J457" s="42"/>
      <c r="K457" s="42"/>
      <c r="L457" s="42"/>
      <c r="M457" s="42"/>
      <c r="N457" s="42"/>
      <c r="O457" s="42"/>
      <c r="P457" s="42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41"/>
      <c r="AE457" s="41"/>
      <c r="AF457" s="41"/>
      <c r="AG457" s="42"/>
    </row>
    <row r="458" spans="1:33" ht="15.75" customHeight="1" x14ac:dyDescent="0.25">
      <c r="A458" s="7"/>
      <c r="B458" s="7"/>
      <c r="C458" s="37"/>
      <c r="D458" s="51"/>
      <c r="E458" s="124"/>
      <c r="F458" s="124"/>
      <c r="G458" s="98"/>
      <c r="H458" s="98"/>
      <c r="I458" s="42"/>
      <c r="J458" s="42"/>
      <c r="K458" s="42"/>
      <c r="L458" s="42"/>
      <c r="M458" s="42"/>
      <c r="N458" s="42"/>
      <c r="O458" s="42"/>
      <c r="P458" s="42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41"/>
      <c r="AE458" s="41"/>
      <c r="AF458" s="41"/>
      <c r="AG458" s="42"/>
    </row>
    <row r="459" spans="1:33" ht="15.75" customHeight="1" x14ac:dyDescent="0.25">
      <c r="A459" s="7"/>
      <c r="B459" s="7"/>
      <c r="C459" s="37"/>
      <c r="D459" s="100"/>
      <c r="E459" s="125"/>
      <c r="F459" s="125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41"/>
      <c r="AE459" s="41"/>
      <c r="AF459" s="41"/>
      <c r="AG459" s="42"/>
    </row>
    <row r="460" spans="1:33" ht="15.75" customHeight="1" x14ac:dyDescent="0.25">
      <c r="A460" s="7"/>
      <c r="B460" s="7"/>
      <c r="C460" s="37"/>
      <c r="D460" s="100"/>
      <c r="E460" s="125"/>
      <c r="F460" s="125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41"/>
      <c r="AE460" s="41"/>
      <c r="AF460" s="41"/>
      <c r="AG460" s="42"/>
    </row>
    <row r="461" spans="1:33" ht="15.75" customHeight="1" x14ac:dyDescent="0.25">
      <c r="A461" s="7"/>
      <c r="B461" s="7"/>
      <c r="C461" s="37"/>
      <c r="D461" s="100"/>
      <c r="E461" s="125"/>
      <c r="F461" s="125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41"/>
      <c r="AE461" s="41"/>
      <c r="AF461" s="41"/>
      <c r="AG461" s="42"/>
    </row>
    <row r="462" spans="1:33" ht="15.75" customHeight="1" x14ac:dyDescent="0.25">
      <c r="A462" s="7"/>
      <c r="B462" s="7"/>
      <c r="C462" s="37"/>
      <c r="D462" s="100"/>
      <c r="E462" s="125"/>
      <c r="F462" s="125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41"/>
      <c r="AE462" s="41"/>
      <c r="AF462" s="41"/>
      <c r="AG462" s="42"/>
    </row>
    <row r="463" spans="1:33" ht="15.75" customHeight="1" x14ac:dyDescent="0.25">
      <c r="A463" s="7"/>
      <c r="B463" s="7"/>
      <c r="C463" s="37"/>
      <c r="D463" s="100"/>
      <c r="E463" s="125"/>
      <c r="F463" s="125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41"/>
      <c r="AE463" s="41"/>
      <c r="AF463" s="41"/>
      <c r="AG463" s="42"/>
    </row>
    <row r="464" spans="1:33" ht="15.75" customHeight="1" x14ac:dyDescent="0.25">
      <c r="A464" s="7"/>
      <c r="B464" s="7"/>
      <c r="C464" s="37"/>
      <c r="D464" s="100"/>
      <c r="E464" s="125"/>
      <c r="F464" s="125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41"/>
      <c r="AE464" s="41"/>
      <c r="AF464" s="41"/>
      <c r="AG464" s="42"/>
    </row>
    <row r="465" spans="1:33" ht="15.75" customHeight="1" x14ac:dyDescent="0.25">
      <c r="A465" s="7"/>
      <c r="B465" s="7"/>
      <c r="C465" s="37"/>
      <c r="D465" s="100"/>
      <c r="E465" s="125"/>
      <c r="F465" s="125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41"/>
      <c r="AE465" s="41"/>
      <c r="AF465" s="41"/>
      <c r="AG465" s="42"/>
    </row>
    <row r="466" spans="1:33" ht="15.75" customHeight="1" x14ac:dyDescent="0.25">
      <c r="A466" s="7"/>
      <c r="B466" s="7"/>
      <c r="C466" s="37"/>
      <c r="D466" s="100"/>
      <c r="E466" s="125"/>
      <c r="F466" s="125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41"/>
      <c r="AE466" s="41"/>
      <c r="AF466" s="41"/>
      <c r="AG466" s="42"/>
    </row>
    <row r="467" spans="1:33" ht="15.75" customHeight="1" x14ac:dyDescent="0.25">
      <c r="A467" s="7"/>
      <c r="B467" s="7"/>
      <c r="C467" s="37"/>
      <c r="D467" s="100"/>
      <c r="E467" s="125"/>
      <c r="F467" s="125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41"/>
      <c r="AE467" s="41"/>
      <c r="AF467" s="41"/>
      <c r="AG467" s="42"/>
    </row>
    <row r="468" spans="1:33" ht="15.75" customHeight="1" x14ac:dyDescent="0.25">
      <c r="A468" s="7"/>
      <c r="B468" s="7"/>
      <c r="C468" s="37"/>
      <c r="D468" s="100"/>
      <c r="E468" s="125"/>
      <c r="F468" s="125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41"/>
      <c r="AE468" s="41"/>
      <c r="AF468" s="41"/>
      <c r="AG468" s="42"/>
    </row>
    <row r="469" spans="1:33" ht="15.75" customHeight="1" x14ac:dyDescent="0.25">
      <c r="A469" s="7"/>
      <c r="B469" s="7"/>
      <c r="C469" s="37"/>
      <c r="D469" s="100"/>
      <c r="E469" s="125"/>
      <c r="F469" s="125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41"/>
      <c r="AE469" s="41"/>
      <c r="AF469" s="41"/>
      <c r="AG469" s="42"/>
    </row>
    <row r="470" spans="1:33" ht="15.75" customHeight="1" x14ac:dyDescent="0.25">
      <c r="A470" s="7"/>
      <c r="B470" s="7"/>
      <c r="C470" s="37"/>
      <c r="D470" s="100"/>
      <c r="E470" s="125"/>
      <c r="F470" s="125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41"/>
      <c r="AE470" s="41"/>
      <c r="AF470" s="41"/>
      <c r="AG470" s="42"/>
    </row>
    <row r="471" spans="1:33" ht="15.75" customHeight="1" x14ac:dyDescent="0.25">
      <c r="A471" s="7"/>
      <c r="B471" s="7"/>
      <c r="C471" s="37"/>
      <c r="D471" s="100"/>
      <c r="E471" s="125"/>
      <c r="F471" s="125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41"/>
      <c r="AE471" s="41"/>
      <c r="AF471" s="41"/>
      <c r="AG471" s="42"/>
    </row>
    <row r="472" spans="1:33" ht="15.75" customHeight="1" x14ac:dyDescent="0.25">
      <c r="A472" s="7"/>
      <c r="B472" s="7"/>
      <c r="C472" s="37"/>
      <c r="D472" s="100"/>
      <c r="E472" s="125"/>
      <c r="F472" s="125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41"/>
      <c r="AE472" s="41"/>
      <c r="AF472" s="41"/>
      <c r="AG472" s="42"/>
    </row>
    <row r="473" spans="1:33" ht="15.75" customHeight="1" x14ac:dyDescent="0.25">
      <c r="A473" s="7"/>
      <c r="B473" s="7"/>
      <c r="C473" s="37"/>
      <c r="D473" s="100"/>
      <c r="E473" s="125"/>
      <c r="F473" s="125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41"/>
      <c r="AE473" s="41"/>
      <c r="AF473" s="41"/>
      <c r="AG473" s="42"/>
    </row>
    <row r="474" spans="1:33" ht="15.75" customHeight="1" x14ac:dyDescent="0.25">
      <c r="A474" s="7"/>
      <c r="B474" s="7"/>
      <c r="C474" s="37"/>
      <c r="D474" s="100"/>
      <c r="E474" s="125"/>
      <c r="F474" s="125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41"/>
      <c r="AE474" s="41"/>
      <c r="AF474" s="41"/>
      <c r="AG474" s="42"/>
    </row>
    <row r="475" spans="1:33" ht="15.75" customHeight="1" x14ac:dyDescent="0.25">
      <c r="A475" s="7"/>
      <c r="B475" s="7"/>
      <c r="C475" s="37"/>
      <c r="D475" s="100"/>
      <c r="E475" s="125"/>
      <c r="F475" s="125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41"/>
      <c r="AE475" s="41"/>
      <c r="AF475" s="41"/>
      <c r="AG475" s="42"/>
    </row>
    <row r="476" spans="1:33" ht="15.75" customHeight="1" x14ac:dyDescent="0.25">
      <c r="A476" s="7"/>
      <c r="B476" s="7"/>
      <c r="C476" s="37"/>
      <c r="D476" s="100"/>
      <c r="E476" s="125"/>
      <c r="F476" s="125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41"/>
      <c r="AE476" s="41"/>
      <c r="AF476" s="41"/>
      <c r="AG476" s="42"/>
    </row>
    <row r="477" spans="1:33" ht="15.75" customHeight="1" x14ac:dyDescent="0.25">
      <c r="A477" s="7"/>
      <c r="B477" s="7"/>
      <c r="C477" s="37"/>
      <c r="D477" s="100"/>
      <c r="E477" s="125"/>
      <c r="F477" s="125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41"/>
      <c r="AE477" s="41"/>
      <c r="AF477" s="41"/>
      <c r="AG477" s="42"/>
    </row>
    <row r="478" spans="1:33" ht="15.75" customHeight="1" x14ac:dyDescent="0.25">
      <c r="A478" s="7"/>
      <c r="B478" s="7"/>
      <c r="C478" s="37"/>
      <c r="D478" s="100"/>
      <c r="E478" s="125"/>
      <c r="F478" s="125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41"/>
      <c r="AE478" s="41"/>
      <c r="AF478" s="41"/>
      <c r="AG478" s="42"/>
    </row>
    <row r="479" spans="1:33" ht="15.75" customHeight="1" x14ac:dyDescent="0.25">
      <c r="D479" s="100"/>
      <c r="E479" s="125"/>
      <c r="F479" s="125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41"/>
      <c r="AE479" s="41"/>
      <c r="AF479" s="41"/>
      <c r="AG479" s="42"/>
    </row>
    <row r="480" spans="1:33" ht="15.75" customHeight="1" x14ac:dyDescent="0.25">
      <c r="D480" s="100"/>
      <c r="E480" s="125"/>
      <c r="F480" s="125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41"/>
      <c r="AE480" s="41"/>
      <c r="AF480" s="41"/>
      <c r="AG480" s="42"/>
    </row>
    <row r="481" spans="4:33" ht="15.75" customHeight="1" x14ac:dyDescent="0.25">
      <c r="D481" s="100"/>
      <c r="E481" s="125"/>
      <c r="F481" s="125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41"/>
      <c r="AE481" s="41"/>
      <c r="AF481" s="41"/>
      <c r="AG481" s="42"/>
    </row>
    <row r="482" spans="4:33" ht="15.75" customHeight="1" x14ac:dyDescent="0.25">
      <c r="D482" s="100"/>
      <c r="E482" s="125"/>
      <c r="F482" s="125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41"/>
      <c r="AE482" s="41"/>
      <c r="AF482" s="41"/>
      <c r="AG482" s="42"/>
    </row>
    <row r="483" spans="4:33" ht="15.75" customHeight="1" x14ac:dyDescent="0.25">
      <c r="D483" s="100"/>
      <c r="E483" s="125"/>
      <c r="F483" s="125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41"/>
      <c r="AE483" s="41"/>
      <c r="AF483" s="41"/>
      <c r="AG483" s="42"/>
    </row>
    <row r="484" spans="4:33" ht="15.75" customHeight="1" x14ac:dyDescent="0.25">
      <c r="D484" s="100"/>
      <c r="E484" s="125"/>
      <c r="F484" s="125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41"/>
      <c r="AE484" s="41"/>
      <c r="AF484" s="41"/>
      <c r="AG484" s="42"/>
    </row>
    <row r="485" spans="4:33" ht="15.75" customHeight="1" x14ac:dyDescent="0.25">
      <c r="D485" s="100"/>
      <c r="E485" s="125"/>
      <c r="F485" s="125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41"/>
      <c r="AE485" s="41"/>
      <c r="AF485" s="41"/>
      <c r="AG485" s="42"/>
    </row>
    <row r="486" spans="4:33" ht="15.75" customHeight="1" x14ac:dyDescent="0.25">
      <c r="D486" s="100"/>
      <c r="E486" s="125"/>
      <c r="F486" s="125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41"/>
      <c r="AE486" s="41"/>
      <c r="AF486" s="41"/>
      <c r="AG486" s="42"/>
    </row>
    <row r="487" spans="4:33" ht="15.75" customHeight="1" x14ac:dyDescent="0.25">
      <c r="D487" s="100"/>
      <c r="E487" s="125"/>
      <c r="F487" s="125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41"/>
      <c r="AE487" s="41"/>
      <c r="AF487" s="41"/>
      <c r="AG487" s="42"/>
    </row>
    <row r="488" spans="4:33" ht="15.75" customHeight="1" x14ac:dyDescent="0.25">
      <c r="D488" s="100"/>
      <c r="E488" s="125"/>
      <c r="F488" s="125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41"/>
      <c r="AE488" s="41"/>
      <c r="AF488" s="41"/>
      <c r="AG488" s="42"/>
    </row>
    <row r="489" spans="4:33" ht="15.75" customHeight="1" x14ac:dyDescent="0.25">
      <c r="D489" s="100"/>
      <c r="E489" s="125"/>
      <c r="F489" s="125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41"/>
      <c r="AE489" s="41"/>
      <c r="AF489" s="41"/>
      <c r="AG489" s="42"/>
    </row>
    <row r="490" spans="4:33" ht="15.75" customHeight="1" x14ac:dyDescent="0.25">
      <c r="D490" s="100"/>
      <c r="E490" s="125"/>
      <c r="F490" s="125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41"/>
      <c r="AE490" s="41"/>
      <c r="AF490" s="41"/>
      <c r="AG490" s="42"/>
    </row>
    <row r="491" spans="4:33" ht="15.75" customHeight="1" x14ac:dyDescent="0.25">
      <c r="D491" s="100"/>
      <c r="E491" s="125"/>
      <c r="F491" s="125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41"/>
      <c r="AE491" s="41"/>
      <c r="AF491" s="41"/>
      <c r="AG491" s="42"/>
    </row>
    <row r="492" spans="4:33" ht="15.75" customHeight="1" x14ac:dyDescent="0.25">
      <c r="D492" s="100"/>
      <c r="E492" s="125"/>
      <c r="F492" s="125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41"/>
      <c r="AE492" s="41"/>
      <c r="AF492" s="41"/>
      <c r="AG492" s="42"/>
    </row>
    <row r="493" spans="4:33" ht="15.75" customHeight="1" x14ac:dyDescent="0.25">
      <c r="D493" s="100"/>
      <c r="E493" s="125"/>
      <c r="F493" s="125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41"/>
      <c r="AE493" s="41"/>
      <c r="AF493" s="41"/>
      <c r="AG493" s="42"/>
    </row>
    <row r="494" spans="4:33" ht="15.75" customHeight="1" x14ac:dyDescent="0.25">
      <c r="D494" s="100"/>
      <c r="E494" s="125"/>
      <c r="F494" s="125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41"/>
      <c r="AE494" s="41"/>
      <c r="AF494" s="41"/>
      <c r="AG494" s="42"/>
    </row>
    <row r="495" spans="4:33" ht="15.75" customHeight="1" x14ac:dyDescent="0.25">
      <c r="D495" s="100"/>
      <c r="E495" s="125"/>
      <c r="F495" s="125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41"/>
      <c r="AE495" s="41"/>
      <c r="AF495" s="41"/>
      <c r="AG495" s="42"/>
    </row>
    <row r="496" spans="4:33" ht="15.75" customHeight="1" x14ac:dyDescent="0.25">
      <c r="D496" s="100"/>
      <c r="E496" s="125"/>
      <c r="F496" s="125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41"/>
      <c r="AE496" s="41"/>
      <c r="AF496" s="41"/>
      <c r="AG496" s="42"/>
    </row>
    <row r="497" spans="4:33" ht="15.75" customHeight="1" x14ac:dyDescent="0.25">
      <c r="D497" s="100"/>
      <c r="E497" s="125"/>
      <c r="F497" s="125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41"/>
      <c r="AE497" s="41"/>
      <c r="AF497" s="41"/>
      <c r="AG497" s="42"/>
    </row>
    <row r="498" spans="4:33" ht="15.75" customHeight="1" x14ac:dyDescent="0.25">
      <c r="D498" s="100"/>
      <c r="E498" s="125"/>
      <c r="F498" s="125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41"/>
      <c r="AE498" s="41"/>
      <c r="AF498" s="41"/>
      <c r="AG498" s="42"/>
    </row>
    <row r="499" spans="4:33" ht="15.75" customHeight="1" x14ac:dyDescent="0.25">
      <c r="AE499" s="41"/>
      <c r="AF499" s="41"/>
      <c r="AG499" s="42"/>
    </row>
    <row r="500" spans="4:33" ht="15.75" customHeight="1" x14ac:dyDescent="0.25">
      <c r="AE500" s="41"/>
      <c r="AF500" s="41"/>
      <c r="AG500" s="42"/>
    </row>
    <row r="501" spans="4:33" ht="15.75" customHeight="1" x14ac:dyDescent="0.25">
      <c r="AE501" s="41"/>
      <c r="AF501" s="41"/>
      <c r="AG501" s="42"/>
    </row>
    <row r="502" spans="4:33" ht="15.75" customHeight="1" x14ac:dyDescent="0.25">
      <c r="AE502" s="41"/>
      <c r="AF502" s="41"/>
      <c r="AG502" s="42"/>
    </row>
    <row r="503" spans="4:33" ht="15.75" customHeight="1" x14ac:dyDescent="0.25">
      <c r="AE503" s="41"/>
      <c r="AF503" s="41"/>
      <c r="AG503" s="42"/>
    </row>
    <row r="504" spans="4:33" ht="15.75" customHeight="1" x14ac:dyDescent="0.25">
      <c r="AE504" s="41"/>
      <c r="AF504" s="41"/>
      <c r="AG504" s="42"/>
    </row>
    <row r="505" spans="4:33" ht="15.75" customHeight="1" x14ac:dyDescent="0.25">
      <c r="AE505" s="41"/>
      <c r="AF505" s="41"/>
      <c r="AG505" s="42"/>
    </row>
    <row r="506" spans="4:33" ht="15.75" customHeight="1" x14ac:dyDescent="0.25">
      <c r="AE506" s="41"/>
      <c r="AF506" s="41"/>
      <c r="AG506" s="42"/>
    </row>
    <row r="507" spans="4:33" ht="15.75" customHeight="1" x14ac:dyDescent="0.25">
      <c r="AE507" s="41"/>
      <c r="AF507" s="41"/>
      <c r="AG507" s="42"/>
    </row>
    <row r="508" spans="4:33" ht="15.75" customHeight="1" x14ac:dyDescent="0.25">
      <c r="AE508" s="41"/>
      <c r="AF508" s="41"/>
      <c r="AG508" s="42"/>
    </row>
    <row r="509" spans="4:33" ht="15.75" customHeight="1" x14ac:dyDescent="0.25">
      <c r="AE509" s="41"/>
      <c r="AF509" s="41"/>
      <c r="AG509" s="42"/>
    </row>
    <row r="510" spans="4:33" ht="15.75" customHeight="1" x14ac:dyDescent="0.25">
      <c r="AE510" s="41"/>
      <c r="AF510" s="41"/>
      <c r="AG510" s="42"/>
    </row>
    <row r="511" spans="4:33" ht="15.75" customHeight="1" x14ac:dyDescent="0.25">
      <c r="AE511" s="41"/>
      <c r="AF511" s="41"/>
      <c r="AG511" s="42"/>
    </row>
    <row r="512" spans="4:33" ht="15.75" customHeight="1" x14ac:dyDescent="0.25">
      <c r="AE512" s="41"/>
      <c r="AF512" s="41"/>
      <c r="AG512" s="42"/>
    </row>
    <row r="513" spans="31:33" ht="15.75" customHeight="1" x14ac:dyDescent="0.25">
      <c r="AE513" s="41"/>
      <c r="AF513" s="41"/>
      <c r="AG513" s="42"/>
    </row>
    <row r="514" spans="31:33" ht="15.75" customHeight="1" x14ac:dyDescent="0.25">
      <c r="AE514" s="41"/>
      <c r="AF514" s="41"/>
      <c r="AG514" s="42"/>
    </row>
    <row r="515" spans="31:33" ht="15.75" customHeight="1" x14ac:dyDescent="0.25">
      <c r="AE515" s="41"/>
      <c r="AF515" s="41"/>
      <c r="AG515" s="42"/>
    </row>
    <row r="516" spans="31:33" ht="15.75" customHeight="1" x14ac:dyDescent="0.25">
      <c r="AE516" s="41"/>
      <c r="AF516" s="41"/>
      <c r="AG516" s="42"/>
    </row>
    <row r="517" spans="31:33" ht="15.75" customHeight="1" x14ac:dyDescent="0.25">
      <c r="AE517" s="41"/>
      <c r="AF517" s="41"/>
      <c r="AG517" s="42"/>
    </row>
    <row r="518" spans="31:33" ht="15.75" customHeight="1" x14ac:dyDescent="0.25">
      <c r="AE518" s="41"/>
      <c r="AF518" s="41"/>
      <c r="AG518" s="42"/>
    </row>
    <row r="519" spans="31:33" ht="15.75" customHeight="1" x14ac:dyDescent="0.25">
      <c r="AE519" s="41"/>
      <c r="AF519" s="41"/>
      <c r="AG519" s="42"/>
    </row>
  </sheetData>
  <autoFilter ref="C6:C384">
    <filterColumn colId="0">
      <customFilters>
        <customFilter operator="notEqual" val="hide"/>
      </customFilters>
    </filterColumn>
  </autoFilter>
  <conditionalFormatting sqref="F350">
    <cfRule type="cellIs" dxfId="40" priority="39" stopIfTrue="1" operator="equal">
      <formula>"FP"</formula>
    </cfRule>
    <cfRule type="cellIs" dxfId="39" priority="40" stopIfTrue="1" operator="equal">
      <formula>"FE"</formula>
    </cfRule>
  </conditionalFormatting>
  <conditionalFormatting sqref="D4:F4 D3">
    <cfRule type="expression" dxfId="38" priority="41" stopIfTrue="1">
      <formula>ROUND($G$395,0)&lt;&gt;0</formula>
    </cfRule>
  </conditionalFormatting>
  <conditionalFormatting sqref="F33:F47 F245:F248 F50:F88 F90:F131 F227:F242 F250:F272 F7:F31 F224 F136:F217 F277:F349">
    <cfRule type="cellIs" dxfId="37" priority="36" stopIfTrue="1" operator="equal">
      <formula>"FP"</formula>
    </cfRule>
    <cfRule type="cellIs" dxfId="36" priority="37" stopIfTrue="1" operator="equal">
      <formula>"FE"</formula>
    </cfRule>
  </conditionalFormatting>
  <conditionalFormatting sqref="E5">
    <cfRule type="expression" dxfId="35" priority="38" stopIfTrue="1">
      <formula>ROUND($G$379,0)&lt;&gt;0</formula>
    </cfRule>
  </conditionalFormatting>
  <conditionalFormatting sqref="F49">
    <cfRule type="cellIs" dxfId="34" priority="34" stopIfTrue="1" operator="equal">
      <formula>"FP"</formula>
    </cfRule>
    <cfRule type="cellIs" dxfId="33" priority="35" stopIfTrue="1" operator="equal">
      <formula>"FE"</formula>
    </cfRule>
  </conditionalFormatting>
  <conditionalFormatting sqref="F244">
    <cfRule type="cellIs" dxfId="32" priority="32" stopIfTrue="1" operator="equal">
      <formula>"FP"</formula>
    </cfRule>
    <cfRule type="cellIs" dxfId="31" priority="33" stopIfTrue="1" operator="equal">
      <formula>"FE"</formula>
    </cfRule>
  </conditionalFormatting>
  <conditionalFormatting sqref="F226">
    <cfRule type="cellIs" dxfId="30" priority="30" stopIfTrue="1" operator="equal">
      <formula>"FP"</formula>
    </cfRule>
    <cfRule type="cellIs" dxfId="29" priority="31" stopIfTrue="1" operator="equal">
      <formula>"FE"</formula>
    </cfRule>
  </conditionalFormatting>
  <conditionalFormatting sqref="F32">
    <cfRule type="cellIs" dxfId="28" priority="28" stopIfTrue="1" operator="equal">
      <formula>"FP"</formula>
    </cfRule>
    <cfRule type="cellIs" dxfId="27" priority="29" stopIfTrue="1" operator="equal">
      <formula>"FE"</formula>
    </cfRule>
  </conditionalFormatting>
  <conditionalFormatting sqref="F243">
    <cfRule type="cellIs" dxfId="26" priority="26" stopIfTrue="1" operator="equal">
      <formula>"FP"</formula>
    </cfRule>
    <cfRule type="cellIs" dxfId="25" priority="27" stopIfTrue="1" operator="equal">
      <formula>"FE"</formula>
    </cfRule>
  </conditionalFormatting>
  <conditionalFormatting sqref="F225">
    <cfRule type="cellIs" dxfId="24" priority="24" stopIfTrue="1" operator="equal">
      <formula>"FP"</formula>
    </cfRule>
    <cfRule type="cellIs" dxfId="23" priority="25" stopIfTrue="1" operator="equal">
      <formula>"FE"</formula>
    </cfRule>
  </conditionalFormatting>
  <conditionalFormatting sqref="F48">
    <cfRule type="cellIs" dxfId="22" priority="22" stopIfTrue="1" operator="equal">
      <formula>"FP"</formula>
    </cfRule>
    <cfRule type="cellIs" dxfId="21" priority="23" stopIfTrue="1" operator="equal">
      <formula>"FE"</formula>
    </cfRule>
  </conditionalFormatting>
  <conditionalFormatting sqref="F218">
    <cfRule type="cellIs" dxfId="20" priority="20" stopIfTrue="1" operator="equal">
      <formula>"FP"</formula>
    </cfRule>
    <cfRule type="cellIs" dxfId="19" priority="21" stopIfTrue="1" operator="equal">
      <formula>"FE"</formula>
    </cfRule>
  </conditionalFormatting>
  <conditionalFormatting sqref="F219">
    <cfRule type="cellIs" dxfId="18" priority="18" stopIfTrue="1" operator="equal">
      <formula>"FP"</formula>
    </cfRule>
    <cfRule type="cellIs" dxfId="17" priority="19" stopIfTrue="1" operator="equal">
      <formula>"FE"</formula>
    </cfRule>
  </conditionalFormatting>
  <conditionalFormatting sqref="F220">
    <cfRule type="cellIs" dxfId="16" priority="16" stopIfTrue="1" operator="equal">
      <formula>"FP"</formula>
    </cfRule>
    <cfRule type="cellIs" dxfId="15" priority="17" stopIfTrue="1" operator="equal">
      <formula>"FE"</formula>
    </cfRule>
  </conditionalFormatting>
  <conditionalFormatting sqref="F221">
    <cfRule type="cellIs" dxfId="14" priority="14" stopIfTrue="1" operator="equal">
      <formula>"FP"</formula>
    </cfRule>
    <cfRule type="cellIs" dxfId="13" priority="15" stopIfTrue="1" operator="equal">
      <formula>"FE"</formula>
    </cfRule>
  </conditionalFormatting>
  <conditionalFormatting sqref="F222">
    <cfRule type="cellIs" dxfId="12" priority="12" stopIfTrue="1" operator="equal">
      <formula>"FP"</formula>
    </cfRule>
    <cfRule type="cellIs" dxfId="11" priority="13" stopIfTrue="1" operator="equal">
      <formula>"FE"</formula>
    </cfRule>
  </conditionalFormatting>
  <conditionalFormatting sqref="F223">
    <cfRule type="cellIs" dxfId="10" priority="10" stopIfTrue="1" operator="equal">
      <formula>"FP"</formula>
    </cfRule>
    <cfRule type="cellIs" dxfId="9" priority="11" stopIfTrue="1" operator="equal">
      <formula>"FE"</formula>
    </cfRule>
  </conditionalFormatting>
  <conditionalFormatting sqref="F89">
    <cfRule type="cellIs" dxfId="8" priority="8" stopIfTrue="1" operator="equal">
      <formula>"FP"</formula>
    </cfRule>
    <cfRule type="cellIs" dxfId="7" priority="9" stopIfTrue="1" operator="equal">
      <formula>"FE"</formula>
    </cfRule>
  </conditionalFormatting>
  <conditionalFormatting sqref="F249">
    <cfRule type="cellIs" dxfId="6" priority="6" stopIfTrue="1" operator="equal">
      <formula>"FP"</formula>
    </cfRule>
    <cfRule type="cellIs" dxfId="5" priority="7" stopIfTrue="1" operator="equal">
      <formula>"FE"</formula>
    </cfRule>
  </conditionalFormatting>
  <conditionalFormatting sqref="E28">
    <cfRule type="containsText" dxfId="4" priority="5" operator="containsText" text="Early">
      <formula>NOT(ISERROR(SEARCH("Early",E28)))</formula>
    </cfRule>
  </conditionalFormatting>
  <conditionalFormatting sqref="F132:F135">
    <cfRule type="cellIs" dxfId="3" priority="3" stopIfTrue="1" operator="equal">
      <formula>"FP"</formula>
    </cfRule>
    <cfRule type="cellIs" dxfId="2" priority="4" stopIfTrue="1" operator="equal">
      <formula>"FE"</formula>
    </cfRule>
  </conditionalFormatting>
  <conditionalFormatting sqref="F273:F276">
    <cfRule type="cellIs" dxfId="1" priority="1" stopIfTrue="1" operator="equal">
      <formula>"FP"</formula>
    </cfRule>
    <cfRule type="cellIs" dxfId="0" priority="2" stopIfTrue="1" operator="equal">
      <formula>"FE"</formula>
    </cfRule>
  </conditionalFormatting>
  <printOptions horizontalCentered="1"/>
  <pageMargins left="0.25" right="0.25" top="0.5" bottom="0.5" header="0.25" footer="0.25"/>
  <pageSetup scale="47" fitToHeight="0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>
                <anchor>
                  <from>
                    <xdr:col>0</xdr:col>
                    <xdr:colOff>123825</xdr:colOff>
                    <xdr:row>0</xdr:row>
                    <xdr:rowOff>85725</xdr:rowOff>
                  </from>
                  <to>
                    <xdr:col>0</xdr:col>
                    <xdr:colOff>1819275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defaultSize="0" print="0" autoFill="0" autoPict="0">
                <anchor>
                  <from>
                    <xdr:col>0</xdr:col>
                    <xdr:colOff>133350</xdr:colOff>
                    <xdr:row>2</xdr:row>
                    <xdr:rowOff>57150</xdr:rowOff>
                  </from>
                  <to>
                    <xdr:col>0</xdr:col>
                    <xdr:colOff>1819275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defaultSize="0" print="0" autoFill="0" autoPict="0">
                <anchor>
                  <from>
                    <xdr:col>0</xdr:col>
                    <xdr:colOff>1895475</xdr:colOff>
                    <xdr:row>0</xdr:row>
                    <xdr:rowOff>66675</xdr:rowOff>
                  </from>
                  <to>
                    <xdr:col>1</xdr:col>
                    <xdr:colOff>466725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Fig B.2 Portfolio Comparisons</vt:lpstr>
      <vt:lpstr>R01BF less G01BF</vt:lpstr>
      <vt:lpstr>R03HF less G03HF</vt:lpstr>
      <vt:lpstr>R02LF less G02LF</vt:lpstr>
      <vt:lpstr>'R01BF less G01BF'!Print_Area</vt:lpstr>
      <vt:lpstr>'R02LF less G02LF'!Print_Area</vt:lpstr>
      <vt:lpstr>'R03HF less G03HF'!Print_Area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2016-03-18T20:53:48Z</dcterms:created>
  <dcterms:modified xsi:type="dcterms:W3CDTF">2016-04-01T20:58:44Z</dcterms:modified>
</cp:coreProperties>
</file>