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drawings/drawing1.xml" ContentType="application/vnd.openxmlformats-officedocument.drawing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120" yWindow="30" windowWidth="15480" windowHeight="8670" tabRatio="500"/>
  </bookViews>
  <sheets>
    <sheet name="IS Reconciliation" sheetId="3" r:id="rId1"/>
    <sheet name=" Form 1 Income Stmt" sheetId="36" r:id="rId2"/>
    <sheet name="CY 2014 JAM" sheetId="70" r:id="rId3"/>
    <sheet name="O&amp;M Breakdown " sheetId="60" r:id="rId4"/>
    <sheet name="BW Reports&gt;&gt;&gt;" sheetId="79" r:id="rId5"/>
    <sheet name="Nonutil Rent Revs" sheetId="72" r:id="rId6"/>
    <sheet name="CY 2014 Nonutil O&amp;M" sheetId="74" r:id="rId7"/>
    <sheet name="CY 2014 Interwest Mine OM" sheetId="75" r:id="rId8"/>
    <sheet name="CY 2014 Nonutil depn" sheetId="76" r:id="rId9"/>
    <sheet name="CY 2014 Util Amort" sheetId="78" r:id="rId10"/>
    <sheet name="CY 2014 Nonutil Amort" sheetId="77" r:id="rId11"/>
  </sheets>
  <externalReferences>
    <externalReference r:id="rId12"/>
  </externalReferences>
  <definedNames>
    <definedName name="B1_Print">[1]Main!#REF!</definedName>
    <definedName name="B2_Print">#REF!</definedName>
    <definedName name="B3_Print">#REF!</definedName>
    <definedName name="Bottom">#REF!</definedName>
    <definedName name="High_Plan">#REF!</definedName>
    <definedName name="LastCell">#REF!</definedName>
    <definedName name="Low_Plan">#REF!</definedName>
    <definedName name="SAPBEXrevision" hidden="1">1</definedName>
    <definedName name="SAPBEXsysID" hidden="1">"BWP"</definedName>
    <definedName name="SAPBEXwbID" hidden="1">"45E0HSXTFNPZNJBTUASVO6FBF"</definedName>
    <definedName name="ST_Bottom1">#REF!</definedName>
    <definedName name="ST_Top1">#REF!</definedName>
    <definedName name="ST_Top2">#REF!</definedName>
    <definedName name="ST_Top3">[1]Main!#REF!</definedName>
    <definedName name="T2_Print">#REF!</definedName>
    <definedName name="T3_Print">#REF!</definedName>
    <definedName name="Top">#REF!</definedName>
    <definedName name="wrn.Factors._.Tab._.10." localSheetId="0" hidden="1">{"Factors Pages 1-2",#N/A,FALSE,"Factors";"Factors Page 3",#N/A,FALSE,"Factors";"Factors Page 4",#N/A,FALSE,"Factors";"Factors Page 5",#N/A,FALSE,"Factors";"Factors Pages 8-27",#N/A,FALSE,"Factors"}</definedName>
    <definedName name="wrn.Factors._.Tab._.10." hidden="1">{"Factors Pages 1-2",#N/A,FALSE,"Factors";"Factors Page 3",#N/A,FALSE,"Factors";"Factors Page 4",#N/A,FALSE,"Factors";"Factors Page 5",#N/A,FALSE,"Factors";"Factors Pages 8-27",#N/A,FALSE,"Factors"}</definedName>
    <definedName name="wrn.YearEnd." localSheetId="0" hidden="1">{"Factors Pages 1-2",#N/A,FALSE,"Variables";"Factors Page 3",#N/A,FALSE,"Variables";"Factors Page 4",#N/A,FALSE,"Variables";"Factors Page 5",#N/A,FALSE,"Variables";"YE Pages 7-26",#N/A,FALSE,"Variables"}</definedName>
    <definedName name="wrn.YearEnd." hidden="1">{"Factors Pages 1-2",#N/A,FALSE,"Variables";"Factors Page 3",#N/A,FALSE,"Variables";"Factors Page 4",#N/A,FALSE,"Variables";"Factors Page 5",#N/A,FALSE,"Variables";"YE Pages 7-26",#N/A,FALSE,"Variables"}</definedName>
  </definedNames>
  <calcPr calcId="152511" iterate="1"/>
</workbook>
</file>

<file path=xl/calcChain.xml><?xml version="1.0" encoding="utf-8"?>
<calcChain xmlns="http://schemas.openxmlformats.org/spreadsheetml/2006/main">
  <c r="H76" i="3" l="1"/>
  <c r="H75" i="3"/>
  <c r="H77" i="3"/>
  <c r="E106" i="3" l="1"/>
  <c r="D24" i="3"/>
  <c r="H74" i="3" l="1"/>
  <c r="H73" i="3"/>
  <c r="D23" i="3"/>
  <c r="D22" i="3"/>
  <c r="D21" i="3"/>
  <c r="D20" i="3"/>
  <c r="D19" i="3"/>
  <c r="D18" i="3"/>
  <c r="D17" i="3"/>
  <c r="E59" i="3"/>
  <c r="D16" i="3"/>
  <c r="D15" i="3"/>
  <c r="E57" i="3" l="1"/>
  <c r="D14" i="3" l="1"/>
  <c r="D13" i="3"/>
  <c r="E53" i="3"/>
  <c r="E51" i="3"/>
  <c r="E50" i="3"/>
  <c r="E52" i="3"/>
  <c r="D12" i="3" l="1"/>
  <c r="D41" i="3" l="1"/>
  <c r="E45" i="3"/>
  <c r="E43" i="3" l="1"/>
  <c r="D40" i="3"/>
  <c r="D39" i="3"/>
  <c r="E36" i="3"/>
  <c r="E14" i="60" l="1"/>
  <c r="C14" i="60"/>
  <c r="B14" i="60"/>
  <c r="E13" i="60"/>
  <c r="B13" i="60"/>
  <c r="E12" i="60"/>
  <c r="B12" i="60"/>
  <c r="E11" i="60"/>
  <c r="C11" i="60"/>
  <c r="B11" i="60"/>
  <c r="E10" i="60"/>
  <c r="C10" i="60"/>
  <c r="B10" i="60"/>
  <c r="E8" i="60"/>
  <c r="B8" i="60"/>
  <c r="E7" i="60"/>
  <c r="C7" i="60"/>
  <c r="B7" i="60"/>
  <c r="E5" i="60"/>
  <c r="C5" i="60"/>
  <c r="B5" i="60"/>
  <c r="E4" i="60"/>
  <c r="C4" i="60"/>
  <c r="B4" i="60"/>
  <c r="I56" i="72" l="1"/>
  <c r="H56" i="72"/>
  <c r="E31" i="3" s="1"/>
  <c r="D8" i="3" l="1"/>
  <c r="H78" i="3" l="1"/>
  <c r="D69" i="3"/>
  <c r="H68" i="3"/>
  <c r="H67" i="3"/>
  <c r="H66" i="3"/>
  <c r="H65" i="3"/>
  <c r="H64" i="3"/>
  <c r="H69" i="3" l="1"/>
  <c r="H83" i="3"/>
  <c r="H86" i="3" s="1"/>
  <c r="H101" i="3" s="1"/>
  <c r="E42" i="3" l="1"/>
  <c r="D14" i="60"/>
  <c r="F14" i="60" s="1"/>
  <c r="D13" i="60"/>
  <c r="F13" i="60" s="1"/>
  <c r="D12" i="60"/>
  <c r="F12" i="60" s="1"/>
  <c r="D11" i="60"/>
  <c r="F11" i="60" s="1"/>
  <c r="D10" i="60"/>
  <c r="F10" i="60" s="1"/>
  <c r="D8" i="60"/>
  <c r="F8" i="60" s="1"/>
  <c r="D7" i="60"/>
  <c r="F7" i="60" s="1"/>
  <c r="D5" i="60"/>
  <c r="F5" i="60" s="1"/>
  <c r="E16" i="60"/>
  <c r="C16" i="60"/>
  <c r="D11" i="3" s="1"/>
  <c r="B16" i="60"/>
  <c r="D10" i="3" s="1"/>
  <c r="D4" i="60" l="1"/>
  <c r="D16" i="60" l="1"/>
  <c r="F4" i="60"/>
  <c r="F16" i="60" s="1"/>
  <c r="E23" i="3" l="1"/>
  <c r="E17" i="3"/>
  <c r="E15" i="3"/>
  <c r="E13" i="3"/>
  <c r="E14" i="3"/>
  <c r="E54" i="3" l="1"/>
  <c r="E11" i="3" l="1"/>
  <c r="E25" i="3" l="1"/>
  <c r="E16" i="3" l="1"/>
  <c r="C26" i="3"/>
  <c r="E46" i="3" l="1"/>
  <c r="D26" i="3" l="1"/>
  <c r="C28" i="3" l="1"/>
  <c r="E24" i="3"/>
  <c r="E22" i="3"/>
  <c r="E21" i="3"/>
  <c r="E20" i="3"/>
  <c r="E19" i="3"/>
  <c r="E18" i="3"/>
  <c r="E12" i="3"/>
  <c r="D28" i="3"/>
  <c r="E8" i="3"/>
  <c r="E28" i="3" l="1"/>
  <c r="E10" i="3"/>
  <c r="E26" i="3" l="1"/>
</calcChain>
</file>

<file path=xl/sharedStrings.xml><?xml version="1.0" encoding="utf-8"?>
<sst xmlns="http://schemas.openxmlformats.org/spreadsheetml/2006/main" count="4336" uniqueCount="1071">
  <si>
    <t>FERC Form 1 (Page 114)</t>
  </si>
  <si>
    <t>Income Statement</t>
  </si>
  <si>
    <t>Difference</t>
  </si>
  <si>
    <t>Operating Revenues</t>
  </si>
  <si>
    <t>Operation Expenses</t>
  </si>
  <si>
    <t>(1)</t>
  </si>
  <si>
    <t>Maintenance Expenses</t>
  </si>
  <si>
    <t>Depreciation Expense</t>
  </si>
  <si>
    <t>(2)</t>
  </si>
  <si>
    <t>Amortization of Utility Plant</t>
  </si>
  <si>
    <t>(3)</t>
  </si>
  <si>
    <t>Amortization of Utility Plant Acq Adj</t>
  </si>
  <si>
    <t>Amort of Property Losses, Unrec Plant, etc.</t>
  </si>
  <si>
    <t>(4)</t>
  </si>
  <si>
    <t>Taxes Other Than Income</t>
  </si>
  <si>
    <t>Income Taxes - Federal</t>
  </si>
  <si>
    <t>(6)</t>
  </si>
  <si>
    <t>Income Taxes - Other</t>
  </si>
  <si>
    <t>Provision for Deferred Income Tax - DR</t>
  </si>
  <si>
    <t>Provision for Deferred Income Tax - CR</t>
  </si>
  <si>
    <t>Investment Tax Credit Adj. - Net</t>
  </si>
  <si>
    <t>Gains on Disposition of Allowances</t>
  </si>
  <si>
    <t>Total Utility Operation Expenses</t>
  </si>
  <si>
    <t>Net Utility Operating Income</t>
  </si>
  <si>
    <t>North Umpqua</t>
  </si>
  <si>
    <t>Bear River</t>
  </si>
  <si>
    <t>Lewis River</t>
  </si>
  <si>
    <t>Line Item</t>
  </si>
  <si>
    <t>Utility</t>
  </si>
  <si>
    <t>Other</t>
  </si>
  <si>
    <t>Total</t>
  </si>
  <si>
    <t>Investment Tax Credit Adj. - Net (411.4) / (411.5)</t>
  </si>
  <si>
    <t>Total Income Tax Expense</t>
  </si>
  <si>
    <t>Income Taxes - State</t>
  </si>
  <si>
    <t>Income Taxes - Def Net</t>
  </si>
  <si>
    <t>Investment Tax Credit Adj.</t>
  </si>
  <si>
    <t>Base Period Income Tax Expense before Corrections</t>
  </si>
  <si>
    <t>Total Corrections to Base Period</t>
  </si>
  <si>
    <t>Base Period Income Tax Expense</t>
  </si>
  <si>
    <t>Reconciling Item</t>
  </si>
  <si>
    <t>Amount</t>
  </si>
  <si>
    <t>Pre-Tax Book Income</t>
  </si>
  <si>
    <t>Reconciled Difference</t>
  </si>
  <si>
    <t>Pg. 2.2</t>
  </si>
  <si>
    <t>RESULTS OF OPERATIONS</t>
  </si>
  <si>
    <t xml:space="preserve"> </t>
  </si>
  <si>
    <t>USER SPECIFIC INFORMATION</t>
  </si>
  <si>
    <t>STATE:</t>
  </si>
  <si>
    <t>PERIOD:</t>
  </si>
  <si>
    <t>FILE:</t>
  </si>
  <si>
    <t>PREPARED BY:</t>
  </si>
  <si>
    <t>Revenue Requirement Department</t>
  </si>
  <si>
    <t>DATE:</t>
  </si>
  <si>
    <t>TIME:</t>
  </si>
  <si>
    <t>TYPE OF RATE BASE:</t>
  </si>
  <si>
    <t>ALLOCATION METHOD:</t>
  </si>
  <si>
    <t>FERC JURISDICTION:</t>
  </si>
  <si>
    <t>8 OR 12 CP:</t>
  </si>
  <si>
    <t>DEMAND %</t>
  </si>
  <si>
    <t>ENERGY %</t>
  </si>
  <si>
    <t>TAX INFORMATION</t>
  </si>
  <si>
    <t>TAX RATE ASSUMPTIONS:</t>
  </si>
  <si>
    <t>TAX RATE</t>
  </si>
  <si>
    <t>FEDERAL RATE</t>
  </si>
  <si>
    <t>STATE EFFECTIVE RATE</t>
  </si>
  <si>
    <t>TAX GROSS UP FACTOR</t>
  </si>
  <si>
    <t>FEDERAL/STATE COMBINED RATE</t>
  </si>
  <si>
    <t>CAPITAL STRUCTURE INFORMATION</t>
  </si>
  <si>
    <t>CAPITAL</t>
  </si>
  <si>
    <t>EMBEDDED</t>
  </si>
  <si>
    <t>WEIGHTED</t>
  </si>
  <si>
    <t>STRUCTURE</t>
  </si>
  <si>
    <t>COST</t>
  </si>
  <si>
    <t>DEBT</t>
  </si>
  <si>
    <t>PREFERRED</t>
  </si>
  <si>
    <t>COMMON</t>
  </si>
  <si>
    <t>OTHER INFORMATION</t>
  </si>
  <si>
    <t xml:space="preserve">  </t>
  </si>
  <si>
    <t>RESULTS OF OPERATIONS SUMMARY</t>
  </si>
  <si>
    <t>NORMALIZED RESULTS</t>
  </si>
  <si>
    <t>Description of Account Summary:</t>
  </si>
  <si>
    <t>Ref</t>
  </si>
  <si>
    <t>TOTAL</t>
  </si>
  <si>
    <t>OTHER</t>
  </si>
  <si>
    <t>General Business Revenues</t>
  </si>
  <si>
    <t>Interdepartmental</t>
  </si>
  <si>
    <t>Special Sales</t>
  </si>
  <si>
    <t>Other Operating Revenues</t>
  </si>
  <si>
    <t xml:space="preserve">   Total Operating Revenues</t>
  </si>
  <si>
    <t>Operating Expenses:</t>
  </si>
  <si>
    <t>Steam Production</t>
  </si>
  <si>
    <t>Nuclear Production</t>
  </si>
  <si>
    <t>Hydro Production</t>
  </si>
  <si>
    <t>Other Power Supply</t>
  </si>
  <si>
    <t>Transmission</t>
  </si>
  <si>
    <t>Distribution</t>
  </si>
  <si>
    <t>Customer Accounting</t>
  </si>
  <si>
    <t>Customer Service &amp; Infor</t>
  </si>
  <si>
    <t>Sales</t>
  </si>
  <si>
    <t>Administrative &amp; General</t>
  </si>
  <si>
    <t xml:space="preserve">    Total O &amp; M Expenses</t>
  </si>
  <si>
    <t>Depreciation</t>
  </si>
  <si>
    <t xml:space="preserve">Amortization </t>
  </si>
  <si>
    <t xml:space="preserve">Misc Revenue &amp; Expense </t>
  </si>
  <si>
    <t>Total Operating Expenses</t>
  </si>
  <si>
    <t>Operating Revenue for Return</t>
  </si>
  <si>
    <t>Rate Base:</t>
  </si>
  <si>
    <t>Electric Plant in Service</t>
  </si>
  <si>
    <t>Plant Held for Future Use</t>
  </si>
  <si>
    <t>Misc Deferred Debits</t>
  </si>
  <si>
    <t>Elec Plant Acq Adj</t>
  </si>
  <si>
    <t>Prepayments</t>
  </si>
  <si>
    <t>Fuel Stock</t>
  </si>
  <si>
    <t>Material &amp; Supplies</t>
  </si>
  <si>
    <t>Working Capital</t>
  </si>
  <si>
    <t>Weatherization Loans</t>
  </si>
  <si>
    <t>Miscellaneous Rate Base</t>
  </si>
  <si>
    <t xml:space="preserve">     Total Electric Plant</t>
  </si>
  <si>
    <t>Rate Base Deductions:</t>
  </si>
  <si>
    <t>Accum Prov For Depr</t>
  </si>
  <si>
    <t>Accum Prov For Amort</t>
  </si>
  <si>
    <t>Accum Def Income Taxes</t>
  </si>
  <si>
    <t>Unamortized ITC</t>
  </si>
  <si>
    <t>Customer Adv for Const</t>
  </si>
  <si>
    <t>Customer Service Deposits</t>
  </si>
  <si>
    <t>Misc. Rate Base Deductions</t>
  </si>
  <si>
    <t xml:space="preserve">     Total Rate Base Deductions</t>
  </si>
  <si>
    <t>Total Rate Base</t>
  </si>
  <si>
    <t>Return on Rate Base</t>
  </si>
  <si>
    <t>Return on Equity</t>
  </si>
  <si>
    <t>Net Power Costs</t>
  </si>
  <si>
    <t>100 Basis Points in Equity:</t>
  </si>
  <si>
    <t xml:space="preserve">   Revenue Requirement Impact</t>
  </si>
  <si>
    <t xml:space="preserve">   Rate Base Decrease</t>
  </si>
  <si>
    <t>FERC</t>
  </si>
  <si>
    <t>BUS</t>
  </si>
  <si>
    <t>ACCT</t>
  </si>
  <si>
    <t>DESCRIP</t>
  </si>
  <si>
    <t>FUNC</t>
  </si>
  <si>
    <t>FACTOR</t>
  </si>
  <si>
    <t>UTAH</t>
  </si>
  <si>
    <t>Sales to Ultimate Customers</t>
  </si>
  <si>
    <t>Residential Sales</t>
  </si>
  <si>
    <t>B1</t>
  </si>
  <si>
    <t>Commercial &amp; Industrial Sales</t>
  </si>
  <si>
    <t>Public Street &amp; Highway Lighting</t>
  </si>
  <si>
    <t>Other Sales to Public Authority</t>
  </si>
  <si>
    <t>Total Sales to Ultimate Customers</t>
  </si>
  <si>
    <t>Sales for Resale-Non NPC</t>
  </si>
  <si>
    <t>447NPC</t>
  </si>
  <si>
    <t>Sales for Resale-NPC</t>
  </si>
  <si>
    <t>Total Sales for Resale</t>
  </si>
  <si>
    <t>Provision for Rate Refund</t>
  </si>
  <si>
    <t>Total Sales from Electricity</t>
  </si>
  <si>
    <t>Forfeited Discounts &amp; Interest</t>
  </si>
  <si>
    <t>Misc Electric Revenue</t>
  </si>
  <si>
    <t>Water Sales</t>
  </si>
  <si>
    <t>Rent of Electric Property</t>
  </si>
  <si>
    <t>Other Electric Revenue</t>
  </si>
  <si>
    <t>Total Other Electric Revenues</t>
  </si>
  <si>
    <t>Total Electric Operating Revenues</t>
  </si>
  <si>
    <t>Summary of Revenues by Factor</t>
  </si>
  <si>
    <t>S</t>
  </si>
  <si>
    <t>CN</t>
  </si>
  <si>
    <t>SE</t>
  </si>
  <si>
    <t>SO</t>
  </si>
  <si>
    <t>SG</t>
  </si>
  <si>
    <t>DGP</t>
  </si>
  <si>
    <t>Miscellaneous Revenues</t>
  </si>
  <si>
    <t>Gain on Sale of Utility Plant - CR</t>
  </si>
  <si>
    <t>Loss on Sale of Utility Plant</t>
  </si>
  <si>
    <t>Gain from Emission Allowances</t>
  </si>
  <si>
    <t>Gain from Disposition of NOX Credits</t>
  </si>
  <si>
    <t>Impact Housing Interest Income</t>
  </si>
  <si>
    <t>(Gain) / Loss on Sale of Utility Plant</t>
  </si>
  <si>
    <t>Total Miscellaneous Revenues</t>
  </si>
  <si>
    <t>Miscellaneous Expenses</t>
  </si>
  <si>
    <t>Interest on Customer Deposits</t>
  </si>
  <si>
    <t>Total Miscellaneous Expenses</t>
  </si>
  <si>
    <t>Net Misc Revenue and Expense</t>
  </si>
  <si>
    <t>Operation Supervision &amp; Engineering</t>
  </si>
  <si>
    <t>B2</t>
  </si>
  <si>
    <t>Fuel Related-Non NPC</t>
  </si>
  <si>
    <t>501NPC</t>
  </si>
  <si>
    <t xml:space="preserve">Fuel Related-NPC </t>
  </si>
  <si>
    <t>Total Fuel Related</t>
  </si>
  <si>
    <t>Steam Expenses</t>
  </si>
  <si>
    <t>Steam From Other Sources-Non-NPC</t>
  </si>
  <si>
    <t>503NPC</t>
  </si>
  <si>
    <t>Steam From Other Sources-NPC</t>
  </si>
  <si>
    <t>Electric Expenses</t>
  </si>
  <si>
    <t>Misc. Steam Expense</t>
  </si>
  <si>
    <t>Rents</t>
  </si>
  <si>
    <t>Maint Supervision &amp; Engineering</t>
  </si>
  <si>
    <t>Maintenance of Structures</t>
  </si>
  <si>
    <t>Maintenance of Boiler Plant</t>
  </si>
  <si>
    <t>Maintenance of Electric Plant</t>
  </si>
  <si>
    <t>Maintenance of Misc. Steam Plant</t>
  </si>
  <si>
    <t>Total Steam Power Generation</t>
  </si>
  <si>
    <t>Operation Super &amp; Engineering</t>
  </si>
  <si>
    <t>Nuclear Fuel Expense</t>
  </si>
  <si>
    <t>Coolants and Water</t>
  </si>
  <si>
    <t>Misc. Nuclear Expenses</t>
  </si>
  <si>
    <t>Maintenance Super &amp; Engineering</t>
  </si>
  <si>
    <t>Maintenance of Reactor Plant</t>
  </si>
  <si>
    <t>Maintenance of Misc Nuclear</t>
  </si>
  <si>
    <t>Total Nuclear Power Generation</t>
  </si>
  <si>
    <t>Water For Power</t>
  </si>
  <si>
    <t>Hydraulic Expenses</t>
  </si>
  <si>
    <t>Misc. Hydro Expenses</t>
  </si>
  <si>
    <t>Rents (Hydro Generation)</t>
  </si>
  <si>
    <t>Maintenance of Dams &amp; Waterways</t>
  </si>
  <si>
    <t>Maintenance of Misc. Hydro Plant</t>
  </si>
  <si>
    <t xml:space="preserve">Total Hydraulic Power Generation </t>
  </si>
  <si>
    <t>Fuel-Non-NPC</t>
  </si>
  <si>
    <t>547NPC</t>
  </si>
  <si>
    <t>Fuel-NPC</t>
  </si>
  <si>
    <t>Generation Expense</t>
  </si>
  <si>
    <t>Miscellaneous Other</t>
  </si>
  <si>
    <t>Maint of Generation &amp; Electric Plant</t>
  </si>
  <si>
    <t>Maintenance of Misc. Other</t>
  </si>
  <si>
    <t>Total Other Power Generation</t>
  </si>
  <si>
    <t>Purchased Power-Non NPC</t>
  </si>
  <si>
    <t>555NPC</t>
  </si>
  <si>
    <t>Purchased Power-NPC</t>
  </si>
  <si>
    <t>Seasonal Contracts</t>
  </si>
  <si>
    <t>Total Purchased Power</t>
  </si>
  <si>
    <t>System Control &amp; Load Dispatch</t>
  </si>
  <si>
    <t>Other Expenses</t>
  </si>
  <si>
    <t>Embedded Cost Differentials</t>
  </si>
  <si>
    <t>Company Owned Hydro</t>
  </si>
  <si>
    <t>Mid-C Contract</t>
  </si>
  <si>
    <t>Existing QF Contracts</t>
  </si>
  <si>
    <t xml:space="preserve">2010 Protocol Stipulated Embedded Cost Differential </t>
  </si>
  <si>
    <t>Klamath Dam Removal Surcharge Re-allocation</t>
  </si>
  <si>
    <t>Total Other Power Supply</t>
  </si>
  <si>
    <t>Total Production Expense</t>
  </si>
  <si>
    <t>Summary of Production Expense by Factor</t>
  </si>
  <si>
    <t>SNPPH</t>
  </si>
  <si>
    <t>TROJP</t>
  </si>
  <si>
    <t>SGCT</t>
  </si>
  <si>
    <t>DEU</t>
  </si>
  <si>
    <t>DEP</t>
  </si>
  <si>
    <t>SNPPS</t>
  </si>
  <si>
    <t>SNPPO</t>
  </si>
  <si>
    <t>DGU</t>
  </si>
  <si>
    <t>MC</t>
  </si>
  <si>
    <t>SSGCT</t>
  </si>
  <si>
    <t>SSECT</t>
  </si>
  <si>
    <t>SSGC</t>
  </si>
  <si>
    <t>SSGCH</t>
  </si>
  <si>
    <t>SSECH</t>
  </si>
  <si>
    <t>Total Production Expense by Factor</t>
  </si>
  <si>
    <t>Load Dispatching</t>
  </si>
  <si>
    <t>Station Expense</t>
  </si>
  <si>
    <t>Overhead Line Expense</t>
  </si>
  <si>
    <t>Underground Line Expense</t>
  </si>
  <si>
    <t>Transmission of Electricity by Others</t>
  </si>
  <si>
    <t>565NPC</t>
  </si>
  <si>
    <t>Transmission of Electricity by Others-NPC</t>
  </si>
  <si>
    <t>Total Transmission of Electricity by Others</t>
  </si>
  <si>
    <t>Misc. Transmission Expense</t>
  </si>
  <si>
    <t>Rents - Transmission</t>
  </si>
  <si>
    <t>Maintenance of Station Equipment</t>
  </si>
  <si>
    <t>Maintenance of Overhead Lines</t>
  </si>
  <si>
    <t>Maintenance of Underground Lines</t>
  </si>
  <si>
    <t>Maint of Misc. Transmission Plant</t>
  </si>
  <si>
    <t>Total Transmission Expense</t>
  </si>
  <si>
    <t>Summary of Transmission Expense by Factor</t>
  </si>
  <si>
    <t>SNPT</t>
  </si>
  <si>
    <t>Total Transmission Expense by Factor</t>
  </si>
  <si>
    <t>Overhead Line Expenses</t>
  </si>
  <si>
    <t>Street Lighting &amp; Signal Systems</t>
  </si>
  <si>
    <t>Meter Expenses</t>
  </si>
  <si>
    <t>Customer Installation Expenses</t>
  </si>
  <si>
    <t>Misc. Distribution Expenses</t>
  </si>
  <si>
    <t>Maintenance of Line Transformers</t>
  </si>
  <si>
    <t>Maint of Street Lighting &amp; Signal Sys.</t>
  </si>
  <si>
    <t>Maintenance of Meters</t>
  </si>
  <si>
    <t>Maint of Misc. Distribution Plant</t>
  </si>
  <si>
    <t>Total Distribution Expense</t>
  </si>
  <si>
    <t>Summary of Distribution Expense by Factor</t>
  </si>
  <si>
    <t>SNPD</t>
  </si>
  <si>
    <t>Total Distribution Expense by Factor</t>
  </si>
  <si>
    <t>Supervision</t>
  </si>
  <si>
    <t>Meter Reading Expense</t>
  </si>
  <si>
    <t>Customer Receipts &amp; Collections</t>
  </si>
  <si>
    <t>Uncollectible Accounts</t>
  </si>
  <si>
    <t>Misc. Customer Accounts Expense</t>
  </si>
  <si>
    <t>Total Customer Accounts Expense</t>
  </si>
  <si>
    <t>Summary of Customer Accts Exp by Factor</t>
  </si>
  <si>
    <t>Total Customer Accounts Expense by Factor</t>
  </si>
  <si>
    <t>Customer Assistance</t>
  </si>
  <si>
    <t>Informational &amp; Instructional Adv</t>
  </si>
  <si>
    <t>Misc. Customer Service</t>
  </si>
  <si>
    <t>Total Customer Service Expense</t>
  </si>
  <si>
    <t>Summary of Customer Service Exp by Factor</t>
  </si>
  <si>
    <t>Total Customer Service Expense by Factor</t>
  </si>
  <si>
    <t>Demonstration &amp; Selling Expense</t>
  </si>
  <si>
    <t>Advertising Expense</t>
  </si>
  <si>
    <t>Misc. Sales Expense</t>
  </si>
  <si>
    <t>Total Sales Expense</t>
  </si>
  <si>
    <t>Total Sales Expense by Factor</t>
  </si>
  <si>
    <t>Total Customer Service Exp Including Sales</t>
  </si>
  <si>
    <t>Administrative &amp; General Salaries</t>
  </si>
  <si>
    <t>Office Supplies &amp; expenses</t>
  </si>
  <si>
    <t>A&amp;G Expenses Transferred</t>
  </si>
  <si>
    <t>Outside Services</t>
  </si>
  <si>
    <t>Property Insurance</t>
  </si>
  <si>
    <t>Injuries &amp; Damages</t>
  </si>
  <si>
    <t>Employee Pensions &amp; Benefits</t>
  </si>
  <si>
    <t>Franchise Requirements</t>
  </si>
  <si>
    <t>Regulatory Commission Expense</t>
  </si>
  <si>
    <t>Duplicate Charges</t>
  </si>
  <si>
    <t>Misc General Expenses</t>
  </si>
  <si>
    <t>Maintenance of General Plant</t>
  </si>
  <si>
    <t>Total Administrative &amp; General Expense</t>
  </si>
  <si>
    <t>Summary of A&amp;G Expense by Factor</t>
  </si>
  <si>
    <t>Total A&amp;G Expense by Factor</t>
  </si>
  <si>
    <t>Total O&amp;M Expense</t>
  </si>
  <si>
    <t>403SP</t>
  </si>
  <si>
    <t>Steam Depreciation</t>
  </si>
  <si>
    <t>B3</t>
  </si>
  <si>
    <t>403NP</t>
  </si>
  <si>
    <t>Nuclear Depreciation</t>
  </si>
  <si>
    <t>403HP</t>
  </si>
  <si>
    <t>Hydro Depreciation</t>
  </si>
  <si>
    <t>403OP</t>
  </si>
  <si>
    <t>Other Production Depreciation</t>
  </si>
  <si>
    <t>403TP</t>
  </si>
  <si>
    <t>Transmission Depreciation</t>
  </si>
  <si>
    <t>Distribution Depreciation</t>
  </si>
  <si>
    <t>Land &amp; Land Rights</t>
  </si>
  <si>
    <t>Structures</t>
  </si>
  <si>
    <t>Station Equipment</t>
  </si>
  <si>
    <t>Storage Battery Equipment</t>
  </si>
  <si>
    <t>Poles &amp; Towers</t>
  </si>
  <si>
    <t>OH Conductors</t>
  </si>
  <si>
    <t>UG Conduit</t>
  </si>
  <si>
    <t>UG Conductor</t>
  </si>
  <si>
    <t>Line Trans</t>
  </si>
  <si>
    <t>Services</t>
  </si>
  <si>
    <t>Meters</t>
  </si>
  <si>
    <t>Inst Cust Prem</t>
  </si>
  <si>
    <t>Leased Property</t>
  </si>
  <si>
    <t>Street Lighting</t>
  </si>
  <si>
    <t>403GP</t>
  </si>
  <si>
    <t>General Depreciation</t>
  </si>
  <si>
    <t>403GV0</t>
  </si>
  <si>
    <t>General Vehicles</t>
  </si>
  <si>
    <t>403MP</t>
  </si>
  <si>
    <t>Mining Depreciation</t>
  </si>
  <si>
    <t>403EP</t>
  </si>
  <si>
    <t>Experimental Plant Depreciation</t>
  </si>
  <si>
    <t>ARO Depreciation</t>
  </si>
  <si>
    <t>Total Depreciation Expense</t>
  </si>
  <si>
    <t>Summary</t>
  </si>
  <si>
    <t>Total Depreciation Expense By Factor</t>
  </si>
  <si>
    <t>404GP</t>
  </si>
  <si>
    <t>B4</t>
  </si>
  <si>
    <t>404SP</t>
  </si>
  <si>
    <t>Amort of LT Plant - Cap Lease Steam</t>
  </si>
  <si>
    <t>404IP</t>
  </si>
  <si>
    <t>Amort of LT Plant - Intangible Plant</t>
  </si>
  <si>
    <t>404MP</t>
  </si>
  <si>
    <t>Amort of LT Plant - Mining Plant</t>
  </si>
  <si>
    <t>404OP</t>
  </si>
  <si>
    <t>Amort of LT Plant - Other Plant</t>
  </si>
  <si>
    <t>404HP</t>
  </si>
  <si>
    <t>Amortization of Other Electric Plant</t>
  </si>
  <si>
    <t>Total Amortization of Limited Term Plant</t>
  </si>
  <si>
    <t>Amortization of Plant Acquisition Adj</t>
  </si>
  <si>
    <t>Amort of Prop Losses, Unrec Plant, etc</t>
  </si>
  <si>
    <t>Total Amortization Expense</t>
  </si>
  <si>
    <t>Summary of Amortization Expense by Factor</t>
  </si>
  <si>
    <t>Total Amortization Expense by Factor</t>
  </si>
  <si>
    <t>Total Taxes Other Than Income</t>
  </si>
  <si>
    <t>B5</t>
  </si>
  <si>
    <t>Deferred Investment Tax Credit - Fed</t>
  </si>
  <si>
    <t>B7</t>
  </si>
  <si>
    <t>Deferred Investment Tax Credit - Idaho</t>
  </si>
  <si>
    <t>Total Deferred ITC</t>
  </si>
  <si>
    <t>Interest on Long-Term Debt</t>
  </si>
  <si>
    <t>B6</t>
  </si>
  <si>
    <t>Amortization of Debt Disc &amp; Exp</t>
  </si>
  <si>
    <t>Amortization of Premium on Debt</t>
  </si>
  <si>
    <t>Other Interest Expense</t>
  </si>
  <si>
    <t>AFUDC - Borrowed</t>
  </si>
  <si>
    <t>Total Elec. Interest Deductions for Tax</t>
  </si>
  <si>
    <t>Total Interest Deductions for Tax</t>
  </si>
  <si>
    <t>Interest &amp; Dividends</t>
  </si>
  <si>
    <t>Total Operating Deductions for Tax</t>
  </si>
  <si>
    <t>Deferred Income Tax - Federal-DR</t>
  </si>
  <si>
    <t>41110</t>
  </si>
  <si>
    <t>Deferred Income Tax - Federal-CR</t>
  </si>
  <si>
    <t>Total Deferred Income Taxes</t>
  </si>
  <si>
    <t>SCHMAF</t>
  </si>
  <si>
    <t xml:space="preserve">  Additions - Flow Through</t>
  </si>
  <si>
    <t>SCHMAP</t>
  </si>
  <si>
    <t xml:space="preserve">  Additions - Permanent</t>
  </si>
  <si>
    <t>SCHMAT</t>
  </si>
  <si>
    <t xml:space="preserve">  Additions - Temporary</t>
  </si>
  <si>
    <t>TOTAL SCHEDULE - M ADDITIONS</t>
  </si>
  <si>
    <t>SCHMDF</t>
  </si>
  <si>
    <t xml:space="preserve">  Deductions - Flow Through</t>
  </si>
  <si>
    <t>SCHMDP</t>
  </si>
  <si>
    <t xml:space="preserve">  Deductions - Permanent</t>
  </si>
  <si>
    <t>SCHMDT</t>
  </si>
  <si>
    <t xml:space="preserve">  Deductions - Temporary</t>
  </si>
  <si>
    <t>TOTAL SCHEDULE - M DEDUCTIONS</t>
  </si>
  <si>
    <t>TOTAL SCHEDULE - M ADJUSTMENTS</t>
  </si>
  <si>
    <t>State Income Taxes</t>
  </si>
  <si>
    <t>PTC</t>
  </si>
  <si>
    <t>Total State Tax Expense</t>
  </si>
  <si>
    <t>Calculation of Taxable Income:</t>
  </si>
  <si>
    <t>Operating Deductions:</t>
  </si>
  <si>
    <t xml:space="preserve">   O &amp; M Expenses</t>
  </si>
  <si>
    <t xml:space="preserve">   Depreciation Expense</t>
  </si>
  <si>
    <t xml:space="preserve">   Amortization Expense</t>
  </si>
  <si>
    <t xml:space="preserve">   Taxes Other Than Income</t>
  </si>
  <si>
    <t xml:space="preserve">   Interest &amp; Dividends (AFUDC-Equity)</t>
  </si>
  <si>
    <t xml:space="preserve">   Misc Revenue &amp; Expense</t>
  </si>
  <si>
    <t xml:space="preserve">    Total Operating Deductions</t>
  </si>
  <si>
    <t>Other Deductions:</t>
  </si>
  <si>
    <t xml:space="preserve">   Interest Deductions</t>
  </si>
  <si>
    <t xml:space="preserve">   Interest on PCRBS</t>
  </si>
  <si>
    <t xml:space="preserve">   Schedule M Adjustments</t>
  </si>
  <si>
    <t xml:space="preserve">    Income Before State Taxes</t>
  </si>
  <si>
    <t>Total Taxable Income</t>
  </si>
  <si>
    <t>Tax Rate</t>
  </si>
  <si>
    <t>Federal Income Tax - Calculated</t>
  </si>
  <si>
    <t>Adjustments to Calculated Tax:</t>
  </si>
  <si>
    <t>PMI</t>
  </si>
  <si>
    <t>IRS Settle</t>
  </si>
  <si>
    <t>Federal Income Tax Expense</t>
  </si>
  <si>
    <t>Land and Land Rights</t>
  </si>
  <si>
    <t>B8</t>
  </si>
  <si>
    <t>Structures and Improvements</t>
  </si>
  <si>
    <t>Boiler Plant Equipment</t>
  </si>
  <si>
    <t>Turbogenerator Units</t>
  </si>
  <si>
    <t>Accessory Electric Equipment</t>
  </si>
  <si>
    <t>Misc Power Plant Equipment</t>
  </si>
  <si>
    <t>Steam Plant ARO</t>
  </si>
  <si>
    <t>SP</t>
  </si>
  <si>
    <t>Unclassified Steam Plant - Account 300</t>
  </si>
  <si>
    <t>Total Steam Production Plant</t>
  </si>
  <si>
    <t>Summary of Steam Production Plant by Factor</t>
  </si>
  <si>
    <t>Total Steam Production Plant by Factor</t>
  </si>
  <si>
    <t>Reactor Plant Equipment</t>
  </si>
  <si>
    <t>Misc. Power Plant Equipment</t>
  </si>
  <si>
    <t>NP</t>
  </si>
  <si>
    <t>Unclassified Nuclear Plant - Acct 300</t>
  </si>
  <si>
    <t>Total Nuclear Production Plant</t>
  </si>
  <si>
    <t>Summary of Nuclear Production Plant by Factor</t>
  </si>
  <si>
    <t>Total Nuclear Plant by Factor</t>
  </si>
  <si>
    <t>Reservoirs, Dams &amp; Waterways</t>
  </si>
  <si>
    <t>Water Wheel, Turbines, &amp; Generators</t>
  </si>
  <si>
    <t>Roads, Railroads &amp; Bridges</t>
  </si>
  <si>
    <t>Hydro Plant ARO</t>
  </si>
  <si>
    <t>HP</t>
  </si>
  <si>
    <t>Unclassified Hydro Plant - Acct 300</t>
  </si>
  <si>
    <t>Total Hydraulic Production Plant</t>
  </si>
  <si>
    <t>Summary of Hydraulic Plant by Factor</t>
  </si>
  <si>
    <t>Total Hydraulic Plant by Factor</t>
  </si>
  <si>
    <t>Fuel Holders, Producers &amp; Accessories</t>
  </si>
  <si>
    <t>Prime Movers</t>
  </si>
  <si>
    <t>Generators</t>
  </si>
  <si>
    <t>Accessory Electric Plant</t>
  </si>
  <si>
    <t>Other Production ARO</t>
  </si>
  <si>
    <t>OP</t>
  </si>
  <si>
    <t>Unclassified Other Prod Plant-Acct 300</t>
  </si>
  <si>
    <t>Total Other Production Plant</t>
  </si>
  <si>
    <t>Summary of Other Production Plant by Factor</t>
  </si>
  <si>
    <t>Total of Other Production Plant by Factor</t>
  </si>
  <si>
    <t>Experimental Plant</t>
  </si>
  <si>
    <t>Total Experimental Production Plant</t>
  </si>
  <si>
    <t>Total Production Plant</t>
  </si>
  <si>
    <t>Towers and Fixtures</t>
  </si>
  <si>
    <t>Poles and Fixtures</t>
  </si>
  <si>
    <t>Clearing and Grading</t>
  </si>
  <si>
    <t>Underground Conduit</t>
  </si>
  <si>
    <t xml:space="preserve">Underground Conductors </t>
  </si>
  <si>
    <t>Roads and Trails</t>
  </si>
  <si>
    <t>TP</t>
  </si>
  <si>
    <t>Unclassified Trans Plant - Acct 300</t>
  </si>
  <si>
    <t>TS0</t>
  </si>
  <si>
    <t>Unclassified Trans Sub Plant - Acct 300</t>
  </si>
  <si>
    <t>Total Transmission Plant</t>
  </si>
  <si>
    <t>Summary of Transmission Plant by Factor</t>
  </si>
  <si>
    <t>Total Transmission Plant by Factor</t>
  </si>
  <si>
    <t>Poles, Towers &amp; Fixtures</t>
  </si>
  <si>
    <t>Overhead Conductors</t>
  </si>
  <si>
    <t>Line Transformers</t>
  </si>
  <si>
    <t>Installations on Customers' Premises</t>
  </si>
  <si>
    <t>Street Lights</t>
  </si>
  <si>
    <t>DP</t>
  </si>
  <si>
    <t>Unclassified Dist Plant - Acct 300</t>
  </si>
  <si>
    <t>DS0</t>
  </si>
  <si>
    <t>Unclassified Dist Sub Plant - Acct 300</t>
  </si>
  <si>
    <t>Total Distribution Plant</t>
  </si>
  <si>
    <t>Summary of Distribution Plant by Factor</t>
  </si>
  <si>
    <t>Total Distribution Plant by Factor</t>
  </si>
  <si>
    <t>Office Furniture &amp; Equipment</t>
  </si>
  <si>
    <t>Transportation Equipment</t>
  </si>
  <si>
    <t>Stores Equipment</t>
  </si>
  <si>
    <t>Tools, Shop &amp; Garage Equipment</t>
  </si>
  <si>
    <t>Laboratory Equipment</t>
  </si>
  <si>
    <t>Power Operated Equipment</t>
  </si>
  <si>
    <t>Communication Equipment</t>
  </si>
  <si>
    <t>Misc. Equipment</t>
  </si>
  <si>
    <t>Coal Mine</t>
  </si>
  <si>
    <t>MP</t>
  </si>
  <si>
    <t>399L</t>
  </si>
  <si>
    <t>WIDCO Capital Lease</t>
  </si>
  <si>
    <t>Tab 8</t>
  </si>
  <si>
    <t>Remove Capital Leases</t>
  </si>
  <si>
    <t>General Capital Leases</t>
  </si>
  <si>
    <t>B9</t>
  </si>
  <si>
    <t>General Gas Line Capital Leases</t>
  </si>
  <si>
    <t>GP</t>
  </si>
  <si>
    <t>Unclassified Gen Plant - Acct 300</t>
  </si>
  <si>
    <t>399G</t>
  </si>
  <si>
    <t>Total General Plant</t>
  </si>
  <si>
    <t>Summary of General Plant by Factor</t>
  </si>
  <si>
    <t>Less Capital Leases</t>
  </si>
  <si>
    <t>Total General Plant by Factor</t>
  </si>
  <si>
    <t>Organization</t>
  </si>
  <si>
    <t>Franchise &amp; Consent</t>
  </si>
  <si>
    <t>Miscellaneous Intangible Plant</t>
  </si>
  <si>
    <t>IP</t>
  </si>
  <si>
    <t>Unclassified Intangible Plant - Acct 300</t>
  </si>
  <si>
    <t>Total Intangible Plant</t>
  </si>
  <si>
    <t>Summary of Intangible Plant by Factor</t>
  </si>
  <si>
    <t>Total Intangible Plant by Factor</t>
  </si>
  <si>
    <t>Summary of Unclassified Plant (Account 106)</t>
  </si>
  <si>
    <t>Total Unclassified Plant by Factor</t>
  </si>
  <si>
    <t>Total Electric Plant In Service</t>
  </si>
  <si>
    <t>Summary of Electric Plant by Factor</t>
  </si>
  <si>
    <t>Plant Held For Future Use</t>
  </si>
  <si>
    <t>Total Plant Held For Future Use</t>
  </si>
  <si>
    <t>B10</t>
  </si>
  <si>
    <t>Electric Plant Acquisition Adjustments</t>
  </si>
  <si>
    <t>Total Electric Plant Acquisition Adjustment</t>
  </si>
  <si>
    <t>B15</t>
  </si>
  <si>
    <t>Accum  Provision for Asset Acquisition Adjustments</t>
  </si>
  <si>
    <t>Weatherization</t>
  </si>
  <si>
    <t>B16</t>
  </si>
  <si>
    <t>182W</t>
  </si>
  <si>
    <t>186W</t>
  </si>
  <si>
    <t>Total Weatherization</t>
  </si>
  <si>
    <t>Total Fuel Stock</t>
  </si>
  <si>
    <t>B13</t>
  </si>
  <si>
    <t>Fuel Stock - Undistributed</t>
  </si>
  <si>
    <t>UAMPS Working Capital Deposit</t>
  </si>
  <si>
    <t>DG&amp;T Working Capital Deposit</t>
  </si>
  <si>
    <t>Provo Working Capital Deposit</t>
  </si>
  <si>
    <t>Materials and Supplies</t>
  </si>
  <si>
    <t>Total Materials and Supplies</t>
  </si>
  <si>
    <t>Stores Expense Undistributed</t>
  </si>
  <si>
    <t>Total Materials &amp; Supplies</t>
  </si>
  <si>
    <t>Total Prepayments</t>
  </si>
  <si>
    <t>182M</t>
  </si>
  <si>
    <t>Misc Regulatory Assets</t>
  </si>
  <si>
    <t>B11</t>
  </si>
  <si>
    <t>186M</t>
  </si>
  <si>
    <t>Total Misc. Deferred Debits</t>
  </si>
  <si>
    <t>CWC</t>
  </si>
  <si>
    <t>Cash Working Capital</t>
  </si>
  <si>
    <t>B14</t>
  </si>
  <si>
    <t>OWC</t>
  </si>
  <si>
    <t>Other Work. Cap.</t>
  </si>
  <si>
    <t>Cash</t>
  </si>
  <si>
    <t>Working Funds</t>
  </si>
  <si>
    <t>Notes Receivable</t>
  </si>
  <si>
    <t>Other A/R</t>
  </si>
  <si>
    <t>A/P</t>
  </si>
  <si>
    <t xml:space="preserve">Other Msc. Df. Crd. </t>
  </si>
  <si>
    <t>Asset Retir. Oblig.</t>
  </si>
  <si>
    <t>ARO Reg Liability</t>
  </si>
  <si>
    <t>Cholla Reclamation</t>
  </si>
  <si>
    <t>Total Working Capital</t>
  </si>
  <si>
    <t>Unrec Plant &amp; Reg Study Costs</t>
  </si>
  <si>
    <t>Nuclear Plant - Trojan</t>
  </si>
  <si>
    <t>Misc Deferred Debits-Trojan</t>
  </si>
  <si>
    <t>Total Miscellaneous Rate Base</t>
  </si>
  <si>
    <t>Total Rate Base Additions</t>
  </si>
  <si>
    <t>Total Customer Service Deposits</t>
  </si>
  <si>
    <t>Prop Ins</t>
  </si>
  <si>
    <t>Inj &amp; Dam</t>
  </si>
  <si>
    <t>Pen &amp; Ben</t>
  </si>
  <si>
    <t>Accum Misc. Operating Provisions</t>
  </si>
  <si>
    <t xml:space="preserve">ARO  </t>
  </si>
  <si>
    <t>Customer Advances for Construction</t>
  </si>
  <si>
    <t>Total Customer Advances for Construction</t>
  </si>
  <si>
    <t>B20</t>
  </si>
  <si>
    <t>SO2 Emissions</t>
  </si>
  <si>
    <t>B19</t>
  </si>
  <si>
    <t>Other Deferred Credits</t>
  </si>
  <si>
    <t>Accumulated Deferred Income Taxes</t>
  </si>
  <si>
    <t>P</t>
  </si>
  <si>
    <t>Total Accum Deferred Income Taxes</t>
  </si>
  <si>
    <t xml:space="preserve">Accumulated Deferred Income Taxes </t>
  </si>
  <si>
    <t>Total Accum Deferred Income Tax</t>
  </si>
  <si>
    <t>Accumulated Investment Tax Credit</t>
  </si>
  <si>
    <t>Total Accumlated ITC</t>
  </si>
  <si>
    <t>Total Rate Base Deductions</t>
  </si>
  <si>
    <t>108SP</t>
  </si>
  <si>
    <t>Steam Prod Plant Accumulated Depr</t>
  </si>
  <si>
    <t>B17</t>
  </si>
  <si>
    <t>108NP</t>
  </si>
  <si>
    <t>Nuclear Prod Plant Accumulated Depr</t>
  </si>
  <si>
    <t>108HP</t>
  </si>
  <si>
    <t>Hydraulic Prod Plant Accum Depr</t>
  </si>
  <si>
    <t>108OP</t>
  </si>
  <si>
    <t>Other Production Plant - Accum Depr</t>
  </si>
  <si>
    <t>108EP</t>
  </si>
  <si>
    <t>Experimental Plant - Accum Depr</t>
  </si>
  <si>
    <t>Total Production Plant Accum Depreciation</t>
  </si>
  <si>
    <t>Summary of Prod Plant Depreciation by Factor</t>
  </si>
  <si>
    <t>Total of Prod Plant Depreciation by Factor</t>
  </si>
  <si>
    <t>108TP</t>
  </si>
  <si>
    <t>Transmission Plant Accumulated Depr</t>
  </si>
  <si>
    <t>Total Trans Plant Accum Depreciation</t>
  </si>
  <si>
    <t>108D00</t>
  </si>
  <si>
    <t>108DS</t>
  </si>
  <si>
    <t>108DP</t>
  </si>
  <si>
    <t>Total Distribution Plant Accum Depreciation</t>
  </si>
  <si>
    <t>Summary of Distribution Plant Depr by Factor</t>
  </si>
  <si>
    <t>Total Distribution Depreciation by Factor</t>
  </si>
  <si>
    <t>108GP</t>
  </si>
  <si>
    <t>General Plant Accumulated Depr</t>
  </si>
  <si>
    <t>108MP</t>
  </si>
  <si>
    <t>Mining Plant Accumulated Depr.</t>
  </si>
  <si>
    <t>Less Centralia Situs Depreciation</t>
  </si>
  <si>
    <t>Accum Depr - Capital Lease</t>
  </si>
  <si>
    <t>Total General Plant Accum Depreciation</t>
  </si>
  <si>
    <t>Summary of General Depreciation by Factor</t>
  </si>
  <si>
    <t>Total General Depreciation by Factor</t>
  </si>
  <si>
    <t>Total Accum Depreciation - Plant In Service</t>
  </si>
  <si>
    <t>111SP</t>
  </si>
  <si>
    <t>Accum Prov for Amort-Steam</t>
  </si>
  <si>
    <t>B18</t>
  </si>
  <si>
    <t>111GP</t>
  </si>
  <si>
    <t>Accum Prov for Amort-General</t>
  </si>
  <si>
    <t>111HP</t>
  </si>
  <si>
    <t>Accum Prov for Amort-Hydro</t>
  </si>
  <si>
    <t>111IP</t>
  </si>
  <si>
    <t>Accum Prov for Amort-Intangible Plant</t>
  </si>
  <si>
    <t>Accum Amtr - Capital Lease</t>
  </si>
  <si>
    <t>Remove Capital Lease Amtr</t>
  </si>
  <si>
    <t>Total Accum Provision for Amortization</t>
  </si>
  <si>
    <t>Summary of Amortization by Factor</t>
  </si>
  <si>
    <t>Less Capital Lease</t>
  </si>
  <si>
    <t>Total Provision For Amortization by Factor</t>
  </si>
  <si>
    <t>end</t>
  </si>
  <si>
    <t>NUTIL</t>
  </si>
  <si>
    <t>DEPR - STEAM</t>
  </si>
  <si>
    <t>DEPR - HYDRO</t>
  </si>
  <si>
    <t>DEPR-TRANSMISSION</t>
  </si>
  <si>
    <t>DEPR EXP-ELEC, OTH</t>
  </si>
  <si>
    <t>REGULATORY DEBITS</t>
  </si>
  <si>
    <t>N. UMPQUA RE-LICENS</t>
  </si>
  <si>
    <t>BEAR RIVER RE-LICENS</t>
  </si>
  <si>
    <t>LEWIS RIVER RE-LICEN</t>
  </si>
  <si>
    <t>OTHER EXPENSES</t>
  </si>
  <si>
    <t>DUPLICATE CHRGS-CR</t>
  </si>
  <si>
    <t>(Allocated in Thousands)</t>
  </si>
  <si>
    <t>P05771</t>
  </si>
  <si>
    <t>Key Date</t>
  </si>
  <si>
    <t/>
  </si>
  <si>
    <t>Secondary Account</t>
  </si>
  <si>
    <t>0</t>
  </si>
  <si>
    <t>Primary Account</t>
  </si>
  <si>
    <t>Alloc</t>
  </si>
  <si>
    <t>Rates Month (Mandatory, Single Value)</t>
  </si>
  <si>
    <t>06.2011</t>
  </si>
  <si>
    <t>Allocation Factor (Optional, Selection Options)</t>
  </si>
  <si>
    <t>Allocation Method (Mandatory, Single Value)</t>
  </si>
  <si>
    <t>Factor 2010 Protocol</t>
  </si>
  <si>
    <t>Allocation Version (Mandatory, Single Value)</t>
  </si>
  <si>
    <t>Profit Center Hierarchy Nodes</t>
  </si>
  <si>
    <t>Company Code (Selection Options, Optional)</t>
  </si>
  <si>
    <t>FERC Account (Selection Option, Optional)</t>
  </si>
  <si>
    <t>Calif</t>
  </si>
  <si>
    <t>Oregon</t>
  </si>
  <si>
    <t>Wash</t>
  </si>
  <si>
    <t>Id-PPL</t>
  </si>
  <si>
    <t>Mont</t>
  </si>
  <si>
    <t>Wy-PPL</t>
  </si>
  <si>
    <t>Utah</t>
  </si>
  <si>
    <t>Idaho</t>
  </si>
  <si>
    <t>Wy-UPL</t>
  </si>
  <si>
    <t>Nutil</t>
  </si>
  <si>
    <t>O&amp;M BREAKDOWN</t>
  </si>
  <si>
    <t>Operation</t>
  </si>
  <si>
    <t>Maintenance</t>
  </si>
  <si>
    <t>Steam</t>
  </si>
  <si>
    <t>Hydro</t>
  </si>
  <si>
    <t>Other Gen</t>
  </si>
  <si>
    <t>Other PS</t>
  </si>
  <si>
    <t>Trans</t>
  </si>
  <si>
    <t>Dist</t>
  </si>
  <si>
    <t>Cust Acct</t>
  </si>
  <si>
    <t>Cust Serv</t>
  </si>
  <si>
    <t>A&amp;G</t>
  </si>
  <si>
    <t>Check</t>
  </si>
  <si>
    <t>Coal-I/C Profit Marg</t>
  </si>
  <si>
    <t>Average</t>
  </si>
  <si>
    <t>(2)  Operation Expenses in FERC Form 1 not in Semi-Annual Report</t>
  </si>
  <si>
    <t>Result</t>
  </si>
  <si>
    <t>4032000</t>
  </si>
  <si>
    <t>565132</t>
  </si>
  <si>
    <t>DEPR - PROD STEAM OR INCREMENTAL</t>
  </si>
  <si>
    <t>4033000</t>
  </si>
  <si>
    <t>565133</t>
  </si>
  <si>
    <t>DEPR - PROD HYDRO NOT CLASSIFIED</t>
  </si>
  <si>
    <t>4035000</t>
  </si>
  <si>
    <t>565142</t>
  </si>
  <si>
    <t>Depreciation - Transm - ID Pop-Term Adj</t>
  </si>
  <si>
    <t>4039999</t>
  </si>
  <si>
    <t>505228</t>
  </si>
  <si>
    <t>PURCH POWER EXP OFFSET - CAP LEASE DEPR</t>
  </si>
  <si>
    <t>515202</t>
  </si>
  <si>
    <t>NATURAL GAS EXP OFFSET - CAP LEASE DEPR</t>
  </si>
  <si>
    <t>540150</t>
  </si>
  <si>
    <t>RENT EXPENSE OFFSET - CAPITAL LEASE DEPR</t>
  </si>
  <si>
    <t>560000</t>
  </si>
  <si>
    <t>Depletion</t>
  </si>
  <si>
    <t>560960</t>
  </si>
  <si>
    <t>Mining - Depletion - Credit</t>
  </si>
  <si>
    <t>565136</t>
  </si>
  <si>
    <t>Depreciation - Production- Mines</t>
  </si>
  <si>
    <t>565460</t>
  </si>
  <si>
    <t>DEPRECIATION - CAPITAL LEASES</t>
  </si>
  <si>
    <t>565960</t>
  </si>
  <si>
    <t>DEPR AND AMORT - CREDIT</t>
  </si>
  <si>
    <t>566541</t>
  </si>
  <si>
    <t>Reclamation Amortization - Mines</t>
  </si>
  <si>
    <t>566960</t>
  </si>
  <si>
    <t>Mining - Amortization - Credit</t>
  </si>
  <si>
    <t>Overall Result</t>
  </si>
  <si>
    <t>4073000</t>
  </si>
  <si>
    <t>566944</t>
  </si>
  <si>
    <t>AMORTIZATION OF REG ASSET/LIAB</t>
  </si>
  <si>
    <t>SG-P</t>
  </si>
  <si>
    <t>SG-U</t>
  </si>
  <si>
    <t>(5)</t>
  </si>
  <si>
    <t>IBT</t>
  </si>
  <si>
    <t>Accretion Expense</t>
  </si>
  <si>
    <t>(7)</t>
  </si>
  <si>
    <t>ACTUAL RESULTS</t>
  </si>
  <si>
    <t>Rocky Mountain Power</t>
  </si>
  <si>
    <t>13-Month Average</t>
  </si>
  <si>
    <t>2010 PROTOCOL</t>
  </si>
  <si>
    <t>Separate Jurisdiction</t>
  </si>
  <si>
    <t xml:space="preserve">  75% Demand</t>
  </si>
  <si>
    <t xml:space="preserve">  25% Energy</t>
  </si>
  <si>
    <t xml:space="preserve">  2010 PROTOCOL</t>
  </si>
  <si>
    <t>PT</t>
  </si>
  <si>
    <t>DPW</t>
  </si>
  <si>
    <t>CUST</t>
  </si>
  <si>
    <t>T</t>
  </si>
  <si>
    <t>DMSC</t>
  </si>
  <si>
    <t>OTHSE</t>
  </si>
  <si>
    <t>OTHSO</t>
  </si>
  <si>
    <t>OTHSGR</t>
  </si>
  <si>
    <t>G</t>
  </si>
  <si>
    <t>PTD</t>
  </si>
  <si>
    <t>LABOR</t>
  </si>
  <si>
    <t>G-SITUS</t>
  </si>
  <si>
    <t>G-DGP</t>
  </si>
  <si>
    <t>G-DGU</t>
  </si>
  <si>
    <t>G-SG</t>
  </si>
  <si>
    <t>I-SITUS</t>
  </si>
  <si>
    <t>I-SG</t>
  </si>
  <si>
    <t>I-DGU</t>
  </si>
  <si>
    <t>I-DGP</t>
  </si>
  <si>
    <t>GPS</t>
  </si>
  <si>
    <t>OPRV-ID</t>
  </si>
  <si>
    <t>EXCTAX</t>
  </si>
  <si>
    <t>SNP</t>
  </si>
  <si>
    <t>OTH</t>
  </si>
  <si>
    <t>TROJD</t>
  </si>
  <si>
    <t>DITEXP</t>
  </si>
  <si>
    <t>BADDEBT</t>
  </si>
  <si>
    <t>CIAC</t>
  </si>
  <si>
    <t>SCHMDEXP</t>
  </si>
  <si>
    <t>TAXDEPR</t>
  </si>
  <si>
    <t>SCHMAP-SO</t>
  </si>
  <si>
    <t>SCHMAT-SITUS</t>
  </si>
  <si>
    <t>SCHMAT-SNP</t>
  </si>
  <si>
    <t>SCHMAT-SE</t>
  </si>
  <si>
    <t>SCHMAT-GPS</t>
  </si>
  <si>
    <t>SCHMAT-SO</t>
  </si>
  <si>
    <t>BOOKDEPR</t>
  </si>
  <si>
    <t>SCHMDP-SO</t>
  </si>
  <si>
    <t>SCHMDT-SNP</t>
  </si>
  <si>
    <t>SCHMDT-SG</t>
  </si>
  <si>
    <t>SCHMDT-GPS</t>
  </si>
  <si>
    <t>SCHMDT-SO</t>
  </si>
  <si>
    <t>CNP</t>
  </si>
  <si>
    <t>MSS</t>
  </si>
  <si>
    <t>DDS2</t>
  </si>
  <si>
    <t>DEFSG</t>
  </si>
  <si>
    <t>DDSO2</t>
  </si>
  <si>
    <t>ACCMDIT</t>
  </si>
  <si>
    <t>DITBAL</t>
  </si>
  <si>
    <t>ITC84</t>
  </si>
  <si>
    <t>ITC85</t>
  </si>
  <si>
    <t>ITC86</t>
  </si>
  <si>
    <t>ITC88</t>
  </si>
  <si>
    <t>ITC89</t>
  </si>
  <si>
    <t>ITC90</t>
  </si>
  <si>
    <t>No adjustments in Results of Operations altering base period taxes.</t>
  </si>
  <si>
    <t>Tax Reserve Changes (Contingency)</t>
  </si>
  <si>
    <t>Current &amp; Deferred Tax Adjustment - PMI</t>
  </si>
  <si>
    <t>Amort of LT Plant - Leasehold Improvements</t>
  </si>
  <si>
    <t>12 Coincident Peaks</t>
  </si>
  <si>
    <t>WA REC COMPLIANCE</t>
  </si>
  <si>
    <t>AFFL SERV EMPLOYED</t>
  </si>
  <si>
    <t xml:space="preserve"> - Oregon accelerated depreciation on steam generation</t>
  </si>
  <si>
    <t>Income Taxes - Federal (409.1)</t>
  </si>
  <si>
    <t>Pg. 114</t>
  </si>
  <si>
    <t xml:space="preserve">Income Taxes - Other (409.1) </t>
  </si>
  <si>
    <t>Provision for Deferred Income Taxes (410.1)</t>
  </si>
  <si>
    <t>Less: Provision for Deferred Income Taxes-Cr (411.1)</t>
  </si>
  <si>
    <t>Provision for Deferred Income Taxes Dr</t>
  </si>
  <si>
    <t xml:space="preserve">Less: Provision for Deferred Income Taxes-Cr </t>
  </si>
  <si>
    <t>Book/Tax Differences not included for State Ratemaking purposes</t>
  </si>
  <si>
    <t>Net Operating Loss Adjustment</t>
  </si>
  <si>
    <t>Uncertain Tax Position</t>
  </si>
  <si>
    <t>Uncertain Tax Position - Interest</t>
  </si>
  <si>
    <t>Provision-to-Return adjustments</t>
  </si>
  <si>
    <t>Deferred Income Tax Expense ~ Post-Retirement Reg Assets Amortization</t>
  </si>
  <si>
    <t>(1)  Nonutility rent revenue - Account 454.1</t>
  </si>
  <si>
    <t xml:space="preserve"> - Idaho Populus-Terminal depreciation adjustment</t>
  </si>
  <si>
    <t>Reference</t>
  </si>
  <si>
    <t xml:space="preserve"> - Washington REC compliance - not included in regulatory results</t>
  </si>
  <si>
    <t xml:space="preserve"> - Bridger/Trapper equity earnings.  This is shown in the Form 1 as fuel expense which is </t>
  </si>
  <si>
    <t xml:space="preserve">offset by equity in earnings of subsidiary. In regulatory results, this amount is removed from  </t>
  </si>
  <si>
    <t>fuel expense. Bridger/Trapper plant balances are included in rate base.</t>
  </si>
  <si>
    <t xml:space="preserve"> - Hydro relicensing costs - these items are included in regulatory results on a cash basis.</t>
  </si>
  <si>
    <t>These amounts reflect the difference between the cash and accrual basis accounting.</t>
  </si>
  <si>
    <t xml:space="preserve"> - Utah Klamath Depreciation Adjustment - classfied non-regulatory</t>
  </si>
  <si>
    <t xml:space="preserve"> - Other depreciation items</t>
  </si>
  <si>
    <t>Non-Regulated Portion of Interest</t>
  </si>
  <si>
    <t>Total Non-Regulated Interest</t>
  </si>
  <si>
    <t>Less Non-Regulated Plant</t>
  </si>
  <si>
    <t>Allocation Method - Factor 2010 Protocol</t>
  </si>
  <si>
    <t>Amortization Expense (Actuals)</t>
  </si>
  <si>
    <t>Loss on Sales of Plant</t>
  </si>
  <si>
    <t>454CA</t>
  </si>
  <si>
    <t>454</t>
  </si>
  <si>
    <t>454OR</t>
  </si>
  <si>
    <t>454SG</t>
  </si>
  <si>
    <t>454SO</t>
  </si>
  <si>
    <t>454UT</t>
  </si>
  <si>
    <t>454WA</t>
  </si>
  <si>
    <t>454WYP</t>
  </si>
  <si>
    <t>454WYU</t>
  </si>
  <si>
    <t>(6) Tax Reconciliation</t>
  </si>
  <si>
    <t>Regulatory Results of</t>
  </si>
  <si>
    <t>Operations</t>
  </si>
  <si>
    <t>Page 2.2</t>
  </si>
  <si>
    <t>Other Adjustments</t>
  </si>
  <si>
    <t>State Tax  Credits - Deferred</t>
  </si>
  <si>
    <t>Rounding</t>
  </si>
  <si>
    <t>Account 421 is shown below the line in the Form 1. Certain gains and losses are included in</t>
  </si>
  <si>
    <t>regulatory results to ensure appropriate ratemaking treatment of these transactions.</t>
  </si>
  <si>
    <t>(7)  Gain on Sale of Plant</t>
  </si>
  <si>
    <t xml:space="preserve"> - Interwest Mining Company O&amp;M expenses are recognized in Regulatory Results but not the Form 1 because it is an </t>
  </si>
  <si>
    <t>Electric Subsidiary.  These O&amp;M expense were offset by below the line items to produce 0 net income for Interwest.</t>
  </si>
  <si>
    <t>CY 2014</t>
  </si>
  <si>
    <t>RECONCILIATION OF CY 2014 FERC FORM 1 INCOME STATEMENT TO SEMIANNUAL REPORT</t>
  </si>
  <si>
    <t>Regulatory Debits less Regulatory Credits</t>
  </si>
  <si>
    <t>12 MONTHS ENDED DECEMBER 31, 2014</t>
  </si>
  <si>
    <t>JAM December 2014 Results UT</t>
  </si>
  <si>
    <t>DECEMBER 2014</t>
  </si>
  <si>
    <t>Pensions</t>
  </si>
  <si>
    <t>Total Pensions</t>
  </si>
  <si>
    <t>JARS - Jurisdiction by FERC Account (Period Balance)</t>
  </si>
  <si>
    <t>Twelve Months Ending - December 2014</t>
  </si>
  <si>
    <t>Logged On User</t>
  </si>
  <si>
    <t>Query Last Refreshed At</t>
  </si>
  <si>
    <t>Last Data Update</t>
  </si>
  <si>
    <t>Calendar Year/ Month (MM/YYYY)</t>
  </si>
  <si>
    <t>1000 PacifiCorp; 2010 Interwest Mining Company</t>
  </si>
  <si>
    <t>* 1,000 $</t>
  </si>
  <si>
    <t>P33683</t>
  </si>
  <si>
    <t>01/2014 - 12/2014</t>
  </si>
  <si>
    <t>06/2011</t>
  </si>
  <si>
    <t>!NUTIL</t>
  </si>
  <si>
    <t>left</t>
  </si>
  <si>
    <t>4541000</t>
  </si>
  <si>
    <t>RENTS - COMMON</t>
  </si>
  <si>
    <t>301870</t>
  </si>
  <si>
    <t>RENT REV - STEAM</t>
  </si>
  <si>
    <t>301871</t>
  </si>
  <si>
    <t>RENT REV - HYDRO</t>
  </si>
  <si>
    <t>301872</t>
  </si>
  <si>
    <t>RENT REV - TRANS</t>
  </si>
  <si>
    <t>301874</t>
  </si>
  <si>
    <t>RENT REV - GENERAL</t>
  </si>
  <si>
    <t>4542000</t>
  </si>
  <si>
    <t>RENTS - NON COMMON</t>
  </si>
  <si>
    <t>301862</t>
  </si>
  <si>
    <t>4543000</t>
  </si>
  <si>
    <t>MCI FOGWIRE REVENUES</t>
  </si>
  <si>
    <t>301863</t>
  </si>
  <si>
    <t>MCI FIBER OPTIC GROUND WIRE REVENUES</t>
  </si>
  <si>
    <t>Grand Total</t>
  </si>
  <si>
    <t>CA</t>
  </si>
  <si>
    <t>IDU</t>
  </si>
  <si>
    <t>454IDU</t>
  </si>
  <si>
    <t>OR</t>
  </si>
  <si>
    <t>UT</t>
  </si>
  <si>
    <t>WA</t>
  </si>
  <si>
    <t>WYP</t>
  </si>
  <si>
    <t>WYU</t>
  </si>
  <si>
    <t>UT OUTAGE</t>
  </si>
  <si>
    <t>The Utah JAM Revenues for Unadjusted total company did not include the above amount.  ID and WY did include this amount.</t>
  </si>
  <si>
    <t>01.2014 - 12.2014</t>
  </si>
  <si>
    <t>5011900</t>
  </si>
  <si>
    <t>Coal - Interco Profit Margin</t>
  </si>
  <si>
    <t>5391000</t>
  </si>
  <si>
    <t>5391000/0</t>
  </si>
  <si>
    <t>5392000</t>
  </si>
  <si>
    <t>5392000/0</t>
  </si>
  <si>
    <t>5394000</t>
  </si>
  <si>
    <t>5394000/0</t>
  </si>
  <si>
    <t>5552300</t>
  </si>
  <si>
    <t>WA REC COMPLIANCE PURCHASES</t>
  </si>
  <si>
    <t>2010 Interwest Mining Company</t>
  </si>
  <si>
    <t>5570000</t>
  </si>
  <si>
    <t>5570000/0</t>
  </si>
  <si>
    <t>9239990</t>
  </si>
  <si>
    <t>AFFILIATED SERVICES EMPLOYED</t>
  </si>
  <si>
    <t>9290000</t>
  </si>
  <si>
    <t>9290000/0</t>
  </si>
  <si>
    <t>(3)  Depreciation Differences</t>
  </si>
  <si>
    <t>4049000</t>
  </si>
  <si>
    <t>AMR LTD TRM PLNT-OTH</t>
  </si>
  <si>
    <t>566202</t>
  </si>
  <si>
    <t>Amort Exp - Hydro - WY Klamath Adj</t>
  </si>
  <si>
    <t>(4)  Amortization of Utility Plant Differences</t>
  </si>
  <si>
    <t xml:space="preserve"> -Wyoming Klamath Adjustment</t>
  </si>
  <si>
    <t>P35761</t>
  </si>
  <si>
    <t>1000 PacifiCorp; 2010 Interwest Mining Company; 2030 Glenrock Coal Company; 2040 Centralia Mining Company; 2050 Energy West Mining Comp; 2060 Fossil Rock Fuels, LLC</t>
  </si>
  <si>
    <t>Wyoming</t>
  </si>
  <si>
    <t>4040000</t>
  </si>
  <si>
    <t>AMOR LTD TRM PLNT</t>
  </si>
  <si>
    <t>3020000</t>
  </si>
  <si>
    <t>FRANCHISES AND CONSENTS</t>
  </si>
  <si>
    <t>3031040</t>
  </si>
  <si>
    <t>INTANGIBLE PLANT</t>
  </si>
  <si>
    <t>3031050</t>
  </si>
  <si>
    <t>RWT - RCMS WORK TRACKING</t>
  </si>
  <si>
    <t>3031680</t>
  </si>
  <si>
    <t>DISTRIBUTION AUTOMATION PILOT</t>
  </si>
  <si>
    <t>3031760</t>
  </si>
  <si>
    <t>RECORD CENTER MGMT SOFTWARE</t>
  </si>
  <si>
    <t>3031830</t>
  </si>
  <si>
    <t>CUSTOMER SERVICE SYSTEM</t>
  </si>
  <si>
    <t>3032040</t>
  </si>
  <si>
    <t>SAP</t>
  </si>
  <si>
    <t>3032340</t>
  </si>
  <si>
    <t>FACILITY INSPECTION REPORTING SYSTEM</t>
  </si>
  <si>
    <t>3032450</t>
  </si>
  <si>
    <t>MID OFFICE IMPROVEMENT PROJECT</t>
  </si>
  <si>
    <t>3032510</t>
  </si>
  <si>
    <t>OPERATIONS MAPPING SYSTEM</t>
  </si>
  <si>
    <t>3032600</t>
  </si>
  <si>
    <t>SINGLE PERSON SCHEDULING</t>
  </si>
  <si>
    <t>3032640</t>
  </si>
  <si>
    <t>TIBCO SOFTWARE</t>
  </si>
  <si>
    <t>3032710</t>
  </si>
  <si>
    <t>ROUGE RIVER HYDRO INTANGIBLES</t>
  </si>
  <si>
    <t>3032730</t>
  </si>
  <si>
    <t>IMPROVEMENTS TO PLANT OWNED BY JAMES RIV</t>
  </si>
  <si>
    <t>3032760</t>
  </si>
  <si>
    <t>SWIFT 2 IMPROVEMENTS</t>
  </si>
  <si>
    <t>3032770</t>
  </si>
  <si>
    <t>NORTH UMPQUA - SETTLEMENT AGREEMENT</t>
  </si>
  <si>
    <t>3032780</t>
  </si>
  <si>
    <t>BEAR RIVER-SETTLEMENT AGREEMENT</t>
  </si>
  <si>
    <t>3032860</t>
  </si>
  <si>
    <t>WEB SOFTWARE</t>
  </si>
  <si>
    <t>3032900</t>
  </si>
  <si>
    <t>IDAHO TRANSMISSION CUSTOMER-OWNED ASSETS</t>
  </si>
  <si>
    <t>3032990</t>
  </si>
  <si>
    <t>P8DM - FILENET P8 DOCUMENT MANAGEMENT (E</t>
  </si>
  <si>
    <t>3033090</t>
  </si>
  <si>
    <t>STEAM PLANT INTANGIBLE ASSETS</t>
  </si>
  <si>
    <t>3033120</t>
  </si>
  <si>
    <t>RANGER EMS/SCADA SYSTEM</t>
  </si>
  <si>
    <t>3033170</t>
  </si>
  <si>
    <t>GTX VERSION 7 SOFTWARE</t>
  </si>
  <si>
    <t>3033190</t>
  </si>
  <si>
    <t>ITRON METER READING SOFTWARE</t>
  </si>
  <si>
    <t>3033310</t>
  </si>
  <si>
    <t>C&amp;T - ENERGY TRADING SYSTEM</t>
  </si>
  <si>
    <t>3033320</t>
  </si>
  <si>
    <t>CAS - CONTROL AREA SCHEDULING (TRANSM)</t>
  </si>
  <si>
    <t>3033360</t>
  </si>
  <si>
    <t>DSM REPORTING &amp; TRACKING SOFTWARE</t>
  </si>
  <si>
    <t>3033370</t>
  </si>
  <si>
    <t>DISTRIBUTION INTANGIBLES</t>
  </si>
  <si>
    <t>3034900</t>
  </si>
  <si>
    <t>MISC - MISCELLANEOUS</t>
  </si>
  <si>
    <t>3035320</t>
  </si>
  <si>
    <t>HYDRO PLANT INTANGIBLES</t>
  </si>
  <si>
    <t>3035321</t>
  </si>
  <si>
    <t>CA NETWORK/SYSTEM MGT SYS</t>
  </si>
  <si>
    <t>3035322</t>
  </si>
  <si>
    <t>ACD#Call Center Automated Call Distribut</t>
  </si>
  <si>
    <t>3035330</t>
  </si>
  <si>
    <t>OATI-OASIS INTERFACE</t>
  </si>
  <si>
    <t>3316000</t>
  </si>
  <si>
    <t>STRUCTURES - LEASE IMPROVEMENTS</t>
  </si>
  <si>
    <t>3901000</t>
  </si>
  <si>
    <t>LEASEHOLD IMPROVEMENTS-OFFICE STR</t>
  </si>
  <si>
    <t>4040000 Total</t>
  </si>
  <si>
    <t>566201</t>
  </si>
  <si>
    <t>Amort Exp - Hydro - UT Klamath Adj</t>
  </si>
  <si>
    <t>566970</t>
  </si>
  <si>
    <t>AMORTIZATION JO BILL CREDIT</t>
  </si>
  <si>
    <t>4049000 Total</t>
  </si>
  <si>
    <t>4061000</t>
  </si>
  <si>
    <t>EL PLNT ACQ ADJ-CM</t>
  </si>
  <si>
    <t>566920</t>
  </si>
  <si>
    <t>AMORT ELEC PLANT ACQ ADJ</t>
  </si>
  <si>
    <t>4061000 Total</t>
  </si>
  <si>
    <t>4070000</t>
  </si>
  <si>
    <t>AMRT PRP LOSS/RGST</t>
  </si>
  <si>
    <t>566906</t>
  </si>
  <si>
    <t>Naughton U3 Reg Asset Amortization</t>
  </si>
  <si>
    <t>4070000 Total</t>
  </si>
  <si>
    <t>586902</t>
  </si>
  <si>
    <t>Preferred Stock Repurchase Loss Amort</t>
  </si>
  <si>
    <t>4073000 Total</t>
  </si>
  <si>
    <t>4074000</t>
  </si>
  <si>
    <t>REGULATORY CREDITS</t>
  </si>
  <si>
    <t>586903</t>
  </si>
  <si>
    <t>Preferred Stock Repurchase Loss Def</t>
  </si>
  <si>
    <t>4074000 Total</t>
  </si>
  <si>
    <t>4074100</t>
  </si>
  <si>
    <t>Reg Credits-BPA Exch</t>
  </si>
  <si>
    <t>301101</t>
  </si>
  <si>
    <t>BPA Reg Bill Bal Acct - Residential</t>
  </si>
  <si>
    <t>301201</t>
  </si>
  <si>
    <t>BPA Reg Bill Bal Acct - Commercial</t>
  </si>
  <si>
    <t>301301</t>
  </si>
  <si>
    <t>BPA Reg Bill Bal Acct - Industrial</t>
  </si>
  <si>
    <t>301451</t>
  </si>
  <si>
    <t>BPA Reg Bill Bal Acct - Irrigation</t>
  </si>
  <si>
    <t>301601</t>
  </si>
  <si>
    <t>BPA Reg Bill Bal Acct - St/Hwy Lighting</t>
  </si>
  <si>
    <t>4074100 Total</t>
  </si>
  <si>
    <t>4074200</t>
  </si>
  <si>
    <t>505201</t>
  </si>
  <si>
    <t>Regional Bill Intchg Rec/Del-OR (PP)</t>
  </si>
  <si>
    <t>505202</t>
  </si>
  <si>
    <t>Regional Bill Intchg Rec/Del-WA (PP)</t>
  </si>
  <si>
    <t>505204</t>
  </si>
  <si>
    <t>Regional Bill Intchg Rec/Del-ID (RMP)</t>
  </si>
  <si>
    <t>4074200 Total</t>
  </si>
  <si>
    <t>566907</t>
  </si>
  <si>
    <t>Naughton U3 Amort - Other Reg Asset</t>
  </si>
  <si>
    <t>(5)  Amortization of Powerdale in Washington and Idaho</t>
  </si>
  <si>
    <t>Page 2.18</t>
  </si>
  <si>
    <t>Page 2.19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</si>
</sst>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1">
    <numFmt numFmtId="5" formatCode="&quot;$&quot;#,##0_);\(&quot;$&quot;#,##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m/d/yyyy;@"/>
    <numFmt numFmtId="166" formatCode="0.000"/>
    <numFmt numFmtId="167" formatCode="0.000%"/>
    <numFmt numFmtId="168" formatCode="0.0000%"/>
    <numFmt numFmtId="169" formatCode="mmmm\ yy"/>
    <numFmt numFmtId="170" formatCode="0.0%"/>
    <numFmt numFmtId="171" formatCode="_-* #,##0\ &quot;F&quot;_-;\-* #,##0\ &quot;F&quot;_-;_-* &quot;-&quot;\ &quot;F&quot;_-;_-@_-"/>
    <numFmt numFmtId="172" formatCode="&quot;$&quot;#,##0\ ;\(&quot;$&quot;#,##0\)"/>
    <numFmt numFmtId="173" formatCode="########\-###\-###"/>
    <numFmt numFmtId="174" formatCode="#,##0.000;[Red]\-#,##0.000"/>
    <numFmt numFmtId="175" formatCode="#,##0.0_);\(#,##0.0\);\-\ ;"/>
    <numFmt numFmtId="176" formatCode="#,##0.0000"/>
    <numFmt numFmtId="177" formatCode="General_)"/>
    <numFmt numFmtId="178" formatCode="#,##0\ ;\(#,##0\);\-\ \ \ \ \ "/>
    <numFmt numFmtId="179" formatCode="#,##0\ ;\(#,##0\);\–\ \ \ \ \ "/>
    <numFmt numFmtId="180" formatCode="_(* #,##0.0_);_(* \(#,##0.0\);_(* &quot;-&quot;?_);@_)"/>
    <numFmt numFmtId="181" formatCode="_(* #,##0.000000_);_(* \(#,##0.000000\);_(* &quot;-&quot;??_);_(@_)"/>
    <numFmt numFmtId="182" formatCode="#,##0;\-#,##0;&quot;-&quot;"/>
    <numFmt numFmtId="183" formatCode="&quot;$&quot;###0;[Red]\(&quot;$&quot;###0\)"/>
    <numFmt numFmtId="184" formatCode="mmmm\ d\,\ yyyy"/>
    <numFmt numFmtId="185" formatCode="0.0"/>
    <numFmt numFmtId="186" formatCode="###0.0_);[Red]\(###0.0\)"/>
    <numFmt numFmtId="187" formatCode="0.00_)"/>
    <numFmt numFmtId="188" formatCode="0%_);\(0%\)"/>
    <numFmt numFmtId="189" formatCode="0.000000"/>
    <numFmt numFmtId="190" formatCode="_-* #,##0_-;\-* #,##0_-;_-* &quot;-&quot;_-;_-@_-"/>
    <numFmt numFmtId="191" formatCode="_-* #,##0.00_-;\-* #,##0.00_-;_-* &quot;-&quot;??_-;_-@_-"/>
    <numFmt numFmtId="192" formatCode="_-&quot;$&quot;* #,##0_-;\-&quot;$&quot;* #,##0_-;_-&quot;$&quot;* &quot;-&quot;_-;_-@_-"/>
    <numFmt numFmtId="193" formatCode="_-&quot;$&quot;* #,##0.00_-;\-&quot;$&quot;* #,##0.00_-;_-&quot;$&quot;* &quot;-&quot;??_-;_-@_-"/>
    <numFmt numFmtId="194" formatCode="dddd\,\ mmmm\ dd\,\ yyyy"/>
    <numFmt numFmtId="195" formatCode="dddd\,\ mmmm\ dd\,\ yyyy\ h:mm:ss\ AM/PM"/>
    <numFmt numFmtId="196" formatCode="###,000"/>
    <numFmt numFmtId="197" formatCode="#,##0;\(#,##0\);#,##0"/>
    <numFmt numFmtId="198" formatCode="&quot;$&quot;#,##0"/>
    <numFmt numFmtId="199" formatCode="&quot;$&quot;#,##0.00"/>
    <numFmt numFmtId="200" formatCode="_(* #,##0.0_);_(* \(#,##0.0\);_(* &quot;-&quot;??_);_(@_)"/>
  </numFmts>
  <fonts count="17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10"/>
      <color theme="1"/>
      <name val="Calibri"/>
      <family val="2"/>
      <scheme val="minor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sz val="18"/>
      <name val="Arial"/>
      <family val="2"/>
    </font>
    <font>
      <b/>
      <sz val="8"/>
      <color rgb="FFFF0000"/>
      <name val="Arial"/>
      <family val="2"/>
    </font>
    <font>
      <sz val="8"/>
      <color theme="1"/>
      <name val="Arial"/>
      <family val="2"/>
    </font>
    <font>
      <sz val="10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u/>
      <sz val="10"/>
      <name val="Arial"/>
      <family val="2"/>
    </font>
    <font>
      <b/>
      <u/>
      <sz val="10"/>
      <name val="Arial"/>
      <family val="2"/>
    </font>
    <font>
      <b/>
      <sz val="9"/>
      <name val="Arial"/>
      <family val="2"/>
    </font>
    <font>
      <u/>
      <sz val="9"/>
      <name val="Arial"/>
      <family val="2"/>
    </font>
    <font>
      <sz val="6"/>
      <name val="Arial"/>
      <family val="2"/>
    </font>
    <font>
      <sz val="5"/>
      <name val="Arial"/>
      <family val="2"/>
    </font>
    <font>
      <sz val="7"/>
      <name val="Arial"/>
      <family val="2"/>
    </font>
    <font>
      <sz val="10"/>
      <name val="Courier"/>
      <family val="3"/>
    </font>
    <font>
      <sz val="10"/>
      <color indexed="8"/>
      <name val="Helv"/>
    </font>
    <font>
      <sz val="10"/>
      <color indexed="24"/>
      <name val="Courier New"/>
      <family val="3"/>
    </font>
    <font>
      <sz val="10"/>
      <name val="Helv"/>
    </font>
    <font>
      <b/>
      <sz val="16"/>
      <name val="Times New Roman"/>
      <family val="1"/>
    </font>
    <font>
      <b/>
      <sz val="12"/>
      <name val="Arial"/>
      <family val="2"/>
    </font>
    <font>
      <sz val="12"/>
      <color indexed="12"/>
      <name val="Times New Roman"/>
      <family val="1"/>
    </font>
    <font>
      <sz val="12"/>
      <name val="Times New Roman"/>
      <family val="1"/>
    </font>
    <font>
      <sz val="10"/>
      <color indexed="11"/>
      <name val="Geneva"/>
      <family val="2"/>
    </font>
    <font>
      <b/>
      <sz val="10"/>
      <color indexed="39"/>
      <name val="Arial"/>
      <family val="2"/>
    </font>
    <font>
      <sz val="10"/>
      <color indexed="39"/>
      <name val="Arial"/>
      <family val="2"/>
    </font>
    <font>
      <b/>
      <sz val="12"/>
      <color indexed="8"/>
      <name val="Arial"/>
      <family val="2"/>
    </font>
    <font>
      <b/>
      <sz val="12"/>
      <color indexed="8"/>
      <name val="Arial"/>
      <family val="2"/>
    </font>
    <font>
      <sz val="8"/>
      <color indexed="18"/>
      <name val="Arial"/>
      <family val="2"/>
    </font>
    <font>
      <sz val="8"/>
      <color indexed="18"/>
      <name val="Arial"/>
      <family val="2"/>
    </font>
    <font>
      <b/>
      <sz val="8"/>
      <color indexed="8"/>
      <name val="Arial"/>
      <family val="2"/>
    </font>
    <font>
      <b/>
      <sz val="8"/>
      <color indexed="8"/>
      <name val="Arial"/>
      <family val="2"/>
    </font>
    <font>
      <b/>
      <sz val="14"/>
      <name val="Arial"/>
      <family val="2"/>
    </font>
    <font>
      <b/>
      <sz val="16"/>
      <color indexed="23"/>
      <name val="Arial"/>
      <family val="2"/>
    </font>
    <font>
      <b/>
      <sz val="14"/>
      <name val="Arial"/>
      <family val="2"/>
    </font>
    <font>
      <sz val="10"/>
      <color indexed="10"/>
      <name val="Arial"/>
      <family val="2"/>
    </font>
    <font>
      <sz val="12"/>
      <name val="Arial MT"/>
    </font>
    <font>
      <sz val="10"/>
      <name val="LinePrinter"/>
    </font>
    <font>
      <sz val="12"/>
      <name val="Arial"/>
      <family val="2"/>
    </font>
    <font>
      <sz val="10"/>
      <color theme="1"/>
      <name val="Times New Roman"/>
      <family val="2"/>
    </font>
    <font>
      <sz val="10"/>
      <name val="Arial"/>
      <family val="2"/>
    </font>
    <font>
      <b/>
      <sz val="14"/>
      <name val="Arial"/>
      <family val="2"/>
    </font>
    <font>
      <sz val="8"/>
      <color indexed="18"/>
      <name val="Arial"/>
      <family val="2"/>
    </font>
    <font>
      <b/>
      <sz val="8"/>
      <color indexed="8"/>
      <name val="Arial"/>
      <family val="2"/>
    </font>
    <font>
      <sz val="10"/>
      <color rgb="FFFF0000"/>
      <name val="Arial"/>
      <family val="2"/>
    </font>
    <font>
      <sz val="9"/>
      <color theme="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8"/>
      <color indexed="18"/>
      <name val="Arial"/>
      <family val="2"/>
    </font>
    <font>
      <b/>
      <sz val="8"/>
      <color indexed="8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sz val="11"/>
      <name val="Arial"/>
      <family val="2"/>
    </font>
    <font>
      <sz val="11"/>
      <color theme="1"/>
      <name val="Times New Roman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2"/>
      <color indexed="24"/>
      <name val="Times New Roman"/>
      <family val="1"/>
    </font>
    <font>
      <b/>
      <sz val="13"/>
      <color theme="3"/>
      <name val="Arial"/>
      <family val="2"/>
    </font>
    <font>
      <sz val="10"/>
      <color indexed="24"/>
      <name val="Times New Roman"/>
      <family val="1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b/>
      <i/>
      <sz val="8"/>
      <color indexed="18"/>
      <name val="Helv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11"/>
      <color theme="1"/>
      <name val="Arial"/>
      <family val="2"/>
    </font>
    <font>
      <b/>
      <sz val="10"/>
      <color rgb="FF3F3F3F"/>
      <name val="Arial"/>
      <family val="2"/>
    </font>
    <font>
      <sz val="8"/>
      <color indexed="62"/>
      <name val="Arial"/>
      <family val="2"/>
    </font>
    <font>
      <b/>
      <sz val="18"/>
      <color theme="3"/>
      <name val="Cambria"/>
      <family val="2"/>
      <scheme val="maj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8"/>
      <name val="Times New Roman"/>
      <family val="1"/>
    </font>
    <font>
      <b/>
      <sz val="10"/>
      <color indexed="9"/>
      <name val="Arial"/>
      <family val="2"/>
    </font>
    <font>
      <sz val="11"/>
      <color indexed="20"/>
      <name val="Calibri"/>
      <family val="2"/>
    </font>
    <font>
      <sz val="11"/>
      <name val="Times New Roman"/>
      <family val="1"/>
    </font>
    <font>
      <b/>
      <sz val="8"/>
      <color indexed="24"/>
      <name val="Arial"/>
      <family val="2"/>
    </font>
    <font>
      <b/>
      <sz val="9"/>
      <color indexed="24"/>
      <name val="Arial"/>
      <family val="2"/>
    </font>
    <font>
      <b/>
      <sz val="11"/>
      <color indexed="24"/>
      <name val="Arial"/>
      <family val="2"/>
    </font>
    <font>
      <b/>
      <sz val="11"/>
      <color indexed="52"/>
      <name val="Calibri"/>
      <family val="2"/>
    </font>
    <font>
      <b/>
      <sz val="11"/>
      <color indexed="10"/>
      <name val="Calibri"/>
      <family val="2"/>
      <scheme val="minor"/>
    </font>
    <font>
      <sz val="10"/>
      <name val="Tms Rmn"/>
    </font>
    <font>
      <b/>
      <sz val="11"/>
      <color indexed="9"/>
      <name val="Calibri"/>
      <family val="2"/>
    </font>
    <font>
      <sz val="12"/>
      <color indexed="24"/>
      <name val="Arial"/>
      <family val="2"/>
    </font>
    <font>
      <sz val="10"/>
      <name val="Times New Roman"/>
      <family val="1"/>
    </font>
    <font>
      <sz val="10"/>
      <name val="MS Serif"/>
      <family val="1"/>
    </font>
    <font>
      <sz val="8"/>
      <name val="Helv"/>
    </font>
    <font>
      <sz val="12"/>
      <name val="Helv"/>
    </font>
    <font>
      <sz val="10"/>
      <color indexed="16"/>
      <name val="MS Serif"/>
      <family val="1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u/>
      <sz val="12"/>
      <color indexed="24"/>
      <name val="Arial"/>
      <family val="2"/>
    </font>
    <font>
      <sz val="8"/>
      <color indexed="24"/>
      <name val="Arial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  <scheme val="minor"/>
    </font>
    <font>
      <b/>
      <sz val="11"/>
      <color indexed="62"/>
      <name val="Calibri"/>
      <family val="2"/>
    </font>
    <font>
      <b/>
      <sz val="8"/>
      <name val="MS Sans Serif"/>
      <family val="2"/>
    </font>
    <font>
      <u/>
      <sz val="10"/>
      <color theme="10"/>
      <name val="Times New Roman"/>
      <family val="1"/>
    </font>
    <font>
      <u/>
      <sz val="10"/>
      <color indexed="12"/>
      <name val="Arial"/>
      <family val="2"/>
    </font>
    <font>
      <sz val="11"/>
      <color rgb="FF3F3F76"/>
      <name val="Arial"/>
      <family val="2"/>
    </font>
    <font>
      <sz val="11"/>
      <color indexed="62"/>
      <name val="Calibri"/>
      <family val="2"/>
    </font>
    <font>
      <b/>
      <i/>
      <sz val="10"/>
      <name val="Arial"/>
      <family val="2"/>
    </font>
    <font>
      <b/>
      <u/>
      <sz val="10"/>
      <color indexed="39"/>
      <name val="Arial"/>
      <family val="2"/>
    </font>
    <font>
      <b/>
      <sz val="14"/>
      <name val="Helv"/>
    </font>
    <font>
      <sz val="11"/>
      <color indexed="52"/>
      <name val="Calibri"/>
      <family val="2"/>
    </font>
    <font>
      <b/>
      <sz val="8"/>
      <name val="Arial"/>
      <family val="2"/>
    </font>
    <font>
      <sz val="11"/>
      <color indexed="60"/>
      <name val="Calibri"/>
      <family val="2"/>
    </font>
    <font>
      <sz val="11"/>
      <color indexed="8"/>
      <name val="TimesNewRomanPS"/>
    </font>
    <font>
      <b/>
      <i/>
      <sz val="16"/>
      <name val="Helv"/>
    </font>
    <font>
      <sz val="10"/>
      <name val="MS Sans Serif"/>
      <family val="2"/>
    </font>
    <font>
      <b/>
      <sz val="11"/>
      <color indexed="63"/>
      <name val="Calibri"/>
      <family val="2"/>
    </font>
    <font>
      <b/>
      <i/>
      <sz val="10"/>
      <color indexed="8"/>
      <name val="Arial"/>
      <family val="2"/>
    </font>
    <font>
      <b/>
      <sz val="10"/>
      <color indexed="18"/>
      <name val="Arial"/>
      <family val="2"/>
    </font>
    <font>
      <b/>
      <sz val="22"/>
      <color indexed="18"/>
      <name val="Times New Roman"/>
      <family val="1"/>
    </font>
    <font>
      <sz val="10"/>
      <color indexed="11"/>
      <name val="Geneva"/>
      <family val="2"/>
    </font>
    <font>
      <b/>
      <sz val="10"/>
      <name val="MS Sans Serif"/>
      <family val="2"/>
    </font>
    <font>
      <sz val="8"/>
      <color indexed="10"/>
      <name val="Arial"/>
      <family val="2"/>
    </font>
    <font>
      <b/>
      <sz val="10"/>
      <color indexed="10"/>
      <name val="Arial"/>
      <family val="2"/>
    </font>
    <font>
      <sz val="24"/>
      <color indexed="13"/>
      <name val="Helv"/>
    </font>
    <font>
      <b/>
      <sz val="18"/>
      <color indexed="56"/>
      <name val="Cambria"/>
      <family val="2"/>
    </font>
    <font>
      <b/>
      <sz val="18"/>
      <color indexed="62"/>
      <name val="Cambria"/>
      <family val="2"/>
      <scheme val="major"/>
    </font>
    <font>
      <b/>
      <sz val="18"/>
      <color indexed="62"/>
      <name val="Cambria"/>
      <family val="2"/>
    </font>
    <font>
      <sz val="8"/>
      <color indexed="12"/>
      <name val="Arial"/>
      <family val="2"/>
    </font>
    <font>
      <sz val="11"/>
      <color indexed="10"/>
      <name val="Calibri"/>
      <family val="2"/>
    </font>
    <font>
      <b/>
      <sz val="14"/>
      <color theme="1"/>
      <name val="Arial"/>
      <family val="2"/>
    </font>
    <font>
      <u/>
      <sz val="10"/>
      <color theme="1"/>
      <name val="Arial"/>
      <family val="2"/>
    </font>
    <font>
      <u val="singleAccounting"/>
      <sz val="9"/>
      <name val="Arial"/>
      <family val="2"/>
    </font>
    <font>
      <sz val="10"/>
      <name val="Arial"/>
      <family val="2"/>
    </font>
    <font>
      <b/>
      <sz val="12"/>
      <color indexed="8"/>
      <name val="Arial"/>
      <family val="2"/>
    </font>
    <font>
      <b/>
      <sz val="8"/>
      <color indexed="8"/>
      <name val="Arial"/>
      <family val="2"/>
    </font>
    <font>
      <sz val="8"/>
      <color indexed="18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b/>
      <sz val="8"/>
      <color rgb="FF1F497D"/>
      <name val="Verdana"/>
      <family val="2"/>
    </font>
    <font>
      <sz val="8"/>
      <color rgb="FF1F497D"/>
      <name val="Verdana"/>
      <family val="2"/>
    </font>
    <font>
      <sz val="8"/>
      <color rgb="FF000000"/>
      <name val="Arial"/>
      <family val="2"/>
    </font>
    <font>
      <sz val="8"/>
      <color rgb="FF000000"/>
      <name val="Verdana"/>
      <family val="2"/>
    </font>
    <font>
      <i/>
      <sz val="8"/>
      <color rgb="FF000000"/>
      <name val="Verdana"/>
      <family val="2"/>
    </font>
    <font>
      <b/>
      <i/>
      <sz val="8"/>
      <color rgb="FF000000"/>
      <name val="Verdana"/>
      <family val="2"/>
    </font>
    <font>
      <b/>
      <sz val="8"/>
      <color rgb="FF00CC00"/>
      <name val="Verdana"/>
      <family val="2"/>
    </font>
    <font>
      <b/>
      <sz val="8"/>
      <color rgb="FF33CC33"/>
      <name val="Verdana"/>
      <family val="2"/>
    </font>
    <font>
      <b/>
      <sz val="8"/>
      <color rgb="FFFF9900"/>
      <name val="Verdana"/>
      <family val="2"/>
    </font>
    <font>
      <b/>
      <sz val="8"/>
      <color rgb="FFFF0000"/>
      <name val="Verdana"/>
      <family val="2"/>
    </font>
    <font>
      <sz val="11"/>
      <name val="Calibri"/>
      <family val="2"/>
      <scheme val="minor"/>
    </font>
  </fonts>
  <fills count="119">
    <fill>
      <patternFill patternType="none"/>
    </fill>
    <fill>
      <patternFill patternType="gray125"/>
    </fill>
    <fill>
      <patternFill patternType="solid">
        <fgColor indexed="4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</patternFill>
    </fill>
    <fill>
      <patternFill patternType="solid">
        <fgColor indexed="45"/>
        <bgColor indexed="64"/>
      </patternFill>
    </fill>
    <fill>
      <patternFill patternType="solid">
        <fgColor indexed="29"/>
      </patternFill>
    </fill>
    <fill>
      <patternFill patternType="solid">
        <fgColor indexed="29"/>
        <bgColor indexed="64"/>
      </patternFill>
    </fill>
    <fill>
      <patternFill patternType="solid">
        <fgColor indexed="10"/>
      </patternFill>
    </fill>
    <fill>
      <patternFill patternType="solid">
        <fgColor indexed="10"/>
        <bgColor indexed="64"/>
      </patternFill>
    </fill>
    <fill>
      <patternFill patternType="solid">
        <fgColor indexed="51"/>
      </patternFill>
    </fill>
    <fill>
      <patternFill patternType="solid">
        <fgColor indexed="51"/>
        <bgColor indexed="64"/>
      </patternFill>
    </fill>
    <fill>
      <patternFill patternType="solid">
        <fgColor indexed="52"/>
      </patternFill>
    </fill>
    <fill>
      <patternFill patternType="solid">
        <fgColor indexed="52"/>
        <bgColor indexed="64"/>
      </patternFill>
    </fill>
    <fill>
      <patternFill patternType="solid">
        <fgColor indexed="53"/>
      </patternFill>
    </fill>
    <fill>
      <patternFill patternType="solid">
        <fgColor indexed="53"/>
        <bgColor indexed="64"/>
      </patternFill>
    </fill>
    <fill>
      <patternFill patternType="solid">
        <fgColor indexed="57"/>
      </patternFill>
    </fill>
    <fill>
      <patternFill patternType="solid">
        <fgColor indexed="57"/>
        <bgColor indexed="64"/>
      </patternFill>
    </fill>
    <fill>
      <patternFill patternType="solid">
        <fgColor indexed="50"/>
      </patternFill>
    </fill>
    <fill>
      <patternFill patternType="solid">
        <fgColor indexed="50"/>
        <bgColor indexed="64"/>
      </patternFill>
    </fill>
    <fill>
      <patternFill patternType="solid">
        <fgColor indexed="11"/>
      </patternFill>
    </fill>
    <fill>
      <patternFill patternType="solid">
        <fgColor indexed="11"/>
        <bgColor indexed="64"/>
      </patternFill>
    </fill>
    <fill>
      <patternFill patternType="lightUp">
        <fgColor indexed="48"/>
        <bgColor indexed="41"/>
      </patternFill>
    </fill>
    <fill>
      <patternFill patternType="lightUp">
        <fgColor indexed="22"/>
        <bgColor indexed="35"/>
      </patternFill>
    </fill>
    <fill>
      <patternFill patternType="solid">
        <fgColor indexed="41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9"/>
        <bgColor indexed="41"/>
      </patternFill>
    </fill>
    <fill>
      <patternFill patternType="solid">
        <fgColor indexed="9"/>
        <bgColor indexed="40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15"/>
      </patternFill>
    </fill>
    <fill>
      <patternFill patternType="lightGray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4"/>
      </patternFill>
    </fill>
    <fill>
      <patternFill patternType="solid">
        <fgColor indexed="31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34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62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18"/>
      </patternFill>
    </fill>
    <fill>
      <patternFill patternType="solid">
        <fgColor indexed="17"/>
      </patternFill>
    </fill>
    <fill>
      <patternFill patternType="solid">
        <fgColor indexed="55"/>
      </patternFill>
    </fill>
    <fill>
      <patternFill patternType="solid">
        <fgColor indexed="27"/>
        <bgColor indexed="64"/>
      </patternFill>
    </fill>
    <fill>
      <patternFill patternType="solid">
        <fgColor indexed="13"/>
      </patternFill>
    </fill>
    <fill>
      <patternFill patternType="solid">
        <fgColor indexed="21"/>
      </patternFill>
    </fill>
    <fill>
      <patternFill patternType="gray125">
        <fgColor indexed="21"/>
      </patternFill>
    </fill>
    <fill>
      <patternFill patternType="solid">
        <fgColor indexed="19"/>
      </patternFill>
    </fill>
    <fill>
      <patternFill patternType="mediumGray">
        <fgColor indexed="21"/>
      </patternFill>
    </fill>
    <fill>
      <patternFill patternType="mediumGray">
        <fgColor indexed="22"/>
      </patternFill>
    </fill>
    <fill>
      <patternFill patternType="gray125">
        <fgColor indexed="8"/>
      </patternFill>
    </fill>
    <fill>
      <patternFill patternType="solid">
        <fgColor indexed="12"/>
      </patternFill>
    </fill>
    <fill>
      <patternFill patternType="solid">
        <fgColor indexed="14"/>
        <bgColor indexed="64"/>
      </patternFill>
    </fill>
    <fill>
      <patternFill patternType="solid">
        <fgColor rgb="FFDBE5F1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rgb="FFFFFFFF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ABEDA5"/>
        <bgColor rgb="FF000000"/>
      </patternFill>
    </fill>
    <fill>
      <patternFill patternType="solid">
        <fgColor rgb="FF94D88F"/>
        <bgColor rgb="FF000000"/>
      </patternFill>
    </fill>
    <fill>
      <patternFill patternType="solid">
        <fgColor rgb="FFFFFDBF"/>
        <bgColor rgb="FF000000"/>
      </patternFill>
    </fill>
    <fill>
      <patternFill patternType="solid">
        <fgColor rgb="FFFFFB8C"/>
        <bgColor rgb="FF000000"/>
      </patternFill>
    </fill>
    <fill>
      <patternFill patternType="solid">
        <fgColor rgb="FFFFF843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F1F5FB"/>
        <bgColor rgb="FF000000"/>
      </patternFill>
    </fill>
  </fills>
  <borders count="8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/>
      <right style="thin">
        <color auto="1"/>
      </right>
      <top style="thin">
        <color theme="0" tint="-0.2499465926084170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/>
      <top style="thin">
        <color theme="0" tint="-0.24994659260841701"/>
      </top>
      <bottom style="thin">
        <color auto="1"/>
      </bottom>
      <diagonal/>
    </border>
    <border>
      <left/>
      <right/>
      <top style="thin">
        <color theme="0" tint="-0.24994659260841701"/>
      </top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medium">
        <color indexed="2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double">
        <color indexed="52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theme="0" tint="-0.24994659260841701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  <diagonal/>
    </border>
    <border>
      <left style="thin">
        <color theme="3" tint="0.59996337778862885"/>
      </left>
      <right style="thin">
        <color theme="3" tint="-0.24994659260841701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theme="3" tint="-0.24994659260841701"/>
      </left>
      <right style="thin">
        <color rgb="FF808080"/>
      </right>
      <top style="thin">
        <color rgb="FF808080"/>
      </top>
      <bottom style="thin">
        <color theme="3" tint="-0.24994659260841701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theme="3" tint="-0.24994659260841701"/>
      </bottom>
      <diagonal/>
    </border>
    <border>
      <left style="thin">
        <color rgb="FF808080"/>
      </left>
      <right style="thin">
        <color theme="3" tint="-0.24994659260841701"/>
      </right>
      <top style="thin">
        <color rgb="FF808080"/>
      </top>
      <bottom style="thin">
        <color theme="3" tint="-0.24994659260841701"/>
      </bottom>
      <diagonal/>
    </border>
    <border>
      <left style="thin">
        <color rgb="FF808080"/>
      </left>
      <right style="thin">
        <color theme="3" tint="-0.24994659260841701"/>
      </right>
      <top style="thin">
        <color rgb="FF808080"/>
      </top>
      <bottom style="thin">
        <color rgb="FF80808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7890">
    <xf numFmtId="0" fontId="0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9" fillId="0" borderId="0"/>
    <xf numFmtId="0" fontId="6" fillId="0" borderId="0"/>
    <xf numFmtId="9" fontId="6" fillId="0" borderId="0" applyFont="0" applyFill="0" applyBorder="0" applyAlignment="0" applyProtection="0"/>
    <xf numFmtId="4" fontId="10" fillId="2" borderId="0" applyNumberFormat="0" applyProtection="0">
      <alignment horizontal="left" vertical="center" indent="1"/>
    </xf>
    <xf numFmtId="4" fontId="11" fillId="0" borderId="15" applyNumberFormat="0" applyProtection="0">
      <alignment horizontal="left" vertical="center" indent="1"/>
    </xf>
    <xf numFmtId="0" fontId="11" fillId="2" borderId="15" applyNumberFormat="0" applyProtection="0">
      <alignment horizontal="left" vertical="top"/>
    </xf>
    <xf numFmtId="4" fontId="12" fillId="0" borderId="0" applyNumberFormat="0" applyProtection="0">
      <alignment horizontal="left" vertical="center"/>
    </xf>
    <xf numFmtId="0" fontId="15" fillId="0" borderId="0"/>
    <xf numFmtId="0" fontId="2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" fontId="27" fillId="0" borderId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3" fontId="28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5" fontId="29" fillId="0" borderId="0"/>
    <xf numFmtId="172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9" fillId="0" borderId="0"/>
    <xf numFmtId="2" fontId="28" fillId="0" borderId="0" applyFont="0" applyFill="0" applyBorder="0" applyAlignment="0" applyProtection="0"/>
    <xf numFmtId="0" fontId="25" fillId="0" borderId="0" applyFont="0" applyFill="0" applyBorder="0" applyAlignment="0" applyProtection="0">
      <alignment horizontal="left"/>
    </xf>
    <xf numFmtId="38" fontId="17" fillId="3" borderId="0" applyNumberFormat="0" applyBorder="0" applyAlignment="0" applyProtection="0"/>
    <xf numFmtId="0" fontId="30" fillId="0" borderId="0"/>
    <xf numFmtId="0" fontId="31" fillId="0" borderId="27" applyNumberFormat="0" applyAlignment="0" applyProtection="0">
      <alignment horizontal="left" vertical="center"/>
    </xf>
    <xf numFmtId="0" fontId="31" fillId="0" borderId="16">
      <alignment horizontal="left" vertical="center"/>
    </xf>
    <xf numFmtId="10" fontId="17" fillId="4" borderId="17" applyNumberFormat="0" applyBorder="0" applyAlignment="0" applyProtection="0"/>
    <xf numFmtId="173" fontId="6" fillId="0" borderId="0"/>
    <xf numFmtId="164" fontId="32" fillId="0" borderId="0" applyFont="0" applyAlignment="0" applyProtection="0"/>
    <xf numFmtId="174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37" fontId="29" fillId="0" borderId="0"/>
    <xf numFmtId="175" fontId="33" fillId="0" borderId="0" applyFont="0" applyFill="0" applyBorder="0" applyProtection="0"/>
    <xf numFmtId="0" fontId="29" fillId="0" borderId="0"/>
    <xf numFmtId="0" fontId="29" fillId="0" borderId="0"/>
    <xf numFmtId="10" fontId="6" fillId="0" borderId="0" applyFont="0" applyFill="0" applyBorder="0" applyAlignment="0" applyProtection="0"/>
    <xf numFmtId="9" fontId="34" fillId="0" borderId="0"/>
    <xf numFmtId="4" fontId="10" fillId="5" borderId="15" applyNumberFormat="0" applyProtection="0">
      <alignment vertical="center"/>
    </xf>
    <xf numFmtId="4" fontId="10" fillId="5" borderId="15" applyNumberFormat="0" applyProtection="0">
      <alignment vertical="center"/>
    </xf>
    <xf numFmtId="4" fontId="11" fillId="6" borderId="28" applyNumberFormat="0" applyProtection="0">
      <alignment vertical="center"/>
    </xf>
    <xf numFmtId="4" fontId="35" fillId="6" borderId="15" applyNumberFormat="0" applyProtection="0">
      <alignment vertical="center"/>
    </xf>
    <xf numFmtId="4" fontId="35" fillId="6" borderId="15" applyNumberFormat="0" applyProtection="0">
      <alignment vertical="center"/>
    </xf>
    <xf numFmtId="4" fontId="36" fillId="6" borderId="28" applyNumberFormat="0" applyProtection="0">
      <alignment vertical="center"/>
    </xf>
    <xf numFmtId="4" fontId="10" fillId="6" borderId="15" applyNumberFormat="0" applyProtection="0">
      <alignment horizontal="left" vertical="center" indent="1"/>
    </xf>
    <xf numFmtId="4" fontId="10" fillId="6" borderId="15" applyNumberFormat="0" applyProtection="0">
      <alignment horizontal="left" vertical="center" indent="1"/>
    </xf>
    <xf numFmtId="4" fontId="11" fillId="6" borderId="28" applyNumberFormat="0" applyProtection="0">
      <alignment horizontal="left" vertical="center" indent="1"/>
    </xf>
    <xf numFmtId="0" fontId="10" fillId="6" borderId="15" applyNumberFormat="0" applyProtection="0">
      <alignment horizontal="left" vertical="top" indent="1"/>
    </xf>
    <xf numFmtId="0" fontId="10" fillId="6" borderId="15" applyNumberFormat="0" applyProtection="0">
      <alignment horizontal="left" vertical="top" indent="1"/>
    </xf>
    <xf numFmtId="4" fontId="11" fillId="6" borderId="28" applyNumberFormat="0" applyProtection="0">
      <alignment horizontal="left" vertical="center" indent="1"/>
    </xf>
    <xf numFmtId="4" fontId="10" fillId="2" borderId="15" applyNumberFormat="0" applyProtection="0"/>
    <xf numFmtId="0" fontId="6" fillId="7" borderId="28" applyNumberFormat="0" applyProtection="0">
      <alignment horizontal="left" vertical="center" indent="1"/>
    </xf>
    <xf numFmtId="0" fontId="6" fillId="7" borderId="28" applyNumberFormat="0" applyProtection="0">
      <alignment horizontal="left" vertical="center" indent="1"/>
    </xf>
    <xf numFmtId="4" fontId="11" fillId="8" borderId="15" applyNumberFormat="0" applyProtection="0">
      <alignment horizontal="right" vertical="center"/>
    </xf>
    <xf numFmtId="4" fontId="11" fillId="8" borderId="15" applyNumberFormat="0" applyProtection="0">
      <alignment horizontal="right" vertical="center"/>
    </xf>
    <xf numFmtId="4" fontId="11" fillId="9" borderId="28" applyNumberFormat="0" applyProtection="0">
      <alignment horizontal="right" vertical="center"/>
    </xf>
    <xf numFmtId="4" fontId="11" fillId="10" borderId="15" applyNumberFormat="0" applyProtection="0">
      <alignment horizontal="right" vertical="center"/>
    </xf>
    <xf numFmtId="4" fontId="11" fillId="10" borderId="15" applyNumberFormat="0" applyProtection="0">
      <alignment horizontal="right" vertical="center"/>
    </xf>
    <xf numFmtId="4" fontId="11" fillId="11" borderId="28" applyNumberFormat="0" applyProtection="0">
      <alignment horizontal="right" vertical="center"/>
    </xf>
    <xf numFmtId="4" fontId="11" fillId="12" borderId="15" applyNumberFormat="0" applyProtection="0">
      <alignment horizontal="right" vertical="center"/>
    </xf>
    <xf numFmtId="4" fontId="11" fillId="12" borderId="15" applyNumberFormat="0" applyProtection="0">
      <alignment horizontal="right" vertical="center"/>
    </xf>
    <xf numFmtId="4" fontId="11" fillId="13" borderId="28" applyNumberFormat="0" applyProtection="0">
      <alignment horizontal="right" vertical="center"/>
    </xf>
    <xf numFmtId="4" fontId="11" fillId="14" borderId="15" applyNumberFormat="0" applyProtection="0">
      <alignment horizontal="right" vertical="center"/>
    </xf>
    <xf numFmtId="4" fontId="11" fillId="14" borderId="15" applyNumberFormat="0" applyProtection="0">
      <alignment horizontal="right" vertical="center"/>
    </xf>
    <xf numFmtId="4" fontId="11" fillId="15" borderId="28" applyNumberFormat="0" applyProtection="0">
      <alignment horizontal="right" vertical="center"/>
    </xf>
    <xf numFmtId="4" fontId="11" fillId="16" borderId="15" applyNumberFormat="0" applyProtection="0">
      <alignment horizontal="right" vertical="center"/>
    </xf>
    <xf numFmtId="4" fontId="11" fillId="16" borderId="15" applyNumberFormat="0" applyProtection="0">
      <alignment horizontal="right" vertical="center"/>
    </xf>
    <xf numFmtId="4" fontId="11" fillId="17" borderId="28" applyNumberFormat="0" applyProtection="0">
      <alignment horizontal="right" vertical="center"/>
    </xf>
    <xf numFmtId="4" fontId="11" fillId="18" borderId="15" applyNumberFormat="0" applyProtection="0">
      <alignment horizontal="right" vertical="center"/>
    </xf>
    <xf numFmtId="4" fontId="11" fillId="18" borderId="15" applyNumberFormat="0" applyProtection="0">
      <alignment horizontal="right" vertical="center"/>
    </xf>
    <xf numFmtId="4" fontId="11" fillId="19" borderId="28" applyNumberFormat="0" applyProtection="0">
      <alignment horizontal="right" vertical="center"/>
    </xf>
    <xf numFmtId="4" fontId="11" fillId="20" borderId="15" applyNumberFormat="0" applyProtection="0">
      <alignment horizontal="right" vertical="center"/>
    </xf>
    <xf numFmtId="4" fontId="11" fillId="20" borderId="15" applyNumberFormat="0" applyProtection="0">
      <alignment horizontal="right" vertical="center"/>
    </xf>
    <xf numFmtId="4" fontId="11" fillId="21" borderId="28" applyNumberFormat="0" applyProtection="0">
      <alignment horizontal="right" vertical="center"/>
    </xf>
    <xf numFmtId="4" fontId="11" fillId="22" borderId="15" applyNumberFormat="0" applyProtection="0">
      <alignment horizontal="right" vertical="center"/>
    </xf>
    <xf numFmtId="4" fontId="11" fillId="22" borderId="15" applyNumberFormat="0" applyProtection="0">
      <alignment horizontal="right" vertical="center"/>
    </xf>
    <xf numFmtId="4" fontId="11" fillId="23" borderId="28" applyNumberFormat="0" applyProtection="0">
      <alignment horizontal="right" vertical="center"/>
    </xf>
    <xf numFmtId="4" fontId="11" fillId="24" borderId="15" applyNumberFormat="0" applyProtection="0">
      <alignment horizontal="right" vertical="center"/>
    </xf>
    <xf numFmtId="4" fontId="11" fillId="24" borderId="15" applyNumberFormat="0" applyProtection="0">
      <alignment horizontal="right" vertical="center"/>
    </xf>
    <xf numFmtId="4" fontId="11" fillId="25" borderId="28" applyNumberFormat="0" applyProtection="0">
      <alignment horizontal="right" vertical="center"/>
    </xf>
    <xf numFmtId="4" fontId="10" fillId="26" borderId="29" applyNumberFormat="0" applyProtection="0">
      <alignment horizontal="left" vertical="center" indent="1"/>
    </xf>
    <xf numFmtId="4" fontId="10" fillId="26" borderId="29" applyNumberFormat="0" applyProtection="0">
      <alignment horizontal="left" vertical="center" indent="1"/>
    </xf>
    <xf numFmtId="4" fontId="10" fillId="27" borderId="28" applyNumberFormat="0" applyProtection="0">
      <alignment horizontal="left" vertical="center" indent="1"/>
    </xf>
    <xf numFmtId="4" fontId="11" fillId="28" borderId="0" applyNumberFormat="0" applyProtection="0">
      <alignment horizontal="left" indent="1"/>
    </xf>
    <xf numFmtId="4" fontId="11" fillId="28" borderId="0" applyNumberFormat="0" applyProtection="0">
      <alignment horizontal="left" indent="1"/>
    </xf>
    <xf numFmtId="4" fontId="11" fillId="29" borderId="30" applyNumberFormat="0" applyProtection="0">
      <alignment horizontal="left" vertical="center" indent="1"/>
    </xf>
    <xf numFmtId="4" fontId="37" fillId="30" borderId="0" applyNumberFormat="0" applyProtection="0">
      <alignment horizontal="left" vertical="center" indent="1"/>
    </xf>
    <xf numFmtId="4" fontId="37" fillId="30" borderId="0" applyNumberFormat="0" applyProtection="0">
      <alignment horizontal="left" vertical="center" indent="1"/>
    </xf>
    <xf numFmtId="4" fontId="37" fillId="30" borderId="0" applyNumberFormat="0" applyProtection="0">
      <alignment horizontal="left" vertical="center" indent="1"/>
    </xf>
    <xf numFmtId="4" fontId="37" fillId="30" borderId="0" applyNumberFormat="0" applyProtection="0">
      <alignment horizontal="left" vertical="center" indent="1"/>
    </xf>
    <xf numFmtId="4" fontId="38" fillId="30" borderId="0" applyNumberFormat="0" applyProtection="0">
      <alignment horizontal="left" vertical="center" indent="1"/>
    </xf>
    <xf numFmtId="4" fontId="11" fillId="31" borderId="15" applyNumberFormat="0" applyProtection="0">
      <alignment horizontal="right" vertical="center"/>
    </xf>
    <xf numFmtId="4" fontId="11" fillId="31" borderId="15" applyNumberFormat="0" applyProtection="0">
      <alignment horizontal="right" vertical="center"/>
    </xf>
    <xf numFmtId="0" fontId="6" fillId="7" borderId="28" applyNumberFormat="0" applyProtection="0">
      <alignment horizontal="left" vertical="center" indent="1"/>
    </xf>
    <xf numFmtId="4" fontId="39" fillId="32" borderId="0" applyNumberFormat="0" applyProtection="0">
      <alignment horizontal="left" indent="1"/>
    </xf>
    <xf numFmtId="4" fontId="11" fillId="29" borderId="28" applyNumberFormat="0" applyProtection="0">
      <alignment horizontal="left" vertical="center" indent="1"/>
    </xf>
    <xf numFmtId="4" fontId="11" fillId="29" borderId="28" applyNumberFormat="0" applyProtection="0">
      <alignment horizontal="left" vertical="center" indent="1"/>
    </xf>
    <xf numFmtId="4" fontId="11" fillId="29" borderId="28" applyNumberFormat="0" applyProtection="0">
      <alignment horizontal="left" vertical="center" indent="1"/>
    </xf>
    <xf numFmtId="4" fontId="11" fillId="29" borderId="28" applyNumberFormat="0" applyProtection="0">
      <alignment horizontal="left" vertical="center" indent="1"/>
    </xf>
    <xf numFmtId="4" fontId="39" fillId="32" borderId="0" applyNumberFormat="0" applyProtection="0">
      <alignment horizontal="left" indent="1"/>
    </xf>
    <xf numFmtId="4" fontId="39" fillId="32" borderId="0" applyNumberFormat="0" applyProtection="0">
      <alignment horizontal="left" indent="1"/>
    </xf>
    <xf numFmtId="4" fontId="39" fillId="32" borderId="0" applyNumberFormat="0" applyProtection="0">
      <alignment horizontal="left" indent="1"/>
    </xf>
    <xf numFmtId="4" fontId="40" fillId="32" borderId="0" applyNumberFormat="0" applyProtection="0">
      <alignment horizontal="left" indent="1"/>
    </xf>
    <xf numFmtId="4" fontId="39" fillId="32" borderId="0" applyNumberFormat="0" applyProtection="0">
      <alignment horizontal="left" indent="1"/>
    </xf>
    <xf numFmtId="4" fontId="11" fillId="29" borderId="28" applyNumberFormat="0" applyProtection="0">
      <alignment horizontal="left" vertical="center" indent="1"/>
    </xf>
    <xf numFmtId="4" fontId="11" fillId="29" borderId="28" applyNumberFormat="0" applyProtection="0">
      <alignment horizontal="left" vertical="center" indent="1"/>
    </xf>
    <xf numFmtId="4" fontId="11" fillId="29" borderId="28" applyNumberFormat="0" applyProtection="0">
      <alignment horizontal="left" vertical="center" indent="1"/>
    </xf>
    <xf numFmtId="4" fontId="11" fillId="29" borderId="28" applyNumberFormat="0" applyProtection="0">
      <alignment horizontal="left" vertical="center" indent="1"/>
    </xf>
    <xf numFmtId="4" fontId="11" fillId="29" borderId="28" applyNumberFormat="0" applyProtection="0">
      <alignment horizontal="left" vertical="center" indent="1"/>
    </xf>
    <xf numFmtId="4" fontId="11" fillId="29" borderId="28" applyNumberFormat="0" applyProtection="0">
      <alignment horizontal="left" vertical="center" indent="1"/>
    </xf>
    <xf numFmtId="4" fontId="11" fillId="29" borderId="28" applyNumberFormat="0" applyProtection="0">
      <alignment horizontal="left" vertical="center" indent="1"/>
    </xf>
    <xf numFmtId="4" fontId="41" fillId="33" borderId="0" applyNumberFormat="0" applyProtection="0"/>
    <xf numFmtId="4" fontId="11" fillId="34" borderId="28" applyNumberFormat="0" applyProtection="0">
      <alignment horizontal="left" vertical="center" indent="1"/>
    </xf>
    <xf numFmtId="4" fontId="11" fillId="34" borderId="28" applyNumberFormat="0" applyProtection="0">
      <alignment horizontal="left" vertical="center" indent="1"/>
    </xf>
    <xf numFmtId="4" fontId="11" fillId="34" borderId="28" applyNumberFormat="0" applyProtection="0">
      <alignment horizontal="left" vertical="center" indent="1"/>
    </xf>
    <xf numFmtId="4" fontId="11" fillId="34" borderId="28" applyNumberFormat="0" applyProtection="0">
      <alignment horizontal="left" vertical="center" indent="1"/>
    </xf>
    <xf numFmtId="4" fontId="41" fillId="33" borderId="0" applyNumberFormat="0" applyProtection="0"/>
    <xf numFmtId="4" fontId="41" fillId="33" borderId="0" applyNumberFormat="0" applyProtection="0"/>
    <xf numFmtId="4" fontId="41" fillId="33" borderId="0" applyNumberFormat="0" applyProtection="0"/>
    <xf numFmtId="4" fontId="42" fillId="33" borderId="0" applyNumberFormat="0" applyProtection="0"/>
    <xf numFmtId="4" fontId="41" fillId="33" borderId="0" applyNumberFormat="0" applyProtection="0"/>
    <xf numFmtId="4" fontId="11" fillId="34" borderId="28" applyNumberFormat="0" applyProtection="0">
      <alignment horizontal="left" vertical="center" indent="1"/>
    </xf>
    <xf numFmtId="4" fontId="11" fillId="34" borderId="28" applyNumberFormat="0" applyProtection="0">
      <alignment horizontal="left" vertical="center" indent="1"/>
    </xf>
    <xf numFmtId="4" fontId="11" fillId="34" borderId="28" applyNumberFormat="0" applyProtection="0">
      <alignment horizontal="left" vertical="center" indent="1"/>
    </xf>
    <xf numFmtId="4" fontId="11" fillId="34" borderId="28" applyNumberFormat="0" applyProtection="0">
      <alignment horizontal="left" vertical="center" indent="1"/>
    </xf>
    <xf numFmtId="4" fontId="11" fillId="34" borderId="28" applyNumberFormat="0" applyProtection="0">
      <alignment horizontal="left" vertical="center" indent="1"/>
    </xf>
    <xf numFmtId="4" fontId="11" fillId="34" borderId="28" applyNumberFormat="0" applyProtection="0">
      <alignment horizontal="left" vertical="center" indent="1"/>
    </xf>
    <xf numFmtId="4" fontId="11" fillId="34" borderId="28" applyNumberFormat="0" applyProtection="0">
      <alignment horizontal="left" vertical="center" indent="1"/>
    </xf>
    <xf numFmtId="0" fontId="6" fillId="30" borderId="15" applyNumberFormat="0" applyProtection="0">
      <alignment horizontal="left" vertical="center" indent="1"/>
    </xf>
    <xf numFmtId="0" fontId="6" fillId="30" borderId="15" applyNumberFormat="0" applyProtection="0">
      <alignment horizontal="left" vertical="center" indent="1"/>
    </xf>
    <xf numFmtId="0" fontId="6" fillId="34" borderId="28" applyNumberFormat="0" applyProtection="0">
      <alignment horizontal="left" vertical="center" indent="1"/>
    </xf>
    <xf numFmtId="0" fontId="6" fillId="30" borderId="15" applyNumberFormat="0" applyProtection="0">
      <alignment horizontal="left" vertical="center" indent="1"/>
    </xf>
    <xf numFmtId="0" fontId="6" fillId="30" borderId="15" applyNumberFormat="0" applyProtection="0">
      <alignment horizontal="left" vertical="center" indent="1"/>
    </xf>
    <xf numFmtId="0" fontId="6" fillId="30" borderId="15" applyNumberFormat="0" applyProtection="0">
      <alignment horizontal="left" vertical="center" indent="1"/>
    </xf>
    <xf numFmtId="0" fontId="15" fillId="30" borderId="15" applyNumberFormat="0" applyProtection="0">
      <alignment horizontal="left" vertical="center" indent="1"/>
    </xf>
    <xf numFmtId="0" fontId="6" fillId="30" borderId="15" applyNumberFormat="0" applyProtection="0">
      <alignment horizontal="left" vertical="top" indent="1"/>
    </xf>
    <xf numFmtId="0" fontId="6" fillId="30" borderId="15" applyNumberFormat="0" applyProtection="0">
      <alignment horizontal="left" vertical="top" indent="1"/>
    </xf>
    <xf numFmtId="0" fontId="6" fillId="34" borderId="28" applyNumberFormat="0" applyProtection="0">
      <alignment horizontal="left" vertical="center" indent="1"/>
    </xf>
    <xf numFmtId="0" fontId="6" fillId="30" borderId="15" applyNumberFormat="0" applyProtection="0">
      <alignment horizontal="left" vertical="top" indent="1"/>
    </xf>
    <xf numFmtId="0" fontId="6" fillId="30" borderId="15" applyNumberFormat="0" applyProtection="0">
      <alignment horizontal="left" vertical="top" indent="1"/>
    </xf>
    <xf numFmtId="0" fontId="6" fillId="30" borderId="15" applyNumberFormat="0" applyProtection="0">
      <alignment horizontal="left" vertical="top" indent="1"/>
    </xf>
    <xf numFmtId="0" fontId="15" fillId="30" borderId="15" applyNumberFormat="0" applyProtection="0">
      <alignment horizontal="left" vertical="top" indent="1"/>
    </xf>
    <xf numFmtId="0" fontId="6" fillId="2" borderId="15" applyNumberFormat="0" applyProtection="0">
      <alignment horizontal="left" vertical="center" indent="1"/>
    </xf>
    <xf numFmtId="0" fontId="6" fillId="2" borderId="15" applyNumberFormat="0" applyProtection="0">
      <alignment horizontal="left" vertical="center" indent="1"/>
    </xf>
    <xf numFmtId="0" fontId="6" fillId="35" borderId="28" applyNumberFormat="0" applyProtection="0">
      <alignment horizontal="left" vertical="center" indent="1"/>
    </xf>
    <xf numFmtId="0" fontId="6" fillId="2" borderId="15" applyNumberFormat="0" applyProtection="0">
      <alignment horizontal="left" vertical="center" indent="1"/>
    </xf>
    <xf numFmtId="0" fontId="6" fillId="2" borderId="15" applyNumberFormat="0" applyProtection="0">
      <alignment horizontal="left" vertical="center" indent="1"/>
    </xf>
    <xf numFmtId="0" fontId="6" fillId="2" borderId="15" applyNumberFormat="0" applyProtection="0">
      <alignment horizontal="left" vertical="center" indent="1"/>
    </xf>
    <xf numFmtId="0" fontId="15" fillId="2" borderId="15" applyNumberFormat="0" applyProtection="0">
      <alignment horizontal="left" vertical="center" indent="1"/>
    </xf>
    <xf numFmtId="0" fontId="6" fillId="2" borderId="15" applyNumberFormat="0" applyProtection="0">
      <alignment horizontal="left" vertical="top" indent="1"/>
    </xf>
    <xf numFmtId="0" fontId="6" fillId="2" borderId="15" applyNumberFormat="0" applyProtection="0">
      <alignment horizontal="left" vertical="top" indent="1"/>
    </xf>
    <xf numFmtId="0" fontId="6" fillId="35" borderId="28" applyNumberFormat="0" applyProtection="0">
      <alignment horizontal="left" vertical="center" indent="1"/>
    </xf>
    <xf numFmtId="0" fontId="6" fillId="2" borderId="15" applyNumberFormat="0" applyProtection="0">
      <alignment horizontal="left" vertical="top" indent="1"/>
    </xf>
    <xf numFmtId="0" fontId="6" fillId="2" borderId="15" applyNumberFormat="0" applyProtection="0">
      <alignment horizontal="left" vertical="top" indent="1"/>
    </xf>
    <xf numFmtId="0" fontId="6" fillId="2" borderId="15" applyNumberFormat="0" applyProtection="0">
      <alignment horizontal="left" vertical="top" indent="1"/>
    </xf>
    <xf numFmtId="0" fontId="15" fillId="2" borderId="15" applyNumberFormat="0" applyProtection="0">
      <alignment horizontal="left" vertical="top" indent="1"/>
    </xf>
    <xf numFmtId="0" fontId="6" fillId="36" borderId="15" applyNumberFormat="0" applyProtection="0">
      <alignment horizontal="left" vertical="center" indent="1"/>
    </xf>
    <xf numFmtId="0" fontId="6" fillId="36" borderId="15" applyNumberFormat="0" applyProtection="0">
      <alignment horizontal="left" vertical="center" indent="1"/>
    </xf>
    <xf numFmtId="0" fontId="6" fillId="3" borderId="28" applyNumberFormat="0" applyProtection="0">
      <alignment horizontal="left" vertical="center" indent="1"/>
    </xf>
    <xf numFmtId="0" fontId="6" fillId="36" borderId="15" applyNumberFormat="0" applyProtection="0">
      <alignment horizontal="left" vertical="center" indent="1"/>
    </xf>
    <xf numFmtId="0" fontId="6" fillId="36" borderId="15" applyNumberFormat="0" applyProtection="0">
      <alignment horizontal="left" vertical="center" indent="1"/>
    </xf>
    <xf numFmtId="0" fontId="6" fillId="36" borderId="15" applyNumberFormat="0" applyProtection="0">
      <alignment horizontal="left" vertical="center" indent="1"/>
    </xf>
    <xf numFmtId="0" fontId="15" fillId="36" borderId="15" applyNumberFormat="0" applyProtection="0">
      <alignment horizontal="left" vertical="center" indent="1"/>
    </xf>
    <xf numFmtId="0" fontId="6" fillId="36" borderId="15" applyNumberFormat="0" applyProtection="0">
      <alignment horizontal="left" vertical="top" indent="1"/>
    </xf>
    <xf numFmtId="0" fontId="6" fillId="36" borderId="15" applyNumberFormat="0" applyProtection="0">
      <alignment horizontal="left" vertical="top" indent="1"/>
    </xf>
    <xf numFmtId="0" fontId="6" fillId="3" borderId="28" applyNumberFormat="0" applyProtection="0">
      <alignment horizontal="left" vertical="center" indent="1"/>
    </xf>
    <xf numFmtId="0" fontId="6" fillId="36" borderId="15" applyNumberFormat="0" applyProtection="0">
      <alignment horizontal="left" vertical="top" indent="1"/>
    </xf>
    <xf numFmtId="0" fontId="6" fillId="36" borderId="15" applyNumberFormat="0" applyProtection="0">
      <alignment horizontal="left" vertical="top" indent="1"/>
    </xf>
    <xf numFmtId="0" fontId="6" fillId="36" borderId="15" applyNumberFormat="0" applyProtection="0">
      <alignment horizontal="left" vertical="top" indent="1"/>
    </xf>
    <xf numFmtId="0" fontId="15" fillId="36" borderId="15" applyNumberFormat="0" applyProtection="0">
      <alignment horizontal="left" vertical="top" indent="1"/>
    </xf>
    <xf numFmtId="0" fontId="6" fillId="37" borderId="15" applyNumberFormat="0" applyProtection="0">
      <alignment horizontal="left" vertical="center" indent="1"/>
    </xf>
    <xf numFmtId="0" fontId="6" fillId="37" borderId="15" applyNumberFormat="0" applyProtection="0">
      <alignment horizontal="left" vertical="center" indent="1"/>
    </xf>
    <xf numFmtId="0" fontId="6" fillId="7" borderId="28" applyNumberFormat="0" applyProtection="0">
      <alignment horizontal="left" vertical="center" indent="1"/>
    </xf>
    <xf numFmtId="0" fontId="6" fillId="37" borderId="15" applyNumberFormat="0" applyProtection="0">
      <alignment horizontal="left" vertical="center" indent="1"/>
    </xf>
    <xf numFmtId="0" fontId="6" fillId="37" borderId="15" applyNumberFormat="0" applyProtection="0">
      <alignment horizontal="left" vertical="center" indent="1"/>
    </xf>
    <xf numFmtId="0" fontId="6" fillId="37" borderId="15" applyNumberFormat="0" applyProtection="0">
      <alignment horizontal="left" vertical="center" indent="1"/>
    </xf>
    <xf numFmtId="0" fontId="15" fillId="37" borderId="15" applyNumberFormat="0" applyProtection="0">
      <alignment horizontal="left" vertical="center" indent="1"/>
    </xf>
    <xf numFmtId="0" fontId="6" fillId="37" borderId="15" applyNumberFormat="0" applyProtection="0">
      <alignment horizontal="left" vertical="top" indent="1"/>
    </xf>
    <xf numFmtId="0" fontId="6" fillId="37" borderId="15" applyNumberFormat="0" applyProtection="0">
      <alignment horizontal="left" vertical="top" indent="1"/>
    </xf>
    <xf numFmtId="0" fontId="6" fillId="7" borderId="28" applyNumberFormat="0" applyProtection="0">
      <alignment horizontal="left" vertical="center" indent="1"/>
    </xf>
    <xf numFmtId="0" fontId="6" fillId="37" borderId="15" applyNumberFormat="0" applyProtection="0">
      <alignment horizontal="left" vertical="top" indent="1"/>
    </xf>
    <xf numFmtId="0" fontId="6" fillId="37" borderId="15" applyNumberFormat="0" applyProtection="0">
      <alignment horizontal="left" vertical="top" indent="1"/>
    </xf>
    <xf numFmtId="0" fontId="6" fillId="37" borderId="15" applyNumberFormat="0" applyProtection="0">
      <alignment horizontal="left" vertical="top" indent="1"/>
    </xf>
    <xf numFmtId="0" fontId="15" fillId="37" borderId="15" applyNumberFormat="0" applyProtection="0">
      <alignment horizontal="left" vertical="top" indent="1"/>
    </xf>
    <xf numFmtId="4" fontId="11" fillId="4" borderId="15" applyNumberFormat="0" applyProtection="0">
      <alignment vertical="center"/>
    </xf>
    <xf numFmtId="4" fontId="11" fillId="4" borderId="15" applyNumberFormat="0" applyProtection="0">
      <alignment vertical="center"/>
    </xf>
    <xf numFmtId="4" fontId="11" fillId="4" borderId="28" applyNumberFormat="0" applyProtection="0">
      <alignment vertical="center"/>
    </xf>
    <xf numFmtId="4" fontId="36" fillId="4" borderId="15" applyNumberFormat="0" applyProtection="0">
      <alignment vertical="center"/>
    </xf>
    <xf numFmtId="4" fontId="36" fillId="4" borderId="15" applyNumberFormat="0" applyProtection="0">
      <alignment vertical="center"/>
    </xf>
    <xf numFmtId="4" fontId="36" fillId="4" borderId="28" applyNumberFormat="0" applyProtection="0">
      <alignment vertical="center"/>
    </xf>
    <xf numFmtId="4" fontId="11" fillId="4" borderId="15" applyNumberFormat="0" applyProtection="0">
      <alignment horizontal="left" vertical="center" indent="1"/>
    </xf>
    <xf numFmtId="4" fontId="11" fillId="4" borderId="15" applyNumberFormat="0" applyProtection="0">
      <alignment horizontal="left" vertical="center" indent="1"/>
    </xf>
    <xf numFmtId="4" fontId="11" fillId="4" borderId="28" applyNumberFormat="0" applyProtection="0">
      <alignment horizontal="left" vertical="center" indent="1"/>
    </xf>
    <xf numFmtId="0" fontId="11" fillId="4" borderId="15" applyNumberFormat="0" applyProtection="0">
      <alignment horizontal="left" vertical="top" indent="1"/>
    </xf>
    <xf numFmtId="0" fontId="11" fillId="4" borderId="15" applyNumberFormat="0" applyProtection="0">
      <alignment horizontal="left" vertical="top" indent="1"/>
    </xf>
    <xf numFmtId="4" fontId="11" fillId="4" borderId="28" applyNumberFormat="0" applyProtection="0">
      <alignment horizontal="left" vertical="center" indent="1"/>
    </xf>
    <xf numFmtId="4" fontId="11" fillId="29" borderId="28" applyNumberFormat="0" applyProtection="0">
      <alignment horizontal="right" vertical="center"/>
    </xf>
    <xf numFmtId="4" fontId="11" fillId="0" borderId="15" applyNumberFormat="0" applyProtection="0">
      <alignment horizontal="right" vertical="center"/>
    </xf>
    <xf numFmtId="4" fontId="11" fillId="0" borderId="15" applyNumberFormat="0" applyProtection="0">
      <alignment horizontal="right" vertical="center"/>
    </xf>
    <xf numFmtId="4" fontId="11" fillId="0" borderId="15" applyNumberFormat="0" applyProtection="0">
      <alignment horizontal="right" vertical="center"/>
    </xf>
    <xf numFmtId="4" fontId="11" fillId="0" borderId="15" applyNumberFormat="0" applyProtection="0">
      <alignment horizontal="right" vertical="center"/>
    </xf>
    <xf numFmtId="4" fontId="11" fillId="0" borderId="15" applyNumberFormat="0" applyProtection="0">
      <alignment horizontal="right" vertical="center"/>
    </xf>
    <xf numFmtId="4" fontId="11" fillId="0" borderId="15" applyNumberFormat="0" applyProtection="0">
      <alignment horizontal="right" vertical="center"/>
    </xf>
    <xf numFmtId="4" fontId="36" fillId="28" borderId="15" applyNumberFormat="0" applyProtection="0">
      <alignment horizontal="right" vertical="center"/>
    </xf>
    <xf numFmtId="4" fontId="36" fillId="28" borderId="15" applyNumberFormat="0" applyProtection="0">
      <alignment horizontal="right" vertical="center"/>
    </xf>
    <xf numFmtId="4" fontId="36" fillId="29" borderId="28" applyNumberFormat="0" applyProtection="0">
      <alignment horizontal="right" vertical="center"/>
    </xf>
    <xf numFmtId="4" fontId="11" fillId="0" borderId="15" applyNumberFormat="0" applyProtection="0">
      <alignment horizontal="left" vertical="center" indent="1"/>
    </xf>
    <xf numFmtId="4" fontId="11" fillId="0" borderId="15" applyNumberFormat="0" applyProtection="0">
      <alignment horizontal="left" vertical="center" indent="1"/>
    </xf>
    <xf numFmtId="4" fontId="11" fillId="0" borderId="15" applyNumberFormat="0" applyProtection="0">
      <alignment horizontal="left" vertical="center" indent="1"/>
    </xf>
    <xf numFmtId="4" fontId="11" fillId="0" borderId="15" applyNumberFormat="0" applyProtection="0">
      <alignment horizontal="left" vertical="center" indent="1"/>
    </xf>
    <xf numFmtId="4" fontId="11" fillId="0" borderId="15" applyNumberFormat="0" applyProtection="0">
      <alignment horizontal="left" vertical="center" indent="1"/>
    </xf>
    <xf numFmtId="0" fontId="6" fillId="7" borderId="28" applyNumberFormat="0" applyProtection="0">
      <alignment horizontal="left" vertical="center" indent="1"/>
    </xf>
    <xf numFmtId="4" fontId="11" fillId="0" borderId="15" applyNumberFormat="0" applyProtection="0">
      <alignment horizontal="left" vertical="center" indent="1"/>
    </xf>
    <xf numFmtId="0" fontId="6" fillId="7" borderId="28" applyNumberFormat="0" applyProtection="0">
      <alignment horizontal="left" vertical="center" indent="1"/>
    </xf>
    <xf numFmtId="0" fontId="11" fillId="2" borderId="15" applyNumberFormat="0" applyProtection="0">
      <alignment horizontal="left" vertical="top"/>
    </xf>
    <xf numFmtId="0" fontId="6" fillId="7" borderId="28" applyNumberFormat="0" applyProtection="0">
      <alignment horizontal="left" vertical="center" indent="1"/>
    </xf>
    <xf numFmtId="0" fontId="6" fillId="7" borderId="28" applyNumberFormat="0" applyProtection="0">
      <alignment horizontal="left" vertical="center" indent="1"/>
    </xf>
    <xf numFmtId="4" fontId="43" fillId="38" borderId="0" applyNumberFormat="0" applyProtection="0">
      <alignment horizontal="left"/>
    </xf>
    <xf numFmtId="0" fontId="44" fillId="0" borderId="0"/>
    <xf numFmtId="4" fontId="43" fillId="38" borderId="0" applyNumberFormat="0" applyProtection="0">
      <alignment horizontal="left"/>
    </xf>
    <xf numFmtId="4" fontId="43" fillId="38" borderId="0" applyNumberFormat="0" applyProtection="0">
      <alignment horizontal="left"/>
    </xf>
    <xf numFmtId="4" fontId="43" fillId="38" borderId="0" applyNumberFormat="0" applyProtection="0">
      <alignment horizontal="left"/>
    </xf>
    <xf numFmtId="4" fontId="45" fillId="38" borderId="0" applyNumberFormat="0" applyProtection="0">
      <alignment horizontal="left"/>
    </xf>
    <xf numFmtId="4" fontId="46" fillId="28" borderId="15" applyNumberFormat="0" applyProtection="0">
      <alignment horizontal="right" vertical="center"/>
    </xf>
    <xf numFmtId="4" fontId="46" fillId="28" borderId="15" applyNumberFormat="0" applyProtection="0">
      <alignment horizontal="right" vertical="center"/>
    </xf>
    <xf numFmtId="4" fontId="46" fillId="29" borderId="28" applyNumberFormat="0" applyProtection="0">
      <alignment horizontal="right" vertical="center"/>
    </xf>
    <xf numFmtId="37" fontId="47" fillId="39" borderId="0" applyNumberFormat="0" applyFont="0" applyBorder="0" applyAlignment="0" applyProtection="0"/>
    <xf numFmtId="176" fontId="6" fillId="0" borderId="26">
      <alignment horizontal="justify" vertical="top" wrapText="1"/>
    </xf>
    <xf numFmtId="0" fontId="6" fillId="0" borderId="0">
      <alignment horizontal="left" wrapText="1"/>
    </xf>
    <xf numFmtId="0" fontId="7" fillId="0" borderId="31">
      <alignment horizontal="center" vertical="center" wrapText="1"/>
    </xf>
    <xf numFmtId="0" fontId="29" fillId="0" borderId="32"/>
    <xf numFmtId="177" fontId="48" fillId="0" borderId="0">
      <alignment horizontal="left"/>
    </xf>
    <xf numFmtId="0" fontId="29" fillId="0" borderId="33"/>
    <xf numFmtId="0" fontId="50" fillId="0" borderId="0"/>
    <xf numFmtId="0" fontId="51" fillId="0" borderId="0"/>
    <xf numFmtId="4" fontId="52" fillId="38" borderId="0" applyNumberFormat="0" applyProtection="0">
      <alignment horizontal="left"/>
    </xf>
    <xf numFmtId="4" fontId="53" fillId="32" borderId="0" applyNumberFormat="0" applyProtection="0">
      <alignment horizontal="left" indent="1"/>
    </xf>
    <xf numFmtId="4" fontId="54" fillId="33" borderId="0" applyNumberFormat="0" applyProtection="0"/>
    <xf numFmtId="43" fontId="33" fillId="0" borderId="0" applyFont="0" applyFill="0" applyBorder="0" applyAlignment="0" applyProtection="0"/>
    <xf numFmtId="0" fontId="57" fillId="0" borderId="0"/>
    <xf numFmtId="4" fontId="58" fillId="38" borderId="0" applyNumberFormat="0" applyProtection="0">
      <alignment horizontal="left"/>
    </xf>
    <xf numFmtId="4" fontId="59" fillId="32" borderId="0" applyNumberFormat="0" applyProtection="0">
      <alignment horizontal="left" indent="1"/>
    </xf>
    <xf numFmtId="4" fontId="60" fillId="33" borderId="0" applyNumberFormat="0" applyProtection="0"/>
    <xf numFmtId="0" fontId="4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" fontId="37" fillId="30" borderId="0" applyNumberFormat="0" applyProtection="0">
      <alignment horizontal="left" vertical="center" indent="1"/>
    </xf>
    <xf numFmtId="0" fontId="6" fillId="30" borderId="15" applyNumberFormat="0" applyProtection="0">
      <alignment horizontal="left" vertical="center" indent="1"/>
    </xf>
    <xf numFmtId="0" fontId="6" fillId="30" borderId="15" applyNumberFormat="0" applyProtection="0">
      <alignment horizontal="left" vertical="top" indent="1"/>
    </xf>
    <xf numFmtId="0" fontId="6" fillId="2" borderId="15" applyNumberFormat="0" applyProtection="0">
      <alignment horizontal="left" vertical="center" indent="1"/>
    </xf>
    <xf numFmtId="0" fontId="6" fillId="2" borderId="15" applyNumberFormat="0" applyProtection="0">
      <alignment horizontal="left" vertical="top" indent="1"/>
    </xf>
    <xf numFmtId="0" fontId="6" fillId="36" borderId="15" applyNumberFormat="0" applyProtection="0">
      <alignment horizontal="left" vertical="center" indent="1"/>
    </xf>
    <xf numFmtId="0" fontId="6" fillId="36" borderId="15" applyNumberFormat="0" applyProtection="0">
      <alignment horizontal="left" vertical="top" indent="1"/>
    </xf>
    <xf numFmtId="0" fontId="6" fillId="37" borderId="15" applyNumberFormat="0" applyProtection="0">
      <alignment horizontal="left" vertical="center" indent="1"/>
    </xf>
    <xf numFmtId="0" fontId="6" fillId="37" borderId="15" applyNumberFormat="0" applyProtection="0">
      <alignment horizontal="left" vertical="top" indent="1"/>
    </xf>
    <xf numFmtId="0" fontId="1" fillId="0" borderId="0"/>
    <xf numFmtId="0" fontId="4" fillId="50" borderId="0" applyNumberFormat="0" applyBorder="0" applyAlignment="0" applyProtection="0"/>
    <xf numFmtId="0" fontId="1" fillId="50" borderId="0" applyNumberFormat="0" applyBorder="0" applyAlignment="0" applyProtection="0"/>
    <xf numFmtId="0" fontId="4" fillId="54" borderId="0" applyNumberFormat="0" applyBorder="0" applyAlignment="0" applyProtection="0"/>
    <xf numFmtId="0" fontId="1" fillId="54" borderId="0" applyNumberFormat="0" applyBorder="0" applyAlignment="0" applyProtection="0"/>
    <xf numFmtId="0" fontId="4" fillId="58" borderId="0" applyNumberFormat="0" applyBorder="0" applyAlignment="0" applyProtection="0"/>
    <xf numFmtId="0" fontId="1" fillId="58" borderId="0" applyNumberFormat="0" applyBorder="0" applyAlignment="0" applyProtection="0"/>
    <xf numFmtId="0" fontId="4" fillId="62" borderId="0" applyNumberFormat="0" applyBorder="0" applyAlignment="0" applyProtection="0"/>
    <xf numFmtId="0" fontId="1" fillId="62" borderId="0" applyNumberFormat="0" applyBorder="0" applyAlignment="0" applyProtection="0"/>
    <xf numFmtId="0" fontId="4" fillId="66" borderId="0" applyNumberFormat="0" applyBorder="0" applyAlignment="0" applyProtection="0"/>
    <xf numFmtId="0" fontId="1" fillId="66" borderId="0" applyNumberFormat="0" applyBorder="0" applyAlignment="0" applyProtection="0"/>
    <xf numFmtId="0" fontId="4" fillId="70" borderId="0" applyNumberFormat="0" applyBorder="0" applyAlignment="0" applyProtection="0"/>
    <xf numFmtId="0" fontId="1" fillId="70" borderId="0" applyNumberFormat="0" applyBorder="0" applyAlignment="0" applyProtection="0"/>
    <xf numFmtId="0" fontId="4" fillId="51" borderId="0" applyNumberFormat="0" applyBorder="0" applyAlignment="0" applyProtection="0"/>
    <xf numFmtId="0" fontId="1" fillId="51" borderId="0" applyNumberFormat="0" applyBorder="0" applyAlignment="0" applyProtection="0"/>
    <xf numFmtId="0" fontId="4" fillId="55" borderId="0" applyNumberFormat="0" applyBorder="0" applyAlignment="0" applyProtection="0"/>
    <xf numFmtId="0" fontId="1" fillId="55" borderId="0" applyNumberFormat="0" applyBorder="0" applyAlignment="0" applyProtection="0"/>
    <xf numFmtId="0" fontId="4" fillId="59" borderId="0" applyNumberFormat="0" applyBorder="0" applyAlignment="0" applyProtection="0"/>
    <xf numFmtId="0" fontId="1" fillId="59" borderId="0" applyNumberFormat="0" applyBorder="0" applyAlignment="0" applyProtection="0"/>
    <xf numFmtId="0" fontId="4" fillId="63" borderId="0" applyNumberFormat="0" applyBorder="0" applyAlignment="0" applyProtection="0"/>
    <xf numFmtId="0" fontId="1" fillId="63" borderId="0" applyNumberFormat="0" applyBorder="0" applyAlignment="0" applyProtection="0"/>
    <xf numFmtId="0" fontId="4" fillId="67" borderId="0" applyNumberFormat="0" applyBorder="0" applyAlignment="0" applyProtection="0"/>
    <xf numFmtId="0" fontId="1" fillId="67" borderId="0" applyNumberFormat="0" applyBorder="0" applyAlignment="0" applyProtection="0"/>
    <xf numFmtId="0" fontId="4" fillId="71" borderId="0" applyNumberFormat="0" applyBorder="0" applyAlignment="0" applyProtection="0"/>
    <xf numFmtId="0" fontId="1" fillId="71" borderId="0" applyNumberFormat="0" applyBorder="0" applyAlignment="0" applyProtection="0"/>
    <xf numFmtId="0" fontId="75" fillId="52" borderId="0" applyNumberFormat="0" applyBorder="0" applyAlignment="0" applyProtection="0"/>
    <xf numFmtId="0" fontId="74" fillId="52" borderId="0" applyNumberFormat="0" applyBorder="0" applyAlignment="0" applyProtection="0"/>
    <xf numFmtId="0" fontId="75" fillId="56" borderId="0" applyNumberFormat="0" applyBorder="0" applyAlignment="0" applyProtection="0"/>
    <xf numFmtId="0" fontId="74" fillId="56" borderId="0" applyNumberFormat="0" applyBorder="0" applyAlignment="0" applyProtection="0"/>
    <xf numFmtId="0" fontId="75" fillId="60" borderId="0" applyNumberFormat="0" applyBorder="0" applyAlignment="0" applyProtection="0"/>
    <xf numFmtId="0" fontId="74" fillId="60" borderId="0" applyNumberFormat="0" applyBorder="0" applyAlignment="0" applyProtection="0"/>
    <xf numFmtId="0" fontId="75" fillId="64" borderId="0" applyNumberFormat="0" applyBorder="0" applyAlignment="0" applyProtection="0"/>
    <xf numFmtId="0" fontId="74" fillId="64" borderId="0" applyNumberFormat="0" applyBorder="0" applyAlignment="0" applyProtection="0"/>
    <xf numFmtId="0" fontId="75" fillId="68" borderId="0" applyNumberFormat="0" applyBorder="0" applyAlignment="0" applyProtection="0"/>
    <xf numFmtId="0" fontId="74" fillId="68" borderId="0" applyNumberFormat="0" applyBorder="0" applyAlignment="0" applyProtection="0"/>
    <xf numFmtId="0" fontId="75" fillId="72" borderId="0" applyNumberFormat="0" applyBorder="0" applyAlignment="0" applyProtection="0"/>
    <xf numFmtId="0" fontId="74" fillId="72" borderId="0" applyNumberFormat="0" applyBorder="0" applyAlignment="0" applyProtection="0"/>
    <xf numFmtId="0" fontId="75" fillId="49" borderId="0" applyNumberFormat="0" applyBorder="0" applyAlignment="0" applyProtection="0"/>
    <xf numFmtId="0" fontId="74" fillId="49" borderId="0" applyNumberFormat="0" applyBorder="0" applyAlignment="0" applyProtection="0"/>
    <xf numFmtId="0" fontId="75" fillId="53" borderId="0" applyNumberFormat="0" applyBorder="0" applyAlignment="0" applyProtection="0"/>
    <xf numFmtId="0" fontId="74" fillId="53" borderId="0" applyNumberFormat="0" applyBorder="0" applyAlignment="0" applyProtection="0"/>
    <xf numFmtId="0" fontId="75" fillId="57" borderId="0" applyNumberFormat="0" applyBorder="0" applyAlignment="0" applyProtection="0"/>
    <xf numFmtId="0" fontId="74" fillId="57" borderId="0" applyNumberFormat="0" applyBorder="0" applyAlignment="0" applyProtection="0"/>
    <xf numFmtId="0" fontId="75" fillId="61" borderId="0" applyNumberFormat="0" applyBorder="0" applyAlignment="0" applyProtection="0"/>
    <xf numFmtId="0" fontId="74" fillId="61" borderId="0" applyNumberFormat="0" applyBorder="0" applyAlignment="0" applyProtection="0"/>
    <xf numFmtId="0" fontId="75" fillId="65" borderId="0" applyNumberFormat="0" applyBorder="0" applyAlignment="0" applyProtection="0"/>
    <xf numFmtId="0" fontId="74" fillId="65" borderId="0" applyNumberFormat="0" applyBorder="0" applyAlignment="0" applyProtection="0"/>
    <xf numFmtId="0" fontId="75" fillId="69" borderId="0" applyNumberFormat="0" applyBorder="0" applyAlignment="0" applyProtection="0"/>
    <xf numFmtId="0" fontId="74" fillId="69" borderId="0" applyNumberFormat="0" applyBorder="0" applyAlignment="0" applyProtection="0"/>
    <xf numFmtId="0" fontId="76" fillId="43" borderId="0" applyNumberFormat="0" applyBorder="0" applyAlignment="0" applyProtection="0"/>
    <xf numFmtId="0" fontId="65" fillId="43" borderId="0" applyNumberFormat="0" applyBorder="0" applyAlignment="0" applyProtection="0"/>
    <xf numFmtId="0" fontId="77" fillId="46" borderId="37" applyNumberFormat="0" applyAlignment="0" applyProtection="0"/>
    <xf numFmtId="0" fontId="69" fillId="46" borderId="37" applyNumberFormat="0" applyAlignment="0" applyProtection="0"/>
    <xf numFmtId="0" fontId="78" fillId="47" borderId="40" applyNumberFormat="0" applyAlignment="0" applyProtection="0"/>
    <xf numFmtId="0" fontId="71" fillId="47" borderId="40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80" fillId="0" borderId="0" applyFont="0" applyFill="0" applyBorder="0" applyAlignment="0" applyProtection="0"/>
    <xf numFmtId="0" fontId="81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82" fillId="42" borderId="0" applyNumberFormat="0" applyBorder="0" applyAlignment="0" applyProtection="0"/>
    <xf numFmtId="0" fontId="64" fillId="42" borderId="0" applyNumberFormat="0" applyBorder="0" applyAlignment="0" applyProtection="0"/>
    <xf numFmtId="38" fontId="17" fillId="3" borderId="0" applyNumberFormat="0" applyBorder="0" applyAlignment="0" applyProtection="0"/>
    <xf numFmtId="0" fontId="83" fillId="0" borderId="34" applyNumberFormat="0" applyFill="0" applyAlignment="0" applyProtection="0"/>
    <xf numFmtId="0" fontId="84" fillId="0" borderId="0" applyNumberFormat="0" applyFill="0" applyBorder="0" applyAlignment="0" applyProtection="0"/>
    <xf numFmtId="0" fontId="61" fillId="0" borderId="34" applyNumberFormat="0" applyFill="0" applyAlignment="0" applyProtection="0"/>
    <xf numFmtId="0" fontId="85" fillId="0" borderId="35" applyNumberFormat="0" applyFill="0" applyAlignment="0" applyProtection="0"/>
    <xf numFmtId="0" fontId="86" fillId="0" borderId="0" applyNumberFormat="0" applyFill="0" applyBorder="0" applyAlignment="0" applyProtection="0"/>
    <xf numFmtId="0" fontId="62" fillId="0" borderId="35" applyNumberFormat="0" applyFill="0" applyAlignment="0" applyProtection="0"/>
    <xf numFmtId="0" fontId="87" fillId="0" borderId="36" applyNumberFormat="0" applyFill="0" applyAlignment="0" applyProtection="0"/>
    <xf numFmtId="0" fontId="63" fillId="0" borderId="36" applyNumberFormat="0" applyFill="0" applyAlignment="0" applyProtection="0"/>
    <xf numFmtId="0" fontId="87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0" fontId="17" fillId="4" borderId="43" applyNumberFormat="0" applyBorder="0" applyAlignment="0" applyProtection="0"/>
    <xf numFmtId="0" fontId="88" fillId="45" borderId="37" applyNumberFormat="0" applyAlignment="0" applyProtection="0"/>
    <xf numFmtId="0" fontId="89" fillId="0" borderId="0" applyNumberFormat="0" applyFill="0" applyBorder="0" applyAlignment="0">
      <protection locked="0"/>
    </xf>
    <xf numFmtId="0" fontId="67" fillId="45" borderId="37" applyNumberFormat="0" applyAlignment="0" applyProtection="0"/>
    <xf numFmtId="0" fontId="90" fillId="0" borderId="39" applyNumberFormat="0" applyFill="0" applyAlignment="0" applyProtection="0"/>
    <xf numFmtId="0" fontId="70" fillId="0" borderId="39" applyNumberFormat="0" applyFill="0" applyAlignment="0" applyProtection="0"/>
    <xf numFmtId="0" fontId="91" fillId="44" borderId="0" applyNumberFormat="0" applyBorder="0" applyAlignment="0" applyProtection="0"/>
    <xf numFmtId="0" fontId="66" fillId="44" borderId="0" applyNumberFormat="0" applyBorder="0" applyAlignment="0" applyProtection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79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33" fillId="0" borderId="0"/>
    <xf numFmtId="0" fontId="6" fillId="0" borderId="0"/>
    <xf numFmtId="0" fontId="1" fillId="0" borderId="0"/>
    <xf numFmtId="0" fontId="1" fillId="0" borderId="0"/>
    <xf numFmtId="0" fontId="4" fillId="0" borderId="0"/>
    <xf numFmtId="0" fontId="33" fillId="0" borderId="0"/>
    <xf numFmtId="0" fontId="92" fillId="0" borderId="0"/>
    <xf numFmtId="0" fontId="6" fillId="0" borderId="0"/>
    <xf numFmtId="0" fontId="4" fillId="48" borderId="41" applyNumberFormat="0" applyFont="0" applyAlignment="0" applyProtection="0"/>
    <xf numFmtId="0" fontId="4" fillId="48" borderId="41" applyNumberFormat="0" applyFont="0" applyAlignment="0" applyProtection="0"/>
    <xf numFmtId="0" fontId="1" fillId="48" borderId="41" applyNumberFormat="0" applyFont="0" applyAlignment="0" applyProtection="0"/>
    <xf numFmtId="0" fontId="93" fillId="46" borderId="38" applyNumberFormat="0" applyAlignment="0" applyProtection="0"/>
    <xf numFmtId="0" fontId="68" fillId="46" borderId="38" applyNumberFormat="0" applyAlignment="0" applyProtection="0"/>
    <xf numFmtId="4" fontId="10" fillId="5" borderId="15" applyNumberFormat="0" applyProtection="0">
      <alignment vertical="center"/>
    </xf>
    <xf numFmtId="4" fontId="10" fillId="5" borderId="15" applyNumberFormat="0" applyProtection="0">
      <alignment vertical="center"/>
    </xf>
    <xf numFmtId="4" fontId="10" fillId="5" borderId="15" applyNumberFormat="0" applyProtection="0">
      <alignment vertical="center"/>
    </xf>
    <xf numFmtId="4" fontId="35" fillId="6" borderId="15" applyNumberFormat="0" applyProtection="0">
      <alignment vertical="center"/>
    </xf>
    <xf numFmtId="4" fontId="35" fillId="6" borderId="15" applyNumberFormat="0" applyProtection="0">
      <alignment vertical="center"/>
    </xf>
    <xf numFmtId="4" fontId="35" fillId="6" borderId="15" applyNumberFormat="0" applyProtection="0">
      <alignment vertical="center"/>
    </xf>
    <xf numFmtId="4" fontId="10" fillId="6" borderId="15" applyNumberFormat="0" applyProtection="0">
      <alignment horizontal="left" vertical="center" indent="1"/>
    </xf>
    <xf numFmtId="4" fontId="10" fillId="6" borderId="15" applyNumberFormat="0" applyProtection="0">
      <alignment horizontal="left" vertical="center" indent="1"/>
    </xf>
    <xf numFmtId="4" fontId="10" fillId="6" borderId="15" applyNumberFormat="0" applyProtection="0">
      <alignment horizontal="left" vertical="center" indent="1"/>
    </xf>
    <xf numFmtId="0" fontId="10" fillId="6" borderId="15" applyNumberFormat="0" applyProtection="0">
      <alignment horizontal="left" vertical="top" indent="1"/>
    </xf>
    <xf numFmtId="0" fontId="10" fillId="6" borderId="15" applyNumberFormat="0" applyProtection="0">
      <alignment horizontal="left" vertical="top" indent="1"/>
    </xf>
    <xf numFmtId="0" fontId="10" fillId="6" borderId="15" applyNumberFormat="0" applyProtection="0">
      <alignment horizontal="left" vertical="top" indent="1"/>
    </xf>
    <xf numFmtId="4" fontId="10" fillId="2" borderId="15" applyNumberFormat="0" applyProtection="0"/>
    <xf numFmtId="4" fontId="10" fillId="2" borderId="15" applyNumberFormat="0" applyProtection="0"/>
    <xf numFmtId="4" fontId="10" fillId="2" borderId="0" applyNumberFormat="0" applyProtection="0">
      <alignment horizontal="left" vertical="center" indent="1"/>
    </xf>
    <xf numFmtId="4" fontId="11" fillId="8" borderId="15" applyNumberFormat="0" applyProtection="0">
      <alignment horizontal="right" vertical="center"/>
    </xf>
    <xf numFmtId="4" fontId="11" fillId="8" borderId="15" applyNumberFormat="0" applyProtection="0">
      <alignment horizontal="right" vertical="center"/>
    </xf>
    <xf numFmtId="4" fontId="11" fillId="8" borderId="15" applyNumberFormat="0" applyProtection="0">
      <alignment horizontal="right" vertical="center"/>
    </xf>
    <xf numFmtId="4" fontId="11" fillId="10" borderId="15" applyNumberFormat="0" applyProtection="0">
      <alignment horizontal="right" vertical="center"/>
    </xf>
    <xf numFmtId="4" fontId="11" fillId="10" borderId="15" applyNumberFormat="0" applyProtection="0">
      <alignment horizontal="right" vertical="center"/>
    </xf>
    <xf numFmtId="4" fontId="11" fillId="10" borderId="15" applyNumberFormat="0" applyProtection="0">
      <alignment horizontal="right" vertical="center"/>
    </xf>
    <xf numFmtId="4" fontId="11" fillId="12" borderId="15" applyNumberFormat="0" applyProtection="0">
      <alignment horizontal="right" vertical="center"/>
    </xf>
    <xf numFmtId="4" fontId="11" fillId="12" borderId="15" applyNumberFormat="0" applyProtection="0">
      <alignment horizontal="right" vertical="center"/>
    </xf>
    <xf numFmtId="4" fontId="11" fillId="12" borderId="15" applyNumberFormat="0" applyProtection="0">
      <alignment horizontal="right" vertical="center"/>
    </xf>
    <xf numFmtId="4" fontId="11" fillId="14" borderId="15" applyNumberFormat="0" applyProtection="0">
      <alignment horizontal="right" vertical="center"/>
    </xf>
    <xf numFmtId="4" fontId="11" fillId="14" borderId="15" applyNumberFormat="0" applyProtection="0">
      <alignment horizontal="right" vertical="center"/>
    </xf>
    <xf numFmtId="4" fontId="11" fillId="14" borderId="15" applyNumberFormat="0" applyProtection="0">
      <alignment horizontal="right" vertical="center"/>
    </xf>
    <xf numFmtId="4" fontId="11" fillId="16" borderId="15" applyNumberFormat="0" applyProtection="0">
      <alignment horizontal="right" vertical="center"/>
    </xf>
    <xf numFmtId="4" fontId="11" fillId="16" borderId="15" applyNumberFormat="0" applyProtection="0">
      <alignment horizontal="right" vertical="center"/>
    </xf>
    <xf numFmtId="4" fontId="11" fillId="16" borderId="15" applyNumberFormat="0" applyProtection="0">
      <alignment horizontal="right" vertical="center"/>
    </xf>
    <xf numFmtId="4" fontId="11" fillId="18" borderId="15" applyNumberFormat="0" applyProtection="0">
      <alignment horizontal="right" vertical="center"/>
    </xf>
    <xf numFmtId="4" fontId="11" fillId="18" borderId="15" applyNumberFormat="0" applyProtection="0">
      <alignment horizontal="right" vertical="center"/>
    </xf>
    <xf numFmtId="4" fontId="11" fillId="18" borderId="15" applyNumberFormat="0" applyProtection="0">
      <alignment horizontal="right" vertical="center"/>
    </xf>
    <xf numFmtId="4" fontId="11" fillId="20" borderId="15" applyNumberFormat="0" applyProtection="0">
      <alignment horizontal="right" vertical="center"/>
    </xf>
    <xf numFmtId="4" fontId="11" fillId="20" borderId="15" applyNumberFormat="0" applyProtection="0">
      <alignment horizontal="right" vertical="center"/>
    </xf>
    <xf numFmtId="4" fontId="11" fillId="20" borderId="15" applyNumberFormat="0" applyProtection="0">
      <alignment horizontal="right" vertical="center"/>
    </xf>
    <xf numFmtId="4" fontId="11" fillId="22" borderId="15" applyNumberFormat="0" applyProtection="0">
      <alignment horizontal="right" vertical="center"/>
    </xf>
    <xf numFmtId="4" fontId="11" fillId="22" borderId="15" applyNumberFormat="0" applyProtection="0">
      <alignment horizontal="right" vertical="center"/>
    </xf>
    <xf numFmtId="4" fontId="11" fillId="22" borderId="15" applyNumberFormat="0" applyProtection="0">
      <alignment horizontal="right" vertical="center"/>
    </xf>
    <xf numFmtId="4" fontId="11" fillId="24" borderId="15" applyNumberFormat="0" applyProtection="0">
      <alignment horizontal="right" vertical="center"/>
    </xf>
    <xf numFmtId="4" fontId="11" fillId="24" borderId="15" applyNumberFormat="0" applyProtection="0">
      <alignment horizontal="right" vertical="center"/>
    </xf>
    <xf numFmtId="4" fontId="11" fillId="24" borderId="15" applyNumberFormat="0" applyProtection="0">
      <alignment horizontal="right" vertical="center"/>
    </xf>
    <xf numFmtId="4" fontId="10" fillId="26" borderId="29" applyNumberFormat="0" applyProtection="0">
      <alignment horizontal="left" vertical="center" indent="1"/>
    </xf>
    <xf numFmtId="4" fontId="10" fillId="26" borderId="29" applyNumberFormat="0" applyProtection="0">
      <alignment horizontal="left" vertical="center" indent="1"/>
    </xf>
    <xf numFmtId="4" fontId="10" fillId="26" borderId="29" applyNumberFormat="0" applyProtection="0">
      <alignment horizontal="left" vertical="center" indent="1"/>
    </xf>
    <xf numFmtId="4" fontId="11" fillId="28" borderId="0" applyNumberFormat="0" applyProtection="0">
      <alignment horizontal="left" indent="1"/>
    </xf>
    <xf numFmtId="4" fontId="11" fillId="28" borderId="0" applyNumberFormat="0" applyProtection="0">
      <alignment horizontal="left" indent="1"/>
    </xf>
    <xf numFmtId="4" fontId="11" fillId="28" borderId="0" applyNumberFormat="0" applyProtection="0">
      <alignment horizontal="left" indent="1"/>
    </xf>
    <xf numFmtId="4" fontId="11" fillId="28" borderId="0" applyNumberFormat="0" applyProtection="0">
      <alignment horizontal="left" vertical="center" indent="1"/>
    </xf>
    <xf numFmtId="4" fontId="37" fillId="30" borderId="0" applyNumberFormat="0" applyProtection="0">
      <alignment horizontal="left" vertical="center" indent="1"/>
    </xf>
    <xf numFmtId="4" fontId="37" fillId="30" borderId="0" applyNumberFormat="0" applyProtection="0">
      <alignment horizontal="left" vertical="center" indent="1"/>
    </xf>
    <xf numFmtId="4" fontId="37" fillId="30" borderId="0" applyNumberFormat="0" applyProtection="0">
      <alignment horizontal="left" vertical="center" indent="1"/>
    </xf>
    <xf numFmtId="4" fontId="11" fillId="31" borderId="15" applyNumberFormat="0" applyProtection="0">
      <alignment horizontal="right" vertical="center"/>
    </xf>
    <xf numFmtId="4" fontId="11" fillId="31" borderId="15" applyNumberFormat="0" applyProtection="0">
      <alignment horizontal="right" vertical="center"/>
    </xf>
    <xf numFmtId="4" fontId="11" fillId="31" borderId="15" applyNumberFormat="0" applyProtection="0">
      <alignment horizontal="right" vertical="center"/>
    </xf>
    <xf numFmtId="0" fontId="6" fillId="7" borderId="28" applyNumberFormat="0" applyProtection="0">
      <alignment horizontal="left" vertical="center" indent="1"/>
    </xf>
    <xf numFmtId="4" fontId="39" fillId="32" borderId="0" applyNumberFormat="0" applyProtection="0">
      <alignment horizontal="left" indent="1"/>
    </xf>
    <xf numFmtId="4" fontId="39" fillId="32" borderId="0" applyNumberFormat="0" applyProtection="0">
      <alignment horizontal="left" indent="1"/>
    </xf>
    <xf numFmtId="4" fontId="39" fillId="32" borderId="0" applyNumberFormat="0" applyProtection="0">
      <alignment horizontal="left" indent="1"/>
    </xf>
    <xf numFmtId="4" fontId="39" fillId="32" borderId="0" applyNumberFormat="0" applyProtection="0">
      <alignment horizontal="left" indent="1"/>
    </xf>
    <xf numFmtId="4" fontId="39" fillId="32" borderId="0" applyNumberFormat="0" applyProtection="0">
      <alignment horizontal="left" indent="1"/>
    </xf>
    <xf numFmtId="4" fontId="94" fillId="0" borderId="0" applyNumberFormat="0" applyProtection="0">
      <alignment horizontal="left" vertical="center" indent="1"/>
    </xf>
    <xf numFmtId="4" fontId="39" fillId="32" borderId="0" applyNumberFormat="0" applyProtection="0">
      <alignment horizontal="left" indent="1"/>
    </xf>
    <xf numFmtId="4" fontId="39" fillId="32" borderId="0" applyNumberFormat="0" applyProtection="0">
      <alignment horizontal="left" indent="1"/>
    </xf>
    <xf numFmtId="4" fontId="39" fillId="32" borderId="0" applyNumberFormat="0" applyProtection="0">
      <alignment horizontal="left" indent="1"/>
    </xf>
    <xf numFmtId="4" fontId="41" fillId="33" borderId="0" applyNumberFormat="0" applyProtection="0"/>
    <xf numFmtId="4" fontId="41" fillId="33" borderId="0" applyNumberFormat="0" applyProtection="0"/>
    <xf numFmtId="4" fontId="41" fillId="33" borderId="0" applyNumberFormat="0" applyProtection="0"/>
    <xf numFmtId="4" fontId="41" fillId="33" borderId="0" applyNumberFormat="0" applyProtection="0"/>
    <xf numFmtId="4" fontId="41" fillId="33" borderId="0" applyNumberFormat="0" applyProtection="0"/>
    <xf numFmtId="4" fontId="41" fillId="0" borderId="0" applyNumberFormat="0" applyProtection="0">
      <alignment horizontal="left" vertical="center" indent="1"/>
    </xf>
    <xf numFmtId="4" fontId="41" fillId="33" borderId="0" applyNumberFormat="0" applyProtection="0"/>
    <xf numFmtId="4" fontId="41" fillId="33" borderId="0" applyNumberFormat="0" applyProtection="0"/>
    <xf numFmtId="4" fontId="41" fillId="33" borderId="0" applyNumberFormat="0" applyProtection="0"/>
    <xf numFmtId="0" fontId="6" fillId="30" borderId="15" applyNumberFormat="0" applyProtection="0">
      <alignment horizontal="left" vertical="center" indent="1"/>
    </xf>
    <xf numFmtId="0" fontId="6" fillId="34" borderId="28" applyNumberFormat="0" applyProtection="0">
      <alignment horizontal="left" vertical="center" indent="1"/>
    </xf>
    <xf numFmtId="0" fontId="6" fillId="30" borderId="15" applyNumberFormat="0" applyProtection="0">
      <alignment horizontal="left" vertical="center" indent="1"/>
    </xf>
    <xf numFmtId="0" fontId="6" fillId="30" borderId="15" applyNumberFormat="0" applyProtection="0">
      <alignment horizontal="left" vertical="center" indent="1"/>
    </xf>
    <xf numFmtId="0" fontId="6" fillId="30" borderId="15" applyNumberFormat="0" applyProtection="0">
      <alignment horizontal="left" vertical="center" indent="1"/>
    </xf>
    <xf numFmtId="0" fontId="6" fillId="30" borderId="15" applyNumberFormat="0" applyProtection="0">
      <alignment horizontal="left" vertical="center" indent="1"/>
    </xf>
    <xf numFmtId="0" fontId="6" fillId="30" borderId="15" applyNumberFormat="0" applyProtection="0">
      <alignment horizontal="left" vertical="top" indent="1"/>
    </xf>
    <xf numFmtId="0" fontId="6" fillId="34" borderId="28" applyNumberFormat="0" applyProtection="0">
      <alignment horizontal="left" vertical="center" indent="1"/>
    </xf>
    <xf numFmtId="0" fontId="6" fillId="30" borderId="15" applyNumberFormat="0" applyProtection="0">
      <alignment horizontal="left" vertical="top" indent="1"/>
    </xf>
    <xf numFmtId="0" fontId="6" fillId="30" borderId="15" applyNumberFormat="0" applyProtection="0">
      <alignment horizontal="left" vertical="top" indent="1"/>
    </xf>
    <xf numFmtId="0" fontId="6" fillId="30" borderId="15" applyNumberFormat="0" applyProtection="0">
      <alignment horizontal="left" vertical="top" indent="1"/>
    </xf>
    <xf numFmtId="0" fontId="6" fillId="30" borderId="15" applyNumberFormat="0" applyProtection="0">
      <alignment horizontal="left" vertical="top" indent="1"/>
    </xf>
    <xf numFmtId="0" fontId="6" fillId="2" borderId="15" applyNumberFormat="0" applyProtection="0">
      <alignment horizontal="left" vertical="center" indent="1"/>
    </xf>
    <xf numFmtId="0" fontId="6" fillId="35" borderId="28" applyNumberFormat="0" applyProtection="0">
      <alignment horizontal="left" vertical="center" indent="1"/>
    </xf>
    <xf numFmtId="0" fontId="6" fillId="2" borderId="15" applyNumberFormat="0" applyProtection="0">
      <alignment horizontal="left" vertical="center" indent="1"/>
    </xf>
    <xf numFmtId="0" fontId="6" fillId="2" borderId="15" applyNumberFormat="0" applyProtection="0">
      <alignment horizontal="left" vertical="center" indent="1"/>
    </xf>
    <xf numFmtId="0" fontId="6" fillId="2" borderId="15" applyNumberFormat="0" applyProtection="0">
      <alignment horizontal="left" vertical="center" indent="1"/>
    </xf>
    <xf numFmtId="0" fontId="6" fillId="2" borderId="15" applyNumberFormat="0" applyProtection="0">
      <alignment horizontal="left" vertical="center" indent="1"/>
    </xf>
    <xf numFmtId="0" fontId="6" fillId="2" borderId="15" applyNumberFormat="0" applyProtection="0">
      <alignment horizontal="left" vertical="top" indent="1"/>
    </xf>
    <xf numFmtId="0" fontId="6" fillId="35" borderId="28" applyNumberFormat="0" applyProtection="0">
      <alignment horizontal="left" vertical="center" indent="1"/>
    </xf>
    <xf numFmtId="0" fontId="6" fillId="2" borderId="15" applyNumberFormat="0" applyProtection="0">
      <alignment horizontal="left" vertical="top" indent="1"/>
    </xf>
    <xf numFmtId="0" fontId="6" fillId="2" borderId="15" applyNumberFormat="0" applyProtection="0">
      <alignment horizontal="left" vertical="top" indent="1"/>
    </xf>
    <xf numFmtId="0" fontId="6" fillId="2" borderId="15" applyNumberFormat="0" applyProtection="0">
      <alignment horizontal="left" vertical="top" indent="1"/>
    </xf>
    <xf numFmtId="0" fontId="6" fillId="2" borderId="15" applyNumberFormat="0" applyProtection="0">
      <alignment horizontal="left" vertical="top" indent="1"/>
    </xf>
    <xf numFmtId="0" fontId="6" fillId="36" borderId="15" applyNumberFormat="0" applyProtection="0">
      <alignment horizontal="left" vertical="center" indent="1"/>
    </xf>
    <xf numFmtId="0" fontId="6" fillId="3" borderId="28" applyNumberFormat="0" applyProtection="0">
      <alignment horizontal="left" vertical="center" indent="1"/>
    </xf>
    <xf numFmtId="0" fontId="6" fillId="36" borderId="15" applyNumberFormat="0" applyProtection="0">
      <alignment horizontal="left" vertical="center" indent="1"/>
    </xf>
    <xf numFmtId="0" fontId="6" fillId="36" borderId="15" applyNumberFormat="0" applyProtection="0">
      <alignment horizontal="left" vertical="center" indent="1"/>
    </xf>
    <xf numFmtId="0" fontId="6" fillId="36" borderId="15" applyNumberFormat="0" applyProtection="0">
      <alignment horizontal="left" vertical="center" indent="1"/>
    </xf>
    <xf numFmtId="0" fontId="6" fillId="36" borderId="15" applyNumberFormat="0" applyProtection="0">
      <alignment horizontal="left" vertical="center" indent="1"/>
    </xf>
    <xf numFmtId="0" fontId="6" fillId="36" borderId="15" applyNumberFormat="0" applyProtection="0">
      <alignment horizontal="left" vertical="top" indent="1"/>
    </xf>
    <xf numFmtId="0" fontId="6" fillId="3" borderId="28" applyNumberFormat="0" applyProtection="0">
      <alignment horizontal="left" vertical="center" indent="1"/>
    </xf>
    <xf numFmtId="0" fontId="6" fillId="36" borderId="15" applyNumberFormat="0" applyProtection="0">
      <alignment horizontal="left" vertical="top" indent="1"/>
    </xf>
    <xf numFmtId="0" fontId="6" fillId="36" borderId="15" applyNumberFormat="0" applyProtection="0">
      <alignment horizontal="left" vertical="top" indent="1"/>
    </xf>
    <xf numFmtId="0" fontId="6" fillId="36" borderId="15" applyNumberFormat="0" applyProtection="0">
      <alignment horizontal="left" vertical="top" indent="1"/>
    </xf>
    <xf numFmtId="0" fontId="6" fillId="36" borderId="15" applyNumberFormat="0" applyProtection="0">
      <alignment horizontal="left" vertical="top" indent="1"/>
    </xf>
    <xf numFmtId="0" fontId="6" fillId="37" borderId="15" applyNumberFormat="0" applyProtection="0">
      <alignment horizontal="left" vertical="center" indent="1"/>
    </xf>
    <xf numFmtId="0" fontId="6" fillId="7" borderId="28" applyNumberFormat="0" applyProtection="0">
      <alignment horizontal="left" vertical="center" indent="1"/>
    </xf>
    <xf numFmtId="0" fontId="6" fillId="37" borderId="15" applyNumberFormat="0" applyProtection="0">
      <alignment horizontal="left" vertical="center" indent="1"/>
    </xf>
    <xf numFmtId="0" fontId="6" fillId="37" borderId="15" applyNumberFormat="0" applyProtection="0">
      <alignment horizontal="left" vertical="center" indent="1"/>
    </xf>
    <xf numFmtId="0" fontId="6" fillId="37" borderId="15" applyNumberFormat="0" applyProtection="0">
      <alignment horizontal="left" vertical="center" indent="1"/>
    </xf>
    <xf numFmtId="0" fontId="6" fillId="37" borderId="15" applyNumberFormat="0" applyProtection="0">
      <alignment horizontal="left" vertical="center" indent="1"/>
    </xf>
    <xf numFmtId="0" fontId="6" fillId="37" borderId="15" applyNumberFormat="0" applyProtection="0">
      <alignment horizontal="left" vertical="top" indent="1"/>
    </xf>
    <xf numFmtId="0" fontId="6" fillId="7" borderId="28" applyNumberFormat="0" applyProtection="0">
      <alignment horizontal="left" vertical="center" indent="1"/>
    </xf>
    <xf numFmtId="0" fontId="6" fillId="37" borderId="15" applyNumberFormat="0" applyProtection="0">
      <alignment horizontal="left" vertical="top" indent="1"/>
    </xf>
    <xf numFmtId="0" fontId="6" fillId="37" borderId="15" applyNumberFormat="0" applyProtection="0">
      <alignment horizontal="left" vertical="top" indent="1"/>
    </xf>
    <xf numFmtId="0" fontId="6" fillId="37" borderId="15" applyNumberFormat="0" applyProtection="0">
      <alignment horizontal="left" vertical="top" indent="1"/>
    </xf>
    <xf numFmtId="0" fontId="6" fillId="37" borderId="15" applyNumberFormat="0" applyProtection="0">
      <alignment horizontal="left" vertical="top" indent="1"/>
    </xf>
    <xf numFmtId="4" fontId="11" fillId="4" borderId="15" applyNumberFormat="0" applyProtection="0">
      <alignment vertical="center"/>
    </xf>
    <xf numFmtId="4" fontId="11" fillId="4" borderId="15" applyNumberFormat="0" applyProtection="0">
      <alignment vertical="center"/>
    </xf>
    <xf numFmtId="4" fontId="11" fillId="4" borderId="15" applyNumberFormat="0" applyProtection="0">
      <alignment vertical="center"/>
    </xf>
    <xf numFmtId="4" fontId="36" fillId="4" borderId="15" applyNumberFormat="0" applyProtection="0">
      <alignment vertical="center"/>
    </xf>
    <xf numFmtId="4" fontId="36" fillId="4" borderId="15" applyNumberFormat="0" applyProtection="0">
      <alignment vertical="center"/>
    </xf>
    <xf numFmtId="4" fontId="36" fillId="4" borderId="15" applyNumberFormat="0" applyProtection="0">
      <alignment vertical="center"/>
    </xf>
    <xf numFmtId="4" fontId="11" fillId="4" borderId="15" applyNumberFormat="0" applyProtection="0">
      <alignment horizontal="left" vertical="center" indent="1"/>
    </xf>
    <xf numFmtId="4" fontId="11" fillId="4" borderId="15" applyNumberFormat="0" applyProtection="0">
      <alignment horizontal="left" vertical="center" indent="1"/>
    </xf>
    <xf numFmtId="4" fontId="11" fillId="4" borderId="15" applyNumberFormat="0" applyProtection="0">
      <alignment horizontal="left" vertical="center" indent="1"/>
    </xf>
    <xf numFmtId="0" fontId="11" fillId="4" borderId="15" applyNumberFormat="0" applyProtection="0">
      <alignment horizontal="left" vertical="top" indent="1"/>
    </xf>
    <xf numFmtId="0" fontId="11" fillId="4" borderId="15" applyNumberFormat="0" applyProtection="0">
      <alignment horizontal="left" vertical="top" indent="1"/>
    </xf>
    <xf numFmtId="0" fontId="11" fillId="4" borderId="15" applyNumberFormat="0" applyProtection="0">
      <alignment horizontal="left" vertical="top" indent="1"/>
    </xf>
    <xf numFmtId="4" fontId="36" fillId="28" borderId="15" applyNumberFormat="0" applyProtection="0">
      <alignment horizontal="right" vertical="center"/>
    </xf>
    <xf numFmtId="4" fontId="36" fillId="28" borderId="15" applyNumberFormat="0" applyProtection="0">
      <alignment horizontal="right" vertical="center"/>
    </xf>
    <xf numFmtId="4" fontId="36" fillId="28" borderId="15" applyNumberFormat="0" applyProtection="0">
      <alignment horizontal="right" vertical="center"/>
    </xf>
    <xf numFmtId="0" fontId="11" fillId="2" borderId="15" applyNumberFormat="0" applyProtection="0">
      <alignment horizontal="left" vertical="top"/>
    </xf>
    <xf numFmtId="0" fontId="11" fillId="2" borderId="15" applyNumberFormat="0" applyProtection="0">
      <alignment horizontal="left" vertical="top"/>
    </xf>
    <xf numFmtId="0" fontId="11" fillId="2" borderId="15" applyNumberFormat="0" applyProtection="0">
      <alignment horizontal="left" vertical="top" indent="1"/>
    </xf>
    <xf numFmtId="4" fontId="43" fillId="38" borderId="0" applyNumberFormat="0" applyProtection="0">
      <alignment horizontal="left"/>
    </xf>
    <xf numFmtId="4" fontId="12" fillId="0" borderId="0" applyNumberFormat="0" applyProtection="0">
      <alignment horizontal="left" vertical="center"/>
    </xf>
    <xf numFmtId="4" fontId="43" fillId="38" borderId="0" applyNumberFormat="0" applyProtection="0">
      <alignment horizontal="left"/>
    </xf>
    <xf numFmtId="4" fontId="43" fillId="38" borderId="0" applyNumberFormat="0" applyProtection="0">
      <alignment horizontal="left"/>
    </xf>
    <xf numFmtId="4" fontId="43" fillId="38" borderId="0" applyNumberFormat="0" applyProtection="0">
      <alignment horizontal="left"/>
    </xf>
    <xf numFmtId="4" fontId="43" fillId="38" borderId="0" applyNumberFormat="0" applyProtection="0">
      <alignment horizontal="left"/>
    </xf>
    <xf numFmtId="4" fontId="43" fillId="38" borderId="0" applyNumberFormat="0" applyProtection="0">
      <alignment horizontal="left"/>
    </xf>
    <xf numFmtId="4" fontId="43" fillId="38" borderId="0" applyNumberFormat="0" applyProtection="0">
      <alignment horizontal="left"/>
    </xf>
    <xf numFmtId="4" fontId="46" fillId="28" borderId="15" applyNumberFormat="0" applyProtection="0">
      <alignment horizontal="right" vertical="center"/>
    </xf>
    <xf numFmtId="4" fontId="46" fillId="28" borderId="15" applyNumberFormat="0" applyProtection="0">
      <alignment horizontal="right" vertical="center"/>
    </xf>
    <xf numFmtId="4" fontId="46" fillId="28" borderId="15" applyNumberFormat="0" applyProtection="0">
      <alignment horizontal="right" vertical="center"/>
    </xf>
    <xf numFmtId="0" fontId="7" fillId="0" borderId="31">
      <alignment horizontal="center" vertical="center" wrapText="1"/>
    </xf>
    <xf numFmtId="0" fontId="5" fillId="0" borderId="42" applyNumberFormat="0" applyFill="0" applyAlignment="0" applyProtection="0"/>
    <xf numFmtId="0" fontId="28" fillId="0" borderId="44" applyNumberFormat="0" applyFont="0" applyFill="0" applyAlignment="0" applyProtection="0"/>
    <xf numFmtId="0" fontId="2" fillId="0" borderId="42" applyNumberFormat="0" applyFill="0" applyAlignment="0" applyProtection="0"/>
    <xf numFmtId="0" fontId="55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96" fillId="74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96" fillId="75" borderId="0" applyNumberFormat="0" applyBorder="0" applyAlignment="0" applyProtection="0"/>
    <xf numFmtId="0" fontId="96" fillId="74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96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96" fillId="76" borderId="0" applyNumberFormat="0" applyBorder="0" applyAlignment="0" applyProtection="0"/>
    <xf numFmtId="0" fontId="96" fillId="8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96" fillId="78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96" fillId="79" borderId="0" applyNumberFormat="0" applyBorder="0" applyAlignment="0" applyProtection="0"/>
    <xf numFmtId="0" fontId="96" fillId="7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96" fillId="80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96" fillId="75" borderId="0" applyNumberFormat="0" applyBorder="0" applyAlignment="0" applyProtection="0"/>
    <xf numFmtId="0" fontId="96" fillId="80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96" fillId="81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96" fillId="81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96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96" fillId="79" borderId="0" applyNumberFormat="0" applyBorder="0" applyAlignment="0" applyProtection="0"/>
    <xf numFmtId="0" fontId="96" fillId="76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96" fillId="73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96" fillId="82" borderId="0" applyNumberFormat="0" applyBorder="0" applyAlignment="0" applyProtection="0"/>
    <xf numFmtId="0" fontId="96" fillId="73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96" fillId="2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96" fillId="79" borderId="0" applyNumberFormat="0" applyBorder="0" applyAlignment="0" applyProtection="0"/>
    <xf numFmtId="0" fontId="96" fillId="24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96" fillId="80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96" fillId="82" borderId="0" applyNumberFormat="0" applyBorder="0" applyAlignment="0" applyProtection="0"/>
    <xf numFmtId="0" fontId="96" fillId="80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96" fillId="14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96" fillId="76" borderId="0" applyNumberFormat="0" applyBorder="0" applyAlignment="0" applyProtection="0"/>
    <xf numFmtId="0" fontId="96" fillId="14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97" fillId="83" borderId="0" applyNumberFormat="0" applyBorder="0" applyAlignment="0" applyProtection="0"/>
    <xf numFmtId="0" fontId="74" fillId="81" borderId="0" applyNumberFormat="0" applyBorder="0" applyAlignment="0" applyProtection="0"/>
    <xf numFmtId="0" fontId="74" fillId="81" borderId="0" applyNumberFormat="0" applyBorder="0" applyAlignment="0" applyProtection="0"/>
    <xf numFmtId="0" fontId="97" fillId="84" borderId="0" applyNumberFormat="0" applyBorder="0" applyAlignment="0" applyProtection="0"/>
    <xf numFmtId="0" fontId="97" fillId="83" borderId="0" applyNumberFormat="0" applyBorder="0" applyAlignment="0" applyProtection="0"/>
    <xf numFmtId="0" fontId="74" fillId="52" borderId="0" applyNumberFormat="0" applyBorder="0" applyAlignment="0" applyProtection="0"/>
    <xf numFmtId="0" fontId="97" fillId="10" borderId="0" applyNumberFormat="0" applyBorder="0" applyAlignment="0" applyProtection="0"/>
    <xf numFmtId="0" fontId="74" fillId="56" borderId="0" applyNumberFormat="0" applyBorder="0" applyAlignment="0" applyProtection="0"/>
    <xf numFmtId="0" fontId="97" fillId="10" borderId="0" applyNumberFormat="0" applyBorder="0" applyAlignment="0" applyProtection="0"/>
    <xf numFmtId="0" fontId="97" fillId="2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97" fillId="5" borderId="0" applyNumberFormat="0" applyBorder="0" applyAlignment="0" applyProtection="0"/>
    <xf numFmtId="0" fontId="97" fillId="24" borderId="0" applyNumberFormat="0" applyBorder="0" applyAlignment="0" applyProtection="0"/>
    <xf numFmtId="0" fontId="74" fillId="60" borderId="0" applyNumberFormat="0" applyBorder="0" applyAlignment="0" applyProtection="0"/>
    <xf numFmtId="0" fontId="97" fillId="85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97" fillId="82" borderId="0" applyNumberFormat="0" applyBorder="0" applyAlignment="0" applyProtection="0"/>
    <xf numFmtId="0" fontId="97" fillId="85" borderId="0" applyNumberFormat="0" applyBorder="0" applyAlignment="0" applyProtection="0"/>
    <xf numFmtId="0" fontId="74" fillId="64" borderId="0" applyNumberFormat="0" applyBorder="0" applyAlignment="0" applyProtection="0"/>
    <xf numFmtId="0" fontId="74" fillId="68" borderId="0" applyNumberFormat="0" applyBorder="0" applyAlignment="0" applyProtection="0"/>
    <xf numFmtId="0" fontId="97" fillId="84" borderId="0" applyNumberFormat="0" applyBorder="0" applyAlignment="0" applyProtection="0"/>
    <xf numFmtId="0" fontId="97" fillId="16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97" fillId="76" borderId="0" applyNumberFormat="0" applyBorder="0" applyAlignment="0" applyProtection="0"/>
    <xf numFmtId="0" fontId="97" fillId="16" borderId="0" applyNumberFormat="0" applyBorder="0" applyAlignment="0" applyProtection="0"/>
    <xf numFmtId="0" fontId="74" fillId="72" borderId="0" applyNumberFormat="0" applyBorder="0" applyAlignment="0" applyProtection="0"/>
    <xf numFmtId="0" fontId="97" fillId="86" borderId="0" applyNumberFormat="0" applyBorder="0" applyAlignment="0" applyProtection="0"/>
    <xf numFmtId="0" fontId="74" fillId="87" borderId="0" applyNumberFormat="0" applyBorder="0" applyAlignment="0" applyProtection="0"/>
    <xf numFmtId="0" fontId="74" fillId="87" borderId="0" applyNumberFormat="0" applyBorder="0" applyAlignment="0" applyProtection="0"/>
    <xf numFmtId="0" fontId="97" fillId="84" borderId="0" applyNumberFormat="0" applyBorder="0" applyAlignment="0" applyProtection="0"/>
    <xf numFmtId="0" fontId="97" fillId="86" borderId="0" applyNumberFormat="0" applyBorder="0" applyAlignment="0" applyProtection="0"/>
    <xf numFmtId="0" fontId="74" fillId="49" borderId="0" applyNumberFormat="0" applyBorder="0" applyAlignment="0" applyProtection="0"/>
    <xf numFmtId="0" fontId="97" fillId="12" borderId="0" applyNumberFormat="0" applyBorder="0" applyAlignment="0" applyProtection="0"/>
    <xf numFmtId="0" fontId="74" fillId="53" borderId="0" applyNumberFormat="0" applyBorder="0" applyAlignment="0" applyProtection="0"/>
    <xf numFmtId="0" fontId="97" fillId="12" borderId="0" applyNumberFormat="0" applyBorder="0" applyAlignment="0" applyProtection="0"/>
    <xf numFmtId="0" fontId="97" fillId="20" borderId="0" applyNumberFormat="0" applyBorder="0" applyAlignment="0" applyProtection="0"/>
    <xf numFmtId="0" fontId="74" fillId="57" borderId="0" applyNumberFormat="0" applyBorder="0" applyAlignment="0" applyProtection="0"/>
    <xf numFmtId="0" fontId="97" fillId="20" borderId="0" applyNumberFormat="0" applyBorder="0" applyAlignment="0" applyProtection="0"/>
    <xf numFmtId="0" fontId="97" fillId="85" borderId="0" applyNumberFormat="0" applyBorder="0" applyAlignment="0" applyProtection="0"/>
    <xf numFmtId="0" fontId="74" fillId="88" borderId="0" applyNumberFormat="0" applyBorder="0" applyAlignment="0" applyProtection="0"/>
    <xf numFmtId="0" fontId="74" fillId="88" borderId="0" applyNumberFormat="0" applyBorder="0" applyAlignment="0" applyProtection="0"/>
    <xf numFmtId="0" fontId="97" fillId="88" borderId="0" applyNumberFormat="0" applyBorder="0" applyAlignment="0" applyProtection="0"/>
    <xf numFmtId="0" fontId="97" fillId="85" borderId="0" applyNumberFormat="0" applyBorder="0" applyAlignment="0" applyProtection="0"/>
    <xf numFmtId="0" fontId="74" fillId="61" borderId="0" applyNumberFormat="0" applyBorder="0" applyAlignment="0" applyProtection="0"/>
    <xf numFmtId="0" fontId="74" fillId="69" borderId="0" applyNumberFormat="0" applyBorder="0" applyAlignment="0" applyProtection="0"/>
    <xf numFmtId="0" fontId="98" fillId="0" borderId="0">
      <alignment horizontal="center" wrapText="1"/>
      <protection locked="0"/>
    </xf>
    <xf numFmtId="0" fontId="99" fillId="89" borderId="43" applyNumberFormat="0" applyBorder="0" applyAlignment="0" applyProtection="0"/>
    <xf numFmtId="0" fontId="100" fillId="8" borderId="0" applyNumberFormat="0" applyBorder="0" applyAlignment="0" applyProtection="0"/>
    <xf numFmtId="0" fontId="65" fillId="43" borderId="0" applyNumberFormat="0" applyBorder="0" applyAlignment="0" applyProtection="0"/>
    <xf numFmtId="0" fontId="100" fillId="8" borderId="0" applyNumberFormat="0" applyBorder="0" applyAlignment="0" applyProtection="0"/>
    <xf numFmtId="0" fontId="7" fillId="90" borderId="0" applyNumberFormat="0" applyBorder="0" applyAlignment="0" applyProtection="0"/>
    <xf numFmtId="178" fontId="101" fillId="0" borderId="24" applyNumberFormat="0" applyFill="0" applyAlignment="0" applyProtection="0">
      <alignment horizontal="center"/>
    </xf>
    <xf numFmtId="179" fontId="101" fillId="0" borderId="1" applyFill="0" applyAlignment="0" applyProtection="0">
      <alignment horizontal="center"/>
    </xf>
    <xf numFmtId="49" fontId="102" fillId="0" borderId="0" applyFont="0" applyFill="0" applyBorder="0" applyAlignment="0" applyProtection="0">
      <alignment horizontal="left"/>
    </xf>
    <xf numFmtId="180" fontId="16" fillId="0" borderId="0" applyAlignment="0" applyProtection="0"/>
    <xf numFmtId="170" fontId="17" fillId="0" borderId="0" applyFill="0" applyBorder="0" applyAlignment="0" applyProtection="0"/>
    <xf numFmtId="49" fontId="17" fillId="0" borderId="0" applyNumberFormat="0" applyAlignment="0" applyProtection="0">
      <alignment horizontal="left"/>
    </xf>
    <xf numFmtId="49" fontId="103" fillId="0" borderId="46" applyNumberFormat="0" applyAlignment="0" applyProtection="0">
      <alignment horizontal="left" wrapText="1"/>
    </xf>
    <xf numFmtId="49" fontId="103" fillId="0" borderId="0" applyNumberFormat="0" applyAlignment="0" applyProtection="0">
      <alignment horizontal="left" wrapText="1"/>
    </xf>
    <xf numFmtId="49" fontId="104" fillId="0" borderId="0" applyAlignment="0" applyProtection="0">
      <alignment horizontal="left"/>
    </xf>
    <xf numFmtId="181" fontId="6" fillId="0" borderId="0" applyFill="0" applyBorder="0" applyAlignment="0"/>
    <xf numFmtId="182" fontId="11" fillId="0" borderId="0" applyFill="0" applyBorder="0" applyAlignment="0"/>
    <xf numFmtId="0" fontId="105" fillId="82" borderId="47" applyNumberFormat="0" applyAlignment="0" applyProtection="0"/>
    <xf numFmtId="0" fontId="106" fillId="75" borderId="37" applyNumberFormat="0" applyAlignment="0" applyProtection="0"/>
    <xf numFmtId="0" fontId="106" fillId="75" borderId="37" applyNumberFormat="0" applyAlignment="0" applyProtection="0"/>
    <xf numFmtId="0" fontId="105" fillId="75" borderId="47" applyNumberFormat="0" applyAlignment="0" applyProtection="0"/>
    <xf numFmtId="0" fontId="105" fillId="82" borderId="47" applyNumberFormat="0" applyAlignment="0" applyProtection="0"/>
    <xf numFmtId="0" fontId="69" fillId="46" borderId="37" applyNumberFormat="0" applyAlignment="0" applyProtection="0"/>
    <xf numFmtId="0" fontId="107" fillId="0" borderId="0"/>
    <xf numFmtId="0" fontId="108" fillId="91" borderId="48" applyNumberFormat="0" applyAlignment="0" applyProtection="0"/>
    <xf numFmtId="0" fontId="108" fillId="91" borderId="48" applyNumberForma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3" fontId="6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9" fillId="0" borderId="0"/>
    <xf numFmtId="0" fontId="29" fillId="0" borderId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" fontId="109" fillId="0" borderId="0" applyFont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37" fontId="6" fillId="0" borderId="0" applyFill="0" applyBorder="0" applyAlignment="0" applyProtection="0"/>
    <xf numFmtId="0" fontId="111" fillId="0" borderId="0" applyNumberFormat="0" applyAlignment="0">
      <alignment horizontal="left"/>
    </xf>
    <xf numFmtId="0" fontId="29" fillId="0" borderId="0"/>
    <xf numFmtId="0" fontId="29" fillId="0" borderId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183" fontId="112" fillId="0" borderId="0" applyFont="0" applyFill="0" applyBorder="0" applyProtection="0">
      <alignment horizontal="right"/>
    </xf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172" fontId="109" fillId="0" borderId="0" applyFont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172" fontId="109" fillId="0" borderId="0" applyFont="0" applyFill="0" applyBorder="0" applyAlignment="0" applyProtection="0"/>
    <xf numFmtId="172" fontId="109" fillId="0" borderId="0" applyFont="0" applyFill="0" applyBorder="0" applyAlignment="0" applyProtection="0"/>
    <xf numFmtId="172" fontId="109" fillId="0" borderId="0" applyFont="0" applyFill="0" applyBorder="0" applyAlignment="0" applyProtection="0"/>
    <xf numFmtId="172" fontId="109" fillId="0" borderId="0" applyFont="0" applyFill="0" applyBorder="0" applyAlignment="0" applyProtection="0"/>
    <xf numFmtId="172" fontId="109" fillId="0" borderId="0" applyFont="0" applyFill="0" applyBorder="0" applyAlignment="0" applyProtection="0"/>
    <xf numFmtId="172" fontId="109" fillId="0" borderId="0" applyFont="0" applyFill="0" applyBorder="0" applyAlignment="0" applyProtection="0"/>
    <xf numFmtId="172" fontId="109" fillId="0" borderId="0" applyFont="0" applyFill="0" applyBorder="0" applyAlignment="0" applyProtection="0"/>
    <xf numFmtId="172" fontId="109" fillId="0" borderId="0" applyFont="0" applyFill="0" applyBorder="0" applyAlignment="0" applyProtection="0"/>
    <xf numFmtId="172" fontId="109" fillId="0" borderId="0" applyFont="0" applyFill="0" applyBorder="0" applyAlignment="0" applyProtection="0"/>
    <xf numFmtId="172" fontId="109" fillId="0" borderId="0" applyFont="0" applyFill="0" applyBorder="0" applyAlignment="0" applyProtection="0"/>
    <xf numFmtId="172" fontId="109" fillId="0" borderId="0" applyFont="0" applyFill="0" applyBorder="0" applyAlignment="0" applyProtection="0"/>
    <xf numFmtId="172" fontId="109" fillId="0" borderId="0" applyFont="0" applyFill="0" applyBorder="0" applyAlignment="0" applyProtection="0"/>
    <xf numFmtId="172" fontId="109" fillId="0" borderId="0" applyFont="0" applyFill="0" applyBorder="0" applyAlignment="0" applyProtection="0"/>
    <xf numFmtId="172" fontId="109" fillId="0" borderId="0" applyFont="0" applyFill="0" applyBorder="0" applyAlignment="0" applyProtection="0"/>
    <xf numFmtId="172" fontId="109" fillId="0" borderId="0" applyFont="0" applyFill="0" applyBorder="0" applyAlignment="0" applyProtection="0"/>
    <xf numFmtId="172" fontId="109" fillId="0" borderId="0" applyFont="0" applyFill="0" applyBorder="0" applyAlignment="0" applyProtection="0"/>
    <xf numFmtId="172" fontId="109" fillId="0" borderId="0" applyFont="0" applyFill="0" applyBorder="0" applyAlignment="0" applyProtection="0"/>
    <xf numFmtId="172" fontId="109" fillId="0" borderId="0" applyFont="0" applyFill="0" applyBorder="0" applyAlignment="0" applyProtection="0"/>
    <xf numFmtId="172" fontId="109" fillId="0" borderId="0" applyFont="0" applyFill="0" applyBorder="0" applyAlignment="0" applyProtection="0"/>
    <xf numFmtId="172" fontId="109" fillId="0" borderId="0" applyFont="0" applyFill="0" applyBorder="0" applyAlignment="0" applyProtection="0"/>
    <xf numFmtId="172" fontId="109" fillId="0" borderId="0" applyFont="0" applyFill="0" applyBorder="0" applyAlignment="0" applyProtection="0"/>
    <xf numFmtId="172" fontId="109" fillId="0" borderId="0" applyFont="0" applyFill="0" applyBorder="0" applyAlignment="0" applyProtection="0"/>
    <xf numFmtId="172" fontId="109" fillId="0" borderId="0" applyFont="0" applyFill="0" applyBorder="0" applyAlignment="0" applyProtection="0"/>
    <xf numFmtId="172" fontId="109" fillId="0" borderId="0" applyFont="0" applyFill="0" applyBorder="0" applyAlignment="0" applyProtection="0"/>
    <xf numFmtId="172" fontId="109" fillId="0" borderId="0" applyFont="0" applyFill="0" applyBorder="0" applyAlignment="0" applyProtection="0"/>
    <xf numFmtId="172" fontId="109" fillId="0" borderId="0" applyFont="0" applyFill="0" applyBorder="0" applyAlignment="0" applyProtection="0"/>
    <xf numFmtId="172" fontId="109" fillId="0" borderId="0" applyFont="0" applyFill="0" applyBorder="0" applyAlignment="0" applyProtection="0"/>
    <xf numFmtId="172" fontId="109" fillId="0" borderId="0" applyFont="0" applyFill="0" applyBorder="0" applyAlignment="0" applyProtection="0"/>
    <xf numFmtId="172" fontId="109" fillId="0" borderId="0" applyFont="0" applyFill="0" applyBorder="0" applyAlignment="0" applyProtection="0"/>
    <xf numFmtId="172" fontId="109" fillId="0" borderId="0" applyFont="0" applyFill="0" applyBorder="0" applyAlignment="0" applyProtection="0"/>
    <xf numFmtId="172" fontId="109" fillId="0" borderId="0" applyFont="0" applyFill="0" applyBorder="0" applyAlignment="0" applyProtection="0"/>
    <xf numFmtId="172" fontId="109" fillId="0" borderId="0" applyFont="0" applyFill="0" applyBorder="0" applyAlignment="0" applyProtection="0"/>
    <xf numFmtId="172" fontId="109" fillId="0" borderId="0" applyFont="0" applyFill="0" applyBorder="0" applyAlignment="0" applyProtection="0"/>
    <xf numFmtId="172" fontId="109" fillId="0" borderId="0" applyFont="0" applyFill="0" applyBorder="0" applyAlignment="0" applyProtection="0"/>
    <xf numFmtId="172" fontId="109" fillId="0" borderId="0" applyFont="0" applyFill="0" applyBorder="0" applyAlignment="0" applyProtection="0"/>
    <xf numFmtId="172" fontId="109" fillId="0" borderId="0" applyFont="0" applyFill="0" applyBorder="0" applyAlignment="0" applyProtection="0"/>
    <xf numFmtId="172" fontId="109" fillId="0" borderId="0" applyFont="0" applyFill="0" applyBorder="0" applyAlignment="0" applyProtection="0"/>
    <xf numFmtId="172" fontId="109" fillId="0" borderId="0" applyFont="0" applyFill="0" applyBorder="0" applyAlignment="0" applyProtection="0"/>
    <xf numFmtId="172" fontId="109" fillId="0" borderId="0" applyFont="0" applyFill="0" applyBorder="0" applyAlignment="0" applyProtection="0"/>
    <xf numFmtId="172" fontId="109" fillId="0" borderId="0" applyFont="0" applyFill="0" applyBorder="0" applyAlignment="0" applyProtection="0"/>
    <xf numFmtId="172" fontId="109" fillId="0" borderId="0" applyFont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172" fontId="109" fillId="0" borderId="0" applyFont="0" applyFill="0" applyBorder="0" applyAlignment="0" applyProtection="0"/>
    <xf numFmtId="172" fontId="109" fillId="0" borderId="0" applyFont="0" applyFill="0" applyBorder="0" applyAlignment="0" applyProtection="0"/>
    <xf numFmtId="172" fontId="109" fillId="0" borderId="0" applyFont="0" applyFill="0" applyBorder="0" applyAlignment="0" applyProtection="0"/>
    <xf numFmtId="172" fontId="109" fillId="0" borderId="0" applyFont="0" applyFill="0" applyBorder="0" applyAlignment="0" applyProtection="0"/>
    <xf numFmtId="172" fontId="109" fillId="0" borderId="0" applyFont="0" applyFill="0" applyBorder="0" applyAlignment="0" applyProtection="0"/>
    <xf numFmtId="172" fontId="109" fillId="0" borderId="0" applyFont="0" applyFill="0" applyBorder="0" applyAlignment="0" applyProtection="0"/>
    <xf numFmtId="172" fontId="109" fillId="0" borderId="0" applyFont="0" applyFill="0" applyBorder="0" applyAlignment="0" applyProtection="0"/>
    <xf numFmtId="172" fontId="109" fillId="0" borderId="0" applyFont="0" applyFill="0" applyBorder="0" applyAlignment="0" applyProtection="0"/>
    <xf numFmtId="172" fontId="109" fillId="0" borderId="0" applyFont="0" applyFill="0" applyBorder="0" applyAlignment="0" applyProtection="0"/>
    <xf numFmtId="172" fontId="109" fillId="0" borderId="0" applyFont="0" applyFill="0" applyBorder="0" applyAlignment="0" applyProtection="0"/>
    <xf numFmtId="172" fontId="109" fillId="0" borderId="0" applyFont="0" applyFill="0" applyBorder="0" applyAlignment="0" applyProtection="0"/>
    <xf numFmtId="172" fontId="109" fillId="0" borderId="0" applyFont="0" applyFill="0" applyBorder="0" applyAlignment="0" applyProtection="0"/>
    <xf numFmtId="172" fontId="109" fillId="0" borderId="0" applyFont="0" applyFill="0" applyBorder="0" applyAlignment="0" applyProtection="0"/>
    <xf numFmtId="172" fontId="109" fillId="0" borderId="0" applyFont="0" applyFill="0" applyBorder="0" applyAlignment="0" applyProtection="0"/>
    <xf numFmtId="172" fontId="109" fillId="0" borderId="0" applyFont="0" applyFill="0" applyBorder="0" applyAlignment="0" applyProtection="0"/>
    <xf numFmtId="172" fontId="109" fillId="0" borderId="0" applyFont="0" applyFill="0" applyBorder="0" applyAlignment="0" applyProtection="0"/>
    <xf numFmtId="172" fontId="109" fillId="0" borderId="0" applyFont="0" applyFill="0" applyBorder="0" applyAlignment="0" applyProtection="0"/>
    <xf numFmtId="172" fontId="109" fillId="0" borderId="0" applyFont="0" applyFill="0" applyBorder="0" applyAlignment="0" applyProtection="0"/>
    <xf numFmtId="172" fontId="109" fillId="0" borderId="0" applyFont="0" applyFill="0" applyBorder="0" applyAlignment="0" applyProtection="0"/>
    <xf numFmtId="172" fontId="109" fillId="0" borderId="0" applyFont="0" applyFill="0" applyBorder="0" applyAlignment="0" applyProtection="0"/>
    <xf numFmtId="172" fontId="109" fillId="0" borderId="0" applyFont="0" applyFill="0" applyBorder="0" applyAlignment="0" applyProtection="0"/>
    <xf numFmtId="172" fontId="109" fillId="0" borderId="0" applyFont="0" applyFill="0" applyBorder="0" applyAlignment="0" applyProtection="0"/>
    <xf numFmtId="172" fontId="109" fillId="0" borderId="0" applyFont="0" applyFill="0" applyBorder="0" applyAlignment="0" applyProtection="0"/>
    <xf numFmtId="172" fontId="109" fillId="0" borderId="0" applyFont="0" applyFill="0" applyBorder="0" applyAlignment="0" applyProtection="0"/>
    <xf numFmtId="172" fontId="109" fillId="0" borderId="0" applyFont="0" applyFill="0" applyBorder="0" applyAlignment="0" applyProtection="0"/>
    <xf numFmtId="172" fontId="109" fillId="0" borderId="0" applyFont="0" applyFill="0" applyBorder="0" applyAlignment="0" applyProtection="0"/>
    <xf numFmtId="172" fontId="109" fillId="0" borderId="0" applyFont="0" applyFill="0" applyBorder="0" applyAlignment="0" applyProtection="0"/>
    <xf numFmtId="172" fontId="109" fillId="0" borderId="0" applyFont="0" applyFill="0" applyBorder="0" applyAlignment="0" applyProtection="0"/>
    <xf numFmtId="172" fontId="109" fillId="0" borderId="0" applyFont="0" applyFill="0" applyBorder="0" applyAlignment="0" applyProtection="0"/>
    <xf numFmtId="172" fontId="109" fillId="0" borderId="0" applyFont="0" applyFill="0" applyBorder="0" applyAlignment="0" applyProtection="0"/>
    <xf numFmtId="172" fontId="109" fillId="0" borderId="0" applyFont="0" applyFill="0" applyBorder="0" applyAlignment="0" applyProtection="0"/>
    <xf numFmtId="172" fontId="109" fillId="0" borderId="0" applyFont="0" applyFill="0" applyBorder="0" applyAlignment="0" applyProtection="0"/>
    <xf numFmtId="172" fontId="109" fillId="0" borderId="0" applyFont="0" applyFill="0" applyBorder="0" applyAlignment="0" applyProtection="0"/>
    <xf numFmtId="172" fontId="109" fillId="0" borderId="0" applyFont="0" applyFill="0" applyBorder="0" applyAlignment="0" applyProtection="0"/>
    <xf numFmtId="172" fontId="109" fillId="0" borderId="0" applyFont="0" applyFill="0" applyBorder="0" applyAlignment="0" applyProtection="0"/>
    <xf numFmtId="172" fontId="109" fillId="0" borderId="0" applyFont="0" applyFill="0" applyBorder="0" applyAlignment="0" applyProtection="0"/>
    <xf numFmtId="172" fontId="109" fillId="0" borderId="0" applyFont="0" applyFill="0" applyBorder="0" applyAlignment="0" applyProtection="0"/>
    <xf numFmtId="172" fontId="109" fillId="0" borderId="0" applyFont="0" applyFill="0" applyBorder="0" applyAlignment="0" applyProtection="0"/>
    <xf numFmtId="172" fontId="109" fillId="0" borderId="0" applyFont="0" applyFill="0" applyBorder="0" applyAlignment="0" applyProtection="0"/>
    <xf numFmtId="172" fontId="109" fillId="0" borderId="0" applyFont="0" applyFill="0" applyBorder="0" applyAlignment="0" applyProtection="0"/>
    <xf numFmtId="172" fontId="109" fillId="0" borderId="0" applyFont="0" applyFill="0" applyBorder="0" applyAlignment="0" applyProtection="0"/>
    <xf numFmtId="172" fontId="109" fillId="0" borderId="0" applyFont="0" applyFill="0" applyBorder="0" applyAlignment="0" applyProtection="0"/>
    <xf numFmtId="172" fontId="109" fillId="0" borderId="0" applyFont="0" applyFill="0" applyBorder="0" applyAlignment="0" applyProtection="0"/>
    <xf numFmtId="172" fontId="109" fillId="0" borderId="0" applyFont="0" applyFill="0" applyBorder="0" applyAlignment="0" applyProtection="0"/>
    <xf numFmtId="172" fontId="109" fillId="0" borderId="0" applyFont="0" applyFill="0" applyBorder="0" applyAlignment="0" applyProtection="0"/>
    <xf numFmtId="172" fontId="109" fillId="0" borderId="0" applyFont="0" applyFill="0" applyBorder="0" applyAlignment="0" applyProtection="0"/>
    <xf numFmtId="172" fontId="109" fillId="0" borderId="0" applyFont="0" applyFill="0" applyBorder="0" applyAlignment="0" applyProtection="0"/>
    <xf numFmtId="172" fontId="109" fillId="0" borderId="0" applyFont="0" applyFill="0" applyBorder="0" applyAlignment="0" applyProtection="0"/>
    <xf numFmtId="172" fontId="109" fillId="0" borderId="0" applyFont="0" applyFill="0" applyBorder="0" applyAlignment="0" applyProtection="0"/>
    <xf numFmtId="172" fontId="109" fillId="0" borderId="0" applyFont="0" applyFill="0" applyBorder="0" applyAlignment="0" applyProtection="0"/>
    <xf numFmtId="172" fontId="109" fillId="0" borderId="0" applyFont="0" applyFill="0" applyBorder="0" applyAlignment="0" applyProtection="0"/>
    <xf numFmtId="172" fontId="109" fillId="0" borderId="0" applyFont="0" applyFill="0" applyBorder="0" applyAlignment="0" applyProtection="0"/>
    <xf numFmtId="172" fontId="109" fillId="0" borderId="0" applyFont="0" applyFill="0" applyBorder="0" applyAlignment="0" applyProtection="0"/>
    <xf numFmtId="172" fontId="109" fillId="0" borderId="0" applyFont="0" applyFill="0" applyBorder="0" applyAlignment="0" applyProtection="0"/>
    <xf numFmtId="172" fontId="109" fillId="0" borderId="0" applyFont="0" applyFill="0" applyBorder="0" applyAlignment="0" applyProtection="0"/>
    <xf numFmtId="172" fontId="109" fillId="0" borderId="0" applyFont="0" applyFill="0" applyBorder="0" applyAlignment="0" applyProtection="0"/>
    <xf numFmtId="172" fontId="109" fillId="0" borderId="0" applyFont="0" applyFill="0" applyBorder="0" applyAlignment="0" applyProtection="0"/>
    <xf numFmtId="172" fontId="109" fillId="0" borderId="0" applyFont="0" applyFill="0" applyBorder="0" applyAlignment="0" applyProtection="0"/>
    <xf numFmtId="172" fontId="109" fillId="0" borderId="0" applyFont="0" applyFill="0" applyBorder="0" applyAlignment="0" applyProtection="0"/>
    <xf numFmtId="172" fontId="109" fillId="0" borderId="0" applyFont="0" applyFill="0" applyBorder="0" applyAlignment="0" applyProtection="0"/>
    <xf numFmtId="172" fontId="109" fillId="0" borderId="0" applyFont="0" applyFill="0" applyBorder="0" applyAlignment="0" applyProtection="0"/>
    <xf numFmtId="172" fontId="109" fillId="0" borderId="0" applyFont="0" applyFill="0" applyBorder="0" applyAlignment="0" applyProtection="0"/>
    <xf numFmtId="172" fontId="109" fillId="0" borderId="0" applyFont="0" applyFill="0" applyBorder="0" applyAlignment="0" applyProtection="0"/>
    <xf numFmtId="172" fontId="109" fillId="0" borderId="0" applyFont="0" applyFill="0" applyBorder="0" applyAlignment="0" applyProtection="0"/>
    <xf numFmtId="172" fontId="109" fillId="0" borderId="0" applyFont="0" applyFill="0" applyBorder="0" applyAlignment="0" applyProtection="0"/>
    <xf numFmtId="172" fontId="109" fillId="0" borderId="0" applyFont="0" applyFill="0" applyBorder="0" applyAlignment="0" applyProtection="0"/>
    <xf numFmtId="172" fontId="109" fillId="0" borderId="0" applyFont="0" applyFill="0" applyBorder="0" applyAlignment="0" applyProtection="0"/>
    <xf numFmtId="172" fontId="109" fillId="0" borderId="0" applyFont="0" applyFill="0" applyBorder="0" applyAlignment="0" applyProtection="0"/>
    <xf numFmtId="172" fontId="109" fillId="0" borderId="0" applyFont="0" applyFill="0" applyBorder="0" applyAlignment="0" applyProtection="0"/>
    <xf numFmtId="172" fontId="109" fillId="0" borderId="0" applyFont="0" applyFill="0" applyBorder="0" applyAlignment="0" applyProtection="0"/>
    <xf numFmtId="172" fontId="109" fillId="0" borderId="0" applyFont="0" applyFill="0" applyBorder="0" applyAlignment="0" applyProtection="0"/>
    <xf numFmtId="172" fontId="109" fillId="0" borderId="0" applyFont="0" applyFill="0" applyBorder="0" applyAlignment="0" applyProtection="0"/>
    <xf numFmtId="172" fontId="109" fillId="0" borderId="0" applyFont="0" applyFill="0" applyBorder="0" applyAlignment="0" applyProtection="0"/>
    <xf numFmtId="172" fontId="109" fillId="0" borderId="0" applyFont="0" applyFill="0" applyBorder="0" applyAlignment="0" applyProtection="0"/>
    <xf numFmtId="172" fontId="109" fillId="0" borderId="0" applyFont="0" applyFill="0" applyBorder="0" applyAlignment="0" applyProtection="0"/>
    <xf numFmtId="172" fontId="109" fillId="0" borderId="0" applyFont="0" applyFill="0" applyBorder="0" applyAlignment="0" applyProtection="0"/>
    <xf numFmtId="172" fontId="109" fillId="0" borderId="0" applyFont="0" applyFill="0" applyBorder="0" applyAlignment="0" applyProtection="0"/>
    <xf numFmtId="172" fontId="109" fillId="0" borderId="0" applyFont="0" applyFill="0" applyBorder="0" applyAlignment="0" applyProtection="0"/>
    <xf numFmtId="172" fontId="109" fillId="0" borderId="0" applyFont="0" applyFill="0" applyBorder="0" applyAlignment="0" applyProtection="0"/>
    <xf numFmtId="172" fontId="109" fillId="0" borderId="0" applyFont="0" applyFill="0" applyBorder="0" applyAlignment="0" applyProtection="0"/>
    <xf numFmtId="172" fontId="109" fillId="0" borderId="0" applyFont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5" fontId="6" fillId="0" borderId="0" applyFill="0" applyBorder="0" applyAlignment="0" applyProtection="0"/>
    <xf numFmtId="0" fontId="113" fillId="0" borderId="0"/>
    <xf numFmtId="0" fontId="113" fillId="0" borderId="49"/>
    <xf numFmtId="0" fontId="29" fillId="0" borderId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0" fontId="114" fillId="0" borderId="0" applyNumberFormat="0" applyAlignment="0">
      <alignment horizontal="left"/>
    </xf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2" fontId="6" fillId="0" borderId="0" applyFill="0" applyBorder="0" applyAlignment="0" applyProtection="0"/>
    <xf numFmtId="0" fontId="29" fillId="0" borderId="0"/>
    <xf numFmtId="0" fontId="116" fillId="78" borderId="0" applyNumberFormat="0" applyBorder="0" applyAlignment="0" applyProtection="0"/>
    <xf numFmtId="0" fontId="64" fillId="42" borderId="0" applyNumberFormat="0" applyBorder="0" applyAlignment="0" applyProtection="0"/>
    <xf numFmtId="0" fontId="116" fillId="78" borderId="0" applyNumberFormat="0" applyBorder="0" applyAlignment="0" applyProtection="0"/>
    <xf numFmtId="38" fontId="17" fillId="3" borderId="0" applyNumberFormat="0" applyBorder="0" applyAlignment="0" applyProtection="0"/>
    <xf numFmtId="38" fontId="17" fillId="3" borderId="0" applyNumberFormat="0" applyBorder="0" applyAlignment="0" applyProtection="0"/>
    <xf numFmtId="38" fontId="17" fillId="3" borderId="0" applyNumberFormat="0" applyBorder="0" applyAlignment="0" applyProtection="0"/>
    <xf numFmtId="38" fontId="17" fillId="3" borderId="0" applyNumberFormat="0" applyBorder="0" applyAlignment="0" applyProtection="0"/>
    <xf numFmtId="38" fontId="17" fillId="3" borderId="0" applyNumberFormat="0" applyBorder="0" applyAlignment="0" applyProtection="0"/>
    <xf numFmtId="38" fontId="17" fillId="3" borderId="0" applyNumberFormat="0" applyBorder="0" applyAlignment="0" applyProtection="0"/>
    <xf numFmtId="38" fontId="17" fillId="3" borderId="0" applyNumberFormat="0" applyBorder="0" applyAlignment="0" applyProtection="0"/>
    <xf numFmtId="38" fontId="17" fillId="3" borderId="0" applyNumberFormat="0" applyBorder="0" applyAlignment="0" applyProtection="0"/>
    <xf numFmtId="38" fontId="17" fillId="3" borderId="0" applyNumberFormat="0" applyBorder="0" applyAlignment="0" applyProtection="0"/>
    <xf numFmtId="38" fontId="17" fillId="3" borderId="0" applyNumberFormat="0" applyBorder="0" applyAlignment="0" applyProtection="0"/>
    <xf numFmtId="38" fontId="17" fillId="3" borderId="0" applyNumberFormat="0" applyBorder="0" applyAlignment="0" applyProtection="0"/>
    <xf numFmtId="38" fontId="17" fillId="3" borderId="0" applyNumberFormat="0" applyBorder="0" applyAlignment="0" applyProtection="0"/>
    <xf numFmtId="38" fontId="17" fillId="3" borderId="0" applyNumberFormat="0" applyBorder="0" applyAlignment="0" applyProtection="0"/>
    <xf numFmtId="38" fontId="17" fillId="3" borderId="0" applyNumberFormat="0" applyBorder="0" applyAlignment="0" applyProtection="0"/>
    <xf numFmtId="38" fontId="17" fillId="3" borderId="0" applyNumberFormat="0" applyBorder="0" applyAlignment="0" applyProtection="0"/>
    <xf numFmtId="38" fontId="6" fillId="3" borderId="0" applyNumberFormat="0" applyBorder="0" applyAlignment="0" applyProtection="0"/>
    <xf numFmtId="38" fontId="17" fillId="3" borderId="0" applyNumberFormat="0" applyBorder="0" applyAlignment="0" applyProtection="0"/>
    <xf numFmtId="38" fontId="17" fillId="3" borderId="0" applyNumberFormat="0" applyBorder="0" applyAlignment="0" applyProtection="0"/>
    <xf numFmtId="38" fontId="17" fillId="3" borderId="0" applyNumberFormat="0" applyBorder="0" applyAlignment="0" applyProtection="0"/>
    <xf numFmtId="38" fontId="17" fillId="3" borderId="0" applyNumberFormat="0" applyBorder="0" applyAlignment="0" applyProtection="0"/>
    <xf numFmtId="38" fontId="17" fillId="3" borderId="0" applyNumberFormat="0" applyBorder="0" applyAlignment="0" applyProtection="0"/>
    <xf numFmtId="38" fontId="17" fillId="3" borderId="0" applyNumberFormat="0" applyBorder="0" applyAlignment="0" applyProtection="0"/>
    <xf numFmtId="38" fontId="17" fillId="3" borderId="0" applyNumberFormat="0" applyBorder="0" applyAlignment="0" applyProtection="0"/>
    <xf numFmtId="0" fontId="31" fillId="0" borderId="16">
      <alignment horizontal="left" vertical="center"/>
    </xf>
    <xf numFmtId="14" fontId="7" fillId="92" borderId="24">
      <alignment horizontal="center" vertical="center" wrapText="1"/>
    </xf>
    <xf numFmtId="0" fontId="12" fillId="0" borderId="0" applyNumberFormat="0" applyFill="0" applyBorder="0" applyAlignment="0" applyProtection="0"/>
    <xf numFmtId="0" fontId="61" fillId="0" borderId="34" applyNumberFormat="0" applyFill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61" fillId="0" borderId="34" applyNumberFormat="0" applyFill="0" applyAlignment="0" applyProtection="0"/>
    <xf numFmtId="0" fontId="31" fillId="0" borderId="0" applyNumberFormat="0" applyFill="0" applyBorder="0" applyAlignment="0" applyProtection="0"/>
    <xf numFmtId="0" fontId="62" fillId="0" borderId="35" applyNumberFormat="0" applyFill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62" fillId="0" borderId="35" applyNumberFormat="0" applyFill="0" applyAlignment="0" applyProtection="0"/>
    <xf numFmtId="0" fontId="119" fillId="0" borderId="50" applyNumberFormat="0" applyFill="0" applyAlignment="0" applyProtection="0"/>
    <xf numFmtId="0" fontId="120" fillId="0" borderId="51" applyNumberFormat="0" applyFill="0" applyAlignment="0" applyProtection="0"/>
    <xf numFmtId="0" fontId="120" fillId="0" borderId="51" applyNumberFormat="0" applyFill="0" applyAlignment="0" applyProtection="0"/>
    <xf numFmtId="0" fontId="121" fillId="0" borderId="52" applyNumberFormat="0" applyFill="0" applyAlignment="0" applyProtection="0"/>
    <xf numFmtId="0" fontId="119" fillId="0" borderId="50" applyNumberFormat="0" applyFill="0" applyAlignment="0" applyProtection="0"/>
    <xf numFmtId="0" fontId="63" fillId="0" borderId="36" applyNumberFormat="0" applyFill="0" applyAlignment="0" applyProtection="0"/>
    <xf numFmtId="0" fontId="119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0" fontId="122" fillId="0" borderId="24">
      <alignment horizontal="center"/>
    </xf>
    <xf numFmtId="0" fontId="122" fillId="0" borderId="0">
      <alignment horizontal="center"/>
    </xf>
    <xf numFmtId="0" fontId="123" fillId="0" borderId="0" applyNumberFormat="0" applyFill="0" applyBorder="0" applyAlignment="0" applyProtection="0">
      <alignment vertical="top"/>
      <protection locked="0"/>
    </xf>
    <xf numFmtId="0" fontId="124" fillId="0" borderId="0" applyNumberFormat="0" applyFill="0" applyBorder="0" applyAlignment="0" applyProtection="0">
      <alignment vertical="top"/>
      <protection locked="0"/>
    </xf>
    <xf numFmtId="0" fontId="124" fillId="0" borderId="0" applyNumberFormat="0" applyFill="0" applyBorder="0" applyAlignment="0" applyProtection="0">
      <alignment vertical="top"/>
      <protection locked="0"/>
    </xf>
    <xf numFmtId="0" fontId="124" fillId="0" borderId="0" applyNumberFormat="0" applyFill="0" applyBorder="0" applyAlignment="0" applyProtection="0">
      <alignment vertical="top"/>
      <protection locked="0"/>
    </xf>
    <xf numFmtId="0" fontId="123" fillId="0" borderId="0" applyNumberFormat="0" applyFill="0" applyBorder="0" applyAlignment="0" applyProtection="0"/>
    <xf numFmtId="10" fontId="17" fillId="4" borderId="43" applyNumberFormat="0" applyBorder="0" applyAlignment="0" applyProtection="0"/>
    <xf numFmtId="10" fontId="17" fillId="4" borderId="43" applyNumberFormat="0" applyBorder="0" applyAlignment="0" applyProtection="0"/>
    <xf numFmtId="10" fontId="17" fillId="4" borderId="43" applyNumberFormat="0" applyBorder="0" applyAlignment="0" applyProtection="0"/>
    <xf numFmtId="10" fontId="17" fillId="4" borderId="43" applyNumberFormat="0" applyBorder="0" applyAlignment="0" applyProtection="0"/>
    <xf numFmtId="10" fontId="17" fillId="4" borderId="43" applyNumberFormat="0" applyBorder="0" applyAlignment="0" applyProtection="0"/>
    <xf numFmtId="10" fontId="17" fillId="4" borderId="43" applyNumberFormat="0" applyBorder="0" applyAlignment="0" applyProtection="0"/>
    <xf numFmtId="10" fontId="17" fillId="4" borderId="43" applyNumberFormat="0" applyBorder="0" applyAlignment="0" applyProtection="0"/>
    <xf numFmtId="10" fontId="17" fillId="4" borderId="43" applyNumberFormat="0" applyBorder="0" applyAlignment="0" applyProtection="0"/>
    <xf numFmtId="10" fontId="17" fillId="4" borderId="43" applyNumberFormat="0" applyBorder="0" applyAlignment="0" applyProtection="0"/>
    <xf numFmtId="10" fontId="17" fillId="4" borderId="43" applyNumberFormat="0" applyBorder="0" applyAlignment="0" applyProtection="0"/>
    <xf numFmtId="10" fontId="17" fillId="4" borderId="43" applyNumberFormat="0" applyBorder="0" applyAlignment="0" applyProtection="0"/>
    <xf numFmtId="10" fontId="17" fillId="4" borderId="43" applyNumberFormat="0" applyBorder="0" applyAlignment="0" applyProtection="0"/>
    <xf numFmtId="10" fontId="17" fillId="4" borderId="43" applyNumberFormat="0" applyBorder="0" applyAlignment="0" applyProtection="0"/>
    <xf numFmtId="10" fontId="17" fillId="4" borderId="43" applyNumberFormat="0" applyBorder="0" applyAlignment="0" applyProtection="0"/>
    <xf numFmtId="10" fontId="17" fillId="4" borderId="43" applyNumberFormat="0" applyBorder="0" applyAlignment="0" applyProtection="0"/>
    <xf numFmtId="10" fontId="6" fillId="4" borderId="43" applyNumberFormat="0" applyBorder="0" applyAlignment="0" applyProtection="0"/>
    <xf numFmtId="10" fontId="17" fillId="4" borderId="43" applyNumberFormat="0" applyBorder="0" applyAlignment="0" applyProtection="0"/>
    <xf numFmtId="10" fontId="17" fillId="4" borderId="43" applyNumberFormat="0" applyBorder="0" applyAlignment="0" applyProtection="0"/>
    <xf numFmtId="10" fontId="17" fillId="4" borderId="43" applyNumberFormat="0" applyBorder="0" applyAlignment="0" applyProtection="0"/>
    <xf numFmtId="10" fontId="17" fillId="4" borderId="43" applyNumberFormat="0" applyBorder="0" applyAlignment="0" applyProtection="0"/>
    <xf numFmtId="10" fontId="17" fillId="4" borderId="43" applyNumberFormat="0" applyBorder="0" applyAlignment="0" applyProtection="0"/>
    <xf numFmtId="10" fontId="17" fillId="4" borderId="43" applyNumberFormat="0" applyBorder="0" applyAlignment="0" applyProtection="0"/>
    <xf numFmtId="10" fontId="17" fillId="4" borderId="43" applyNumberFormat="0" applyBorder="0" applyAlignment="0" applyProtection="0"/>
    <xf numFmtId="10" fontId="17" fillId="4" borderId="43" applyNumberFormat="0" applyBorder="0" applyAlignment="0" applyProtection="0"/>
    <xf numFmtId="0" fontId="125" fillId="45" borderId="37" applyNumberFormat="0" applyAlignment="0" applyProtection="0"/>
    <xf numFmtId="0" fontId="126" fillId="76" borderId="53" applyNumberFormat="0" applyAlignment="0" applyProtection="0"/>
    <xf numFmtId="0" fontId="89" fillId="0" borderId="0" applyNumberFormat="0" applyFill="0" applyBorder="0" applyAlignment="0">
      <protection locked="0"/>
    </xf>
    <xf numFmtId="0" fontId="126" fillId="76" borderId="53" applyNumberFormat="0" applyAlignment="0" applyProtection="0"/>
    <xf numFmtId="0" fontId="126" fillId="76" borderId="53" applyNumberFormat="0" applyAlignment="0" applyProtection="0"/>
    <xf numFmtId="0" fontId="126" fillId="76" borderId="53" applyNumberFormat="0" applyAlignment="0" applyProtection="0"/>
    <xf numFmtId="0" fontId="126" fillId="76" borderId="53" applyNumberFormat="0" applyAlignment="0" applyProtection="0"/>
    <xf numFmtId="0" fontId="126" fillId="76" borderId="53" applyNumberFormat="0" applyAlignment="0" applyProtection="0"/>
    <xf numFmtId="0" fontId="126" fillId="76" borderId="53" applyNumberFormat="0" applyAlignment="0" applyProtection="0"/>
    <xf numFmtId="0" fontId="126" fillId="76" borderId="53" applyNumberFormat="0" applyAlignment="0" applyProtection="0"/>
    <xf numFmtId="0" fontId="126" fillId="76" borderId="53" applyNumberFormat="0" applyAlignment="0" applyProtection="0"/>
    <xf numFmtId="0" fontId="126" fillId="76" borderId="53" applyNumberFormat="0" applyAlignment="0" applyProtection="0"/>
    <xf numFmtId="0" fontId="126" fillId="76" borderId="53" applyNumberFormat="0" applyAlignment="0" applyProtection="0"/>
    <xf numFmtId="0" fontId="126" fillId="76" borderId="53" applyNumberFormat="0" applyAlignment="0" applyProtection="0"/>
    <xf numFmtId="0" fontId="126" fillId="76" borderId="53" applyNumberFormat="0" applyAlignment="0" applyProtection="0"/>
    <xf numFmtId="0" fontId="126" fillId="76" borderId="53" applyNumberFormat="0" applyAlignment="0" applyProtection="0"/>
    <xf numFmtId="0" fontId="67" fillId="45" borderId="37" applyNumberFormat="0" applyAlignment="0" applyProtection="0"/>
    <xf numFmtId="0" fontId="67" fillId="45" borderId="37" applyNumberFormat="0" applyAlignment="0" applyProtection="0"/>
    <xf numFmtId="0" fontId="67" fillId="45" borderId="37" applyNumberFormat="0" applyAlignment="0" applyProtection="0"/>
    <xf numFmtId="0" fontId="126" fillId="76" borderId="53" applyNumberFormat="0" applyAlignment="0" applyProtection="0"/>
    <xf numFmtId="0" fontId="126" fillId="76" borderId="53" applyNumberFormat="0" applyAlignment="0" applyProtection="0"/>
    <xf numFmtId="38" fontId="127" fillId="0" borderId="0">
      <alignment horizontal="left" wrapText="1"/>
    </xf>
    <xf numFmtId="38" fontId="128" fillId="0" borderId="0">
      <alignment horizontal="left" wrapText="1"/>
    </xf>
    <xf numFmtId="0" fontId="129" fillId="93" borderId="54"/>
    <xf numFmtId="0" fontId="130" fillId="0" borderId="55" applyNumberFormat="0" applyFill="0" applyAlignment="0" applyProtection="0"/>
    <xf numFmtId="0" fontId="70" fillId="0" borderId="39" applyNumberFormat="0" applyFill="0" applyAlignment="0" applyProtection="0"/>
    <xf numFmtId="0" fontId="130" fillId="0" borderId="55" applyNumberFormat="0" applyFill="0" applyAlignment="0" applyProtection="0"/>
    <xf numFmtId="0" fontId="98" fillId="94" borderId="0"/>
    <xf numFmtId="0" fontId="98" fillId="95" borderId="0"/>
    <xf numFmtId="0" fontId="7" fillId="96" borderId="56" applyBorder="0"/>
    <xf numFmtId="0" fontId="6" fillId="97" borderId="57" applyNumberFormat="0" applyFont="0" applyBorder="0" applyAlignment="0" applyProtection="0"/>
    <xf numFmtId="185" fontId="131" fillId="0" borderId="0" applyNumberFormat="0" applyFill="0" applyBorder="0" applyAlignment="0" applyProtection="0"/>
    <xf numFmtId="0" fontId="132" fillId="5" borderId="0" applyNumberFormat="0" applyBorder="0" applyAlignment="0" applyProtection="0"/>
    <xf numFmtId="0" fontId="66" fillId="44" borderId="0" applyNumberFormat="0" applyBorder="0" applyAlignment="0" applyProtection="0"/>
    <xf numFmtId="0" fontId="132" fillId="5" borderId="0" applyNumberFormat="0" applyBorder="0" applyAlignment="0" applyProtection="0"/>
    <xf numFmtId="3" fontId="6" fillId="0" borderId="0" applyFont="0" applyFill="0" applyBorder="0" applyAlignment="0" applyProtection="0">
      <alignment horizontal="right" vertical="top"/>
    </xf>
    <xf numFmtId="37" fontId="133" fillId="0" borderId="0" applyNumberFormat="0" applyFill="0" applyBorder="0"/>
    <xf numFmtId="186" fontId="6" fillId="0" borderId="0"/>
    <xf numFmtId="174" fontId="6" fillId="0" borderId="0"/>
    <xf numFmtId="187" fontId="134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7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1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10" fillId="0" borderId="0"/>
    <xf numFmtId="0" fontId="1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0" fillId="0" borderId="0"/>
    <xf numFmtId="0" fontId="6" fillId="0" borderId="0"/>
    <xf numFmtId="0" fontId="1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0" fillId="0" borderId="0"/>
    <xf numFmtId="0" fontId="1" fillId="0" borderId="0"/>
    <xf numFmtId="0" fontId="1" fillId="0" borderId="0"/>
    <xf numFmtId="0" fontId="1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96" fillId="48" borderId="41" applyNumberFormat="0" applyFont="0" applyAlignment="0" applyProtection="0"/>
    <xf numFmtId="0" fontId="96" fillId="48" borderId="41" applyNumberFormat="0" applyFont="0" applyAlignment="0" applyProtection="0"/>
    <xf numFmtId="0" fontId="96" fillId="48" borderId="41" applyNumberFormat="0" applyFont="0" applyAlignment="0" applyProtection="0"/>
    <xf numFmtId="0" fontId="96" fillId="48" borderId="41" applyNumberFormat="0" applyFont="0" applyAlignment="0" applyProtection="0"/>
    <xf numFmtId="0" fontId="96" fillId="48" borderId="41" applyNumberFormat="0" applyFont="0" applyAlignment="0" applyProtection="0"/>
    <xf numFmtId="0" fontId="96" fillId="48" borderId="41" applyNumberFormat="0" applyFont="0" applyAlignment="0" applyProtection="0"/>
    <xf numFmtId="0" fontId="96" fillId="48" borderId="41" applyNumberFormat="0" applyFont="0" applyAlignment="0" applyProtection="0"/>
    <xf numFmtId="0" fontId="96" fillId="48" borderId="41" applyNumberFormat="0" applyFont="0" applyAlignment="0" applyProtection="0"/>
    <xf numFmtId="0" fontId="96" fillId="77" borderId="58" applyNumberFormat="0" applyFont="0" applyAlignment="0" applyProtection="0"/>
    <xf numFmtId="0" fontId="96" fillId="48" borderId="41" applyNumberFormat="0" applyFont="0" applyAlignment="0" applyProtection="0"/>
    <xf numFmtId="0" fontId="96" fillId="48" borderId="41" applyNumberFormat="0" applyFont="0" applyAlignment="0" applyProtection="0"/>
    <xf numFmtId="0" fontId="96" fillId="48" borderId="41" applyNumberFormat="0" applyFont="0" applyAlignment="0" applyProtection="0"/>
    <xf numFmtId="0" fontId="96" fillId="48" borderId="41" applyNumberFormat="0" applyFont="0" applyAlignment="0" applyProtection="0"/>
    <xf numFmtId="0" fontId="96" fillId="48" borderId="41" applyNumberFormat="0" applyFont="0" applyAlignment="0" applyProtection="0"/>
    <xf numFmtId="0" fontId="96" fillId="48" borderId="41" applyNumberFormat="0" applyFont="0" applyAlignment="0" applyProtection="0"/>
    <xf numFmtId="0" fontId="96" fillId="48" borderId="41" applyNumberFormat="0" applyFont="0" applyAlignment="0" applyProtection="0"/>
    <xf numFmtId="0" fontId="96" fillId="48" borderId="41" applyNumberFormat="0" applyFont="0" applyAlignment="0" applyProtection="0"/>
    <xf numFmtId="0" fontId="96" fillId="48" borderId="41" applyNumberFormat="0" applyFont="0" applyAlignment="0" applyProtection="0"/>
    <xf numFmtId="0" fontId="96" fillId="48" borderId="41" applyNumberFormat="0" applyFont="0" applyAlignment="0" applyProtection="0"/>
    <xf numFmtId="0" fontId="96" fillId="48" borderId="41" applyNumberFormat="0" applyFont="0" applyAlignment="0" applyProtection="0"/>
    <xf numFmtId="0" fontId="96" fillId="48" borderId="41" applyNumberFormat="0" applyFont="0" applyAlignment="0" applyProtection="0"/>
    <xf numFmtId="0" fontId="96" fillId="48" borderId="41" applyNumberFormat="0" applyFont="0" applyAlignment="0" applyProtection="0"/>
    <xf numFmtId="0" fontId="96" fillId="48" borderId="41" applyNumberFormat="0" applyFont="0" applyAlignment="0" applyProtection="0"/>
    <xf numFmtId="0" fontId="96" fillId="48" borderId="41" applyNumberFormat="0" applyFont="0" applyAlignment="0" applyProtection="0"/>
    <xf numFmtId="0" fontId="96" fillId="48" borderId="41" applyNumberFormat="0" applyFont="0" applyAlignment="0" applyProtection="0"/>
    <xf numFmtId="0" fontId="96" fillId="48" borderId="41" applyNumberFormat="0" applyFont="0" applyAlignment="0" applyProtection="0"/>
    <xf numFmtId="0" fontId="96" fillId="48" borderId="41" applyNumberFormat="0" applyFont="0" applyAlignment="0" applyProtection="0"/>
    <xf numFmtId="0" fontId="96" fillId="48" borderId="41" applyNumberFormat="0" applyFont="0" applyAlignment="0" applyProtection="0"/>
    <xf numFmtId="0" fontId="96" fillId="48" borderId="41" applyNumberFormat="0" applyFont="0" applyAlignment="0" applyProtection="0"/>
    <xf numFmtId="0" fontId="96" fillId="48" borderId="41" applyNumberFormat="0" applyFont="0" applyAlignment="0" applyProtection="0"/>
    <xf numFmtId="0" fontId="96" fillId="48" borderId="41" applyNumberFormat="0" applyFont="0" applyAlignment="0" applyProtection="0"/>
    <xf numFmtId="0" fontId="96" fillId="48" borderId="41" applyNumberFormat="0" applyFont="0" applyAlignment="0" applyProtection="0"/>
    <xf numFmtId="0" fontId="96" fillId="48" borderId="41" applyNumberFormat="0" applyFont="0" applyAlignment="0" applyProtection="0"/>
    <xf numFmtId="0" fontId="6" fillId="77" borderId="58" applyNumberFormat="0" applyFont="0" applyAlignment="0" applyProtection="0"/>
    <xf numFmtId="0" fontId="96" fillId="77" borderId="58" applyNumberFormat="0" applyFont="0" applyAlignment="0" applyProtection="0"/>
    <xf numFmtId="0" fontId="6" fillId="77" borderId="58" applyNumberFormat="0" applyFont="0" applyAlignment="0" applyProtection="0"/>
    <xf numFmtId="0" fontId="1" fillId="48" borderId="41" applyNumberFormat="0" applyFont="0" applyAlignment="0" applyProtection="0"/>
    <xf numFmtId="0" fontId="1" fillId="48" borderId="41" applyNumberFormat="0" applyFont="0" applyAlignment="0" applyProtection="0"/>
    <xf numFmtId="0" fontId="1" fillId="48" borderId="41" applyNumberFormat="0" applyFont="0" applyAlignment="0" applyProtection="0"/>
    <xf numFmtId="0" fontId="1" fillId="48" borderId="41" applyNumberFormat="0" applyFont="0" applyAlignment="0" applyProtection="0"/>
    <xf numFmtId="0" fontId="136" fillId="82" borderId="59" applyNumberFormat="0" applyAlignment="0" applyProtection="0"/>
    <xf numFmtId="0" fontId="68" fillId="75" borderId="38" applyNumberFormat="0" applyAlignment="0" applyProtection="0"/>
    <xf numFmtId="0" fontId="68" fillId="75" borderId="38" applyNumberFormat="0" applyAlignment="0" applyProtection="0"/>
    <xf numFmtId="0" fontId="136" fillId="75" borderId="59" applyNumberFormat="0" applyAlignment="0" applyProtection="0"/>
    <xf numFmtId="0" fontId="136" fillId="82" borderId="59" applyNumberFormat="0" applyAlignment="0" applyProtection="0"/>
    <xf numFmtId="0" fontId="68" fillId="46" borderId="38" applyNumberFormat="0" applyAlignment="0" applyProtection="0"/>
    <xf numFmtId="40" fontId="11" fillId="40" borderId="0">
      <alignment horizontal="right"/>
    </xf>
    <xf numFmtId="0" fontId="137" fillId="3" borderId="0">
      <alignment horizontal="right"/>
    </xf>
    <xf numFmtId="0" fontId="10" fillId="40" borderId="0">
      <alignment horizontal="left"/>
    </xf>
    <xf numFmtId="0" fontId="138" fillId="0" borderId="0" applyBorder="0">
      <alignment horizontal="centerContinuous"/>
    </xf>
    <xf numFmtId="0" fontId="139" fillId="0" borderId="0" applyBorder="0">
      <alignment horizontal="centerContinuous"/>
    </xf>
    <xf numFmtId="12" fontId="31" fillId="35" borderId="24">
      <alignment horizontal="left"/>
    </xf>
    <xf numFmtId="14" fontId="98" fillId="0" borderId="0">
      <alignment horizontal="center" wrapText="1"/>
      <protection locked="0"/>
    </xf>
    <xf numFmtId="188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0" fillId="0" borderId="0"/>
    <xf numFmtId="9" fontId="140" fillId="0" borderId="0"/>
    <xf numFmtId="9" fontId="140" fillId="0" borderId="0"/>
    <xf numFmtId="9" fontId="140" fillId="0" borderId="0"/>
    <xf numFmtId="9" fontId="140" fillId="0" borderId="0"/>
    <xf numFmtId="15" fontId="135" fillId="0" borderId="0" applyFont="0" applyFill="0" applyBorder="0" applyAlignment="0" applyProtection="0"/>
    <xf numFmtId="3" fontId="6" fillId="0" borderId="0">
      <alignment horizontal="left" vertical="top"/>
    </xf>
    <xf numFmtId="0" fontId="141" fillId="0" borderId="24">
      <alignment horizontal="center"/>
    </xf>
    <xf numFmtId="0" fontId="135" fillId="98" borderId="0" applyNumberFormat="0" applyFont="0" applyBorder="0" applyAlignment="0" applyProtection="0"/>
    <xf numFmtId="3" fontId="6" fillId="0" borderId="0">
      <alignment horizontal="right" vertical="top"/>
    </xf>
    <xf numFmtId="0" fontId="113" fillId="0" borderId="0"/>
    <xf numFmtId="4" fontId="11" fillId="28" borderId="0" applyNumberFormat="0" applyProtection="0">
      <alignment horizontal="left" vertical="center" indent="1"/>
    </xf>
    <xf numFmtId="4" fontId="94" fillId="0" borderId="0" applyNumberFormat="0" applyProtection="0">
      <alignment horizontal="left" vertical="center" indent="1"/>
    </xf>
    <xf numFmtId="4" fontId="94" fillId="0" borderId="0" applyNumberFormat="0" applyProtection="0">
      <alignment horizontal="left" vertical="center" indent="1"/>
    </xf>
    <xf numFmtId="4" fontId="11" fillId="2" borderId="0" applyNumberFormat="0" applyProtection="0">
      <alignment horizontal="left" vertical="center" indent="1"/>
    </xf>
    <xf numFmtId="4" fontId="41" fillId="0" borderId="0" applyNumberFormat="0" applyProtection="0">
      <alignment horizontal="left" vertical="center" indent="1"/>
    </xf>
    <xf numFmtId="4" fontId="11" fillId="28" borderId="60" applyNumberFormat="0" applyProtection="0">
      <alignment horizontal="right" vertical="center"/>
    </xf>
    <xf numFmtId="4" fontId="11" fillId="31" borderId="60" applyNumberFormat="0" applyProtection="0">
      <alignment horizontal="left" vertical="center" indent="1"/>
    </xf>
    <xf numFmtId="4" fontId="11" fillId="40" borderId="60" applyNumberFormat="0" applyProtection="0">
      <alignment horizontal="left" vertical="center" indent="1"/>
    </xf>
    <xf numFmtId="0" fontId="11" fillId="2" borderId="60" applyNumberFormat="0" applyProtection="0">
      <alignment horizontal="left" vertical="top" indent="1"/>
    </xf>
    <xf numFmtId="4" fontId="12" fillId="0" borderId="0" applyNumberFormat="0" applyProtection="0">
      <alignment horizontal="left" vertical="center"/>
    </xf>
    <xf numFmtId="0" fontId="101" fillId="0" borderId="1" applyNumberFormat="0" applyFill="0" applyAlignment="0" applyProtection="0"/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176" fontId="6" fillId="0" borderId="26">
      <alignment horizontal="justify" vertical="top" wrapText="1"/>
    </xf>
    <xf numFmtId="0" fontId="142" fillId="99" borderId="61"/>
    <xf numFmtId="0" fontId="142" fillId="99" borderId="61"/>
    <xf numFmtId="189" fontId="6" fillId="0" borderId="0">
      <alignment horizontal="left" wrapText="1"/>
    </xf>
    <xf numFmtId="0" fontId="113" fillId="0" borderId="54"/>
    <xf numFmtId="38" fontId="6" fillId="0" borderId="0">
      <alignment horizontal="left" wrapText="1"/>
    </xf>
    <xf numFmtId="38" fontId="6" fillId="0" borderId="0">
      <alignment horizontal="left" wrapText="1"/>
    </xf>
    <xf numFmtId="38" fontId="6" fillId="0" borderId="0">
      <alignment horizontal="left" wrapText="1"/>
    </xf>
    <xf numFmtId="38" fontId="6" fillId="0" borderId="0">
      <alignment horizontal="left" wrapText="1"/>
    </xf>
    <xf numFmtId="38" fontId="6" fillId="0" borderId="0">
      <alignment horizontal="left" wrapText="1"/>
    </xf>
    <xf numFmtId="38" fontId="6" fillId="0" borderId="0">
      <alignment horizontal="left" wrapText="1"/>
    </xf>
    <xf numFmtId="38" fontId="6" fillId="0" borderId="0">
      <alignment horizontal="left" wrapText="1"/>
    </xf>
    <xf numFmtId="38" fontId="6" fillId="0" borderId="0">
      <alignment horizontal="left" wrapText="1"/>
    </xf>
    <xf numFmtId="38" fontId="6" fillId="0" borderId="0">
      <alignment horizontal="left" wrapText="1"/>
    </xf>
    <xf numFmtId="38" fontId="6" fillId="0" borderId="0">
      <alignment horizontal="left" wrapText="1"/>
    </xf>
    <xf numFmtId="38" fontId="6" fillId="0" borderId="0">
      <alignment horizontal="left" wrapText="1"/>
    </xf>
    <xf numFmtId="38" fontId="6" fillId="0" borderId="0">
      <alignment horizontal="left" wrapText="1"/>
    </xf>
    <xf numFmtId="38" fontId="6" fillId="0" borderId="0">
      <alignment horizontal="left" wrapText="1"/>
    </xf>
    <xf numFmtId="38" fontId="6" fillId="0" borderId="0">
      <alignment horizontal="left" wrapText="1"/>
    </xf>
    <xf numFmtId="38" fontId="6" fillId="0" borderId="0">
      <alignment horizontal="left" wrapText="1"/>
    </xf>
    <xf numFmtId="38" fontId="6" fillId="0" borderId="0">
      <alignment horizontal="left" wrapText="1"/>
    </xf>
    <xf numFmtId="38" fontId="6" fillId="0" borderId="0">
      <alignment horizontal="left" wrapText="1"/>
    </xf>
    <xf numFmtId="38" fontId="6" fillId="0" borderId="0">
      <alignment horizontal="left" wrapText="1"/>
    </xf>
    <xf numFmtId="38" fontId="6" fillId="0" borderId="0">
      <alignment horizontal="left" wrapText="1"/>
    </xf>
    <xf numFmtId="38" fontId="6" fillId="0" borderId="0">
      <alignment horizontal="left" wrapText="1"/>
    </xf>
    <xf numFmtId="38" fontId="6" fillId="0" borderId="0">
      <alignment horizontal="left" wrapText="1"/>
    </xf>
    <xf numFmtId="38" fontId="6" fillId="0" borderId="0">
      <alignment horizontal="left" wrapText="1"/>
    </xf>
    <xf numFmtId="38" fontId="6" fillId="0" borderId="0">
      <alignment horizontal="left" wrapText="1"/>
    </xf>
    <xf numFmtId="38" fontId="6" fillId="0" borderId="0">
      <alignment horizontal="left" wrapText="1"/>
    </xf>
    <xf numFmtId="38" fontId="6" fillId="0" borderId="0">
      <alignment horizontal="left" wrapText="1"/>
    </xf>
    <xf numFmtId="38" fontId="6" fillId="0" borderId="0">
      <alignment horizontal="left" wrapText="1"/>
    </xf>
    <xf numFmtId="38" fontId="6" fillId="0" borderId="0">
      <alignment horizontal="left" wrapText="1"/>
    </xf>
    <xf numFmtId="38" fontId="6" fillId="0" borderId="0">
      <alignment horizontal="left" wrapText="1"/>
    </xf>
    <xf numFmtId="38" fontId="6" fillId="0" borderId="0">
      <alignment horizontal="left" wrapText="1"/>
    </xf>
    <xf numFmtId="0" fontId="143" fillId="0" borderId="0" applyFill="0" applyBorder="0" applyProtection="0">
      <alignment horizontal="left" vertical="top"/>
    </xf>
    <xf numFmtId="0" fontId="144" fillId="100" borderId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2" fillId="0" borderId="42" applyNumberFormat="0" applyFill="0" applyAlignment="0" applyProtection="0"/>
    <xf numFmtId="0" fontId="109" fillId="0" borderId="44" applyNumberFormat="0" applyFont="0" applyFill="0" applyAlignment="0" applyProtection="0"/>
    <xf numFmtId="0" fontId="109" fillId="0" borderId="44" applyNumberFormat="0" applyFont="0" applyFill="0" applyAlignment="0" applyProtection="0"/>
    <xf numFmtId="0" fontId="109" fillId="0" borderId="44" applyNumberFormat="0" applyFont="0" applyFill="0" applyAlignment="0" applyProtection="0"/>
    <xf numFmtId="0" fontId="109" fillId="0" borderId="44" applyNumberFormat="0" applyFont="0" applyFill="0" applyAlignment="0" applyProtection="0"/>
    <xf numFmtId="0" fontId="109" fillId="0" borderId="44" applyNumberFormat="0" applyFont="0" applyFill="0" applyAlignment="0" applyProtection="0"/>
    <xf numFmtId="0" fontId="109" fillId="0" borderId="44" applyNumberFormat="0" applyFont="0" applyFill="0" applyAlignment="0" applyProtection="0"/>
    <xf numFmtId="0" fontId="109" fillId="0" borderId="44" applyNumberFormat="0" applyFont="0" applyFill="0" applyAlignment="0" applyProtection="0"/>
    <xf numFmtId="0" fontId="109" fillId="0" borderId="44" applyNumberFormat="0" applyFont="0" applyFill="0" applyAlignment="0" applyProtection="0"/>
    <xf numFmtId="0" fontId="109" fillId="0" borderId="44" applyNumberFormat="0" applyFont="0" applyFill="0" applyAlignment="0" applyProtection="0"/>
    <xf numFmtId="0" fontId="109" fillId="0" borderId="44" applyNumberFormat="0" applyFont="0" applyFill="0" applyAlignment="0" applyProtection="0"/>
    <xf numFmtId="0" fontId="109" fillId="0" borderId="44" applyNumberFormat="0" applyFont="0" applyFill="0" applyAlignment="0" applyProtection="0"/>
    <xf numFmtId="0" fontId="109" fillId="0" borderId="44" applyNumberFormat="0" applyFont="0" applyFill="0" applyAlignment="0" applyProtection="0"/>
    <xf numFmtId="0" fontId="109" fillId="0" borderId="44" applyNumberFormat="0" applyFont="0" applyFill="0" applyAlignment="0" applyProtection="0"/>
    <xf numFmtId="0" fontId="109" fillId="0" borderId="44" applyNumberFormat="0" applyFont="0" applyFill="0" applyAlignment="0" applyProtection="0"/>
    <xf numFmtId="0" fontId="109" fillId="0" borderId="44" applyNumberFormat="0" applyFont="0" applyFill="0" applyAlignment="0" applyProtection="0"/>
    <xf numFmtId="0" fontId="109" fillId="0" borderId="44" applyNumberFormat="0" applyFont="0" applyFill="0" applyAlignment="0" applyProtection="0"/>
    <xf numFmtId="0" fontId="109" fillId="0" borderId="44" applyNumberFormat="0" applyFont="0" applyFill="0" applyAlignment="0" applyProtection="0"/>
    <xf numFmtId="0" fontId="109" fillId="0" borderId="44" applyNumberFormat="0" applyFont="0" applyFill="0" applyAlignment="0" applyProtection="0"/>
    <xf numFmtId="0" fontId="109" fillId="0" borderId="44" applyNumberFormat="0" applyFont="0" applyFill="0" applyAlignment="0" applyProtection="0"/>
    <xf numFmtId="0" fontId="109" fillId="0" borderId="44" applyNumberFormat="0" applyFont="0" applyFill="0" applyAlignment="0" applyProtection="0"/>
    <xf numFmtId="0" fontId="109" fillId="0" borderId="44" applyNumberFormat="0" applyFont="0" applyFill="0" applyAlignment="0" applyProtection="0"/>
    <xf numFmtId="0" fontId="109" fillId="0" borderId="44" applyNumberFormat="0" applyFont="0" applyFill="0" applyAlignment="0" applyProtection="0"/>
    <xf numFmtId="0" fontId="109" fillId="0" borderId="44" applyNumberFormat="0" applyFont="0" applyFill="0" applyAlignment="0" applyProtection="0"/>
    <xf numFmtId="0" fontId="109" fillId="0" borderId="44" applyNumberFormat="0" applyFont="0" applyFill="0" applyAlignment="0" applyProtection="0"/>
    <xf numFmtId="0" fontId="109" fillId="0" borderId="44" applyNumberFormat="0" applyFont="0" applyFill="0" applyAlignment="0" applyProtection="0"/>
    <xf numFmtId="0" fontId="109" fillId="0" borderId="44" applyNumberFormat="0" applyFont="0" applyFill="0" applyAlignment="0" applyProtection="0"/>
    <xf numFmtId="0" fontId="109" fillId="0" borderId="44" applyNumberFormat="0" applyFont="0" applyFill="0" applyAlignment="0" applyProtection="0"/>
    <xf numFmtId="0" fontId="109" fillId="0" borderId="44" applyNumberFormat="0" applyFont="0" applyFill="0" applyAlignment="0" applyProtection="0"/>
    <xf numFmtId="0" fontId="109" fillId="0" borderId="44" applyNumberFormat="0" applyFont="0" applyFill="0" applyAlignment="0" applyProtection="0"/>
    <xf numFmtId="0" fontId="109" fillId="0" borderId="44" applyNumberFormat="0" applyFont="0" applyFill="0" applyAlignment="0" applyProtection="0"/>
    <xf numFmtId="0" fontId="109" fillId="0" borderId="44" applyNumberFormat="0" applyFont="0" applyFill="0" applyAlignment="0" applyProtection="0"/>
    <xf numFmtId="0" fontId="109" fillId="0" borderId="44" applyNumberFormat="0" applyFont="0" applyFill="0" applyAlignment="0" applyProtection="0"/>
    <xf numFmtId="0" fontId="109" fillId="0" borderId="44" applyNumberFormat="0" applyFont="0" applyFill="0" applyAlignment="0" applyProtection="0"/>
    <xf numFmtId="0" fontId="109" fillId="0" borderId="44" applyNumberFormat="0" applyFont="0" applyFill="0" applyAlignment="0" applyProtection="0"/>
    <xf numFmtId="0" fontId="109" fillId="0" borderId="44" applyNumberFormat="0" applyFont="0" applyFill="0" applyAlignment="0" applyProtection="0"/>
    <xf numFmtId="0" fontId="109" fillId="0" borderId="44" applyNumberFormat="0" applyFont="0" applyFill="0" applyAlignment="0" applyProtection="0"/>
    <xf numFmtId="0" fontId="109" fillId="0" borderId="44" applyNumberFormat="0" applyFont="0" applyFill="0" applyAlignment="0" applyProtection="0"/>
    <xf numFmtId="0" fontId="109" fillId="0" borderId="44" applyNumberFormat="0" applyFont="0" applyFill="0" applyAlignment="0" applyProtection="0"/>
    <xf numFmtId="0" fontId="109" fillId="0" borderId="44" applyNumberFormat="0" applyFont="0" applyFill="0" applyAlignment="0" applyProtection="0"/>
    <xf numFmtId="0" fontId="109" fillId="0" borderId="44" applyNumberFormat="0" applyFont="0" applyFill="0" applyAlignment="0" applyProtection="0"/>
    <xf numFmtId="0" fontId="109" fillId="0" borderId="44" applyNumberFormat="0" applyFont="0" applyFill="0" applyAlignment="0" applyProtection="0"/>
    <xf numFmtId="0" fontId="109" fillId="0" borderId="44" applyNumberFormat="0" applyFont="0" applyFill="0" applyAlignment="0" applyProtection="0"/>
    <xf numFmtId="0" fontId="109" fillId="0" borderId="44" applyNumberFormat="0" applyFont="0" applyFill="0" applyAlignment="0" applyProtection="0"/>
    <xf numFmtId="0" fontId="109" fillId="0" borderId="44" applyNumberFormat="0" applyFont="0" applyFill="0" applyAlignment="0" applyProtection="0"/>
    <xf numFmtId="0" fontId="109" fillId="0" borderId="44" applyNumberFormat="0" applyFont="0" applyFill="0" applyAlignment="0" applyProtection="0"/>
    <xf numFmtId="0" fontId="109" fillId="0" borderId="44" applyNumberFormat="0" applyFont="0" applyFill="0" applyAlignment="0" applyProtection="0"/>
    <xf numFmtId="0" fontId="109" fillId="0" borderId="44" applyNumberFormat="0" applyFont="0" applyFill="0" applyAlignment="0" applyProtection="0"/>
    <xf numFmtId="0" fontId="109" fillId="0" borderId="44" applyNumberFormat="0" applyFont="0" applyFill="0" applyAlignment="0" applyProtection="0"/>
    <xf numFmtId="0" fontId="109" fillId="0" borderId="44" applyNumberFormat="0" applyFont="0" applyFill="0" applyAlignment="0" applyProtection="0"/>
    <xf numFmtId="0" fontId="109" fillId="0" borderId="44" applyNumberFormat="0" applyFont="0" applyFill="0" applyAlignment="0" applyProtection="0"/>
    <xf numFmtId="0" fontId="109" fillId="0" borderId="44" applyNumberFormat="0" applyFont="0" applyFill="0" applyAlignment="0" applyProtection="0"/>
    <xf numFmtId="0" fontId="109" fillId="0" borderId="44" applyNumberFormat="0" applyFont="0" applyFill="0" applyAlignment="0" applyProtection="0"/>
    <xf numFmtId="0" fontId="109" fillId="0" borderId="44" applyNumberFormat="0" applyFont="0" applyFill="0" applyAlignment="0" applyProtection="0"/>
    <xf numFmtId="0" fontId="109" fillId="0" borderId="44" applyNumberFormat="0" applyFont="0" applyFill="0" applyAlignment="0" applyProtection="0"/>
    <xf numFmtId="0" fontId="109" fillId="0" borderId="44" applyNumberFormat="0" applyFont="0" applyFill="0" applyAlignment="0" applyProtection="0"/>
    <xf numFmtId="0" fontId="109" fillId="0" borderId="44" applyNumberFormat="0" applyFont="0" applyFill="0" applyAlignment="0" applyProtection="0"/>
    <xf numFmtId="0" fontId="109" fillId="0" borderId="44" applyNumberFormat="0" applyFont="0" applyFill="0" applyAlignment="0" applyProtection="0"/>
    <xf numFmtId="0" fontId="109" fillId="0" borderId="44" applyNumberFormat="0" applyFont="0" applyFill="0" applyAlignment="0" applyProtection="0"/>
    <xf numFmtId="0" fontId="109" fillId="0" borderId="44" applyNumberFormat="0" applyFont="0" applyFill="0" applyAlignment="0" applyProtection="0"/>
    <xf numFmtId="0" fontId="109" fillId="0" borderId="44" applyNumberFormat="0" applyFont="0" applyFill="0" applyAlignment="0" applyProtection="0"/>
    <xf numFmtId="0" fontId="109" fillId="0" borderId="44" applyNumberFormat="0" applyFont="0" applyFill="0" applyAlignment="0" applyProtection="0"/>
    <xf numFmtId="0" fontId="109" fillId="0" borderId="44" applyNumberFormat="0" applyFont="0" applyFill="0" applyAlignment="0" applyProtection="0"/>
    <xf numFmtId="0" fontId="109" fillId="0" borderId="44" applyNumberFormat="0" applyFont="0" applyFill="0" applyAlignment="0" applyProtection="0"/>
    <xf numFmtId="0" fontId="109" fillId="0" borderId="44" applyNumberFormat="0" applyFont="0" applyFill="0" applyAlignment="0" applyProtection="0"/>
    <xf numFmtId="0" fontId="109" fillId="0" borderId="44" applyNumberFormat="0" applyFont="0" applyFill="0" applyAlignment="0" applyProtection="0"/>
    <xf numFmtId="0" fontId="109" fillId="0" borderId="44" applyNumberFormat="0" applyFont="0" applyFill="0" applyAlignment="0" applyProtection="0"/>
    <xf numFmtId="0" fontId="109" fillId="0" borderId="44" applyNumberFormat="0" applyFont="0" applyFill="0" applyAlignment="0" applyProtection="0"/>
    <xf numFmtId="0" fontId="109" fillId="0" borderId="44" applyNumberFormat="0" applyFont="0" applyFill="0" applyAlignment="0" applyProtection="0"/>
    <xf numFmtId="0" fontId="109" fillId="0" borderId="44" applyNumberFormat="0" applyFont="0" applyFill="0" applyAlignment="0" applyProtection="0"/>
    <xf numFmtId="0" fontId="109" fillId="0" borderId="44" applyNumberFormat="0" applyFont="0" applyFill="0" applyAlignment="0" applyProtection="0"/>
    <xf numFmtId="0" fontId="109" fillId="0" borderId="44" applyNumberFormat="0" applyFont="0" applyFill="0" applyAlignment="0" applyProtection="0"/>
    <xf numFmtId="0" fontId="109" fillId="0" borderId="44" applyNumberFormat="0" applyFont="0" applyFill="0" applyAlignment="0" applyProtection="0"/>
    <xf numFmtId="0" fontId="109" fillId="0" borderId="44" applyNumberFormat="0" applyFont="0" applyFill="0" applyAlignment="0" applyProtection="0"/>
    <xf numFmtId="0" fontId="109" fillId="0" borderId="44" applyNumberFormat="0" applyFont="0" applyFill="0" applyAlignment="0" applyProtection="0"/>
    <xf numFmtId="0" fontId="109" fillId="0" borderId="44" applyNumberFormat="0" applyFont="0" applyFill="0" applyAlignment="0" applyProtection="0"/>
    <xf numFmtId="0" fontId="109" fillId="0" borderId="44" applyNumberFormat="0" applyFont="0" applyFill="0" applyAlignment="0" applyProtection="0"/>
    <xf numFmtId="0" fontId="109" fillId="0" borderId="44" applyNumberFormat="0" applyFont="0" applyFill="0" applyAlignment="0" applyProtection="0"/>
    <xf numFmtId="0" fontId="109" fillId="0" borderId="44" applyNumberFormat="0" applyFont="0" applyFill="0" applyAlignment="0" applyProtection="0"/>
    <xf numFmtId="0" fontId="109" fillId="0" borderId="44" applyNumberFormat="0" applyFont="0" applyFill="0" applyAlignment="0" applyProtection="0"/>
    <xf numFmtId="0" fontId="109" fillId="0" borderId="44" applyNumberFormat="0" applyFont="0" applyFill="0" applyAlignment="0" applyProtection="0"/>
    <xf numFmtId="0" fontId="109" fillId="0" borderId="44" applyNumberFormat="0" applyFont="0" applyFill="0" applyAlignment="0" applyProtection="0"/>
    <xf numFmtId="0" fontId="109" fillId="0" borderId="44" applyNumberFormat="0" applyFont="0" applyFill="0" applyAlignment="0" applyProtection="0"/>
    <xf numFmtId="0" fontId="109" fillId="0" borderId="44" applyNumberFormat="0" applyFont="0" applyFill="0" applyAlignment="0" applyProtection="0"/>
    <xf numFmtId="0" fontId="109" fillId="0" borderId="44" applyNumberFormat="0" applyFont="0" applyFill="0" applyAlignment="0" applyProtection="0"/>
    <xf numFmtId="0" fontId="109" fillId="0" borderId="44" applyNumberFormat="0" applyFont="0" applyFill="0" applyAlignment="0" applyProtection="0"/>
    <xf numFmtId="0" fontId="109" fillId="0" borderId="44" applyNumberFormat="0" applyFont="0" applyFill="0" applyAlignment="0" applyProtection="0"/>
    <xf numFmtId="0" fontId="109" fillId="0" borderId="44" applyNumberFormat="0" applyFont="0" applyFill="0" applyAlignment="0" applyProtection="0"/>
    <xf numFmtId="0" fontId="109" fillId="0" borderId="44" applyNumberFormat="0" applyFont="0" applyFill="0" applyAlignment="0" applyProtection="0"/>
    <xf numFmtId="0" fontId="109" fillId="0" borderId="44" applyNumberFormat="0" applyFont="0" applyFill="0" applyAlignment="0" applyProtection="0"/>
    <xf numFmtId="0" fontId="109" fillId="0" borderId="44" applyNumberFormat="0" applyFont="0" applyFill="0" applyAlignment="0" applyProtection="0"/>
    <xf numFmtId="0" fontId="109" fillId="0" borderId="44" applyNumberFormat="0" applyFont="0" applyFill="0" applyAlignment="0" applyProtection="0"/>
    <xf numFmtId="0" fontId="109" fillId="0" borderId="44" applyNumberFormat="0" applyFont="0" applyFill="0" applyAlignment="0" applyProtection="0"/>
    <xf numFmtId="0" fontId="109" fillId="0" borderId="44" applyNumberFormat="0" applyFont="0" applyFill="0" applyAlignment="0" applyProtection="0"/>
    <xf numFmtId="0" fontId="109" fillId="0" borderId="44" applyNumberFormat="0" applyFont="0" applyFill="0" applyAlignment="0" applyProtection="0"/>
    <xf numFmtId="0" fontId="109" fillId="0" borderId="44" applyNumberFormat="0" applyFont="0" applyFill="0" applyAlignment="0" applyProtection="0"/>
    <xf numFmtId="0" fontId="109" fillId="0" borderId="44" applyNumberFormat="0" applyFont="0" applyFill="0" applyAlignment="0" applyProtection="0"/>
    <xf numFmtId="0" fontId="109" fillId="0" borderId="44" applyNumberFormat="0" applyFont="0" applyFill="0" applyAlignment="0" applyProtection="0"/>
    <xf numFmtId="0" fontId="109" fillId="0" borderId="44" applyNumberFormat="0" applyFont="0" applyFill="0" applyAlignment="0" applyProtection="0"/>
    <xf numFmtId="0" fontId="109" fillId="0" borderId="44" applyNumberFormat="0" applyFont="0" applyFill="0" applyAlignment="0" applyProtection="0"/>
    <xf numFmtId="0" fontId="109" fillId="0" borderId="44" applyNumberFormat="0" applyFont="0" applyFill="0" applyAlignment="0" applyProtection="0"/>
    <xf numFmtId="0" fontId="109" fillId="0" borderId="44" applyNumberFormat="0" applyFont="0" applyFill="0" applyAlignment="0" applyProtection="0"/>
    <xf numFmtId="0" fontId="109" fillId="0" borderId="44" applyNumberFormat="0" applyFont="0" applyFill="0" applyAlignment="0" applyProtection="0"/>
    <xf numFmtId="0" fontId="109" fillId="0" borderId="44" applyNumberFormat="0" applyFont="0" applyFill="0" applyAlignment="0" applyProtection="0"/>
    <xf numFmtId="0" fontId="109" fillId="0" borderId="44" applyNumberFormat="0" applyFont="0" applyFill="0" applyAlignment="0" applyProtection="0"/>
    <xf numFmtId="0" fontId="109" fillId="0" borderId="44" applyNumberFormat="0" applyFont="0" applyFill="0" applyAlignment="0" applyProtection="0"/>
    <xf numFmtId="0" fontId="109" fillId="0" borderId="44" applyNumberFormat="0" applyFont="0" applyFill="0" applyAlignment="0" applyProtection="0"/>
    <xf numFmtId="0" fontId="109" fillId="0" borderId="44" applyNumberFormat="0" applyFont="0" applyFill="0" applyAlignment="0" applyProtection="0"/>
    <xf numFmtId="0" fontId="109" fillId="0" borderId="44" applyNumberFormat="0" applyFont="0" applyFill="0" applyAlignment="0" applyProtection="0"/>
    <xf numFmtId="0" fontId="109" fillId="0" borderId="44" applyNumberFormat="0" applyFont="0" applyFill="0" applyAlignment="0" applyProtection="0"/>
    <xf numFmtId="0" fontId="109" fillId="0" borderId="44" applyNumberFormat="0" applyFont="0" applyFill="0" applyAlignment="0" applyProtection="0"/>
    <xf numFmtId="0" fontId="109" fillId="0" borderId="44" applyNumberFormat="0" applyFont="0" applyFill="0" applyAlignment="0" applyProtection="0"/>
    <xf numFmtId="0" fontId="109" fillId="0" borderId="44" applyNumberFormat="0" applyFont="0" applyFill="0" applyAlignment="0" applyProtection="0"/>
    <xf numFmtId="0" fontId="109" fillId="0" borderId="44" applyNumberFormat="0" applyFont="0" applyFill="0" applyAlignment="0" applyProtection="0"/>
    <xf numFmtId="0" fontId="109" fillId="0" borderId="44" applyNumberFormat="0" applyFont="0" applyFill="0" applyAlignment="0" applyProtection="0"/>
    <xf numFmtId="0" fontId="109" fillId="0" borderId="44" applyNumberFormat="0" applyFont="0" applyFill="0" applyAlignment="0" applyProtection="0"/>
    <xf numFmtId="0" fontId="109" fillId="0" borderId="44" applyNumberFormat="0" applyFont="0" applyFill="0" applyAlignment="0" applyProtection="0"/>
    <xf numFmtId="0" fontId="109" fillId="0" borderId="44" applyNumberFormat="0" applyFont="0" applyFill="0" applyAlignment="0" applyProtection="0"/>
    <xf numFmtId="0" fontId="109" fillId="0" borderId="44" applyNumberFormat="0" applyFont="0" applyFill="0" applyAlignment="0" applyProtection="0"/>
    <xf numFmtId="0" fontId="109" fillId="0" borderId="44" applyNumberFormat="0" applyFont="0" applyFill="0" applyAlignment="0" applyProtection="0"/>
    <xf numFmtId="0" fontId="109" fillId="0" borderId="44" applyNumberFormat="0" applyFont="0" applyFill="0" applyAlignment="0" applyProtection="0"/>
    <xf numFmtId="0" fontId="109" fillId="0" borderId="44" applyNumberFormat="0" applyFon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2" fillId="0" borderId="42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129" fillId="0" borderId="62"/>
    <xf numFmtId="0" fontId="129" fillId="0" borderId="54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38" fontId="11" fillId="0" borderId="63" applyFill="0" applyBorder="0" applyAlignment="0" applyProtection="0">
      <protection locked="0"/>
    </xf>
    <xf numFmtId="38" fontId="11" fillId="0" borderId="63" applyFill="0" applyBorder="0" applyAlignment="0" applyProtection="0">
      <protection locked="0"/>
    </xf>
    <xf numFmtId="38" fontId="11" fillId="0" borderId="63" applyFill="0" applyBorder="0" applyAlignment="0" applyProtection="0">
      <protection locked="0"/>
    </xf>
    <xf numFmtId="38" fontId="11" fillId="0" borderId="63" applyFill="0" applyBorder="0" applyAlignment="0" applyProtection="0">
      <protection locked="0"/>
    </xf>
    <xf numFmtId="38" fontId="11" fillId="0" borderId="63" applyFill="0" applyBorder="0" applyAlignment="0" applyProtection="0">
      <protection locked="0"/>
    </xf>
    <xf numFmtId="38" fontId="11" fillId="0" borderId="63" applyFill="0" applyBorder="0" applyAlignment="0" applyProtection="0">
      <protection locked="0"/>
    </xf>
    <xf numFmtId="38" fontId="11" fillId="0" borderId="63" applyFill="0" applyBorder="0" applyAlignment="0" applyProtection="0">
      <protection locked="0"/>
    </xf>
    <xf numFmtId="38" fontId="11" fillId="0" borderId="63" applyFill="0" applyBorder="0" applyAlignment="0" applyProtection="0">
      <protection locked="0"/>
    </xf>
    <xf numFmtId="38" fontId="11" fillId="0" borderId="63" applyFill="0" applyBorder="0" applyAlignment="0" applyProtection="0">
      <protection locked="0"/>
    </xf>
    <xf numFmtId="38" fontId="11" fillId="0" borderId="63" applyFill="0" applyBorder="0" applyAlignment="0" applyProtection="0">
      <protection locked="0"/>
    </xf>
    <xf numFmtId="38" fontId="11" fillId="0" borderId="63" applyFill="0" applyBorder="0" applyAlignment="0" applyProtection="0">
      <protection locked="0"/>
    </xf>
    <xf numFmtId="38" fontId="11" fillId="0" borderId="63" applyFill="0" applyBorder="0" applyAlignment="0" applyProtection="0">
      <protection locked="0"/>
    </xf>
    <xf numFmtId="38" fontId="11" fillId="0" borderId="63" applyFill="0" applyBorder="0" applyAlignment="0" applyProtection="0">
      <protection locked="0"/>
    </xf>
    <xf numFmtId="38" fontId="11" fillId="0" borderId="63" applyFill="0" applyBorder="0" applyAlignment="0" applyProtection="0">
      <protection locked="0"/>
    </xf>
    <xf numFmtId="38" fontId="11" fillId="0" borderId="63" applyFill="0" applyBorder="0" applyAlignment="0" applyProtection="0">
      <protection locked="0"/>
    </xf>
    <xf numFmtId="38" fontId="11" fillId="0" borderId="63" applyFill="0" applyBorder="0" applyAlignment="0" applyProtection="0">
      <protection locked="0"/>
    </xf>
    <xf numFmtId="38" fontId="11" fillId="0" borderId="63" applyFill="0" applyBorder="0" applyAlignment="0" applyProtection="0">
      <protection locked="0"/>
    </xf>
    <xf numFmtId="38" fontId="11" fillId="0" borderId="63" applyFill="0" applyBorder="0" applyAlignment="0" applyProtection="0">
      <protection locked="0"/>
    </xf>
    <xf numFmtId="38" fontId="11" fillId="0" borderId="63" applyFill="0" applyBorder="0" applyAlignment="0" applyProtection="0">
      <protection locked="0"/>
    </xf>
    <xf numFmtId="38" fontId="11" fillId="0" borderId="63" applyFill="0" applyBorder="0" applyAlignment="0" applyProtection="0">
      <protection locked="0"/>
    </xf>
    <xf numFmtId="38" fontId="11" fillId="0" borderId="63" applyFill="0" applyBorder="0" applyAlignment="0" applyProtection="0">
      <protection locked="0"/>
    </xf>
    <xf numFmtId="38" fontId="11" fillId="0" borderId="63" applyFill="0" applyBorder="0" applyAlignment="0" applyProtection="0">
      <protection locked="0"/>
    </xf>
    <xf numFmtId="38" fontId="11" fillId="0" borderId="63" applyFill="0" applyBorder="0" applyAlignment="0" applyProtection="0">
      <protection locked="0"/>
    </xf>
    <xf numFmtId="38" fontId="11" fillId="0" borderId="63" applyFill="0" applyBorder="0" applyAlignment="0" applyProtection="0">
      <protection locked="0"/>
    </xf>
    <xf numFmtId="38" fontId="11" fillId="0" borderId="63" applyFill="0" applyBorder="0" applyAlignment="0" applyProtection="0">
      <protection locked="0"/>
    </xf>
    <xf numFmtId="38" fontId="11" fillId="0" borderId="63" applyFill="0" applyBorder="0" applyAlignment="0" applyProtection="0">
      <protection locked="0"/>
    </xf>
    <xf numFmtId="38" fontId="11" fillId="0" borderId="63" applyFill="0" applyBorder="0" applyAlignment="0" applyProtection="0">
      <protection locked="0"/>
    </xf>
    <xf numFmtId="38" fontId="11" fillId="0" borderId="63" applyFill="0" applyBorder="0" applyAlignment="0" applyProtection="0">
      <protection locked="0"/>
    </xf>
    <xf numFmtId="38" fontId="11" fillId="0" borderId="63" applyFill="0" applyBorder="0" applyAlignment="0" applyProtection="0">
      <protection locked="0"/>
    </xf>
    <xf numFmtId="38" fontId="11" fillId="0" borderId="63" applyFill="0" applyBorder="0" applyAlignment="0" applyProtection="0">
      <protection locked="0"/>
    </xf>
    <xf numFmtId="38" fontId="11" fillId="0" borderId="63" applyFill="0" applyBorder="0" applyAlignment="0" applyProtection="0">
      <protection locked="0"/>
    </xf>
    <xf numFmtId="38" fontId="11" fillId="0" borderId="63" applyFill="0" applyBorder="0" applyAlignment="0" applyProtection="0">
      <protection locked="0"/>
    </xf>
    <xf numFmtId="38" fontId="11" fillId="0" borderId="63" applyFill="0" applyBorder="0" applyAlignment="0" applyProtection="0">
      <protection locked="0"/>
    </xf>
    <xf numFmtId="38" fontId="11" fillId="0" borderId="63" applyFill="0" applyBorder="0" applyAlignment="0" applyProtection="0">
      <protection locked="0"/>
    </xf>
    <xf numFmtId="38" fontId="11" fillId="0" borderId="63" applyFill="0" applyBorder="0" applyAlignment="0" applyProtection="0">
      <protection locked="0"/>
    </xf>
    <xf numFmtId="38" fontId="11" fillId="0" borderId="63" applyFill="0" applyBorder="0" applyAlignment="0" applyProtection="0">
      <protection locked="0"/>
    </xf>
    <xf numFmtId="38" fontId="11" fillId="0" borderId="63" applyFill="0" applyBorder="0" applyAlignment="0" applyProtection="0">
      <protection locked="0"/>
    </xf>
    <xf numFmtId="38" fontId="11" fillId="0" borderId="63" applyFill="0" applyBorder="0" applyAlignment="0" applyProtection="0">
      <protection locked="0"/>
    </xf>
    <xf numFmtId="38" fontId="11" fillId="0" borderId="63" applyFill="0" applyBorder="0" applyAlignment="0" applyProtection="0">
      <protection locked="0"/>
    </xf>
    <xf numFmtId="38" fontId="11" fillId="0" borderId="63" applyFill="0" applyBorder="0" applyAlignment="0" applyProtection="0">
      <protection locked="0"/>
    </xf>
    <xf numFmtId="38" fontId="11" fillId="0" borderId="63" applyFill="0" applyBorder="0" applyAlignment="0" applyProtection="0">
      <protection locked="0"/>
    </xf>
    <xf numFmtId="38" fontId="11" fillId="0" borderId="63" applyFill="0" applyBorder="0" applyAlignment="0" applyProtection="0">
      <protection locked="0"/>
    </xf>
    <xf numFmtId="38" fontId="11" fillId="0" borderId="63" applyFill="0" applyBorder="0" applyAlignment="0" applyProtection="0">
      <protection locked="0"/>
    </xf>
    <xf numFmtId="38" fontId="11" fillId="0" borderId="63" applyFill="0" applyBorder="0" applyAlignment="0" applyProtection="0">
      <protection locked="0"/>
    </xf>
    <xf numFmtId="38" fontId="11" fillId="0" borderId="63" applyFill="0" applyBorder="0" applyAlignment="0" applyProtection="0">
      <protection locked="0"/>
    </xf>
    <xf numFmtId="38" fontId="11" fillId="0" borderId="63" applyFill="0" applyBorder="0" applyAlignment="0" applyProtection="0">
      <protection locked="0"/>
    </xf>
    <xf numFmtId="38" fontId="11" fillId="0" borderId="63" applyFill="0" applyBorder="0" applyAlignment="0" applyProtection="0">
      <protection locked="0"/>
    </xf>
    <xf numFmtId="38" fontId="11" fillId="0" borderId="63" applyFill="0" applyBorder="0" applyAlignment="0" applyProtection="0">
      <protection locked="0"/>
    </xf>
    <xf numFmtId="38" fontId="11" fillId="0" borderId="63" applyFill="0" applyBorder="0" applyAlignment="0" applyProtection="0">
      <protection locked="0"/>
    </xf>
    <xf numFmtId="38" fontId="11" fillId="0" borderId="63" applyFill="0" applyBorder="0" applyAlignment="0" applyProtection="0">
      <protection locked="0"/>
    </xf>
    <xf numFmtId="38" fontId="11" fillId="0" borderId="63" applyFill="0" applyBorder="0" applyAlignment="0" applyProtection="0">
      <protection locked="0"/>
    </xf>
    <xf numFmtId="38" fontId="11" fillId="0" borderId="63" applyFill="0" applyBorder="0" applyAlignment="0" applyProtection="0">
      <protection locked="0"/>
    </xf>
    <xf numFmtId="38" fontId="11" fillId="0" borderId="63" applyFill="0" applyBorder="0" applyAlignment="0" applyProtection="0">
      <protection locked="0"/>
    </xf>
    <xf numFmtId="38" fontId="11" fillId="0" borderId="63" applyFill="0" applyBorder="0" applyAlignment="0" applyProtection="0">
      <protection locked="0"/>
    </xf>
    <xf numFmtId="38" fontId="11" fillId="0" borderId="63" applyFill="0" applyBorder="0" applyAlignment="0" applyProtection="0">
      <protection locked="0"/>
    </xf>
    <xf numFmtId="38" fontId="11" fillId="0" borderId="63" applyFill="0" applyBorder="0" applyAlignment="0" applyProtection="0">
      <protection locked="0"/>
    </xf>
    <xf numFmtId="38" fontId="11" fillId="0" borderId="63" applyFill="0" applyBorder="0" applyAlignment="0" applyProtection="0">
      <protection locked="0"/>
    </xf>
    <xf numFmtId="38" fontId="11" fillId="0" borderId="63" applyFill="0" applyBorder="0" applyAlignment="0" applyProtection="0">
      <protection locked="0"/>
    </xf>
    <xf numFmtId="38" fontId="11" fillId="0" borderId="63" applyFill="0" applyBorder="0" applyAlignment="0" applyProtection="0">
      <protection locked="0"/>
    </xf>
    <xf numFmtId="38" fontId="11" fillId="0" borderId="63" applyFill="0" applyBorder="0" applyAlignment="0" applyProtection="0">
      <protection locked="0"/>
    </xf>
    <xf numFmtId="38" fontId="11" fillId="0" borderId="63" applyFill="0" applyBorder="0" applyAlignment="0" applyProtection="0">
      <protection locked="0"/>
    </xf>
    <xf numFmtId="38" fontId="11" fillId="0" borderId="63" applyFill="0" applyBorder="0" applyAlignment="0" applyProtection="0">
      <protection locked="0"/>
    </xf>
    <xf numFmtId="38" fontId="11" fillId="0" borderId="63" applyFill="0" applyBorder="0" applyAlignment="0" applyProtection="0">
      <protection locked="0"/>
    </xf>
    <xf numFmtId="38" fontId="11" fillId="0" borderId="63" applyFill="0" applyBorder="0" applyAlignment="0" applyProtection="0">
      <protection locked="0"/>
    </xf>
    <xf numFmtId="38" fontId="11" fillId="0" borderId="63" applyFill="0" applyBorder="0" applyAlignment="0" applyProtection="0">
      <protection locked="0"/>
    </xf>
    <xf numFmtId="38" fontId="11" fillId="0" borderId="63" applyFill="0" applyBorder="0" applyAlignment="0" applyProtection="0">
      <protection locked="0"/>
    </xf>
    <xf numFmtId="38" fontId="11" fillId="0" borderId="63" applyFill="0" applyBorder="0" applyAlignment="0" applyProtection="0">
      <protection locked="0"/>
    </xf>
    <xf numFmtId="38" fontId="11" fillId="0" borderId="63" applyFill="0" applyBorder="0" applyAlignment="0" applyProtection="0">
      <protection locked="0"/>
    </xf>
    <xf numFmtId="38" fontId="11" fillId="0" borderId="63" applyFill="0" applyBorder="0" applyAlignment="0" applyProtection="0">
      <protection locked="0"/>
    </xf>
    <xf numFmtId="38" fontId="11" fillId="0" borderId="63" applyFill="0" applyBorder="0" applyAlignment="0" applyProtection="0">
      <protection locked="0"/>
    </xf>
    <xf numFmtId="38" fontId="11" fillId="0" borderId="63" applyFill="0" applyBorder="0" applyAlignment="0" applyProtection="0">
      <protection locked="0"/>
    </xf>
    <xf numFmtId="38" fontId="11" fillId="0" borderId="63" applyFill="0" applyBorder="0" applyAlignment="0" applyProtection="0">
      <protection locked="0"/>
    </xf>
    <xf numFmtId="38" fontId="11" fillId="0" borderId="63" applyFill="0" applyBorder="0" applyAlignment="0" applyProtection="0">
      <protection locked="0"/>
    </xf>
    <xf numFmtId="38" fontId="11" fillId="0" borderId="63" applyFill="0" applyBorder="0" applyAlignment="0" applyProtection="0">
      <protection locked="0"/>
    </xf>
    <xf numFmtId="38" fontId="11" fillId="0" borderId="63" applyFill="0" applyBorder="0" applyAlignment="0" applyProtection="0">
      <protection locked="0"/>
    </xf>
    <xf numFmtId="38" fontId="11" fillId="0" borderId="63" applyFill="0" applyBorder="0" applyAlignment="0" applyProtection="0">
      <protection locked="0"/>
    </xf>
    <xf numFmtId="38" fontId="11" fillId="0" borderId="63" applyFill="0" applyBorder="0" applyAlignment="0" applyProtection="0">
      <protection locked="0"/>
    </xf>
    <xf numFmtId="38" fontId="11" fillId="0" borderId="63" applyFill="0" applyBorder="0" applyAlignment="0" applyProtection="0">
      <protection locked="0"/>
    </xf>
    <xf numFmtId="38" fontId="11" fillId="0" borderId="63" applyFill="0" applyBorder="0" applyAlignment="0" applyProtection="0">
      <protection locked="0"/>
    </xf>
    <xf numFmtId="38" fontId="11" fillId="0" borderId="63" applyFill="0" applyBorder="0" applyAlignment="0" applyProtection="0">
      <protection locked="0"/>
    </xf>
    <xf numFmtId="38" fontId="11" fillId="0" borderId="63" applyFill="0" applyBorder="0" applyAlignment="0" applyProtection="0">
      <protection locked="0"/>
    </xf>
    <xf numFmtId="38" fontId="11" fillId="0" borderId="63" applyFill="0" applyBorder="0" applyAlignment="0" applyProtection="0">
      <protection locked="0"/>
    </xf>
    <xf numFmtId="37" fontId="17" fillId="6" borderId="0" applyNumberFormat="0" applyBorder="0" applyAlignment="0" applyProtection="0"/>
    <xf numFmtId="37" fontId="17" fillId="0" borderId="0"/>
    <xf numFmtId="3" fontId="148" fillId="101" borderId="64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0" fontId="149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61" fillId="0" borderId="34" applyNumberFormat="0" applyFill="0" applyAlignment="0" applyProtection="0"/>
    <xf numFmtId="0" fontId="62" fillId="0" borderId="35" applyNumberFormat="0" applyFill="0" applyAlignment="0" applyProtection="0"/>
    <xf numFmtId="0" fontId="63" fillId="0" borderId="36" applyNumberFormat="0" applyFill="0" applyAlignment="0" applyProtection="0"/>
    <xf numFmtId="0" fontId="63" fillId="0" borderId="0" applyNumberFormat="0" applyFill="0" applyBorder="0" applyAlignment="0" applyProtection="0"/>
    <xf numFmtId="0" fontId="64" fillId="42" borderId="0" applyNumberFormat="0" applyBorder="0" applyAlignment="0" applyProtection="0"/>
    <xf numFmtId="0" fontId="65" fillId="43" borderId="0" applyNumberFormat="0" applyBorder="0" applyAlignment="0" applyProtection="0"/>
    <xf numFmtId="0" fontId="66" fillId="44" borderId="0" applyNumberFormat="0" applyBorder="0" applyAlignment="0" applyProtection="0"/>
    <xf numFmtId="0" fontId="67" fillId="45" borderId="37" applyNumberFormat="0" applyAlignment="0" applyProtection="0"/>
    <xf numFmtId="0" fontId="68" fillId="46" borderId="38" applyNumberFormat="0" applyAlignment="0" applyProtection="0"/>
    <xf numFmtId="0" fontId="69" fillId="46" borderId="37" applyNumberFormat="0" applyAlignment="0" applyProtection="0"/>
    <xf numFmtId="0" fontId="70" fillId="0" borderId="39" applyNumberFormat="0" applyFill="0" applyAlignment="0" applyProtection="0"/>
    <xf numFmtId="0" fontId="71" fillId="47" borderId="40" applyNumberFormat="0" applyAlignment="0" applyProtection="0"/>
    <xf numFmtId="0" fontId="72" fillId="0" borderId="0" applyNumberFormat="0" applyFill="0" applyBorder="0" applyAlignment="0" applyProtection="0"/>
    <xf numFmtId="0" fontId="1" fillId="48" borderId="41" applyNumberFormat="0" applyFont="0" applyAlignment="0" applyProtection="0"/>
    <xf numFmtId="0" fontId="73" fillId="0" borderId="0" applyNumberFormat="0" applyFill="0" applyBorder="0" applyAlignment="0" applyProtection="0"/>
    <xf numFmtId="0" fontId="2" fillId="0" borderId="42" applyNumberFormat="0" applyFill="0" applyAlignment="0" applyProtection="0"/>
    <xf numFmtId="0" fontId="74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74" fillId="52" borderId="0" applyNumberFormat="0" applyBorder="0" applyAlignment="0" applyProtection="0"/>
    <xf numFmtId="0" fontId="74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74" fillId="56" borderId="0" applyNumberFormat="0" applyBorder="0" applyAlignment="0" applyProtection="0"/>
    <xf numFmtId="0" fontId="74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0" fontId="74" fillId="60" borderId="0" applyNumberFormat="0" applyBorder="0" applyAlignment="0" applyProtection="0"/>
    <xf numFmtId="0" fontId="74" fillId="61" borderId="0" applyNumberFormat="0" applyBorder="0" applyAlignment="0" applyProtection="0"/>
    <xf numFmtId="0" fontId="1" fillId="62" borderId="0" applyNumberFormat="0" applyBorder="0" applyAlignment="0" applyProtection="0"/>
    <xf numFmtId="0" fontId="1" fillId="63" borderId="0" applyNumberFormat="0" applyBorder="0" applyAlignment="0" applyProtection="0"/>
    <xf numFmtId="0" fontId="74" fillId="64" borderId="0" applyNumberFormat="0" applyBorder="0" applyAlignment="0" applyProtection="0"/>
    <xf numFmtId="0" fontId="74" fillId="65" borderId="0" applyNumberFormat="0" applyBorder="0" applyAlignment="0" applyProtection="0"/>
    <xf numFmtId="0" fontId="1" fillId="66" borderId="0" applyNumberFormat="0" applyBorder="0" applyAlignment="0" applyProtection="0"/>
    <xf numFmtId="0" fontId="1" fillId="67" borderId="0" applyNumberFormat="0" applyBorder="0" applyAlignment="0" applyProtection="0"/>
    <xf numFmtId="0" fontId="74" fillId="68" borderId="0" applyNumberFormat="0" applyBorder="0" applyAlignment="0" applyProtection="0"/>
    <xf numFmtId="0" fontId="74" fillId="69" borderId="0" applyNumberFormat="0" applyBorder="0" applyAlignment="0" applyProtection="0"/>
    <xf numFmtId="0" fontId="1" fillId="70" borderId="0" applyNumberFormat="0" applyBorder="0" applyAlignment="0" applyProtection="0"/>
    <xf numFmtId="0" fontId="1" fillId="71" borderId="0" applyNumberFormat="0" applyBorder="0" applyAlignment="0" applyProtection="0"/>
    <xf numFmtId="0" fontId="74" fillId="72" borderId="0" applyNumberFormat="0" applyBorder="0" applyAlignment="0" applyProtection="0"/>
    <xf numFmtId="0" fontId="6" fillId="0" borderId="0"/>
    <xf numFmtId="4" fontId="10" fillId="2" borderId="60" applyNumberFormat="0" applyProtection="0"/>
    <xf numFmtId="4" fontId="11" fillId="0" borderId="60" applyNumberFormat="0" applyProtection="0">
      <alignment horizontal="left" vertical="center" indent="1"/>
    </xf>
    <xf numFmtId="0" fontId="11" fillId="2" borderId="60" applyNumberFormat="0" applyProtection="0">
      <alignment horizontal="left" vertical="top"/>
    </xf>
    <xf numFmtId="4" fontId="11" fillId="0" borderId="60" applyNumberFormat="0" applyProtection="0">
      <alignment horizontal="right" vertical="center"/>
    </xf>
    <xf numFmtId="0" fontId="6" fillId="0" borderId="0"/>
    <xf numFmtId="4" fontId="10" fillId="5" borderId="60" applyNumberFormat="0" applyProtection="0">
      <alignment vertical="center"/>
    </xf>
    <xf numFmtId="4" fontId="35" fillId="6" borderId="60" applyNumberFormat="0" applyProtection="0">
      <alignment vertical="center"/>
    </xf>
    <xf numFmtId="4" fontId="10" fillId="6" borderId="60" applyNumberFormat="0" applyProtection="0">
      <alignment horizontal="left" vertical="center" indent="1"/>
    </xf>
    <xf numFmtId="0" fontId="10" fillId="6" borderId="60" applyNumberFormat="0" applyProtection="0">
      <alignment horizontal="left" vertical="top" indent="1"/>
    </xf>
    <xf numFmtId="4" fontId="11" fillId="8" borderId="60" applyNumberFormat="0" applyProtection="0">
      <alignment horizontal="right" vertical="center"/>
    </xf>
    <xf numFmtId="4" fontId="11" fillId="10" borderId="60" applyNumberFormat="0" applyProtection="0">
      <alignment horizontal="right" vertical="center"/>
    </xf>
    <xf numFmtId="4" fontId="11" fillId="12" borderId="60" applyNumberFormat="0" applyProtection="0">
      <alignment horizontal="right" vertical="center"/>
    </xf>
    <xf numFmtId="4" fontId="11" fillId="14" borderId="60" applyNumberFormat="0" applyProtection="0">
      <alignment horizontal="right" vertical="center"/>
    </xf>
    <xf numFmtId="4" fontId="11" fillId="16" borderId="60" applyNumberFormat="0" applyProtection="0">
      <alignment horizontal="right" vertical="center"/>
    </xf>
    <xf numFmtId="4" fontId="11" fillId="18" borderId="60" applyNumberFormat="0" applyProtection="0">
      <alignment horizontal="right" vertical="center"/>
    </xf>
    <xf numFmtId="4" fontId="11" fillId="20" borderId="60" applyNumberFormat="0" applyProtection="0">
      <alignment horizontal="right" vertical="center"/>
    </xf>
    <xf numFmtId="4" fontId="11" fillId="22" borderId="60" applyNumberFormat="0" applyProtection="0">
      <alignment horizontal="right" vertical="center"/>
    </xf>
    <xf numFmtId="4" fontId="11" fillId="24" borderId="60" applyNumberFormat="0" applyProtection="0">
      <alignment horizontal="right" vertical="center"/>
    </xf>
    <xf numFmtId="0" fontId="6" fillId="0" borderId="0"/>
    <xf numFmtId="4" fontId="11" fillId="31" borderId="60" applyNumberFormat="0" applyProtection="0">
      <alignment horizontal="right" vertical="center"/>
    </xf>
    <xf numFmtId="0" fontId="6" fillId="30" borderId="60" applyNumberFormat="0" applyProtection="0">
      <alignment horizontal="left" vertical="center" indent="1"/>
    </xf>
    <xf numFmtId="0" fontId="6" fillId="30" borderId="60" applyNumberFormat="0" applyProtection="0">
      <alignment horizontal="left" vertical="top" indent="1"/>
    </xf>
    <xf numFmtId="0" fontId="6" fillId="2" borderId="60" applyNumberFormat="0" applyProtection="0">
      <alignment horizontal="left" vertical="center" indent="1"/>
    </xf>
    <xf numFmtId="0" fontId="6" fillId="2" borderId="60" applyNumberFormat="0" applyProtection="0">
      <alignment horizontal="left" vertical="top" indent="1"/>
    </xf>
    <xf numFmtId="0" fontId="6" fillId="36" borderId="60" applyNumberFormat="0" applyProtection="0">
      <alignment horizontal="left" vertical="center" indent="1"/>
    </xf>
    <xf numFmtId="0" fontId="6" fillId="36" borderId="60" applyNumberFormat="0" applyProtection="0">
      <alignment horizontal="left" vertical="top" indent="1"/>
    </xf>
    <xf numFmtId="0" fontId="6" fillId="37" borderId="60" applyNumberFormat="0" applyProtection="0">
      <alignment horizontal="left" vertical="center" indent="1"/>
    </xf>
    <xf numFmtId="0" fontId="6" fillId="37" borderId="60" applyNumberFormat="0" applyProtection="0">
      <alignment horizontal="left" vertical="top" indent="1"/>
    </xf>
    <xf numFmtId="4" fontId="11" fillId="4" borderId="60" applyNumberFormat="0" applyProtection="0">
      <alignment vertical="center"/>
    </xf>
    <xf numFmtId="4" fontId="36" fillId="4" borderId="60" applyNumberFormat="0" applyProtection="0">
      <alignment vertical="center"/>
    </xf>
    <xf numFmtId="4" fontId="11" fillId="4" borderId="60" applyNumberFormat="0" applyProtection="0">
      <alignment horizontal="left" vertical="center" indent="1"/>
    </xf>
    <xf numFmtId="0" fontId="11" fillId="4" borderId="60" applyNumberFormat="0" applyProtection="0">
      <alignment horizontal="left" vertical="top" indent="1"/>
    </xf>
    <xf numFmtId="4" fontId="36" fillId="28" borderId="60" applyNumberFormat="0" applyProtection="0">
      <alignment horizontal="right" vertical="center"/>
    </xf>
    <xf numFmtId="4" fontId="46" fillId="28" borderId="60" applyNumberFormat="0" applyProtection="0">
      <alignment horizontal="right" vertical="center"/>
    </xf>
    <xf numFmtId="0" fontId="6" fillId="0" borderId="0"/>
    <xf numFmtId="0" fontId="6" fillId="0" borderId="0"/>
    <xf numFmtId="0" fontId="153" fillId="0" borderId="0"/>
    <xf numFmtId="4" fontId="154" fillId="30" borderId="0" applyNumberFormat="0" applyProtection="0">
      <alignment horizontal="left" vertical="center" indent="1"/>
    </xf>
    <xf numFmtId="4" fontId="156" fillId="32" borderId="0" applyNumberFormat="0" applyProtection="0">
      <alignment horizontal="left" indent="1"/>
    </xf>
    <xf numFmtId="4" fontId="155" fillId="33" borderId="0" applyNumberFormat="0" applyProtection="0"/>
    <xf numFmtId="0" fontId="153" fillId="30" borderId="60" applyNumberFormat="0" applyProtection="0">
      <alignment horizontal="left" vertical="center" indent="1"/>
    </xf>
    <xf numFmtId="0" fontId="153" fillId="30" borderId="60" applyNumberFormat="0" applyProtection="0">
      <alignment horizontal="left" vertical="top" indent="1"/>
    </xf>
    <xf numFmtId="0" fontId="153" fillId="2" borderId="60" applyNumberFormat="0" applyProtection="0">
      <alignment horizontal="left" vertical="center" indent="1"/>
    </xf>
    <xf numFmtId="0" fontId="153" fillId="2" borderId="60" applyNumberFormat="0" applyProtection="0">
      <alignment horizontal="left" vertical="top" indent="1"/>
    </xf>
    <xf numFmtId="0" fontId="153" fillId="36" borderId="60" applyNumberFormat="0" applyProtection="0">
      <alignment horizontal="left" vertical="center" indent="1"/>
    </xf>
    <xf numFmtId="0" fontId="153" fillId="36" borderId="60" applyNumberFormat="0" applyProtection="0">
      <alignment horizontal="left" vertical="top" indent="1"/>
    </xf>
    <xf numFmtId="0" fontId="153" fillId="37" borderId="60" applyNumberFormat="0" applyProtection="0">
      <alignment horizontal="left" vertical="center" indent="1"/>
    </xf>
    <xf numFmtId="0" fontId="153" fillId="37" borderId="60" applyNumberFormat="0" applyProtection="0">
      <alignment horizontal="left" vertical="top" indent="1"/>
    </xf>
    <xf numFmtId="0" fontId="6" fillId="0" borderId="0"/>
    <xf numFmtId="4" fontId="157" fillId="38" borderId="0" applyNumberFormat="0" applyProtection="0">
      <alignment horizontal="left"/>
    </xf>
    <xf numFmtId="43" fontId="6" fillId="0" borderId="0" applyFont="0" applyFill="0" applyBorder="0" applyAlignment="0" applyProtection="0"/>
    <xf numFmtId="0" fontId="6" fillId="0" borderId="0"/>
    <xf numFmtId="0" fontId="158" fillId="0" borderId="0"/>
    <xf numFmtId="0" fontId="159" fillId="102" borderId="71" applyNumberFormat="0" applyAlignment="0" applyProtection="0">
      <alignment horizontal="left" vertical="center" indent="1"/>
    </xf>
    <xf numFmtId="196" fontId="160" fillId="103" borderId="71" applyNumberFormat="0" applyAlignment="0" applyProtection="0">
      <alignment horizontal="left" vertical="center" indent="1"/>
    </xf>
    <xf numFmtId="196" fontId="160" fillId="0" borderId="72" applyNumberFormat="0" applyProtection="0">
      <alignment horizontal="right" vertical="center"/>
    </xf>
    <xf numFmtId="0" fontId="159" fillId="102" borderId="73" applyNumberFormat="0" applyAlignment="0" applyProtection="0">
      <alignment horizontal="left" vertical="center" indent="1"/>
    </xf>
    <xf numFmtId="196" fontId="159" fillId="0" borderId="73" applyNumberFormat="0" applyProtection="0">
      <alignment horizontal="right" vertical="center"/>
    </xf>
    <xf numFmtId="0" fontId="161" fillId="0" borderId="71" applyNumberFormat="0" applyFont="0" applyFill="0" applyAlignment="0" applyProtection="0"/>
    <xf numFmtId="0" fontId="162" fillId="104" borderId="73" applyNumberFormat="0" applyAlignment="0" applyProtection="0">
      <alignment horizontal="left" vertical="center" indent="1"/>
    </xf>
    <xf numFmtId="0" fontId="162" fillId="104" borderId="73" applyNumberFormat="0" applyAlignment="0" applyProtection="0">
      <alignment horizontal="left" vertical="center" indent="1"/>
    </xf>
    <xf numFmtId="0" fontId="163" fillId="0" borderId="74" applyNumberFormat="0" applyFill="0" applyBorder="0" applyAlignment="0" applyProtection="0"/>
    <xf numFmtId="0" fontId="164" fillId="0" borderId="74" applyBorder="0" applyAlignment="0" applyProtection="0"/>
    <xf numFmtId="196" fontId="165" fillId="105" borderId="75" applyNumberFormat="0" applyBorder="0" applyAlignment="0" applyProtection="0">
      <alignment horizontal="right" vertical="center" indent="1"/>
    </xf>
    <xf numFmtId="196" fontId="166" fillId="106" borderId="75" applyNumberFormat="0" applyBorder="0" applyAlignment="0" applyProtection="0">
      <alignment horizontal="right" vertical="center" indent="1"/>
    </xf>
    <xf numFmtId="196" fontId="166" fillId="107" borderId="75" applyNumberFormat="0" applyBorder="0" applyAlignment="0" applyProtection="0">
      <alignment horizontal="right" vertical="center" indent="1"/>
    </xf>
    <xf numFmtId="196" fontId="167" fillId="108" borderId="75" applyNumberFormat="0" applyBorder="0" applyAlignment="0" applyProtection="0">
      <alignment horizontal="right" vertical="center" indent="1"/>
    </xf>
    <xf numFmtId="196" fontId="167" fillId="109" borderId="75" applyNumberFormat="0" applyBorder="0" applyAlignment="0" applyProtection="0">
      <alignment horizontal="right" vertical="center" indent="1"/>
    </xf>
    <xf numFmtId="196" fontId="167" fillId="110" borderId="75" applyNumberFormat="0" applyBorder="0" applyAlignment="0" applyProtection="0">
      <alignment horizontal="right" vertical="center" indent="1"/>
    </xf>
    <xf numFmtId="196" fontId="168" fillId="111" borderId="75" applyNumberFormat="0" applyBorder="0" applyAlignment="0" applyProtection="0">
      <alignment horizontal="right" vertical="center" indent="1"/>
    </xf>
    <xf numFmtId="196" fontId="168" fillId="112" borderId="75" applyNumberFormat="0" applyBorder="0" applyAlignment="0" applyProtection="0">
      <alignment horizontal="right" vertical="center" indent="1"/>
    </xf>
    <xf numFmtId="196" fontId="168" fillId="113" borderId="75" applyNumberFormat="0" applyBorder="0" applyAlignment="0" applyProtection="0">
      <alignment horizontal="right" vertical="center" indent="1"/>
    </xf>
    <xf numFmtId="0" fontId="162" fillId="114" borderId="71" applyNumberFormat="0" applyAlignment="0" applyProtection="0">
      <alignment horizontal="left" vertical="center" indent="1"/>
    </xf>
    <xf numFmtId="0" fontId="162" fillId="115" borderId="71" applyNumberFormat="0" applyAlignment="0" applyProtection="0">
      <alignment horizontal="left" vertical="center" indent="1"/>
    </xf>
    <xf numFmtId="0" fontId="162" fillId="116" borderId="71" applyNumberFormat="0" applyAlignment="0" applyProtection="0">
      <alignment horizontal="left" vertical="center" indent="1"/>
    </xf>
    <xf numFmtId="0" fontId="162" fillId="117" borderId="71" applyNumberFormat="0" applyAlignment="0" applyProtection="0">
      <alignment horizontal="left" vertical="center" indent="1"/>
    </xf>
    <xf numFmtId="0" fontId="162" fillId="118" borderId="73" applyNumberFormat="0" applyAlignment="0" applyProtection="0">
      <alignment horizontal="left" vertical="center" indent="1"/>
    </xf>
    <xf numFmtId="196" fontId="160" fillId="117" borderId="72" applyNumberFormat="0" applyBorder="0" applyProtection="0">
      <alignment horizontal="right" vertical="center"/>
    </xf>
    <xf numFmtId="196" fontId="159" fillId="117" borderId="73" applyNumberFormat="0" applyBorder="0" applyProtection="0">
      <alignment horizontal="right" vertical="center"/>
    </xf>
    <xf numFmtId="0" fontId="162" fillId="118" borderId="73" applyNumberFormat="0" applyAlignment="0" applyProtection="0">
      <alignment horizontal="left" vertical="center" indent="1"/>
    </xf>
    <xf numFmtId="196" fontId="159" fillId="118" borderId="73" applyNumberFormat="0" applyProtection="0">
      <alignment horizontal="right" vertical="center"/>
    </xf>
  </cellStyleXfs>
  <cellXfs count="301">
    <xf numFmtId="0" fontId="0" fillId="0" borderId="0" xfId="0"/>
    <xf numFmtId="0" fontId="3" fillId="0" borderId="0" xfId="0" applyFont="1" applyAlignment="1">
      <alignment horizontal="center"/>
    </xf>
    <xf numFmtId="164" fontId="0" fillId="0" borderId="0" xfId="0" applyNumberFormat="1"/>
    <xf numFmtId="164" fontId="0" fillId="0" borderId="0" xfId="1" applyNumberFormat="1" applyFont="1"/>
    <xf numFmtId="164" fontId="0" fillId="0" borderId="3" xfId="1" applyNumberFormat="1" applyFont="1" applyBorder="1"/>
    <xf numFmtId="0" fontId="0" fillId="0" borderId="0" xfId="0" applyFill="1"/>
    <xf numFmtId="37" fontId="4" fillId="0" borderId="0" xfId="0" applyNumberFormat="1" applyFont="1"/>
    <xf numFmtId="0" fontId="2" fillId="0" borderId="0" xfId="0" applyFont="1"/>
    <xf numFmtId="164" fontId="16" fillId="0" borderId="0" xfId="2" applyNumberFormat="1" applyFont="1" applyFill="1"/>
    <xf numFmtId="10" fontId="6" fillId="0" borderId="0" xfId="6" applyNumberFormat="1" applyFont="1" applyFill="1" applyBorder="1"/>
    <xf numFmtId="164" fontId="16" fillId="0" borderId="1" xfId="2" applyNumberFormat="1" applyFont="1" applyFill="1" applyBorder="1"/>
    <xf numFmtId="164" fontId="21" fillId="0" borderId="0" xfId="2" applyNumberFormat="1" applyFont="1" applyFill="1" applyBorder="1"/>
    <xf numFmtId="164" fontId="16" fillId="0" borderId="0" xfId="2" applyNumberFormat="1" applyFont="1" applyFill="1" applyBorder="1"/>
    <xf numFmtId="164" fontId="16" fillId="0" borderId="0" xfId="2" quotePrefix="1" applyNumberFormat="1" applyFont="1" applyFill="1" applyAlignment="1">
      <alignment horizontal="left"/>
    </xf>
    <xf numFmtId="164" fontId="16" fillId="0" borderId="0" xfId="2" quotePrefix="1" applyNumberFormat="1" applyFont="1" applyFill="1" applyAlignment="1"/>
    <xf numFmtId="164" fontId="21" fillId="0" borderId="2" xfId="2" applyNumberFormat="1" applyFont="1" applyFill="1" applyBorder="1"/>
    <xf numFmtId="164" fontId="16" fillId="0" borderId="0" xfId="2" applyNumberFormat="1" applyFont="1" applyFill="1" applyAlignment="1">
      <alignment horizontal="centerContinuous"/>
    </xf>
    <xf numFmtId="164" fontId="22" fillId="0" borderId="0" xfId="2" applyNumberFormat="1" applyFont="1" applyFill="1" applyAlignment="1">
      <alignment horizontal="center"/>
    </xf>
    <xf numFmtId="164" fontId="16" fillId="0" borderId="0" xfId="2" quotePrefix="1" applyNumberFormat="1" applyFont="1" applyFill="1" applyBorder="1" applyAlignment="1">
      <alignment horizontal="left"/>
    </xf>
    <xf numFmtId="164" fontId="16" fillId="0" borderId="3" xfId="2" applyNumberFormat="1" applyFont="1" applyFill="1" applyBorder="1"/>
    <xf numFmtId="164" fontId="21" fillId="0" borderId="1" xfId="2" applyNumberFormat="1" applyFont="1" applyFill="1" applyBorder="1"/>
    <xf numFmtId="164" fontId="16" fillId="0" borderId="0" xfId="2" applyNumberFormat="1" applyFont="1" applyFill="1" applyBorder="1" applyAlignment="1"/>
    <xf numFmtId="164" fontId="21" fillId="0" borderId="3" xfId="2" applyNumberFormat="1" applyFont="1" applyFill="1" applyBorder="1"/>
    <xf numFmtId="164" fontId="16" fillId="0" borderId="2" xfId="2" applyNumberFormat="1" applyFont="1" applyFill="1" applyBorder="1"/>
    <xf numFmtId="170" fontId="16" fillId="0" borderId="0" xfId="6" applyNumberFormat="1" applyFont="1" applyFill="1"/>
    <xf numFmtId="9" fontId="16" fillId="0" borderId="0" xfId="6" applyFont="1" applyFill="1"/>
    <xf numFmtId="164" fontId="16" fillId="0" borderId="1" xfId="2" quotePrefix="1" applyNumberFormat="1" applyFont="1" applyFill="1" applyBorder="1" applyAlignment="1">
      <alignment horizontal="left"/>
    </xf>
    <xf numFmtId="0" fontId="0" fillId="0" borderId="0" xfId="0" applyBorder="1"/>
    <xf numFmtId="37" fontId="4" fillId="0" borderId="4" xfId="0" applyNumberFormat="1" applyFont="1" applyFill="1" applyBorder="1"/>
    <xf numFmtId="37" fontId="6" fillId="0" borderId="5" xfId="0" applyNumberFormat="1" applyFont="1" applyFill="1" applyBorder="1"/>
    <xf numFmtId="37" fontId="4" fillId="0" borderId="6" xfId="0" applyNumberFormat="1" applyFont="1" applyFill="1" applyBorder="1"/>
    <xf numFmtId="37" fontId="13" fillId="0" borderId="12" xfId="0" applyNumberFormat="1" applyFont="1" applyFill="1" applyBorder="1" applyAlignment="1">
      <alignment horizontal="center"/>
    </xf>
    <xf numFmtId="37" fontId="4" fillId="0" borderId="7" xfId="0" applyNumberFormat="1" applyFont="1" applyFill="1" applyBorder="1"/>
    <xf numFmtId="37" fontId="8" fillId="0" borderId="12" xfId="0" applyNumberFormat="1" applyFont="1" applyFill="1" applyBorder="1" applyAlignment="1">
      <alignment horizontal="center"/>
    </xf>
    <xf numFmtId="37" fontId="6" fillId="0" borderId="7" xfId="0" applyNumberFormat="1" applyFont="1" applyFill="1" applyBorder="1"/>
    <xf numFmtId="37" fontId="4" fillId="0" borderId="8" xfId="0" applyNumberFormat="1" applyFont="1" applyFill="1" applyBorder="1"/>
    <xf numFmtId="37" fontId="13" fillId="0" borderId="14" xfId="0" applyNumberFormat="1" applyFont="1" applyFill="1" applyBorder="1" applyAlignment="1">
      <alignment horizontal="center"/>
    </xf>
    <xf numFmtId="37" fontId="4" fillId="0" borderId="9" xfId="0" applyNumberFormat="1" applyFont="1" applyFill="1" applyBorder="1"/>
    <xf numFmtId="37" fontId="8" fillId="0" borderId="14" xfId="0" applyNumberFormat="1" applyFont="1" applyFill="1" applyBorder="1" applyAlignment="1">
      <alignment horizontal="center"/>
    </xf>
    <xf numFmtId="37" fontId="4" fillId="0" borderId="0" xfId="0" applyNumberFormat="1" applyFont="1" applyFill="1"/>
    <xf numFmtId="37" fontId="4" fillId="0" borderId="10" xfId="0" applyNumberFormat="1" applyFont="1" applyFill="1" applyBorder="1"/>
    <xf numFmtId="37" fontId="13" fillId="0" borderId="10" xfId="0" applyNumberFormat="1" applyFont="1" applyFill="1" applyBorder="1" applyAlignment="1">
      <alignment horizontal="center"/>
    </xf>
    <xf numFmtId="37" fontId="4" fillId="0" borderId="11" xfId="0" applyNumberFormat="1" applyFont="1" applyFill="1" applyBorder="1"/>
    <xf numFmtId="37" fontId="4" fillId="0" borderId="12" xfId="0" applyNumberFormat="1" applyFont="1" applyFill="1" applyBorder="1"/>
    <xf numFmtId="37" fontId="13" fillId="0" borderId="11" xfId="0" applyNumberFormat="1" applyFont="1" applyFill="1" applyBorder="1" applyAlignment="1">
      <alignment horizontal="center"/>
    </xf>
    <xf numFmtId="37" fontId="4" fillId="0" borderId="13" xfId="0" applyNumberFormat="1" applyFont="1" applyFill="1" applyBorder="1"/>
    <xf numFmtId="37" fontId="4" fillId="0" borderId="14" xfId="0" applyNumberFormat="1" applyFont="1" applyFill="1" applyBorder="1"/>
    <xf numFmtId="37" fontId="13" fillId="0" borderId="13" xfId="0" applyNumberFormat="1" applyFont="1" applyFill="1" applyBorder="1" applyAlignment="1">
      <alignment horizontal="center"/>
    </xf>
    <xf numFmtId="37" fontId="5" fillId="0" borderId="10" xfId="0" applyNumberFormat="1" applyFont="1" applyFill="1" applyBorder="1"/>
    <xf numFmtId="37" fontId="13" fillId="0" borderId="13" xfId="0" quotePrefix="1" applyNumberFormat="1" applyFont="1" applyFill="1" applyBorder="1" applyAlignment="1">
      <alignment horizontal="center"/>
    </xf>
    <xf numFmtId="37" fontId="4" fillId="0" borderId="0" xfId="0" applyNumberFormat="1" applyFont="1" applyFill="1" applyBorder="1"/>
    <xf numFmtId="37" fontId="0" fillId="0" borderId="0" xfId="0" applyNumberFormat="1"/>
    <xf numFmtId="0" fontId="6" fillId="0" borderId="0" xfId="0" applyFont="1" applyFill="1"/>
    <xf numFmtId="0" fontId="18" fillId="0" borderId="0" xfId="0" quotePrefix="1" applyFont="1" applyFill="1" applyAlignment="1">
      <alignment horizontal="centerContinuous"/>
    </xf>
    <xf numFmtId="0" fontId="6" fillId="0" borderId="0" xfId="0" applyFont="1" applyFill="1" applyAlignment="1">
      <alignment horizontal="centerContinuous"/>
    </xf>
    <xf numFmtId="0" fontId="16" fillId="0" borderId="0" xfId="0" applyFont="1" applyFill="1" applyAlignment="1">
      <alignment horizontal="centerContinuous"/>
    </xf>
    <xf numFmtId="0" fontId="18" fillId="0" borderId="0" xfId="0" applyFont="1" applyFill="1" applyAlignment="1">
      <alignment horizontal="centerContinuous"/>
    </xf>
    <xf numFmtId="0" fontId="6" fillId="0" borderId="0" xfId="0" applyFont="1" applyFill="1" applyAlignment="1">
      <alignment horizontal="center"/>
    </xf>
    <xf numFmtId="0" fontId="6" fillId="0" borderId="18" xfId="0" applyFont="1" applyFill="1" applyBorder="1"/>
    <xf numFmtId="0" fontId="6" fillId="0" borderId="19" xfId="0" applyFont="1" applyFill="1" applyBorder="1"/>
    <xf numFmtId="0" fontId="6" fillId="0" borderId="19" xfId="0" applyFont="1" applyFill="1" applyBorder="1" applyAlignment="1">
      <alignment horizontal="center"/>
    </xf>
    <xf numFmtId="0" fontId="6" fillId="0" borderId="20" xfId="0" applyFont="1" applyFill="1" applyBorder="1"/>
    <xf numFmtId="0" fontId="6" fillId="0" borderId="21" xfId="0" applyFont="1" applyFill="1" applyBorder="1"/>
    <xf numFmtId="0" fontId="6" fillId="0" borderId="0" xfId="0" applyFont="1" applyFill="1" applyBorder="1"/>
    <xf numFmtId="0" fontId="6" fillId="0" borderId="0" xfId="0" applyFont="1" applyFill="1" applyBorder="1" applyAlignment="1">
      <alignment horizontal="center"/>
    </xf>
    <xf numFmtId="0" fontId="6" fillId="0" borderId="0" xfId="0" quotePrefix="1" applyFont="1" applyFill="1"/>
    <xf numFmtId="0" fontId="16" fillId="0" borderId="0" xfId="0" applyFont="1" applyFill="1"/>
    <xf numFmtId="0" fontId="6" fillId="0" borderId="22" xfId="0" applyFont="1" applyFill="1" applyBorder="1"/>
    <xf numFmtId="0" fontId="6" fillId="0" borderId="0" xfId="0" quotePrefix="1" applyFont="1" applyFill="1" applyBorder="1" applyAlignment="1">
      <alignment horizontal="left"/>
    </xf>
    <xf numFmtId="165" fontId="6" fillId="0" borderId="0" xfId="0" applyNumberFormat="1" applyFont="1" applyFill="1" applyBorder="1" applyAlignment="1">
      <alignment horizontal="left"/>
    </xf>
    <xf numFmtId="19" fontId="6" fillId="0" borderId="0" xfId="0" applyNumberFormat="1" applyFont="1" applyFill="1" applyBorder="1" applyAlignment="1">
      <alignment horizontal="left"/>
    </xf>
    <xf numFmtId="0" fontId="7" fillId="0" borderId="0" xfId="0" applyFont="1" applyFill="1" applyBorder="1"/>
    <xf numFmtId="0" fontId="6" fillId="0" borderId="0" xfId="0" applyFont="1" applyFill="1" applyBorder="1" applyAlignment="1">
      <alignment horizontal="left"/>
    </xf>
    <xf numFmtId="9" fontId="6" fillId="0" borderId="0" xfId="0" applyNumberFormat="1" applyFont="1" applyFill="1" applyBorder="1" applyAlignment="1">
      <alignment horizontal="left"/>
    </xf>
    <xf numFmtId="0" fontId="6" fillId="0" borderId="23" xfId="0" applyFont="1" applyFill="1" applyBorder="1"/>
    <xf numFmtId="0" fontId="6" fillId="0" borderId="24" xfId="0" applyFont="1" applyFill="1" applyBorder="1"/>
    <xf numFmtId="0" fontId="6" fillId="0" borderId="24" xfId="0" applyFont="1" applyFill="1" applyBorder="1" applyAlignment="1">
      <alignment horizontal="center"/>
    </xf>
    <xf numFmtId="0" fontId="6" fillId="0" borderId="25" xfId="0" applyFont="1" applyFill="1" applyBorder="1"/>
    <xf numFmtId="0" fontId="19" fillId="0" borderId="0" xfId="0" applyFont="1" applyFill="1" applyBorder="1"/>
    <xf numFmtId="0" fontId="19" fillId="0" borderId="0" xfId="0" applyFont="1" applyFill="1" applyBorder="1" applyAlignment="1">
      <alignment horizontal="right"/>
    </xf>
    <xf numFmtId="10" fontId="6" fillId="0" borderId="0" xfId="0" applyNumberFormat="1" applyFont="1" applyFill="1" applyBorder="1" applyAlignment="1">
      <alignment horizontal="right"/>
    </xf>
    <xf numFmtId="166" fontId="6" fillId="0" borderId="0" xfId="0" applyNumberFormat="1" applyFont="1" applyFill="1" applyBorder="1" applyAlignment="1">
      <alignment horizontal="right"/>
    </xf>
    <xf numFmtId="166" fontId="6" fillId="0" borderId="22" xfId="0" applyNumberFormat="1" applyFont="1" applyFill="1" applyBorder="1"/>
    <xf numFmtId="167" fontId="6" fillId="0" borderId="0" xfId="0" applyNumberFormat="1" applyFont="1" applyFill="1" applyBorder="1"/>
    <xf numFmtId="0" fontId="19" fillId="0" borderId="0" xfId="0" applyFont="1" applyFill="1" applyBorder="1" applyAlignment="1">
      <alignment horizontal="center"/>
    </xf>
    <xf numFmtId="10" fontId="6" fillId="0" borderId="0" xfId="0" applyNumberFormat="1" applyFont="1" applyFill="1" applyBorder="1" applyAlignment="1"/>
    <xf numFmtId="10" fontId="6" fillId="0" borderId="0" xfId="0" applyNumberFormat="1" applyFont="1" applyFill="1" applyBorder="1" applyAlignment="1">
      <alignment horizontal="center"/>
    </xf>
    <xf numFmtId="167" fontId="6" fillId="0" borderId="0" xfId="0" applyNumberFormat="1" applyFont="1" applyFill="1" applyBorder="1" applyAlignment="1">
      <alignment horizontal="center"/>
    </xf>
    <xf numFmtId="167" fontId="16" fillId="0" borderId="0" xfId="0" applyNumberFormat="1" applyFont="1" applyFill="1"/>
    <xf numFmtId="10" fontId="6" fillId="0" borderId="3" xfId="0" applyNumberFormat="1" applyFont="1" applyFill="1" applyBorder="1" applyAlignment="1"/>
    <xf numFmtId="10" fontId="6" fillId="0" borderId="0" xfId="0" applyNumberFormat="1" applyFont="1" applyFill="1" applyBorder="1"/>
    <xf numFmtId="167" fontId="6" fillId="0" borderId="3" xfId="0" applyNumberFormat="1" applyFont="1" applyFill="1" applyBorder="1" applyAlignment="1">
      <alignment horizontal="center"/>
    </xf>
    <xf numFmtId="0" fontId="16" fillId="0" borderId="18" xfId="0" applyFont="1" applyFill="1" applyBorder="1" applyAlignment="1" applyProtection="1">
      <alignment horizontal="left"/>
    </xf>
    <xf numFmtId="0" fontId="6" fillId="0" borderId="19" xfId="0" applyFont="1" applyFill="1" applyBorder="1" applyAlignment="1" applyProtection="1">
      <alignment horizontal="centerContinuous" wrapText="1"/>
    </xf>
    <xf numFmtId="0" fontId="6" fillId="0" borderId="20" xfId="0" applyFont="1" applyFill="1" applyBorder="1" applyAlignment="1" applyProtection="1">
      <alignment horizontal="centerContinuous" wrapText="1"/>
    </xf>
    <xf numFmtId="0" fontId="16" fillId="0" borderId="21" xfId="0" applyFont="1" applyFill="1" applyBorder="1" applyAlignment="1" applyProtection="1">
      <alignment horizontal="left"/>
    </xf>
    <xf numFmtId="0" fontId="6" fillId="0" borderId="0" xfId="0" applyFont="1" applyFill="1" applyBorder="1" applyAlignment="1" applyProtection="1">
      <alignment horizontal="centerContinuous" wrapText="1"/>
    </xf>
    <xf numFmtId="0" fontId="6" fillId="0" borderId="22" xfId="0" applyFont="1" applyFill="1" applyBorder="1" applyAlignment="1" applyProtection="1">
      <alignment horizontal="centerContinuous" wrapText="1"/>
    </xf>
    <xf numFmtId="0" fontId="16" fillId="0" borderId="23" xfId="0" applyFont="1" applyFill="1" applyBorder="1" applyAlignment="1" applyProtection="1">
      <alignment horizontal="left"/>
    </xf>
    <xf numFmtId="0" fontId="6" fillId="0" borderId="24" xfId="0" applyFont="1" applyFill="1" applyBorder="1" applyAlignment="1" applyProtection="1">
      <alignment horizontal="centerContinuous" wrapText="1"/>
    </xf>
    <xf numFmtId="0" fontId="6" fillId="0" borderId="25" xfId="0" applyFont="1" applyFill="1" applyBorder="1" applyAlignment="1" applyProtection="1">
      <alignment horizontal="centerContinuous" wrapText="1"/>
    </xf>
    <xf numFmtId="168" fontId="6" fillId="0" borderId="0" xfId="0" applyNumberFormat="1" applyFont="1" applyFill="1"/>
    <xf numFmtId="0" fontId="7" fillId="0" borderId="0" xfId="0" applyFont="1" applyFill="1" applyAlignment="1"/>
    <xf numFmtId="0" fontId="20" fillId="0" borderId="0" xfId="0" applyFont="1" applyFill="1" applyAlignment="1">
      <alignment horizontal="left"/>
    </xf>
    <xf numFmtId="169" fontId="18" fillId="0" borderId="0" xfId="0" applyNumberFormat="1" applyFont="1" applyFill="1" applyAlignment="1">
      <alignment horizontal="centerContinuous"/>
    </xf>
    <xf numFmtId="17" fontId="7" fillId="0" borderId="0" xfId="0" quotePrefix="1" applyNumberFormat="1" applyFont="1" applyFill="1" applyAlignment="1">
      <alignment horizontal="centerContinuous"/>
    </xf>
    <xf numFmtId="0" fontId="7" fillId="0" borderId="0" xfId="0" applyFont="1" applyFill="1" applyAlignment="1">
      <alignment horizontal="centerContinuous"/>
    </xf>
    <xf numFmtId="0" fontId="7" fillId="0" borderId="0" xfId="0" applyFont="1" applyFill="1" applyBorder="1" applyAlignment="1">
      <alignment horizontal="centerContinuous"/>
    </xf>
    <xf numFmtId="0" fontId="6" fillId="0" borderId="1" xfId="0" applyFont="1" applyFill="1" applyBorder="1"/>
    <xf numFmtId="0" fontId="7" fillId="0" borderId="1" xfId="0" applyFont="1" applyFill="1" applyBorder="1"/>
    <xf numFmtId="0" fontId="7" fillId="0" borderId="1" xfId="0" applyFont="1" applyFill="1" applyBorder="1" applyAlignment="1">
      <alignment horizontal="center"/>
    </xf>
    <xf numFmtId="0" fontId="16" fillId="0" borderId="0" xfId="0" applyFont="1" applyFill="1" applyBorder="1" applyAlignment="1">
      <alignment horizontal="center"/>
    </xf>
    <xf numFmtId="0" fontId="16" fillId="0" borderId="0" xfId="0" applyFont="1" applyFill="1" applyBorder="1"/>
    <xf numFmtId="0" fontId="16" fillId="0" borderId="0" xfId="0" applyFont="1" applyFill="1" applyAlignment="1">
      <alignment horizontal="center"/>
    </xf>
    <xf numFmtId="37" fontId="16" fillId="0" borderId="0" xfId="0" applyNumberFormat="1" applyFont="1" applyFill="1"/>
    <xf numFmtId="0" fontId="16" fillId="0" borderId="0" xfId="0" quotePrefix="1" applyFont="1" applyFill="1" applyAlignment="1">
      <alignment horizontal="left"/>
    </xf>
    <xf numFmtId="0" fontId="16" fillId="0" borderId="0" xfId="0" applyFont="1" applyFill="1" applyBorder="1" applyAlignment="1" applyProtection="1">
      <alignment horizontal="center"/>
      <protection locked="0"/>
    </xf>
    <xf numFmtId="37" fontId="16" fillId="0" borderId="0" xfId="0" applyNumberFormat="1" applyFont="1" applyFill="1" applyBorder="1"/>
    <xf numFmtId="0" fontId="16" fillId="0" borderId="0" xfId="0" applyFont="1" applyFill="1" applyAlignment="1" applyProtection="1">
      <alignment horizontal="center"/>
      <protection locked="0"/>
    </xf>
    <xf numFmtId="37" fontId="16" fillId="0" borderId="1" xfId="0" applyNumberFormat="1" applyFont="1" applyFill="1" applyBorder="1"/>
    <xf numFmtId="2" fontId="16" fillId="0" borderId="0" xfId="0" applyNumberFormat="1" applyFont="1" applyFill="1" applyAlignment="1" applyProtection="1">
      <alignment horizontal="center"/>
      <protection locked="0"/>
    </xf>
    <xf numFmtId="37" fontId="16" fillId="0" borderId="2" xfId="0" applyNumberFormat="1" applyFont="1" applyFill="1" applyBorder="1"/>
    <xf numFmtId="167" fontId="16" fillId="0" borderId="0" xfId="0" applyNumberFormat="1" applyFont="1" applyFill="1" applyBorder="1"/>
    <xf numFmtId="0" fontId="21" fillId="0" borderId="0" xfId="0" applyFont="1" applyFill="1" applyBorder="1"/>
    <xf numFmtId="0" fontId="21" fillId="0" borderId="0" xfId="0" applyFont="1" applyFill="1" applyBorder="1" applyAlignment="1" applyProtection="1">
      <alignment horizontal="center"/>
      <protection locked="0"/>
    </xf>
    <xf numFmtId="37" fontId="21" fillId="0" borderId="0" xfId="0" applyNumberFormat="1" applyFont="1" applyFill="1" applyBorder="1"/>
    <xf numFmtId="0" fontId="21" fillId="0" borderId="0" xfId="0" applyFont="1" applyFill="1" applyBorder="1" applyAlignment="1">
      <alignment horizontal="left"/>
    </xf>
    <xf numFmtId="17" fontId="21" fillId="0" borderId="0" xfId="0" quotePrefix="1" applyNumberFormat="1" applyFont="1" applyFill="1" applyBorder="1" applyAlignment="1">
      <alignment horizontal="centerContinuous"/>
    </xf>
    <xf numFmtId="0" fontId="21" fillId="0" borderId="0" xfId="0" applyFont="1" applyFill="1" applyBorder="1" applyAlignment="1">
      <alignment horizontal="centerContinuous"/>
    </xf>
    <xf numFmtId="0" fontId="21" fillId="0" borderId="0" xfId="0" applyFont="1" applyFill="1" applyBorder="1" applyAlignment="1">
      <alignment horizontal="center"/>
    </xf>
    <xf numFmtId="0" fontId="21" fillId="0" borderId="0" xfId="0" quotePrefix="1" applyFont="1" applyFill="1" applyBorder="1" applyAlignment="1">
      <alignment horizontal="center"/>
    </xf>
    <xf numFmtId="0" fontId="21" fillId="0" borderId="1" xfId="0" applyFont="1" applyFill="1" applyBorder="1"/>
    <xf numFmtId="0" fontId="21" fillId="0" borderId="1" xfId="0" applyFont="1" applyFill="1" applyBorder="1" applyAlignment="1">
      <alignment horizontal="left"/>
    </xf>
    <xf numFmtId="0" fontId="21" fillId="0" borderId="1" xfId="0" applyFont="1" applyFill="1" applyBorder="1" applyAlignment="1" applyProtection="1">
      <alignment horizontal="center"/>
      <protection locked="0"/>
    </xf>
    <xf numFmtId="0" fontId="21" fillId="0" borderId="1" xfId="0" applyFont="1" applyFill="1" applyBorder="1" applyAlignment="1">
      <alignment horizontal="center"/>
    </xf>
    <xf numFmtId="0" fontId="16" fillId="0" borderId="0" xfId="0" applyFont="1" applyFill="1" applyAlignment="1">
      <alignment horizontal="left"/>
    </xf>
    <xf numFmtId="0" fontId="21" fillId="0" borderId="0" xfId="0" applyFont="1" applyFill="1" applyAlignment="1">
      <alignment horizontal="left"/>
    </xf>
    <xf numFmtId="0" fontId="21" fillId="0" borderId="0" xfId="0" applyFont="1" applyFill="1" applyAlignment="1" applyProtection="1">
      <alignment horizontal="center"/>
      <protection locked="0"/>
    </xf>
    <xf numFmtId="0" fontId="22" fillId="0" borderId="0" xfId="0" applyFont="1" applyFill="1" applyAlignment="1">
      <alignment horizontal="left"/>
    </xf>
    <xf numFmtId="0" fontId="22" fillId="0" borderId="0" xfId="0" applyFont="1" applyFill="1"/>
    <xf numFmtId="0" fontId="22" fillId="0" borderId="0" xfId="0" quotePrefix="1" applyFont="1" applyFill="1" applyAlignment="1">
      <alignment horizontal="left"/>
    </xf>
    <xf numFmtId="0" fontId="22" fillId="0" borderId="0" xfId="0" applyFont="1" applyFill="1" applyAlignment="1" applyProtection="1">
      <alignment horizontal="center"/>
      <protection locked="0"/>
    </xf>
    <xf numFmtId="0" fontId="21" fillId="0" borderId="0" xfId="0" applyFont="1" applyFill="1"/>
    <xf numFmtId="0" fontId="16" fillId="0" borderId="0" xfId="0" applyFont="1" applyFill="1" applyAlignment="1">
      <alignment horizontal="left" indent="1"/>
    </xf>
    <xf numFmtId="0" fontId="16" fillId="0" borderId="0" xfId="0" quotePrefix="1" applyFont="1" applyFill="1" applyAlignment="1" applyProtection="1">
      <alignment horizontal="center"/>
      <protection locked="0"/>
    </xf>
    <xf numFmtId="1" fontId="16" fillId="0" borderId="0" xfId="0" applyNumberFormat="1" applyFont="1" applyFill="1" applyAlignment="1">
      <alignment horizontal="center"/>
    </xf>
    <xf numFmtId="0" fontId="23" fillId="0" borderId="0" xfId="0" applyFont="1" applyFill="1"/>
    <xf numFmtId="0" fontId="24" fillId="0" borderId="0" xfId="0" applyFont="1" applyFill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37" fontId="4" fillId="0" borderId="45" xfId="0" applyNumberFormat="1" applyFont="1" applyFill="1" applyBorder="1"/>
    <xf numFmtId="0" fontId="150" fillId="0" borderId="0" xfId="0" applyFont="1"/>
    <xf numFmtId="0" fontId="4" fillId="0" borderId="0" xfId="0" applyFont="1"/>
    <xf numFmtId="0" fontId="4" fillId="0" borderId="1" xfId="0" applyFont="1" applyBorder="1" applyAlignment="1">
      <alignment horizontal="centerContinuous"/>
    </xf>
    <xf numFmtId="0" fontId="4" fillId="0" borderId="0" xfId="0" applyFont="1" applyAlignment="1">
      <alignment horizontal="center"/>
    </xf>
    <xf numFmtId="0" fontId="151" fillId="0" borderId="0" xfId="0" applyFont="1" applyAlignment="1">
      <alignment horizontal="center"/>
    </xf>
    <xf numFmtId="164" fontId="4" fillId="0" borderId="0" xfId="1" applyNumberFormat="1" applyFont="1" applyBorder="1"/>
    <xf numFmtId="164" fontId="4" fillId="0" borderId="0" xfId="0" applyNumberFormat="1" applyFont="1" applyBorder="1"/>
    <xf numFmtId="0" fontId="4" fillId="0" borderId="0" xfId="0" quotePrefix="1" applyFont="1" applyFill="1" applyAlignment="1">
      <alignment horizontal="center"/>
    </xf>
    <xf numFmtId="164" fontId="4" fillId="0" borderId="0" xfId="1" applyNumberFormat="1" applyFont="1"/>
    <xf numFmtId="164" fontId="4" fillId="0" borderId="0" xfId="1" applyNumberFormat="1" applyFont="1" applyFill="1"/>
    <xf numFmtId="0" fontId="4" fillId="0" borderId="0" xfId="0" applyFont="1" applyFill="1"/>
    <xf numFmtId="0" fontId="4" fillId="0" borderId="0" xfId="0" applyFont="1" applyFill="1" applyAlignment="1">
      <alignment horizontal="center"/>
    </xf>
    <xf numFmtId="164" fontId="4" fillId="0" borderId="0" xfId="0" applyNumberFormat="1" applyFont="1" applyFill="1"/>
    <xf numFmtId="164" fontId="4" fillId="0" borderId="0" xfId="1" applyNumberFormat="1" applyFont="1" applyFill="1" applyBorder="1"/>
    <xf numFmtId="0" fontId="4" fillId="0" borderId="0" xfId="0" applyFont="1" applyFill="1" applyAlignment="1">
      <alignment horizontal="left" indent="3"/>
    </xf>
    <xf numFmtId="49" fontId="4" fillId="0" borderId="0" xfId="0" applyNumberFormat="1" applyFont="1" applyFill="1" applyAlignment="1">
      <alignment horizontal="left" indent="6"/>
    </xf>
    <xf numFmtId="49" fontId="4" fillId="0" borderId="0" xfId="0" applyNumberFormat="1" applyFont="1" applyFill="1" applyAlignment="1">
      <alignment horizontal="left" indent="3"/>
    </xf>
    <xf numFmtId="0" fontId="4" fillId="0" borderId="0" xfId="0" quotePrefix="1" applyFont="1" applyFill="1" applyBorder="1"/>
    <xf numFmtId="0" fontId="4" fillId="0" borderId="0" xfId="0" applyFont="1" applyFill="1" applyBorder="1"/>
    <xf numFmtId="164" fontId="4" fillId="0" borderId="3" xfId="0" applyNumberFormat="1" applyFont="1" applyFill="1" applyBorder="1"/>
    <xf numFmtId="0" fontId="4" fillId="0" borderId="0" xfId="0" applyFont="1" applyFill="1" applyBorder="1" applyAlignment="1">
      <alignment horizontal="center"/>
    </xf>
    <xf numFmtId="49" fontId="4" fillId="0" borderId="0" xfId="0" quotePrefix="1" applyNumberFormat="1" applyFont="1" applyFill="1" applyAlignment="1"/>
    <xf numFmtId="0" fontId="4" fillId="0" borderId="0" xfId="0" applyFont="1" applyFill="1" applyAlignment="1">
      <alignment horizontal="left" indent="4"/>
    </xf>
    <xf numFmtId="164" fontId="4" fillId="0" borderId="0" xfId="0" applyNumberFormat="1" applyFont="1" applyFill="1" applyBorder="1"/>
    <xf numFmtId="164" fontId="4" fillId="0" borderId="65" xfId="0" applyNumberFormat="1" applyFont="1" applyFill="1" applyBorder="1"/>
    <xf numFmtId="164" fontId="4" fillId="0" borderId="0" xfId="0" applyNumberFormat="1" applyFont="1" applyFill="1" applyAlignment="1">
      <alignment horizontal="center"/>
    </xf>
    <xf numFmtId="3" fontId="4" fillId="0" borderId="0" xfId="0" applyNumberFormat="1" applyFont="1" applyFill="1" applyBorder="1"/>
    <xf numFmtId="0" fontId="4" fillId="0" borderId="0" xfId="0" applyFont="1" applyFill="1" applyAlignment="1">
      <alignment horizontal="left"/>
    </xf>
    <xf numFmtId="0" fontId="4" fillId="0" borderId="1" xfId="0" applyFont="1" applyBorder="1" applyAlignment="1">
      <alignment horizontal="center"/>
    </xf>
    <xf numFmtId="164" fontId="4" fillId="0" borderId="1" xfId="1" applyNumberFormat="1" applyFont="1" applyFill="1" applyBorder="1"/>
    <xf numFmtId="37" fontId="16" fillId="0" borderId="65" xfId="0" applyNumberFormat="1" applyFont="1" applyFill="1" applyBorder="1"/>
    <xf numFmtId="37" fontId="16" fillId="0" borderId="66" xfId="0" applyNumberFormat="1" applyFont="1" applyFill="1" applyBorder="1"/>
    <xf numFmtId="0" fontId="16" fillId="0" borderId="66" xfId="0" applyFont="1" applyFill="1" applyBorder="1"/>
    <xf numFmtId="164" fontId="16" fillId="0" borderId="65" xfId="2" applyNumberFormat="1" applyFont="1" applyFill="1" applyBorder="1"/>
    <xf numFmtId="164" fontId="16" fillId="0" borderId="0" xfId="2" applyNumberFormat="1" applyFont="1" applyFill="1" applyAlignment="1">
      <alignment horizontal="center"/>
    </xf>
    <xf numFmtId="164" fontId="16" fillId="0" borderId="65" xfId="2" quotePrefix="1" applyNumberFormat="1" applyFont="1" applyFill="1" applyBorder="1" applyAlignment="1">
      <alignment horizontal="left"/>
    </xf>
    <xf numFmtId="164" fontId="16" fillId="0" borderId="0" xfId="2" applyNumberFormat="1" applyFont="1" applyFill="1" applyBorder="1" applyAlignment="1">
      <alignment horizontal="centerContinuous"/>
    </xf>
    <xf numFmtId="164" fontId="16" fillId="0" borderId="0" xfId="2" applyNumberFormat="1" applyFont="1" applyFill="1" applyBorder="1" applyAlignment="1">
      <alignment horizontal="center"/>
    </xf>
    <xf numFmtId="0" fontId="16" fillId="0" borderId="1" xfId="0" applyFont="1" applyFill="1" applyBorder="1" applyAlignment="1" applyProtection="1">
      <alignment horizontal="center"/>
      <protection locked="0"/>
    </xf>
    <xf numFmtId="0" fontId="152" fillId="0" borderId="0" xfId="0" applyFont="1" applyFill="1" applyAlignment="1" applyProtection="1">
      <alignment horizontal="center"/>
      <protection locked="0"/>
    </xf>
    <xf numFmtId="164" fontId="152" fillId="0" borderId="0" xfId="2" applyNumberFormat="1" applyFont="1" applyFill="1" applyAlignment="1">
      <alignment horizontal="center"/>
    </xf>
    <xf numFmtId="164" fontId="152" fillId="0" borderId="0" xfId="2" applyNumberFormat="1" applyFont="1" applyFill="1"/>
    <xf numFmtId="164" fontId="21" fillId="0" borderId="65" xfId="2" applyNumberFormat="1" applyFont="1" applyFill="1" applyBorder="1"/>
    <xf numFmtId="164" fontId="16" fillId="0" borderId="66" xfId="2" applyNumberFormat="1" applyFont="1" applyFill="1" applyBorder="1"/>
    <xf numFmtId="0" fontId="0" fillId="41" borderId="0" xfId="0" applyFill="1"/>
    <xf numFmtId="0" fontId="72" fillId="0" borderId="0" xfId="0" applyFont="1"/>
    <xf numFmtId="0" fontId="43" fillId="38" borderId="0" xfId="528" quotePrefix="1" applyNumberFormat="1" applyProtection="1">
      <alignment horizontal="left"/>
      <protection locked="0"/>
    </xf>
    <xf numFmtId="164" fontId="0" fillId="0" borderId="0" xfId="2" applyNumberFormat="1" applyFont="1"/>
    <xf numFmtId="37" fontId="5" fillId="0" borderId="0" xfId="0" applyNumberFormat="1" applyFont="1" applyBorder="1" applyAlignment="1">
      <alignment horizontal="center"/>
    </xf>
    <xf numFmtId="37" fontId="5" fillId="0" borderId="0" xfId="0" applyNumberFormat="1" applyFont="1" applyFill="1" applyBorder="1"/>
    <xf numFmtId="37" fontId="4" fillId="0" borderId="0" xfId="0" applyNumberFormat="1" applyFont="1" applyFill="1" applyBorder="1" applyAlignment="1">
      <alignment horizontal="centerContinuous"/>
    </xf>
    <xf numFmtId="0" fontId="4" fillId="0" borderId="0" xfId="0" applyFont="1" applyAlignment="1">
      <alignment horizontal="left" indent="3"/>
    </xf>
    <xf numFmtId="37" fontId="6" fillId="0" borderId="0" xfId="0" applyNumberFormat="1" applyFont="1" applyFill="1" applyBorder="1" applyAlignment="1">
      <alignment horizontal="center"/>
    </xf>
    <xf numFmtId="37" fontId="6" fillId="0" borderId="0" xfId="0" applyNumberFormat="1" applyFont="1" applyFill="1" applyBorder="1"/>
    <xf numFmtId="37" fontId="4" fillId="0" borderId="0" xfId="0" applyNumberFormat="1" applyFont="1" applyFill="1" applyBorder="1" applyAlignment="1">
      <alignment horizontal="left" indent="5"/>
    </xf>
    <xf numFmtId="0" fontId="6" fillId="0" borderId="0" xfId="0" applyFont="1" applyFill="1" applyAlignment="1">
      <alignment horizontal="left" indent="3"/>
    </xf>
    <xf numFmtId="0" fontId="6" fillId="0" borderId="0" xfId="0" applyFont="1" applyFill="1" applyAlignment="1">
      <alignment horizontal="left" indent="5"/>
    </xf>
    <xf numFmtId="167" fontId="6" fillId="0" borderId="0" xfId="0" applyNumberFormat="1" applyFont="1" applyFill="1" applyBorder="1" applyAlignment="1">
      <alignment horizontal="right"/>
    </xf>
    <xf numFmtId="164" fontId="56" fillId="0" borderId="0" xfId="2" applyNumberFormat="1" applyFont="1" applyFill="1"/>
    <xf numFmtId="164" fontId="56" fillId="0" borderId="0" xfId="0" applyNumberFormat="1" applyFont="1" applyFill="1" applyAlignment="1" applyProtection="1">
      <alignment horizontal="center"/>
      <protection locked="0"/>
    </xf>
    <xf numFmtId="164" fontId="56" fillId="0" borderId="0" xfId="0" applyNumberFormat="1" applyFont="1" applyFill="1"/>
    <xf numFmtId="0" fontId="21" fillId="0" borderId="0" xfId="0" applyFont="1" applyFill="1" applyBorder="1" applyAlignment="1" applyProtection="1">
      <alignment horizontal="centerContinuous"/>
      <protection locked="0"/>
    </xf>
    <xf numFmtId="0" fontId="0" fillId="40" borderId="0" xfId="0" applyFill="1" applyBorder="1"/>
    <xf numFmtId="0" fontId="0" fillId="40" borderId="0" xfId="0" applyNumberFormat="1" applyFill="1" applyBorder="1" applyProtection="1">
      <protection locked="0"/>
    </xf>
    <xf numFmtId="0" fontId="43" fillId="40" borderId="0" xfId="0" applyFont="1" applyFill="1"/>
    <xf numFmtId="0" fontId="0" fillId="40" borderId="0" xfId="0" applyFill="1"/>
    <xf numFmtId="0" fontId="49" fillId="40" borderId="0" xfId="0" applyFont="1" applyFill="1"/>
    <xf numFmtId="0" fontId="0" fillId="0" borderId="0" xfId="0" applyNumberFormat="1" applyProtection="1">
      <protection locked="0"/>
    </xf>
    <xf numFmtId="0" fontId="6" fillId="40" borderId="0" xfId="0" applyFont="1" applyFill="1"/>
    <xf numFmtId="0" fontId="0" fillId="40" borderId="0" xfId="0" quotePrefix="1" applyNumberFormat="1" applyFill="1" applyBorder="1" applyProtection="1">
      <protection locked="0"/>
    </xf>
    <xf numFmtId="0" fontId="0" fillId="0" borderId="0" xfId="0" quotePrefix="1" applyNumberFormat="1" applyProtection="1">
      <protection locked="0"/>
    </xf>
    <xf numFmtId="194" fontId="0" fillId="0" borderId="0" xfId="0" quotePrefix="1" applyNumberFormat="1" applyProtection="1">
      <protection locked="0"/>
    </xf>
    <xf numFmtId="195" fontId="0" fillId="0" borderId="0" xfId="0" quotePrefix="1" applyNumberFormat="1" applyProtection="1">
      <protection locked="0"/>
    </xf>
    <xf numFmtId="0" fontId="159" fillId="102" borderId="71" xfId="37862" quotePrefix="1" applyNumberFormat="1" applyBorder="1" applyAlignment="1"/>
    <xf numFmtId="0" fontId="159" fillId="102" borderId="71" xfId="37862" applyNumberFormat="1" applyBorder="1" applyAlignment="1"/>
    <xf numFmtId="0" fontId="160" fillId="103" borderId="71" xfId="37863" quotePrefix="1" applyNumberFormat="1" applyBorder="1" applyAlignment="1"/>
    <xf numFmtId="0" fontId="160" fillId="103" borderId="71" xfId="37863" quotePrefix="1" applyNumberFormat="1" applyBorder="1" applyAlignment="1">
      <alignment horizontal="right"/>
    </xf>
    <xf numFmtId="0" fontId="160" fillId="103" borderId="71" xfId="37863" quotePrefix="1" applyNumberFormat="1" applyAlignment="1"/>
    <xf numFmtId="164" fontId="160" fillId="0" borderId="72" xfId="2" applyNumberFormat="1" applyFont="1" applyBorder="1" applyAlignment="1">
      <alignment horizontal="right" vertical="center"/>
    </xf>
    <xf numFmtId="0" fontId="159" fillId="103" borderId="0" xfId="37863" quotePrefix="1" applyNumberFormat="1" applyFont="1" applyBorder="1" applyAlignment="1"/>
    <xf numFmtId="0" fontId="160" fillId="103" borderId="0" xfId="37863" quotePrefix="1" applyNumberFormat="1" applyBorder="1" applyAlignment="1"/>
    <xf numFmtId="164" fontId="160" fillId="0" borderId="0" xfId="2" applyNumberFormat="1" applyFont="1" applyBorder="1" applyAlignment="1">
      <alignment horizontal="right" vertical="center"/>
    </xf>
    <xf numFmtId="197" fontId="0" fillId="0" borderId="0" xfId="0" applyNumberFormat="1"/>
    <xf numFmtId="0" fontId="6" fillId="41" borderId="0" xfId="0" applyFont="1" applyFill="1" applyAlignment="1">
      <alignment horizontal="right"/>
    </xf>
    <xf numFmtId="164" fontId="0" fillId="41" borderId="0" xfId="0" applyNumberFormat="1" applyFill="1"/>
    <xf numFmtId="164" fontId="6" fillId="0" borderId="0" xfId="1" applyNumberFormat="1" applyFont="1" applyFill="1"/>
    <xf numFmtId="0" fontId="6" fillId="0" borderId="0" xfId="0" quotePrefix="1" applyFont="1" applyFill="1" applyAlignment="1">
      <alignment horizontal="center"/>
    </xf>
    <xf numFmtId="164" fontId="4" fillId="0" borderId="16" xfId="1" applyNumberFormat="1" applyFont="1" applyFill="1" applyBorder="1"/>
    <xf numFmtId="164" fontId="4" fillId="0" borderId="3" xfId="1" applyNumberFormat="1" applyFont="1" applyFill="1" applyBorder="1"/>
    <xf numFmtId="197" fontId="160" fillId="0" borderId="72" xfId="37864" applyNumberFormat="1">
      <alignment horizontal="right" vertical="center"/>
    </xf>
    <xf numFmtId="197" fontId="160" fillId="0" borderId="76" xfId="37864" applyNumberFormat="1" applyBorder="1">
      <alignment horizontal="right" vertical="center"/>
    </xf>
    <xf numFmtId="0" fontId="159" fillId="102" borderId="77" xfId="37865" quotePrefix="1" applyNumberFormat="1" applyBorder="1" applyAlignment="1"/>
    <xf numFmtId="0" fontId="159" fillId="102" borderId="78" xfId="37865" applyNumberFormat="1" applyBorder="1" applyAlignment="1"/>
    <xf numFmtId="0" fontId="159" fillId="102" borderId="79" xfId="37865" applyNumberFormat="1" applyBorder="1" applyAlignment="1"/>
    <xf numFmtId="197" fontId="159" fillId="0" borderId="78" xfId="37866" applyNumberFormat="1" applyBorder="1">
      <alignment horizontal="right" vertical="center"/>
    </xf>
    <xf numFmtId="197" fontId="159" fillId="0" borderId="79" xfId="37866" applyNumberFormat="1" applyBorder="1">
      <alignment horizontal="right" vertical="center"/>
    </xf>
    <xf numFmtId="0" fontId="159" fillId="102" borderId="80" xfId="37865" quotePrefix="1" applyNumberFormat="1" applyBorder="1" applyAlignment="1"/>
    <xf numFmtId="197" fontId="159" fillId="0" borderId="73" xfId="37866" applyNumberFormat="1">
      <alignment horizontal="right" vertical="center"/>
    </xf>
    <xf numFmtId="197" fontId="159" fillId="0" borderId="80" xfId="37866" applyNumberFormat="1" applyBorder="1">
      <alignment horizontal="right" vertical="center"/>
    </xf>
    <xf numFmtId="0" fontId="159" fillId="102" borderId="73" xfId="37865" quotePrefix="1" applyNumberFormat="1" applyAlignment="1"/>
    <xf numFmtId="0" fontId="159" fillId="102" borderId="73" xfId="37865" applyNumberFormat="1" applyAlignment="1"/>
    <xf numFmtId="0" fontId="159" fillId="102" borderId="80" xfId="37865" applyNumberFormat="1" applyBorder="1" applyAlignment="1"/>
    <xf numFmtId="0" fontId="7" fillId="102" borderId="67" xfId="37862" quotePrefix="1" applyNumberFormat="1" applyFont="1" applyBorder="1" applyAlignment="1"/>
    <xf numFmtId="0" fontId="7" fillId="102" borderId="67" xfId="37862" applyNumberFormat="1" applyFont="1" applyBorder="1" applyAlignment="1"/>
    <xf numFmtId="0" fontId="7" fillId="103" borderId="67" xfId="37863" quotePrefix="1" applyNumberFormat="1" applyFont="1" applyBorder="1" applyAlignment="1"/>
    <xf numFmtId="0" fontId="6" fillId="0" borderId="67" xfId="37863" quotePrefix="1" applyNumberFormat="1" applyFont="1" applyFill="1" applyBorder="1" applyAlignment="1"/>
    <xf numFmtId="198" fontId="6" fillId="0" borderId="67" xfId="37864" applyNumberFormat="1" applyFont="1" applyBorder="1">
      <alignment horizontal="right" vertical="center"/>
    </xf>
    <xf numFmtId="198" fontId="0" fillId="40" borderId="67" xfId="0" applyNumberFormat="1" applyFill="1" applyBorder="1"/>
    <xf numFmtId="198" fontId="7" fillId="0" borderId="81" xfId="37863" quotePrefix="1" applyNumberFormat="1" applyFont="1" applyFill="1" applyBorder="1" applyAlignment="1"/>
    <xf numFmtId="0" fontId="7" fillId="0" borderId="81" xfId="37863" quotePrefix="1" applyNumberFormat="1" applyFont="1" applyFill="1" applyBorder="1" applyAlignment="1"/>
    <xf numFmtId="198" fontId="7" fillId="0" borderId="81" xfId="37864" applyNumberFormat="1" applyFont="1" applyBorder="1">
      <alignment horizontal="right" vertical="center"/>
    </xf>
    <xf numFmtId="198" fontId="7" fillId="40" borderId="81" xfId="0" applyNumberFormat="1" applyFont="1" applyFill="1" applyBorder="1"/>
    <xf numFmtId="0" fontId="6" fillId="0" borderId="26" xfId="37863" quotePrefix="1" applyNumberFormat="1" applyFont="1" applyFill="1" applyBorder="1" applyAlignment="1"/>
    <xf numFmtId="198" fontId="6" fillId="0" borderId="26" xfId="37864" applyNumberFormat="1" applyFont="1" applyBorder="1">
      <alignment horizontal="right" vertical="center"/>
    </xf>
    <xf numFmtId="198" fontId="0" fillId="40" borderId="26" xfId="0" applyNumberFormat="1" applyFill="1" applyBorder="1"/>
    <xf numFmtId="0" fontId="7" fillId="0" borderId="82" xfId="37863" quotePrefix="1" applyNumberFormat="1" applyFont="1" applyFill="1" applyBorder="1" applyAlignment="1"/>
    <xf numFmtId="198" fontId="7" fillId="0" borderId="82" xfId="37864" applyNumberFormat="1" applyFont="1" applyBorder="1">
      <alignment horizontal="right" vertical="center"/>
    </xf>
    <xf numFmtId="198" fontId="7" fillId="40" borderId="82" xfId="0" applyNumberFormat="1" applyFont="1" applyFill="1" applyBorder="1"/>
    <xf numFmtId="198" fontId="0" fillId="0" borderId="0" xfId="0" applyNumberFormat="1"/>
    <xf numFmtId="199" fontId="0" fillId="0" borderId="0" xfId="0" applyNumberFormat="1"/>
    <xf numFmtId="200" fontId="4" fillId="0" borderId="0" xfId="1" applyNumberFormat="1" applyFont="1" applyFill="1"/>
    <xf numFmtId="37" fontId="5" fillId="0" borderId="67" xfId="0" applyNumberFormat="1" applyFont="1" applyFill="1" applyBorder="1"/>
    <xf numFmtId="37" fontId="4" fillId="0" borderId="68" xfId="0" applyNumberFormat="1" applyFont="1" applyFill="1" applyBorder="1" applyAlignment="1">
      <alignment horizontal="centerContinuous"/>
    </xf>
    <xf numFmtId="37" fontId="4" fillId="0" borderId="69" xfId="0" applyNumberFormat="1" applyFont="1" applyFill="1" applyBorder="1" applyAlignment="1">
      <alignment horizontal="centerContinuous"/>
    </xf>
    <xf numFmtId="37" fontId="5" fillId="0" borderId="68" xfId="0" applyNumberFormat="1" applyFont="1" applyFill="1" applyBorder="1" applyAlignment="1">
      <alignment horizontal="centerContinuous"/>
    </xf>
    <xf numFmtId="37" fontId="17" fillId="0" borderId="70" xfId="0" applyNumberFormat="1" applyFont="1" applyFill="1" applyBorder="1" applyAlignment="1">
      <alignment horizontal="center"/>
    </xf>
    <xf numFmtId="37" fontId="13" fillId="0" borderId="70" xfId="0" applyNumberFormat="1" applyFont="1" applyFill="1" applyBorder="1" applyAlignment="1">
      <alignment horizontal="center"/>
    </xf>
    <xf numFmtId="37" fontId="8" fillId="0" borderId="70" xfId="0" applyNumberFormat="1" applyFont="1" applyFill="1" applyBorder="1" applyAlignment="1">
      <alignment horizontal="center"/>
    </xf>
    <xf numFmtId="37" fontId="17" fillId="0" borderId="12" xfId="0" applyNumberFormat="1" applyFont="1" applyFill="1" applyBorder="1" applyAlignment="1">
      <alignment horizontal="center"/>
    </xf>
    <xf numFmtId="37" fontId="17" fillId="0" borderId="14" xfId="0" applyNumberFormat="1" applyFont="1" applyFill="1" applyBorder="1" applyAlignment="1">
      <alignment horizontal="center"/>
    </xf>
    <xf numFmtId="37" fontId="6" fillId="0" borderId="9" xfId="0" applyNumberFormat="1" applyFont="1" applyFill="1" applyBorder="1"/>
    <xf numFmtId="37" fontId="5" fillId="0" borderId="65" xfId="0" applyNumberFormat="1" applyFont="1" applyFill="1" applyBorder="1"/>
    <xf numFmtId="37" fontId="4" fillId="0" borderId="69" xfId="0" applyNumberFormat="1" applyFont="1" applyFill="1" applyBorder="1"/>
    <xf numFmtId="37" fontId="5" fillId="0" borderId="69" xfId="0" applyNumberFormat="1" applyFont="1" applyFill="1" applyBorder="1"/>
    <xf numFmtId="37" fontId="5" fillId="0" borderId="68" xfId="0" applyNumberFormat="1" applyFont="1" applyFill="1" applyBorder="1"/>
    <xf numFmtId="37" fontId="4" fillId="0" borderId="83" xfId="0" applyNumberFormat="1" applyFont="1" applyFill="1" applyBorder="1" applyAlignment="1">
      <alignment horizontal="centerContinuous"/>
    </xf>
    <xf numFmtId="37" fontId="4" fillId="0" borderId="70" xfId="0" applyNumberFormat="1" applyFont="1" applyFill="1" applyBorder="1"/>
    <xf numFmtId="37" fontId="17" fillId="0" borderId="10" xfId="0" applyNumberFormat="1" applyFont="1" applyFill="1" applyBorder="1" applyAlignment="1">
      <alignment horizontal="center"/>
    </xf>
    <xf numFmtId="37" fontId="4" fillId="0" borderId="85" xfId="0" applyNumberFormat="1" applyFont="1" applyFill="1" applyBorder="1"/>
    <xf numFmtId="37" fontId="17" fillId="0" borderId="11" xfId="0" applyNumberFormat="1" applyFont="1" applyFill="1" applyBorder="1" applyAlignment="1">
      <alignment horizontal="center"/>
    </xf>
    <xf numFmtId="37" fontId="4" fillId="0" borderId="63" xfId="0" applyNumberFormat="1" applyFont="1" applyFill="1" applyBorder="1"/>
    <xf numFmtId="37" fontId="17" fillId="0" borderId="13" xfId="0" applyNumberFormat="1" applyFont="1" applyFill="1" applyBorder="1" applyAlignment="1">
      <alignment horizontal="center"/>
    </xf>
    <xf numFmtId="37" fontId="4" fillId="0" borderId="26" xfId="0" applyNumberFormat="1" applyFont="1" applyFill="1" applyBorder="1"/>
    <xf numFmtId="37" fontId="5" fillId="0" borderId="70" xfId="0" applyNumberFormat="1" applyFont="1" applyFill="1" applyBorder="1"/>
    <xf numFmtId="37" fontId="4" fillId="0" borderId="84" xfId="0" applyNumberFormat="1" applyFont="1" applyFill="1" applyBorder="1"/>
    <xf numFmtId="37" fontId="4" fillId="0" borderId="65" xfId="0" applyNumberFormat="1" applyFont="1" applyFill="1" applyBorder="1"/>
    <xf numFmtId="37" fontId="14" fillId="0" borderId="68" xfId="0" applyNumberFormat="1" applyFont="1" applyFill="1" applyBorder="1"/>
    <xf numFmtId="164" fontId="169" fillId="0" borderId="5" xfId="1" applyNumberFormat="1" applyFont="1" applyFill="1" applyBorder="1"/>
    <xf numFmtId="164" fontId="6" fillId="0" borderId="7" xfId="1" applyNumberFormat="1" applyFont="1" applyFill="1" applyBorder="1"/>
    <xf numFmtId="37" fontId="5" fillId="0" borderId="0" xfId="0" applyNumberFormat="1" applyFont="1" applyFill="1" applyBorder="1" applyAlignment="1">
      <alignment horizontal="center" vertical="center" textRotation="90"/>
    </xf>
  </cellXfs>
  <cellStyles count="37890">
    <cellStyle name="20% - Accent1" xfId="37785" builtinId="30" customBuiltin="1"/>
    <cellStyle name="20% - Accent1 2" xfId="275"/>
    <cellStyle name="20% - Accent1 2 10" xfId="545"/>
    <cellStyle name="20% - Accent1 2 10 2" xfId="546"/>
    <cellStyle name="20% - Accent1 2 10 2 2" xfId="547"/>
    <cellStyle name="20% - Accent1 2 10 3" xfId="548"/>
    <cellStyle name="20% - Accent1 2 10 3 2" xfId="549"/>
    <cellStyle name="20% - Accent1 2 10 4" xfId="550"/>
    <cellStyle name="20% - Accent1 2 10 5" xfId="551"/>
    <cellStyle name="20% - Accent1 2 10 6" xfId="552"/>
    <cellStyle name="20% - Accent1 2 10 7" xfId="553"/>
    <cellStyle name="20% - Accent1 2 11" xfId="554"/>
    <cellStyle name="20% - Accent1 2 11 2" xfId="555"/>
    <cellStyle name="20% - Accent1 2 11 2 2" xfId="556"/>
    <cellStyle name="20% - Accent1 2 11 3" xfId="557"/>
    <cellStyle name="20% - Accent1 2 11 3 2" xfId="558"/>
    <cellStyle name="20% - Accent1 2 11 4" xfId="559"/>
    <cellStyle name="20% - Accent1 2 11 5" xfId="560"/>
    <cellStyle name="20% - Accent1 2 11 6" xfId="561"/>
    <cellStyle name="20% - Accent1 2 11 7" xfId="562"/>
    <cellStyle name="20% - Accent1 2 12" xfId="563"/>
    <cellStyle name="20% - Accent1 2 12 2" xfId="564"/>
    <cellStyle name="20% - Accent1 2 12 2 2" xfId="565"/>
    <cellStyle name="20% - Accent1 2 12 3" xfId="566"/>
    <cellStyle name="20% - Accent1 2 12 3 2" xfId="567"/>
    <cellStyle name="20% - Accent1 2 12 4" xfId="568"/>
    <cellStyle name="20% - Accent1 2 12 5" xfId="569"/>
    <cellStyle name="20% - Accent1 2 12 6" xfId="570"/>
    <cellStyle name="20% - Accent1 2 12 7" xfId="571"/>
    <cellStyle name="20% - Accent1 2 13" xfId="572"/>
    <cellStyle name="20% - Accent1 2 13 2" xfId="573"/>
    <cellStyle name="20% - Accent1 2 14" xfId="574"/>
    <cellStyle name="20% - Accent1 2 15" xfId="575"/>
    <cellStyle name="20% - Accent1 2 16" xfId="576"/>
    <cellStyle name="20% - Accent1 2 17" xfId="577"/>
    <cellStyle name="20% - Accent1 2 18" xfId="578"/>
    <cellStyle name="20% - Accent1 2 19" xfId="579"/>
    <cellStyle name="20% - Accent1 2 2" xfId="580"/>
    <cellStyle name="20% - Accent1 2 2 10" xfId="581"/>
    <cellStyle name="20% - Accent1 2 2 11" xfId="582"/>
    <cellStyle name="20% - Accent1 2 2 12" xfId="583"/>
    <cellStyle name="20% - Accent1 2 2 13" xfId="584"/>
    <cellStyle name="20% - Accent1 2 2 14" xfId="585"/>
    <cellStyle name="20% - Accent1 2 2 2" xfId="586"/>
    <cellStyle name="20% - Accent1 2 2 2 10" xfId="587"/>
    <cellStyle name="20% - Accent1 2 2 2 11" xfId="588"/>
    <cellStyle name="20% - Accent1 2 2 2 2" xfId="589"/>
    <cellStyle name="20% - Accent1 2 2 2 2 10" xfId="590"/>
    <cellStyle name="20% - Accent1 2 2 2 2 2" xfId="591"/>
    <cellStyle name="20% - Accent1 2 2 2 2 2 2" xfId="592"/>
    <cellStyle name="20% - Accent1 2 2 2 2 2 2 2" xfId="593"/>
    <cellStyle name="20% - Accent1 2 2 2 2 2 3" xfId="594"/>
    <cellStyle name="20% - Accent1 2 2 2 2 2 3 2" xfId="595"/>
    <cellStyle name="20% - Accent1 2 2 2 2 2 4" xfId="596"/>
    <cellStyle name="20% - Accent1 2 2 2 2 2 5" xfId="597"/>
    <cellStyle name="20% - Accent1 2 2 2 2 2 6" xfId="598"/>
    <cellStyle name="20% - Accent1 2 2 2 2 2 7" xfId="599"/>
    <cellStyle name="20% - Accent1 2 2 2 2 3" xfId="600"/>
    <cellStyle name="20% - Accent1 2 2 2 2 3 2" xfId="601"/>
    <cellStyle name="20% - Accent1 2 2 2 2 3 2 2" xfId="602"/>
    <cellStyle name="20% - Accent1 2 2 2 2 3 3" xfId="603"/>
    <cellStyle name="20% - Accent1 2 2 2 2 3 3 2" xfId="604"/>
    <cellStyle name="20% - Accent1 2 2 2 2 3 4" xfId="605"/>
    <cellStyle name="20% - Accent1 2 2 2 2 3 5" xfId="606"/>
    <cellStyle name="20% - Accent1 2 2 2 2 3 6" xfId="607"/>
    <cellStyle name="20% - Accent1 2 2 2 2 3 7" xfId="608"/>
    <cellStyle name="20% - Accent1 2 2 2 2 4" xfId="609"/>
    <cellStyle name="20% - Accent1 2 2 2 2 4 2" xfId="610"/>
    <cellStyle name="20% - Accent1 2 2 2 2 4 2 2" xfId="611"/>
    <cellStyle name="20% - Accent1 2 2 2 2 4 3" xfId="612"/>
    <cellStyle name="20% - Accent1 2 2 2 2 4 3 2" xfId="613"/>
    <cellStyle name="20% - Accent1 2 2 2 2 4 4" xfId="614"/>
    <cellStyle name="20% - Accent1 2 2 2 2 4 5" xfId="615"/>
    <cellStyle name="20% - Accent1 2 2 2 2 4 6" xfId="616"/>
    <cellStyle name="20% - Accent1 2 2 2 2 4 7" xfId="617"/>
    <cellStyle name="20% - Accent1 2 2 2 2 5" xfId="618"/>
    <cellStyle name="20% - Accent1 2 2 2 2 5 2" xfId="619"/>
    <cellStyle name="20% - Accent1 2 2 2 2 6" xfId="620"/>
    <cellStyle name="20% - Accent1 2 2 2 2 6 2" xfId="621"/>
    <cellStyle name="20% - Accent1 2 2 2 2 7" xfId="622"/>
    <cellStyle name="20% - Accent1 2 2 2 2 8" xfId="623"/>
    <cellStyle name="20% - Accent1 2 2 2 2 9" xfId="624"/>
    <cellStyle name="20% - Accent1 2 2 2 3" xfId="625"/>
    <cellStyle name="20% - Accent1 2 2 2 3 2" xfId="626"/>
    <cellStyle name="20% - Accent1 2 2 2 3 2 2" xfId="627"/>
    <cellStyle name="20% - Accent1 2 2 2 3 3" xfId="628"/>
    <cellStyle name="20% - Accent1 2 2 2 3 3 2" xfId="629"/>
    <cellStyle name="20% - Accent1 2 2 2 3 4" xfId="630"/>
    <cellStyle name="20% - Accent1 2 2 2 3 5" xfId="631"/>
    <cellStyle name="20% - Accent1 2 2 2 3 6" xfId="632"/>
    <cellStyle name="20% - Accent1 2 2 2 3 7" xfId="633"/>
    <cellStyle name="20% - Accent1 2 2 2 4" xfId="634"/>
    <cellStyle name="20% - Accent1 2 2 2 4 2" xfId="635"/>
    <cellStyle name="20% - Accent1 2 2 2 4 2 2" xfId="636"/>
    <cellStyle name="20% - Accent1 2 2 2 4 3" xfId="637"/>
    <cellStyle name="20% - Accent1 2 2 2 4 3 2" xfId="638"/>
    <cellStyle name="20% - Accent1 2 2 2 4 4" xfId="639"/>
    <cellStyle name="20% - Accent1 2 2 2 4 5" xfId="640"/>
    <cellStyle name="20% - Accent1 2 2 2 4 6" xfId="641"/>
    <cellStyle name="20% - Accent1 2 2 2 4 7" xfId="642"/>
    <cellStyle name="20% - Accent1 2 2 2 5" xfId="643"/>
    <cellStyle name="20% - Accent1 2 2 2 5 2" xfId="644"/>
    <cellStyle name="20% - Accent1 2 2 2 5 2 2" xfId="645"/>
    <cellStyle name="20% - Accent1 2 2 2 5 3" xfId="646"/>
    <cellStyle name="20% - Accent1 2 2 2 5 3 2" xfId="647"/>
    <cellStyle name="20% - Accent1 2 2 2 5 4" xfId="648"/>
    <cellStyle name="20% - Accent1 2 2 2 5 5" xfId="649"/>
    <cellStyle name="20% - Accent1 2 2 2 5 6" xfId="650"/>
    <cellStyle name="20% - Accent1 2 2 2 5 7" xfId="651"/>
    <cellStyle name="20% - Accent1 2 2 2 6" xfId="652"/>
    <cellStyle name="20% - Accent1 2 2 2 6 2" xfId="653"/>
    <cellStyle name="20% - Accent1 2 2 2 7" xfId="654"/>
    <cellStyle name="20% - Accent1 2 2 2 7 2" xfId="655"/>
    <cellStyle name="20% - Accent1 2 2 2 8" xfId="656"/>
    <cellStyle name="20% - Accent1 2 2 2 9" xfId="657"/>
    <cellStyle name="20% - Accent1 2 2 3" xfId="658"/>
    <cellStyle name="20% - Accent1 2 2 3 10" xfId="659"/>
    <cellStyle name="20% - Accent1 2 2 3 11" xfId="660"/>
    <cellStyle name="20% - Accent1 2 2 3 2" xfId="661"/>
    <cellStyle name="20% - Accent1 2 2 3 2 10" xfId="662"/>
    <cellStyle name="20% - Accent1 2 2 3 2 2" xfId="663"/>
    <cellStyle name="20% - Accent1 2 2 3 2 2 2" xfId="664"/>
    <cellStyle name="20% - Accent1 2 2 3 2 2 2 2" xfId="665"/>
    <cellStyle name="20% - Accent1 2 2 3 2 2 3" xfId="666"/>
    <cellStyle name="20% - Accent1 2 2 3 2 2 3 2" xfId="667"/>
    <cellStyle name="20% - Accent1 2 2 3 2 2 4" xfId="668"/>
    <cellStyle name="20% - Accent1 2 2 3 2 2 5" xfId="669"/>
    <cellStyle name="20% - Accent1 2 2 3 2 2 6" xfId="670"/>
    <cellStyle name="20% - Accent1 2 2 3 2 2 7" xfId="671"/>
    <cellStyle name="20% - Accent1 2 2 3 2 3" xfId="672"/>
    <cellStyle name="20% - Accent1 2 2 3 2 3 2" xfId="673"/>
    <cellStyle name="20% - Accent1 2 2 3 2 3 2 2" xfId="674"/>
    <cellStyle name="20% - Accent1 2 2 3 2 3 3" xfId="675"/>
    <cellStyle name="20% - Accent1 2 2 3 2 3 3 2" xfId="676"/>
    <cellStyle name="20% - Accent1 2 2 3 2 3 4" xfId="677"/>
    <cellStyle name="20% - Accent1 2 2 3 2 3 5" xfId="678"/>
    <cellStyle name="20% - Accent1 2 2 3 2 3 6" xfId="679"/>
    <cellStyle name="20% - Accent1 2 2 3 2 3 7" xfId="680"/>
    <cellStyle name="20% - Accent1 2 2 3 2 4" xfId="681"/>
    <cellStyle name="20% - Accent1 2 2 3 2 4 2" xfId="682"/>
    <cellStyle name="20% - Accent1 2 2 3 2 4 2 2" xfId="683"/>
    <cellStyle name="20% - Accent1 2 2 3 2 4 3" xfId="684"/>
    <cellStyle name="20% - Accent1 2 2 3 2 4 3 2" xfId="685"/>
    <cellStyle name="20% - Accent1 2 2 3 2 4 4" xfId="686"/>
    <cellStyle name="20% - Accent1 2 2 3 2 4 5" xfId="687"/>
    <cellStyle name="20% - Accent1 2 2 3 2 4 6" xfId="688"/>
    <cellStyle name="20% - Accent1 2 2 3 2 4 7" xfId="689"/>
    <cellStyle name="20% - Accent1 2 2 3 2 5" xfId="690"/>
    <cellStyle name="20% - Accent1 2 2 3 2 5 2" xfId="691"/>
    <cellStyle name="20% - Accent1 2 2 3 2 6" xfId="692"/>
    <cellStyle name="20% - Accent1 2 2 3 2 6 2" xfId="693"/>
    <cellStyle name="20% - Accent1 2 2 3 2 7" xfId="694"/>
    <cellStyle name="20% - Accent1 2 2 3 2 8" xfId="695"/>
    <cellStyle name="20% - Accent1 2 2 3 2 9" xfId="696"/>
    <cellStyle name="20% - Accent1 2 2 3 3" xfId="697"/>
    <cellStyle name="20% - Accent1 2 2 3 3 2" xfId="698"/>
    <cellStyle name="20% - Accent1 2 2 3 3 2 2" xfId="699"/>
    <cellStyle name="20% - Accent1 2 2 3 3 3" xfId="700"/>
    <cellStyle name="20% - Accent1 2 2 3 3 3 2" xfId="701"/>
    <cellStyle name="20% - Accent1 2 2 3 3 4" xfId="702"/>
    <cellStyle name="20% - Accent1 2 2 3 3 5" xfId="703"/>
    <cellStyle name="20% - Accent1 2 2 3 3 6" xfId="704"/>
    <cellStyle name="20% - Accent1 2 2 3 3 7" xfId="705"/>
    <cellStyle name="20% - Accent1 2 2 3 4" xfId="706"/>
    <cellStyle name="20% - Accent1 2 2 3 4 2" xfId="707"/>
    <cellStyle name="20% - Accent1 2 2 3 4 2 2" xfId="708"/>
    <cellStyle name="20% - Accent1 2 2 3 4 3" xfId="709"/>
    <cellStyle name="20% - Accent1 2 2 3 4 3 2" xfId="710"/>
    <cellStyle name="20% - Accent1 2 2 3 4 4" xfId="711"/>
    <cellStyle name="20% - Accent1 2 2 3 4 5" xfId="712"/>
    <cellStyle name="20% - Accent1 2 2 3 4 6" xfId="713"/>
    <cellStyle name="20% - Accent1 2 2 3 4 7" xfId="714"/>
    <cellStyle name="20% - Accent1 2 2 3 5" xfId="715"/>
    <cellStyle name="20% - Accent1 2 2 3 5 2" xfId="716"/>
    <cellStyle name="20% - Accent1 2 2 3 5 2 2" xfId="717"/>
    <cellStyle name="20% - Accent1 2 2 3 5 3" xfId="718"/>
    <cellStyle name="20% - Accent1 2 2 3 5 3 2" xfId="719"/>
    <cellStyle name="20% - Accent1 2 2 3 5 4" xfId="720"/>
    <cellStyle name="20% - Accent1 2 2 3 5 5" xfId="721"/>
    <cellStyle name="20% - Accent1 2 2 3 5 6" xfId="722"/>
    <cellStyle name="20% - Accent1 2 2 3 5 7" xfId="723"/>
    <cellStyle name="20% - Accent1 2 2 3 6" xfId="724"/>
    <cellStyle name="20% - Accent1 2 2 3 6 2" xfId="725"/>
    <cellStyle name="20% - Accent1 2 2 3 7" xfId="726"/>
    <cellStyle name="20% - Accent1 2 2 3 7 2" xfId="727"/>
    <cellStyle name="20% - Accent1 2 2 3 8" xfId="728"/>
    <cellStyle name="20% - Accent1 2 2 3 9" xfId="729"/>
    <cellStyle name="20% - Accent1 2 2 4" xfId="730"/>
    <cellStyle name="20% - Accent1 2 2 4 10" xfId="731"/>
    <cellStyle name="20% - Accent1 2 2 4 2" xfId="732"/>
    <cellStyle name="20% - Accent1 2 2 4 2 2" xfId="733"/>
    <cellStyle name="20% - Accent1 2 2 4 2 2 2" xfId="734"/>
    <cellStyle name="20% - Accent1 2 2 4 2 3" xfId="735"/>
    <cellStyle name="20% - Accent1 2 2 4 2 3 2" xfId="736"/>
    <cellStyle name="20% - Accent1 2 2 4 2 4" xfId="737"/>
    <cellStyle name="20% - Accent1 2 2 4 2 5" xfId="738"/>
    <cellStyle name="20% - Accent1 2 2 4 2 6" xfId="739"/>
    <cellStyle name="20% - Accent1 2 2 4 2 7" xfId="740"/>
    <cellStyle name="20% - Accent1 2 2 4 3" xfId="741"/>
    <cellStyle name="20% - Accent1 2 2 4 3 2" xfId="742"/>
    <cellStyle name="20% - Accent1 2 2 4 3 2 2" xfId="743"/>
    <cellStyle name="20% - Accent1 2 2 4 3 3" xfId="744"/>
    <cellStyle name="20% - Accent1 2 2 4 3 3 2" xfId="745"/>
    <cellStyle name="20% - Accent1 2 2 4 3 4" xfId="746"/>
    <cellStyle name="20% - Accent1 2 2 4 3 5" xfId="747"/>
    <cellStyle name="20% - Accent1 2 2 4 3 6" xfId="748"/>
    <cellStyle name="20% - Accent1 2 2 4 3 7" xfId="749"/>
    <cellStyle name="20% - Accent1 2 2 4 4" xfId="750"/>
    <cellStyle name="20% - Accent1 2 2 4 4 2" xfId="751"/>
    <cellStyle name="20% - Accent1 2 2 4 4 2 2" xfId="752"/>
    <cellStyle name="20% - Accent1 2 2 4 4 3" xfId="753"/>
    <cellStyle name="20% - Accent1 2 2 4 4 3 2" xfId="754"/>
    <cellStyle name="20% - Accent1 2 2 4 4 4" xfId="755"/>
    <cellStyle name="20% - Accent1 2 2 4 4 5" xfId="756"/>
    <cellStyle name="20% - Accent1 2 2 4 4 6" xfId="757"/>
    <cellStyle name="20% - Accent1 2 2 4 4 7" xfId="758"/>
    <cellStyle name="20% - Accent1 2 2 4 5" xfId="759"/>
    <cellStyle name="20% - Accent1 2 2 4 5 2" xfId="760"/>
    <cellStyle name="20% - Accent1 2 2 4 6" xfId="761"/>
    <cellStyle name="20% - Accent1 2 2 4 6 2" xfId="762"/>
    <cellStyle name="20% - Accent1 2 2 4 7" xfId="763"/>
    <cellStyle name="20% - Accent1 2 2 4 8" xfId="764"/>
    <cellStyle name="20% - Accent1 2 2 4 9" xfId="765"/>
    <cellStyle name="20% - Accent1 2 2 5" xfId="766"/>
    <cellStyle name="20% - Accent1 2 2 5 2" xfId="767"/>
    <cellStyle name="20% - Accent1 2 2 5 2 2" xfId="768"/>
    <cellStyle name="20% - Accent1 2 2 5 3" xfId="769"/>
    <cellStyle name="20% - Accent1 2 2 5 3 2" xfId="770"/>
    <cellStyle name="20% - Accent1 2 2 5 4" xfId="771"/>
    <cellStyle name="20% - Accent1 2 2 5 5" xfId="772"/>
    <cellStyle name="20% - Accent1 2 2 5 6" xfId="773"/>
    <cellStyle name="20% - Accent1 2 2 5 7" xfId="774"/>
    <cellStyle name="20% - Accent1 2 2 6" xfId="775"/>
    <cellStyle name="20% - Accent1 2 2 6 2" xfId="776"/>
    <cellStyle name="20% - Accent1 2 2 6 2 2" xfId="777"/>
    <cellStyle name="20% - Accent1 2 2 6 3" xfId="778"/>
    <cellStyle name="20% - Accent1 2 2 6 3 2" xfId="779"/>
    <cellStyle name="20% - Accent1 2 2 6 4" xfId="780"/>
    <cellStyle name="20% - Accent1 2 2 6 5" xfId="781"/>
    <cellStyle name="20% - Accent1 2 2 6 6" xfId="782"/>
    <cellStyle name="20% - Accent1 2 2 6 7" xfId="783"/>
    <cellStyle name="20% - Accent1 2 2 7" xfId="784"/>
    <cellStyle name="20% - Accent1 2 2 7 2" xfId="785"/>
    <cellStyle name="20% - Accent1 2 2 7 2 2" xfId="786"/>
    <cellStyle name="20% - Accent1 2 2 7 3" xfId="787"/>
    <cellStyle name="20% - Accent1 2 2 7 3 2" xfId="788"/>
    <cellStyle name="20% - Accent1 2 2 7 4" xfId="789"/>
    <cellStyle name="20% - Accent1 2 2 7 5" xfId="790"/>
    <cellStyle name="20% - Accent1 2 2 7 6" xfId="791"/>
    <cellStyle name="20% - Accent1 2 2 7 7" xfId="792"/>
    <cellStyle name="20% - Accent1 2 2 8" xfId="793"/>
    <cellStyle name="20% - Accent1 2 2 8 2" xfId="794"/>
    <cellStyle name="20% - Accent1 2 2 9" xfId="795"/>
    <cellStyle name="20% - Accent1 2 2 9 2" xfId="796"/>
    <cellStyle name="20% - Accent1 2 3" xfId="797"/>
    <cellStyle name="20% - Accent1 2 3 10" xfId="798"/>
    <cellStyle name="20% - Accent1 2 3 11" xfId="799"/>
    <cellStyle name="20% - Accent1 2 3 12" xfId="800"/>
    <cellStyle name="20% - Accent1 2 3 13" xfId="801"/>
    <cellStyle name="20% - Accent1 2 3 2" xfId="802"/>
    <cellStyle name="20% - Accent1 2 3 2 10" xfId="803"/>
    <cellStyle name="20% - Accent1 2 3 2 11" xfId="804"/>
    <cellStyle name="20% - Accent1 2 3 2 2" xfId="805"/>
    <cellStyle name="20% - Accent1 2 3 2 2 10" xfId="806"/>
    <cellStyle name="20% - Accent1 2 3 2 2 2" xfId="807"/>
    <cellStyle name="20% - Accent1 2 3 2 2 2 2" xfId="808"/>
    <cellStyle name="20% - Accent1 2 3 2 2 2 2 2" xfId="809"/>
    <cellStyle name="20% - Accent1 2 3 2 2 2 3" xfId="810"/>
    <cellStyle name="20% - Accent1 2 3 2 2 2 3 2" xfId="811"/>
    <cellStyle name="20% - Accent1 2 3 2 2 2 4" xfId="812"/>
    <cellStyle name="20% - Accent1 2 3 2 2 2 5" xfId="813"/>
    <cellStyle name="20% - Accent1 2 3 2 2 2 6" xfId="814"/>
    <cellStyle name="20% - Accent1 2 3 2 2 2 7" xfId="815"/>
    <cellStyle name="20% - Accent1 2 3 2 2 3" xfId="816"/>
    <cellStyle name="20% - Accent1 2 3 2 2 3 2" xfId="817"/>
    <cellStyle name="20% - Accent1 2 3 2 2 3 2 2" xfId="818"/>
    <cellStyle name="20% - Accent1 2 3 2 2 3 3" xfId="819"/>
    <cellStyle name="20% - Accent1 2 3 2 2 3 3 2" xfId="820"/>
    <cellStyle name="20% - Accent1 2 3 2 2 3 4" xfId="821"/>
    <cellStyle name="20% - Accent1 2 3 2 2 3 5" xfId="822"/>
    <cellStyle name="20% - Accent1 2 3 2 2 3 6" xfId="823"/>
    <cellStyle name="20% - Accent1 2 3 2 2 3 7" xfId="824"/>
    <cellStyle name="20% - Accent1 2 3 2 2 4" xfId="825"/>
    <cellStyle name="20% - Accent1 2 3 2 2 4 2" xfId="826"/>
    <cellStyle name="20% - Accent1 2 3 2 2 4 2 2" xfId="827"/>
    <cellStyle name="20% - Accent1 2 3 2 2 4 3" xfId="828"/>
    <cellStyle name="20% - Accent1 2 3 2 2 4 3 2" xfId="829"/>
    <cellStyle name="20% - Accent1 2 3 2 2 4 4" xfId="830"/>
    <cellStyle name="20% - Accent1 2 3 2 2 4 5" xfId="831"/>
    <cellStyle name="20% - Accent1 2 3 2 2 4 6" xfId="832"/>
    <cellStyle name="20% - Accent1 2 3 2 2 4 7" xfId="833"/>
    <cellStyle name="20% - Accent1 2 3 2 2 5" xfId="834"/>
    <cellStyle name="20% - Accent1 2 3 2 2 5 2" xfId="835"/>
    <cellStyle name="20% - Accent1 2 3 2 2 6" xfId="836"/>
    <cellStyle name="20% - Accent1 2 3 2 2 6 2" xfId="837"/>
    <cellStyle name="20% - Accent1 2 3 2 2 7" xfId="838"/>
    <cellStyle name="20% - Accent1 2 3 2 2 8" xfId="839"/>
    <cellStyle name="20% - Accent1 2 3 2 2 9" xfId="840"/>
    <cellStyle name="20% - Accent1 2 3 2 3" xfId="841"/>
    <cellStyle name="20% - Accent1 2 3 2 3 2" xfId="842"/>
    <cellStyle name="20% - Accent1 2 3 2 3 2 2" xfId="843"/>
    <cellStyle name="20% - Accent1 2 3 2 3 3" xfId="844"/>
    <cellStyle name="20% - Accent1 2 3 2 3 3 2" xfId="845"/>
    <cellStyle name="20% - Accent1 2 3 2 3 4" xfId="846"/>
    <cellStyle name="20% - Accent1 2 3 2 3 5" xfId="847"/>
    <cellStyle name="20% - Accent1 2 3 2 3 6" xfId="848"/>
    <cellStyle name="20% - Accent1 2 3 2 3 7" xfId="849"/>
    <cellStyle name="20% - Accent1 2 3 2 4" xfId="850"/>
    <cellStyle name="20% - Accent1 2 3 2 4 2" xfId="851"/>
    <cellStyle name="20% - Accent1 2 3 2 4 2 2" xfId="852"/>
    <cellStyle name="20% - Accent1 2 3 2 4 3" xfId="853"/>
    <cellStyle name="20% - Accent1 2 3 2 4 3 2" xfId="854"/>
    <cellStyle name="20% - Accent1 2 3 2 4 4" xfId="855"/>
    <cellStyle name="20% - Accent1 2 3 2 4 5" xfId="856"/>
    <cellStyle name="20% - Accent1 2 3 2 4 6" xfId="857"/>
    <cellStyle name="20% - Accent1 2 3 2 4 7" xfId="858"/>
    <cellStyle name="20% - Accent1 2 3 2 5" xfId="859"/>
    <cellStyle name="20% - Accent1 2 3 2 5 2" xfId="860"/>
    <cellStyle name="20% - Accent1 2 3 2 5 2 2" xfId="861"/>
    <cellStyle name="20% - Accent1 2 3 2 5 3" xfId="862"/>
    <cellStyle name="20% - Accent1 2 3 2 5 3 2" xfId="863"/>
    <cellStyle name="20% - Accent1 2 3 2 5 4" xfId="864"/>
    <cellStyle name="20% - Accent1 2 3 2 5 5" xfId="865"/>
    <cellStyle name="20% - Accent1 2 3 2 5 6" xfId="866"/>
    <cellStyle name="20% - Accent1 2 3 2 5 7" xfId="867"/>
    <cellStyle name="20% - Accent1 2 3 2 6" xfId="868"/>
    <cellStyle name="20% - Accent1 2 3 2 6 2" xfId="869"/>
    <cellStyle name="20% - Accent1 2 3 2 7" xfId="870"/>
    <cellStyle name="20% - Accent1 2 3 2 7 2" xfId="871"/>
    <cellStyle name="20% - Accent1 2 3 2 8" xfId="872"/>
    <cellStyle name="20% - Accent1 2 3 2 9" xfId="873"/>
    <cellStyle name="20% - Accent1 2 3 3" xfId="874"/>
    <cellStyle name="20% - Accent1 2 3 3 10" xfId="875"/>
    <cellStyle name="20% - Accent1 2 3 3 11" xfId="876"/>
    <cellStyle name="20% - Accent1 2 3 3 2" xfId="877"/>
    <cellStyle name="20% - Accent1 2 3 3 2 10" xfId="878"/>
    <cellStyle name="20% - Accent1 2 3 3 2 2" xfId="879"/>
    <cellStyle name="20% - Accent1 2 3 3 2 2 2" xfId="880"/>
    <cellStyle name="20% - Accent1 2 3 3 2 2 2 2" xfId="881"/>
    <cellStyle name="20% - Accent1 2 3 3 2 2 3" xfId="882"/>
    <cellStyle name="20% - Accent1 2 3 3 2 2 3 2" xfId="883"/>
    <cellStyle name="20% - Accent1 2 3 3 2 2 4" xfId="884"/>
    <cellStyle name="20% - Accent1 2 3 3 2 2 5" xfId="885"/>
    <cellStyle name="20% - Accent1 2 3 3 2 2 6" xfId="886"/>
    <cellStyle name="20% - Accent1 2 3 3 2 2 7" xfId="887"/>
    <cellStyle name="20% - Accent1 2 3 3 2 3" xfId="888"/>
    <cellStyle name="20% - Accent1 2 3 3 2 3 2" xfId="889"/>
    <cellStyle name="20% - Accent1 2 3 3 2 3 2 2" xfId="890"/>
    <cellStyle name="20% - Accent1 2 3 3 2 3 3" xfId="891"/>
    <cellStyle name="20% - Accent1 2 3 3 2 3 3 2" xfId="892"/>
    <cellStyle name="20% - Accent1 2 3 3 2 3 4" xfId="893"/>
    <cellStyle name="20% - Accent1 2 3 3 2 3 5" xfId="894"/>
    <cellStyle name="20% - Accent1 2 3 3 2 3 6" xfId="895"/>
    <cellStyle name="20% - Accent1 2 3 3 2 3 7" xfId="896"/>
    <cellStyle name="20% - Accent1 2 3 3 2 4" xfId="897"/>
    <cellStyle name="20% - Accent1 2 3 3 2 4 2" xfId="898"/>
    <cellStyle name="20% - Accent1 2 3 3 2 4 2 2" xfId="899"/>
    <cellStyle name="20% - Accent1 2 3 3 2 4 3" xfId="900"/>
    <cellStyle name="20% - Accent1 2 3 3 2 4 3 2" xfId="901"/>
    <cellStyle name="20% - Accent1 2 3 3 2 4 4" xfId="902"/>
    <cellStyle name="20% - Accent1 2 3 3 2 4 5" xfId="903"/>
    <cellStyle name="20% - Accent1 2 3 3 2 4 6" xfId="904"/>
    <cellStyle name="20% - Accent1 2 3 3 2 4 7" xfId="905"/>
    <cellStyle name="20% - Accent1 2 3 3 2 5" xfId="906"/>
    <cellStyle name="20% - Accent1 2 3 3 2 5 2" xfId="907"/>
    <cellStyle name="20% - Accent1 2 3 3 2 6" xfId="908"/>
    <cellStyle name="20% - Accent1 2 3 3 2 6 2" xfId="909"/>
    <cellStyle name="20% - Accent1 2 3 3 2 7" xfId="910"/>
    <cellStyle name="20% - Accent1 2 3 3 2 8" xfId="911"/>
    <cellStyle name="20% - Accent1 2 3 3 2 9" xfId="912"/>
    <cellStyle name="20% - Accent1 2 3 3 3" xfId="913"/>
    <cellStyle name="20% - Accent1 2 3 3 3 2" xfId="914"/>
    <cellStyle name="20% - Accent1 2 3 3 3 2 2" xfId="915"/>
    <cellStyle name="20% - Accent1 2 3 3 3 3" xfId="916"/>
    <cellStyle name="20% - Accent1 2 3 3 3 3 2" xfId="917"/>
    <cellStyle name="20% - Accent1 2 3 3 3 4" xfId="918"/>
    <cellStyle name="20% - Accent1 2 3 3 3 5" xfId="919"/>
    <cellStyle name="20% - Accent1 2 3 3 3 6" xfId="920"/>
    <cellStyle name="20% - Accent1 2 3 3 3 7" xfId="921"/>
    <cellStyle name="20% - Accent1 2 3 3 4" xfId="922"/>
    <cellStyle name="20% - Accent1 2 3 3 4 2" xfId="923"/>
    <cellStyle name="20% - Accent1 2 3 3 4 2 2" xfId="924"/>
    <cellStyle name="20% - Accent1 2 3 3 4 3" xfId="925"/>
    <cellStyle name="20% - Accent1 2 3 3 4 3 2" xfId="926"/>
    <cellStyle name="20% - Accent1 2 3 3 4 4" xfId="927"/>
    <cellStyle name="20% - Accent1 2 3 3 4 5" xfId="928"/>
    <cellStyle name="20% - Accent1 2 3 3 4 6" xfId="929"/>
    <cellStyle name="20% - Accent1 2 3 3 4 7" xfId="930"/>
    <cellStyle name="20% - Accent1 2 3 3 5" xfId="931"/>
    <cellStyle name="20% - Accent1 2 3 3 5 2" xfId="932"/>
    <cellStyle name="20% - Accent1 2 3 3 5 2 2" xfId="933"/>
    <cellStyle name="20% - Accent1 2 3 3 5 3" xfId="934"/>
    <cellStyle name="20% - Accent1 2 3 3 5 3 2" xfId="935"/>
    <cellStyle name="20% - Accent1 2 3 3 5 4" xfId="936"/>
    <cellStyle name="20% - Accent1 2 3 3 5 5" xfId="937"/>
    <cellStyle name="20% - Accent1 2 3 3 5 6" xfId="938"/>
    <cellStyle name="20% - Accent1 2 3 3 5 7" xfId="939"/>
    <cellStyle name="20% - Accent1 2 3 3 6" xfId="940"/>
    <cellStyle name="20% - Accent1 2 3 3 6 2" xfId="941"/>
    <cellStyle name="20% - Accent1 2 3 3 7" xfId="942"/>
    <cellStyle name="20% - Accent1 2 3 3 7 2" xfId="943"/>
    <cellStyle name="20% - Accent1 2 3 3 8" xfId="944"/>
    <cellStyle name="20% - Accent1 2 3 3 9" xfId="945"/>
    <cellStyle name="20% - Accent1 2 3 4" xfId="946"/>
    <cellStyle name="20% - Accent1 2 3 4 10" xfId="947"/>
    <cellStyle name="20% - Accent1 2 3 4 2" xfId="948"/>
    <cellStyle name="20% - Accent1 2 3 4 2 2" xfId="949"/>
    <cellStyle name="20% - Accent1 2 3 4 2 2 2" xfId="950"/>
    <cellStyle name="20% - Accent1 2 3 4 2 3" xfId="951"/>
    <cellStyle name="20% - Accent1 2 3 4 2 3 2" xfId="952"/>
    <cellStyle name="20% - Accent1 2 3 4 2 4" xfId="953"/>
    <cellStyle name="20% - Accent1 2 3 4 2 5" xfId="954"/>
    <cellStyle name="20% - Accent1 2 3 4 2 6" xfId="955"/>
    <cellStyle name="20% - Accent1 2 3 4 2 7" xfId="956"/>
    <cellStyle name="20% - Accent1 2 3 4 3" xfId="957"/>
    <cellStyle name="20% - Accent1 2 3 4 3 2" xfId="958"/>
    <cellStyle name="20% - Accent1 2 3 4 3 2 2" xfId="959"/>
    <cellStyle name="20% - Accent1 2 3 4 3 3" xfId="960"/>
    <cellStyle name="20% - Accent1 2 3 4 3 3 2" xfId="961"/>
    <cellStyle name="20% - Accent1 2 3 4 3 4" xfId="962"/>
    <cellStyle name="20% - Accent1 2 3 4 3 5" xfId="963"/>
    <cellStyle name="20% - Accent1 2 3 4 3 6" xfId="964"/>
    <cellStyle name="20% - Accent1 2 3 4 3 7" xfId="965"/>
    <cellStyle name="20% - Accent1 2 3 4 4" xfId="966"/>
    <cellStyle name="20% - Accent1 2 3 4 4 2" xfId="967"/>
    <cellStyle name="20% - Accent1 2 3 4 4 2 2" xfId="968"/>
    <cellStyle name="20% - Accent1 2 3 4 4 3" xfId="969"/>
    <cellStyle name="20% - Accent1 2 3 4 4 3 2" xfId="970"/>
    <cellStyle name="20% - Accent1 2 3 4 4 4" xfId="971"/>
    <cellStyle name="20% - Accent1 2 3 4 4 5" xfId="972"/>
    <cellStyle name="20% - Accent1 2 3 4 4 6" xfId="973"/>
    <cellStyle name="20% - Accent1 2 3 4 4 7" xfId="974"/>
    <cellStyle name="20% - Accent1 2 3 4 5" xfId="975"/>
    <cellStyle name="20% - Accent1 2 3 4 5 2" xfId="976"/>
    <cellStyle name="20% - Accent1 2 3 4 6" xfId="977"/>
    <cellStyle name="20% - Accent1 2 3 4 6 2" xfId="978"/>
    <cellStyle name="20% - Accent1 2 3 4 7" xfId="979"/>
    <cellStyle name="20% - Accent1 2 3 4 8" xfId="980"/>
    <cellStyle name="20% - Accent1 2 3 4 9" xfId="981"/>
    <cellStyle name="20% - Accent1 2 3 5" xfId="982"/>
    <cellStyle name="20% - Accent1 2 3 5 2" xfId="983"/>
    <cellStyle name="20% - Accent1 2 3 5 2 2" xfId="984"/>
    <cellStyle name="20% - Accent1 2 3 5 3" xfId="985"/>
    <cellStyle name="20% - Accent1 2 3 5 3 2" xfId="986"/>
    <cellStyle name="20% - Accent1 2 3 5 4" xfId="987"/>
    <cellStyle name="20% - Accent1 2 3 5 5" xfId="988"/>
    <cellStyle name="20% - Accent1 2 3 5 6" xfId="989"/>
    <cellStyle name="20% - Accent1 2 3 5 7" xfId="990"/>
    <cellStyle name="20% - Accent1 2 3 6" xfId="991"/>
    <cellStyle name="20% - Accent1 2 3 6 2" xfId="992"/>
    <cellStyle name="20% - Accent1 2 3 6 2 2" xfId="993"/>
    <cellStyle name="20% - Accent1 2 3 6 3" xfId="994"/>
    <cellStyle name="20% - Accent1 2 3 6 3 2" xfId="995"/>
    <cellStyle name="20% - Accent1 2 3 6 4" xfId="996"/>
    <cellStyle name="20% - Accent1 2 3 6 5" xfId="997"/>
    <cellStyle name="20% - Accent1 2 3 6 6" xfId="998"/>
    <cellStyle name="20% - Accent1 2 3 6 7" xfId="999"/>
    <cellStyle name="20% - Accent1 2 3 7" xfId="1000"/>
    <cellStyle name="20% - Accent1 2 3 7 2" xfId="1001"/>
    <cellStyle name="20% - Accent1 2 3 7 2 2" xfId="1002"/>
    <cellStyle name="20% - Accent1 2 3 7 3" xfId="1003"/>
    <cellStyle name="20% - Accent1 2 3 7 3 2" xfId="1004"/>
    <cellStyle name="20% - Accent1 2 3 7 4" xfId="1005"/>
    <cellStyle name="20% - Accent1 2 3 7 5" xfId="1006"/>
    <cellStyle name="20% - Accent1 2 3 7 6" xfId="1007"/>
    <cellStyle name="20% - Accent1 2 3 7 7" xfId="1008"/>
    <cellStyle name="20% - Accent1 2 3 8" xfId="1009"/>
    <cellStyle name="20% - Accent1 2 3 8 2" xfId="1010"/>
    <cellStyle name="20% - Accent1 2 3 9" xfId="1011"/>
    <cellStyle name="20% - Accent1 2 3 9 2" xfId="1012"/>
    <cellStyle name="20% - Accent1 2 4" xfId="1013"/>
    <cellStyle name="20% - Accent1 2 4 10" xfId="1014"/>
    <cellStyle name="20% - Accent1 2 4 11" xfId="1015"/>
    <cellStyle name="20% - Accent1 2 4 12" xfId="1016"/>
    <cellStyle name="20% - Accent1 2 4 13" xfId="1017"/>
    <cellStyle name="20% - Accent1 2 4 2" xfId="1018"/>
    <cellStyle name="20% - Accent1 2 4 2 10" xfId="1019"/>
    <cellStyle name="20% - Accent1 2 4 2 11" xfId="1020"/>
    <cellStyle name="20% - Accent1 2 4 2 2" xfId="1021"/>
    <cellStyle name="20% - Accent1 2 4 2 2 10" xfId="1022"/>
    <cellStyle name="20% - Accent1 2 4 2 2 2" xfId="1023"/>
    <cellStyle name="20% - Accent1 2 4 2 2 2 2" xfId="1024"/>
    <cellStyle name="20% - Accent1 2 4 2 2 2 2 2" xfId="1025"/>
    <cellStyle name="20% - Accent1 2 4 2 2 2 3" xfId="1026"/>
    <cellStyle name="20% - Accent1 2 4 2 2 2 3 2" xfId="1027"/>
    <cellStyle name="20% - Accent1 2 4 2 2 2 4" xfId="1028"/>
    <cellStyle name="20% - Accent1 2 4 2 2 2 5" xfId="1029"/>
    <cellStyle name="20% - Accent1 2 4 2 2 2 6" xfId="1030"/>
    <cellStyle name="20% - Accent1 2 4 2 2 2 7" xfId="1031"/>
    <cellStyle name="20% - Accent1 2 4 2 2 3" xfId="1032"/>
    <cellStyle name="20% - Accent1 2 4 2 2 3 2" xfId="1033"/>
    <cellStyle name="20% - Accent1 2 4 2 2 3 2 2" xfId="1034"/>
    <cellStyle name="20% - Accent1 2 4 2 2 3 3" xfId="1035"/>
    <cellStyle name="20% - Accent1 2 4 2 2 3 3 2" xfId="1036"/>
    <cellStyle name="20% - Accent1 2 4 2 2 3 4" xfId="1037"/>
    <cellStyle name="20% - Accent1 2 4 2 2 3 5" xfId="1038"/>
    <cellStyle name="20% - Accent1 2 4 2 2 3 6" xfId="1039"/>
    <cellStyle name="20% - Accent1 2 4 2 2 3 7" xfId="1040"/>
    <cellStyle name="20% - Accent1 2 4 2 2 4" xfId="1041"/>
    <cellStyle name="20% - Accent1 2 4 2 2 4 2" xfId="1042"/>
    <cellStyle name="20% - Accent1 2 4 2 2 4 2 2" xfId="1043"/>
    <cellStyle name="20% - Accent1 2 4 2 2 4 3" xfId="1044"/>
    <cellStyle name="20% - Accent1 2 4 2 2 4 3 2" xfId="1045"/>
    <cellStyle name="20% - Accent1 2 4 2 2 4 4" xfId="1046"/>
    <cellStyle name="20% - Accent1 2 4 2 2 4 5" xfId="1047"/>
    <cellStyle name="20% - Accent1 2 4 2 2 4 6" xfId="1048"/>
    <cellStyle name="20% - Accent1 2 4 2 2 4 7" xfId="1049"/>
    <cellStyle name="20% - Accent1 2 4 2 2 5" xfId="1050"/>
    <cellStyle name="20% - Accent1 2 4 2 2 5 2" xfId="1051"/>
    <cellStyle name="20% - Accent1 2 4 2 2 6" xfId="1052"/>
    <cellStyle name="20% - Accent1 2 4 2 2 6 2" xfId="1053"/>
    <cellStyle name="20% - Accent1 2 4 2 2 7" xfId="1054"/>
    <cellStyle name="20% - Accent1 2 4 2 2 8" xfId="1055"/>
    <cellStyle name="20% - Accent1 2 4 2 2 9" xfId="1056"/>
    <cellStyle name="20% - Accent1 2 4 2 3" xfId="1057"/>
    <cellStyle name="20% - Accent1 2 4 2 3 2" xfId="1058"/>
    <cellStyle name="20% - Accent1 2 4 2 3 2 2" xfId="1059"/>
    <cellStyle name="20% - Accent1 2 4 2 3 3" xfId="1060"/>
    <cellStyle name="20% - Accent1 2 4 2 3 3 2" xfId="1061"/>
    <cellStyle name="20% - Accent1 2 4 2 3 4" xfId="1062"/>
    <cellStyle name="20% - Accent1 2 4 2 3 5" xfId="1063"/>
    <cellStyle name="20% - Accent1 2 4 2 3 6" xfId="1064"/>
    <cellStyle name="20% - Accent1 2 4 2 3 7" xfId="1065"/>
    <cellStyle name="20% - Accent1 2 4 2 4" xfId="1066"/>
    <cellStyle name="20% - Accent1 2 4 2 4 2" xfId="1067"/>
    <cellStyle name="20% - Accent1 2 4 2 4 2 2" xfId="1068"/>
    <cellStyle name="20% - Accent1 2 4 2 4 3" xfId="1069"/>
    <cellStyle name="20% - Accent1 2 4 2 4 3 2" xfId="1070"/>
    <cellStyle name="20% - Accent1 2 4 2 4 4" xfId="1071"/>
    <cellStyle name="20% - Accent1 2 4 2 4 5" xfId="1072"/>
    <cellStyle name="20% - Accent1 2 4 2 4 6" xfId="1073"/>
    <cellStyle name="20% - Accent1 2 4 2 4 7" xfId="1074"/>
    <cellStyle name="20% - Accent1 2 4 2 5" xfId="1075"/>
    <cellStyle name="20% - Accent1 2 4 2 5 2" xfId="1076"/>
    <cellStyle name="20% - Accent1 2 4 2 5 2 2" xfId="1077"/>
    <cellStyle name="20% - Accent1 2 4 2 5 3" xfId="1078"/>
    <cellStyle name="20% - Accent1 2 4 2 5 3 2" xfId="1079"/>
    <cellStyle name="20% - Accent1 2 4 2 5 4" xfId="1080"/>
    <cellStyle name="20% - Accent1 2 4 2 5 5" xfId="1081"/>
    <cellStyle name="20% - Accent1 2 4 2 5 6" xfId="1082"/>
    <cellStyle name="20% - Accent1 2 4 2 5 7" xfId="1083"/>
    <cellStyle name="20% - Accent1 2 4 2 6" xfId="1084"/>
    <cellStyle name="20% - Accent1 2 4 2 6 2" xfId="1085"/>
    <cellStyle name="20% - Accent1 2 4 2 7" xfId="1086"/>
    <cellStyle name="20% - Accent1 2 4 2 7 2" xfId="1087"/>
    <cellStyle name="20% - Accent1 2 4 2 8" xfId="1088"/>
    <cellStyle name="20% - Accent1 2 4 2 9" xfId="1089"/>
    <cellStyle name="20% - Accent1 2 4 3" xfId="1090"/>
    <cellStyle name="20% - Accent1 2 4 3 10" xfId="1091"/>
    <cellStyle name="20% - Accent1 2 4 3 11" xfId="1092"/>
    <cellStyle name="20% - Accent1 2 4 3 2" xfId="1093"/>
    <cellStyle name="20% - Accent1 2 4 3 2 10" xfId="1094"/>
    <cellStyle name="20% - Accent1 2 4 3 2 2" xfId="1095"/>
    <cellStyle name="20% - Accent1 2 4 3 2 2 2" xfId="1096"/>
    <cellStyle name="20% - Accent1 2 4 3 2 2 2 2" xfId="1097"/>
    <cellStyle name="20% - Accent1 2 4 3 2 2 3" xfId="1098"/>
    <cellStyle name="20% - Accent1 2 4 3 2 2 3 2" xfId="1099"/>
    <cellStyle name="20% - Accent1 2 4 3 2 2 4" xfId="1100"/>
    <cellStyle name="20% - Accent1 2 4 3 2 2 5" xfId="1101"/>
    <cellStyle name="20% - Accent1 2 4 3 2 2 6" xfId="1102"/>
    <cellStyle name="20% - Accent1 2 4 3 2 2 7" xfId="1103"/>
    <cellStyle name="20% - Accent1 2 4 3 2 3" xfId="1104"/>
    <cellStyle name="20% - Accent1 2 4 3 2 3 2" xfId="1105"/>
    <cellStyle name="20% - Accent1 2 4 3 2 3 2 2" xfId="1106"/>
    <cellStyle name="20% - Accent1 2 4 3 2 3 3" xfId="1107"/>
    <cellStyle name="20% - Accent1 2 4 3 2 3 3 2" xfId="1108"/>
    <cellStyle name="20% - Accent1 2 4 3 2 3 4" xfId="1109"/>
    <cellStyle name="20% - Accent1 2 4 3 2 3 5" xfId="1110"/>
    <cellStyle name="20% - Accent1 2 4 3 2 3 6" xfId="1111"/>
    <cellStyle name="20% - Accent1 2 4 3 2 3 7" xfId="1112"/>
    <cellStyle name="20% - Accent1 2 4 3 2 4" xfId="1113"/>
    <cellStyle name="20% - Accent1 2 4 3 2 4 2" xfId="1114"/>
    <cellStyle name="20% - Accent1 2 4 3 2 4 2 2" xfId="1115"/>
    <cellStyle name="20% - Accent1 2 4 3 2 4 3" xfId="1116"/>
    <cellStyle name="20% - Accent1 2 4 3 2 4 3 2" xfId="1117"/>
    <cellStyle name="20% - Accent1 2 4 3 2 4 4" xfId="1118"/>
    <cellStyle name="20% - Accent1 2 4 3 2 4 5" xfId="1119"/>
    <cellStyle name="20% - Accent1 2 4 3 2 4 6" xfId="1120"/>
    <cellStyle name="20% - Accent1 2 4 3 2 4 7" xfId="1121"/>
    <cellStyle name="20% - Accent1 2 4 3 2 5" xfId="1122"/>
    <cellStyle name="20% - Accent1 2 4 3 2 5 2" xfId="1123"/>
    <cellStyle name="20% - Accent1 2 4 3 2 6" xfId="1124"/>
    <cellStyle name="20% - Accent1 2 4 3 2 6 2" xfId="1125"/>
    <cellStyle name="20% - Accent1 2 4 3 2 7" xfId="1126"/>
    <cellStyle name="20% - Accent1 2 4 3 2 8" xfId="1127"/>
    <cellStyle name="20% - Accent1 2 4 3 2 9" xfId="1128"/>
    <cellStyle name="20% - Accent1 2 4 3 3" xfId="1129"/>
    <cellStyle name="20% - Accent1 2 4 3 3 2" xfId="1130"/>
    <cellStyle name="20% - Accent1 2 4 3 3 2 2" xfId="1131"/>
    <cellStyle name="20% - Accent1 2 4 3 3 3" xfId="1132"/>
    <cellStyle name="20% - Accent1 2 4 3 3 3 2" xfId="1133"/>
    <cellStyle name="20% - Accent1 2 4 3 3 4" xfId="1134"/>
    <cellStyle name="20% - Accent1 2 4 3 3 5" xfId="1135"/>
    <cellStyle name="20% - Accent1 2 4 3 3 6" xfId="1136"/>
    <cellStyle name="20% - Accent1 2 4 3 3 7" xfId="1137"/>
    <cellStyle name="20% - Accent1 2 4 3 4" xfId="1138"/>
    <cellStyle name="20% - Accent1 2 4 3 4 2" xfId="1139"/>
    <cellStyle name="20% - Accent1 2 4 3 4 2 2" xfId="1140"/>
    <cellStyle name="20% - Accent1 2 4 3 4 3" xfId="1141"/>
    <cellStyle name="20% - Accent1 2 4 3 4 3 2" xfId="1142"/>
    <cellStyle name="20% - Accent1 2 4 3 4 4" xfId="1143"/>
    <cellStyle name="20% - Accent1 2 4 3 4 5" xfId="1144"/>
    <cellStyle name="20% - Accent1 2 4 3 4 6" xfId="1145"/>
    <cellStyle name="20% - Accent1 2 4 3 4 7" xfId="1146"/>
    <cellStyle name="20% - Accent1 2 4 3 5" xfId="1147"/>
    <cellStyle name="20% - Accent1 2 4 3 5 2" xfId="1148"/>
    <cellStyle name="20% - Accent1 2 4 3 5 2 2" xfId="1149"/>
    <cellStyle name="20% - Accent1 2 4 3 5 3" xfId="1150"/>
    <cellStyle name="20% - Accent1 2 4 3 5 3 2" xfId="1151"/>
    <cellStyle name="20% - Accent1 2 4 3 5 4" xfId="1152"/>
    <cellStyle name="20% - Accent1 2 4 3 5 5" xfId="1153"/>
    <cellStyle name="20% - Accent1 2 4 3 5 6" xfId="1154"/>
    <cellStyle name="20% - Accent1 2 4 3 5 7" xfId="1155"/>
    <cellStyle name="20% - Accent1 2 4 3 6" xfId="1156"/>
    <cellStyle name="20% - Accent1 2 4 3 6 2" xfId="1157"/>
    <cellStyle name="20% - Accent1 2 4 3 7" xfId="1158"/>
    <cellStyle name="20% - Accent1 2 4 3 7 2" xfId="1159"/>
    <cellStyle name="20% - Accent1 2 4 3 8" xfId="1160"/>
    <cellStyle name="20% - Accent1 2 4 3 9" xfId="1161"/>
    <cellStyle name="20% - Accent1 2 4 4" xfId="1162"/>
    <cellStyle name="20% - Accent1 2 4 4 10" xfId="1163"/>
    <cellStyle name="20% - Accent1 2 4 4 2" xfId="1164"/>
    <cellStyle name="20% - Accent1 2 4 4 2 2" xfId="1165"/>
    <cellStyle name="20% - Accent1 2 4 4 2 2 2" xfId="1166"/>
    <cellStyle name="20% - Accent1 2 4 4 2 3" xfId="1167"/>
    <cellStyle name="20% - Accent1 2 4 4 2 3 2" xfId="1168"/>
    <cellStyle name="20% - Accent1 2 4 4 2 4" xfId="1169"/>
    <cellStyle name="20% - Accent1 2 4 4 2 5" xfId="1170"/>
    <cellStyle name="20% - Accent1 2 4 4 2 6" xfId="1171"/>
    <cellStyle name="20% - Accent1 2 4 4 2 7" xfId="1172"/>
    <cellStyle name="20% - Accent1 2 4 4 3" xfId="1173"/>
    <cellStyle name="20% - Accent1 2 4 4 3 2" xfId="1174"/>
    <cellStyle name="20% - Accent1 2 4 4 3 2 2" xfId="1175"/>
    <cellStyle name="20% - Accent1 2 4 4 3 3" xfId="1176"/>
    <cellStyle name="20% - Accent1 2 4 4 3 3 2" xfId="1177"/>
    <cellStyle name="20% - Accent1 2 4 4 3 4" xfId="1178"/>
    <cellStyle name="20% - Accent1 2 4 4 3 5" xfId="1179"/>
    <cellStyle name="20% - Accent1 2 4 4 3 6" xfId="1180"/>
    <cellStyle name="20% - Accent1 2 4 4 3 7" xfId="1181"/>
    <cellStyle name="20% - Accent1 2 4 4 4" xfId="1182"/>
    <cellStyle name="20% - Accent1 2 4 4 4 2" xfId="1183"/>
    <cellStyle name="20% - Accent1 2 4 4 4 2 2" xfId="1184"/>
    <cellStyle name="20% - Accent1 2 4 4 4 3" xfId="1185"/>
    <cellStyle name="20% - Accent1 2 4 4 4 3 2" xfId="1186"/>
    <cellStyle name="20% - Accent1 2 4 4 4 4" xfId="1187"/>
    <cellStyle name="20% - Accent1 2 4 4 4 5" xfId="1188"/>
    <cellStyle name="20% - Accent1 2 4 4 4 6" xfId="1189"/>
    <cellStyle name="20% - Accent1 2 4 4 4 7" xfId="1190"/>
    <cellStyle name="20% - Accent1 2 4 4 5" xfId="1191"/>
    <cellStyle name="20% - Accent1 2 4 4 5 2" xfId="1192"/>
    <cellStyle name="20% - Accent1 2 4 4 6" xfId="1193"/>
    <cellStyle name="20% - Accent1 2 4 4 6 2" xfId="1194"/>
    <cellStyle name="20% - Accent1 2 4 4 7" xfId="1195"/>
    <cellStyle name="20% - Accent1 2 4 4 8" xfId="1196"/>
    <cellStyle name="20% - Accent1 2 4 4 9" xfId="1197"/>
    <cellStyle name="20% - Accent1 2 4 5" xfId="1198"/>
    <cellStyle name="20% - Accent1 2 4 5 2" xfId="1199"/>
    <cellStyle name="20% - Accent1 2 4 5 2 2" xfId="1200"/>
    <cellStyle name="20% - Accent1 2 4 5 3" xfId="1201"/>
    <cellStyle name="20% - Accent1 2 4 5 3 2" xfId="1202"/>
    <cellStyle name="20% - Accent1 2 4 5 4" xfId="1203"/>
    <cellStyle name="20% - Accent1 2 4 5 5" xfId="1204"/>
    <cellStyle name="20% - Accent1 2 4 5 6" xfId="1205"/>
    <cellStyle name="20% - Accent1 2 4 5 7" xfId="1206"/>
    <cellStyle name="20% - Accent1 2 4 6" xfId="1207"/>
    <cellStyle name="20% - Accent1 2 4 6 2" xfId="1208"/>
    <cellStyle name="20% - Accent1 2 4 6 2 2" xfId="1209"/>
    <cellStyle name="20% - Accent1 2 4 6 3" xfId="1210"/>
    <cellStyle name="20% - Accent1 2 4 6 3 2" xfId="1211"/>
    <cellStyle name="20% - Accent1 2 4 6 4" xfId="1212"/>
    <cellStyle name="20% - Accent1 2 4 6 5" xfId="1213"/>
    <cellStyle name="20% - Accent1 2 4 6 6" xfId="1214"/>
    <cellStyle name="20% - Accent1 2 4 6 7" xfId="1215"/>
    <cellStyle name="20% - Accent1 2 4 7" xfId="1216"/>
    <cellStyle name="20% - Accent1 2 4 7 2" xfId="1217"/>
    <cellStyle name="20% - Accent1 2 4 7 2 2" xfId="1218"/>
    <cellStyle name="20% - Accent1 2 4 7 3" xfId="1219"/>
    <cellStyle name="20% - Accent1 2 4 7 3 2" xfId="1220"/>
    <cellStyle name="20% - Accent1 2 4 7 4" xfId="1221"/>
    <cellStyle name="20% - Accent1 2 4 7 5" xfId="1222"/>
    <cellStyle name="20% - Accent1 2 4 7 6" xfId="1223"/>
    <cellStyle name="20% - Accent1 2 4 7 7" xfId="1224"/>
    <cellStyle name="20% - Accent1 2 4 8" xfId="1225"/>
    <cellStyle name="20% - Accent1 2 4 8 2" xfId="1226"/>
    <cellStyle name="20% - Accent1 2 4 9" xfId="1227"/>
    <cellStyle name="20% - Accent1 2 4 9 2" xfId="1228"/>
    <cellStyle name="20% - Accent1 2 5" xfId="1229"/>
    <cellStyle name="20% - Accent1 2 5 10" xfId="1230"/>
    <cellStyle name="20% - Accent1 2 5 11" xfId="1231"/>
    <cellStyle name="20% - Accent1 2 5 12" xfId="1232"/>
    <cellStyle name="20% - Accent1 2 5 13" xfId="1233"/>
    <cellStyle name="20% - Accent1 2 5 2" xfId="1234"/>
    <cellStyle name="20% - Accent1 2 5 2 10" xfId="1235"/>
    <cellStyle name="20% - Accent1 2 5 2 11" xfId="1236"/>
    <cellStyle name="20% - Accent1 2 5 2 2" xfId="1237"/>
    <cellStyle name="20% - Accent1 2 5 2 2 10" xfId="1238"/>
    <cellStyle name="20% - Accent1 2 5 2 2 2" xfId="1239"/>
    <cellStyle name="20% - Accent1 2 5 2 2 2 2" xfId="1240"/>
    <cellStyle name="20% - Accent1 2 5 2 2 2 2 2" xfId="1241"/>
    <cellStyle name="20% - Accent1 2 5 2 2 2 3" xfId="1242"/>
    <cellStyle name="20% - Accent1 2 5 2 2 2 3 2" xfId="1243"/>
    <cellStyle name="20% - Accent1 2 5 2 2 2 4" xfId="1244"/>
    <cellStyle name="20% - Accent1 2 5 2 2 2 5" xfId="1245"/>
    <cellStyle name="20% - Accent1 2 5 2 2 2 6" xfId="1246"/>
    <cellStyle name="20% - Accent1 2 5 2 2 2 7" xfId="1247"/>
    <cellStyle name="20% - Accent1 2 5 2 2 3" xfId="1248"/>
    <cellStyle name="20% - Accent1 2 5 2 2 3 2" xfId="1249"/>
    <cellStyle name="20% - Accent1 2 5 2 2 3 2 2" xfId="1250"/>
    <cellStyle name="20% - Accent1 2 5 2 2 3 3" xfId="1251"/>
    <cellStyle name="20% - Accent1 2 5 2 2 3 3 2" xfId="1252"/>
    <cellStyle name="20% - Accent1 2 5 2 2 3 4" xfId="1253"/>
    <cellStyle name="20% - Accent1 2 5 2 2 3 5" xfId="1254"/>
    <cellStyle name="20% - Accent1 2 5 2 2 3 6" xfId="1255"/>
    <cellStyle name="20% - Accent1 2 5 2 2 3 7" xfId="1256"/>
    <cellStyle name="20% - Accent1 2 5 2 2 4" xfId="1257"/>
    <cellStyle name="20% - Accent1 2 5 2 2 4 2" xfId="1258"/>
    <cellStyle name="20% - Accent1 2 5 2 2 4 2 2" xfId="1259"/>
    <cellStyle name="20% - Accent1 2 5 2 2 4 3" xfId="1260"/>
    <cellStyle name="20% - Accent1 2 5 2 2 4 3 2" xfId="1261"/>
    <cellStyle name="20% - Accent1 2 5 2 2 4 4" xfId="1262"/>
    <cellStyle name="20% - Accent1 2 5 2 2 4 5" xfId="1263"/>
    <cellStyle name="20% - Accent1 2 5 2 2 4 6" xfId="1264"/>
    <cellStyle name="20% - Accent1 2 5 2 2 4 7" xfId="1265"/>
    <cellStyle name="20% - Accent1 2 5 2 2 5" xfId="1266"/>
    <cellStyle name="20% - Accent1 2 5 2 2 5 2" xfId="1267"/>
    <cellStyle name="20% - Accent1 2 5 2 2 6" xfId="1268"/>
    <cellStyle name="20% - Accent1 2 5 2 2 6 2" xfId="1269"/>
    <cellStyle name="20% - Accent1 2 5 2 2 7" xfId="1270"/>
    <cellStyle name="20% - Accent1 2 5 2 2 8" xfId="1271"/>
    <cellStyle name="20% - Accent1 2 5 2 2 9" xfId="1272"/>
    <cellStyle name="20% - Accent1 2 5 2 3" xfId="1273"/>
    <cellStyle name="20% - Accent1 2 5 2 3 2" xfId="1274"/>
    <cellStyle name="20% - Accent1 2 5 2 3 2 2" xfId="1275"/>
    <cellStyle name="20% - Accent1 2 5 2 3 3" xfId="1276"/>
    <cellStyle name="20% - Accent1 2 5 2 3 3 2" xfId="1277"/>
    <cellStyle name="20% - Accent1 2 5 2 3 4" xfId="1278"/>
    <cellStyle name="20% - Accent1 2 5 2 3 5" xfId="1279"/>
    <cellStyle name="20% - Accent1 2 5 2 3 6" xfId="1280"/>
    <cellStyle name="20% - Accent1 2 5 2 3 7" xfId="1281"/>
    <cellStyle name="20% - Accent1 2 5 2 4" xfId="1282"/>
    <cellStyle name="20% - Accent1 2 5 2 4 2" xfId="1283"/>
    <cellStyle name="20% - Accent1 2 5 2 4 2 2" xfId="1284"/>
    <cellStyle name="20% - Accent1 2 5 2 4 3" xfId="1285"/>
    <cellStyle name="20% - Accent1 2 5 2 4 3 2" xfId="1286"/>
    <cellStyle name="20% - Accent1 2 5 2 4 4" xfId="1287"/>
    <cellStyle name="20% - Accent1 2 5 2 4 5" xfId="1288"/>
    <cellStyle name="20% - Accent1 2 5 2 4 6" xfId="1289"/>
    <cellStyle name="20% - Accent1 2 5 2 4 7" xfId="1290"/>
    <cellStyle name="20% - Accent1 2 5 2 5" xfId="1291"/>
    <cellStyle name="20% - Accent1 2 5 2 5 2" xfId="1292"/>
    <cellStyle name="20% - Accent1 2 5 2 5 2 2" xfId="1293"/>
    <cellStyle name="20% - Accent1 2 5 2 5 3" xfId="1294"/>
    <cellStyle name="20% - Accent1 2 5 2 5 3 2" xfId="1295"/>
    <cellStyle name="20% - Accent1 2 5 2 5 4" xfId="1296"/>
    <cellStyle name="20% - Accent1 2 5 2 5 5" xfId="1297"/>
    <cellStyle name="20% - Accent1 2 5 2 5 6" xfId="1298"/>
    <cellStyle name="20% - Accent1 2 5 2 5 7" xfId="1299"/>
    <cellStyle name="20% - Accent1 2 5 2 6" xfId="1300"/>
    <cellStyle name="20% - Accent1 2 5 2 6 2" xfId="1301"/>
    <cellStyle name="20% - Accent1 2 5 2 7" xfId="1302"/>
    <cellStyle name="20% - Accent1 2 5 2 7 2" xfId="1303"/>
    <cellStyle name="20% - Accent1 2 5 2 8" xfId="1304"/>
    <cellStyle name="20% - Accent1 2 5 2 9" xfId="1305"/>
    <cellStyle name="20% - Accent1 2 5 3" xfId="1306"/>
    <cellStyle name="20% - Accent1 2 5 3 10" xfId="1307"/>
    <cellStyle name="20% - Accent1 2 5 3 11" xfId="1308"/>
    <cellStyle name="20% - Accent1 2 5 3 2" xfId="1309"/>
    <cellStyle name="20% - Accent1 2 5 3 2 10" xfId="1310"/>
    <cellStyle name="20% - Accent1 2 5 3 2 2" xfId="1311"/>
    <cellStyle name="20% - Accent1 2 5 3 2 2 2" xfId="1312"/>
    <cellStyle name="20% - Accent1 2 5 3 2 2 2 2" xfId="1313"/>
    <cellStyle name="20% - Accent1 2 5 3 2 2 3" xfId="1314"/>
    <cellStyle name="20% - Accent1 2 5 3 2 2 3 2" xfId="1315"/>
    <cellStyle name="20% - Accent1 2 5 3 2 2 4" xfId="1316"/>
    <cellStyle name="20% - Accent1 2 5 3 2 2 5" xfId="1317"/>
    <cellStyle name="20% - Accent1 2 5 3 2 2 6" xfId="1318"/>
    <cellStyle name="20% - Accent1 2 5 3 2 2 7" xfId="1319"/>
    <cellStyle name="20% - Accent1 2 5 3 2 3" xfId="1320"/>
    <cellStyle name="20% - Accent1 2 5 3 2 3 2" xfId="1321"/>
    <cellStyle name="20% - Accent1 2 5 3 2 3 2 2" xfId="1322"/>
    <cellStyle name="20% - Accent1 2 5 3 2 3 3" xfId="1323"/>
    <cellStyle name="20% - Accent1 2 5 3 2 3 3 2" xfId="1324"/>
    <cellStyle name="20% - Accent1 2 5 3 2 3 4" xfId="1325"/>
    <cellStyle name="20% - Accent1 2 5 3 2 3 5" xfId="1326"/>
    <cellStyle name="20% - Accent1 2 5 3 2 3 6" xfId="1327"/>
    <cellStyle name="20% - Accent1 2 5 3 2 3 7" xfId="1328"/>
    <cellStyle name="20% - Accent1 2 5 3 2 4" xfId="1329"/>
    <cellStyle name="20% - Accent1 2 5 3 2 4 2" xfId="1330"/>
    <cellStyle name="20% - Accent1 2 5 3 2 4 2 2" xfId="1331"/>
    <cellStyle name="20% - Accent1 2 5 3 2 4 3" xfId="1332"/>
    <cellStyle name="20% - Accent1 2 5 3 2 4 3 2" xfId="1333"/>
    <cellStyle name="20% - Accent1 2 5 3 2 4 4" xfId="1334"/>
    <cellStyle name="20% - Accent1 2 5 3 2 4 5" xfId="1335"/>
    <cellStyle name="20% - Accent1 2 5 3 2 4 6" xfId="1336"/>
    <cellStyle name="20% - Accent1 2 5 3 2 4 7" xfId="1337"/>
    <cellStyle name="20% - Accent1 2 5 3 2 5" xfId="1338"/>
    <cellStyle name="20% - Accent1 2 5 3 2 5 2" xfId="1339"/>
    <cellStyle name="20% - Accent1 2 5 3 2 6" xfId="1340"/>
    <cellStyle name="20% - Accent1 2 5 3 2 6 2" xfId="1341"/>
    <cellStyle name="20% - Accent1 2 5 3 2 7" xfId="1342"/>
    <cellStyle name="20% - Accent1 2 5 3 2 8" xfId="1343"/>
    <cellStyle name="20% - Accent1 2 5 3 2 9" xfId="1344"/>
    <cellStyle name="20% - Accent1 2 5 3 3" xfId="1345"/>
    <cellStyle name="20% - Accent1 2 5 3 3 2" xfId="1346"/>
    <cellStyle name="20% - Accent1 2 5 3 3 2 2" xfId="1347"/>
    <cellStyle name="20% - Accent1 2 5 3 3 3" xfId="1348"/>
    <cellStyle name="20% - Accent1 2 5 3 3 3 2" xfId="1349"/>
    <cellStyle name="20% - Accent1 2 5 3 3 4" xfId="1350"/>
    <cellStyle name="20% - Accent1 2 5 3 3 5" xfId="1351"/>
    <cellStyle name="20% - Accent1 2 5 3 3 6" xfId="1352"/>
    <cellStyle name="20% - Accent1 2 5 3 3 7" xfId="1353"/>
    <cellStyle name="20% - Accent1 2 5 3 4" xfId="1354"/>
    <cellStyle name="20% - Accent1 2 5 3 4 2" xfId="1355"/>
    <cellStyle name="20% - Accent1 2 5 3 4 2 2" xfId="1356"/>
    <cellStyle name="20% - Accent1 2 5 3 4 3" xfId="1357"/>
    <cellStyle name="20% - Accent1 2 5 3 4 3 2" xfId="1358"/>
    <cellStyle name="20% - Accent1 2 5 3 4 4" xfId="1359"/>
    <cellStyle name="20% - Accent1 2 5 3 4 5" xfId="1360"/>
    <cellStyle name="20% - Accent1 2 5 3 4 6" xfId="1361"/>
    <cellStyle name="20% - Accent1 2 5 3 4 7" xfId="1362"/>
    <cellStyle name="20% - Accent1 2 5 3 5" xfId="1363"/>
    <cellStyle name="20% - Accent1 2 5 3 5 2" xfId="1364"/>
    <cellStyle name="20% - Accent1 2 5 3 5 2 2" xfId="1365"/>
    <cellStyle name="20% - Accent1 2 5 3 5 3" xfId="1366"/>
    <cellStyle name="20% - Accent1 2 5 3 5 3 2" xfId="1367"/>
    <cellStyle name="20% - Accent1 2 5 3 5 4" xfId="1368"/>
    <cellStyle name="20% - Accent1 2 5 3 5 5" xfId="1369"/>
    <cellStyle name="20% - Accent1 2 5 3 5 6" xfId="1370"/>
    <cellStyle name="20% - Accent1 2 5 3 5 7" xfId="1371"/>
    <cellStyle name="20% - Accent1 2 5 3 6" xfId="1372"/>
    <cellStyle name="20% - Accent1 2 5 3 6 2" xfId="1373"/>
    <cellStyle name="20% - Accent1 2 5 3 7" xfId="1374"/>
    <cellStyle name="20% - Accent1 2 5 3 7 2" xfId="1375"/>
    <cellStyle name="20% - Accent1 2 5 3 8" xfId="1376"/>
    <cellStyle name="20% - Accent1 2 5 3 9" xfId="1377"/>
    <cellStyle name="20% - Accent1 2 5 4" xfId="1378"/>
    <cellStyle name="20% - Accent1 2 5 4 10" xfId="1379"/>
    <cellStyle name="20% - Accent1 2 5 4 2" xfId="1380"/>
    <cellStyle name="20% - Accent1 2 5 4 2 2" xfId="1381"/>
    <cellStyle name="20% - Accent1 2 5 4 2 2 2" xfId="1382"/>
    <cellStyle name="20% - Accent1 2 5 4 2 3" xfId="1383"/>
    <cellStyle name="20% - Accent1 2 5 4 2 3 2" xfId="1384"/>
    <cellStyle name="20% - Accent1 2 5 4 2 4" xfId="1385"/>
    <cellStyle name="20% - Accent1 2 5 4 2 5" xfId="1386"/>
    <cellStyle name="20% - Accent1 2 5 4 2 6" xfId="1387"/>
    <cellStyle name="20% - Accent1 2 5 4 2 7" xfId="1388"/>
    <cellStyle name="20% - Accent1 2 5 4 3" xfId="1389"/>
    <cellStyle name="20% - Accent1 2 5 4 3 2" xfId="1390"/>
    <cellStyle name="20% - Accent1 2 5 4 3 2 2" xfId="1391"/>
    <cellStyle name="20% - Accent1 2 5 4 3 3" xfId="1392"/>
    <cellStyle name="20% - Accent1 2 5 4 3 3 2" xfId="1393"/>
    <cellStyle name="20% - Accent1 2 5 4 3 4" xfId="1394"/>
    <cellStyle name="20% - Accent1 2 5 4 3 5" xfId="1395"/>
    <cellStyle name="20% - Accent1 2 5 4 3 6" xfId="1396"/>
    <cellStyle name="20% - Accent1 2 5 4 3 7" xfId="1397"/>
    <cellStyle name="20% - Accent1 2 5 4 4" xfId="1398"/>
    <cellStyle name="20% - Accent1 2 5 4 4 2" xfId="1399"/>
    <cellStyle name="20% - Accent1 2 5 4 4 2 2" xfId="1400"/>
    <cellStyle name="20% - Accent1 2 5 4 4 3" xfId="1401"/>
    <cellStyle name="20% - Accent1 2 5 4 4 3 2" xfId="1402"/>
    <cellStyle name="20% - Accent1 2 5 4 4 4" xfId="1403"/>
    <cellStyle name="20% - Accent1 2 5 4 4 5" xfId="1404"/>
    <cellStyle name="20% - Accent1 2 5 4 4 6" xfId="1405"/>
    <cellStyle name="20% - Accent1 2 5 4 4 7" xfId="1406"/>
    <cellStyle name="20% - Accent1 2 5 4 5" xfId="1407"/>
    <cellStyle name="20% - Accent1 2 5 4 5 2" xfId="1408"/>
    <cellStyle name="20% - Accent1 2 5 4 6" xfId="1409"/>
    <cellStyle name="20% - Accent1 2 5 4 6 2" xfId="1410"/>
    <cellStyle name="20% - Accent1 2 5 4 7" xfId="1411"/>
    <cellStyle name="20% - Accent1 2 5 4 8" xfId="1412"/>
    <cellStyle name="20% - Accent1 2 5 4 9" xfId="1413"/>
    <cellStyle name="20% - Accent1 2 5 5" xfId="1414"/>
    <cellStyle name="20% - Accent1 2 5 5 2" xfId="1415"/>
    <cellStyle name="20% - Accent1 2 5 5 2 2" xfId="1416"/>
    <cellStyle name="20% - Accent1 2 5 5 3" xfId="1417"/>
    <cellStyle name="20% - Accent1 2 5 5 3 2" xfId="1418"/>
    <cellStyle name="20% - Accent1 2 5 5 4" xfId="1419"/>
    <cellStyle name="20% - Accent1 2 5 5 5" xfId="1420"/>
    <cellStyle name="20% - Accent1 2 5 5 6" xfId="1421"/>
    <cellStyle name="20% - Accent1 2 5 5 7" xfId="1422"/>
    <cellStyle name="20% - Accent1 2 5 6" xfId="1423"/>
    <cellStyle name="20% - Accent1 2 5 6 2" xfId="1424"/>
    <cellStyle name="20% - Accent1 2 5 6 2 2" xfId="1425"/>
    <cellStyle name="20% - Accent1 2 5 6 3" xfId="1426"/>
    <cellStyle name="20% - Accent1 2 5 6 3 2" xfId="1427"/>
    <cellStyle name="20% - Accent1 2 5 6 4" xfId="1428"/>
    <cellStyle name="20% - Accent1 2 5 6 5" xfId="1429"/>
    <cellStyle name="20% - Accent1 2 5 6 6" xfId="1430"/>
    <cellStyle name="20% - Accent1 2 5 6 7" xfId="1431"/>
    <cellStyle name="20% - Accent1 2 5 7" xfId="1432"/>
    <cellStyle name="20% - Accent1 2 5 7 2" xfId="1433"/>
    <cellStyle name="20% - Accent1 2 5 7 2 2" xfId="1434"/>
    <cellStyle name="20% - Accent1 2 5 7 3" xfId="1435"/>
    <cellStyle name="20% - Accent1 2 5 7 3 2" xfId="1436"/>
    <cellStyle name="20% - Accent1 2 5 7 4" xfId="1437"/>
    <cellStyle name="20% - Accent1 2 5 7 5" xfId="1438"/>
    <cellStyle name="20% - Accent1 2 5 7 6" xfId="1439"/>
    <cellStyle name="20% - Accent1 2 5 7 7" xfId="1440"/>
    <cellStyle name="20% - Accent1 2 5 8" xfId="1441"/>
    <cellStyle name="20% - Accent1 2 5 8 2" xfId="1442"/>
    <cellStyle name="20% - Accent1 2 5 9" xfId="1443"/>
    <cellStyle name="20% - Accent1 2 5 9 2" xfId="1444"/>
    <cellStyle name="20% - Accent1 2 6" xfId="1445"/>
    <cellStyle name="20% - Accent1 2 6 10" xfId="1446"/>
    <cellStyle name="20% - Accent1 2 6 11" xfId="1447"/>
    <cellStyle name="20% - Accent1 2 6 12" xfId="1448"/>
    <cellStyle name="20% - Accent1 2 6 13" xfId="1449"/>
    <cellStyle name="20% - Accent1 2 6 2" xfId="1450"/>
    <cellStyle name="20% - Accent1 2 6 2 10" xfId="1451"/>
    <cellStyle name="20% - Accent1 2 6 2 11" xfId="1452"/>
    <cellStyle name="20% - Accent1 2 6 2 2" xfId="1453"/>
    <cellStyle name="20% - Accent1 2 6 2 2 10" xfId="1454"/>
    <cellStyle name="20% - Accent1 2 6 2 2 2" xfId="1455"/>
    <cellStyle name="20% - Accent1 2 6 2 2 2 2" xfId="1456"/>
    <cellStyle name="20% - Accent1 2 6 2 2 2 2 2" xfId="1457"/>
    <cellStyle name="20% - Accent1 2 6 2 2 2 3" xfId="1458"/>
    <cellStyle name="20% - Accent1 2 6 2 2 2 3 2" xfId="1459"/>
    <cellStyle name="20% - Accent1 2 6 2 2 2 4" xfId="1460"/>
    <cellStyle name="20% - Accent1 2 6 2 2 2 5" xfId="1461"/>
    <cellStyle name="20% - Accent1 2 6 2 2 2 6" xfId="1462"/>
    <cellStyle name="20% - Accent1 2 6 2 2 2 7" xfId="1463"/>
    <cellStyle name="20% - Accent1 2 6 2 2 3" xfId="1464"/>
    <cellStyle name="20% - Accent1 2 6 2 2 3 2" xfId="1465"/>
    <cellStyle name="20% - Accent1 2 6 2 2 3 2 2" xfId="1466"/>
    <cellStyle name="20% - Accent1 2 6 2 2 3 3" xfId="1467"/>
    <cellStyle name="20% - Accent1 2 6 2 2 3 3 2" xfId="1468"/>
    <cellStyle name="20% - Accent1 2 6 2 2 3 4" xfId="1469"/>
    <cellStyle name="20% - Accent1 2 6 2 2 3 5" xfId="1470"/>
    <cellStyle name="20% - Accent1 2 6 2 2 3 6" xfId="1471"/>
    <cellStyle name="20% - Accent1 2 6 2 2 3 7" xfId="1472"/>
    <cellStyle name="20% - Accent1 2 6 2 2 4" xfId="1473"/>
    <cellStyle name="20% - Accent1 2 6 2 2 4 2" xfId="1474"/>
    <cellStyle name="20% - Accent1 2 6 2 2 4 2 2" xfId="1475"/>
    <cellStyle name="20% - Accent1 2 6 2 2 4 3" xfId="1476"/>
    <cellStyle name="20% - Accent1 2 6 2 2 4 3 2" xfId="1477"/>
    <cellStyle name="20% - Accent1 2 6 2 2 4 4" xfId="1478"/>
    <cellStyle name="20% - Accent1 2 6 2 2 4 5" xfId="1479"/>
    <cellStyle name="20% - Accent1 2 6 2 2 4 6" xfId="1480"/>
    <cellStyle name="20% - Accent1 2 6 2 2 4 7" xfId="1481"/>
    <cellStyle name="20% - Accent1 2 6 2 2 5" xfId="1482"/>
    <cellStyle name="20% - Accent1 2 6 2 2 5 2" xfId="1483"/>
    <cellStyle name="20% - Accent1 2 6 2 2 6" xfId="1484"/>
    <cellStyle name="20% - Accent1 2 6 2 2 6 2" xfId="1485"/>
    <cellStyle name="20% - Accent1 2 6 2 2 7" xfId="1486"/>
    <cellStyle name="20% - Accent1 2 6 2 2 8" xfId="1487"/>
    <cellStyle name="20% - Accent1 2 6 2 2 9" xfId="1488"/>
    <cellStyle name="20% - Accent1 2 6 2 3" xfId="1489"/>
    <cellStyle name="20% - Accent1 2 6 2 3 2" xfId="1490"/>
    <cellStyle name="20% - Accent1 2 6 2 3 2 2" xfId="1491"/>
    <cellStyle name="20% - Accent1 2 6 2 3 3" xfId="1492"/>
    <cellStyle name="20% - Accent1 2 6 2 3 3 2" xfId="1493"/>
    <cellStyle name="20% - Accent1 2 6 2 3 4" xfId="1494"/>
    <cellStyle name="20% - Accent1 2 6 2 3 5" xfId="1495"/>
    <cellStyle name="20% - Accent1 2 6 2 3 6" xfId="1496"/>
    <cellStyle name="20% - Accent1 2 6 2 3 7" xfId="1497"/>
    <cellStyle name="20% - Accent1 2 6 2 4" xfId="1498"/>
    <cellStyle name="20% - Accent1 2 6 2 4 2" xfId="1499"/>
    <cellStyle name="20% - Accent1 2 6 2 4 2 2" xfId="1500"/>
    <cellStyle name="20% - Accent1 2 6 2 4 3" xfId="1501"/>
    <cellStyle name="20% - Accent1 2 6 2 4 3 2" xfId="1502"/>
    <cellStyle name="20% - Accent1 2 6 2 4 4" xfId="1503"/>
    <cellStyle name="20% - Accent1 2 6 2 4 5" xfId="1504"/>
    <cellStyle name="20% - Accent1 2 6 2 4 6" xfId="1505"/>
    <cellStyle name="20% - Accent1 2 6 2 4 7" xfId="1506"/>
    <cellStyle name="20% - Accent1 2 6 2 5" xfId="1507"/>
    <cellStyle name="20% - Accent1 2 6 2 5 2" xfId="1508"/>
    <cellStyle name="20% - Accent1 2 6 2 5 2 2" xfId="1509"/>
    <cellStyle name="20% - Accent1 2 6 2 5 3" xfId="1510"/>
    <cellStyle name="20% - Accent1 2 6 2 5 3 2" xfId="1511"/>
    <cellStyle name="20% - Accent1 2 6 2 5 4" xfId="1512"/>
    <cellStyle name="20% - Accent1 2 6 2 5 5" xfId="1513"/>
    <cellStyle name="20% - Accent1 2 6 2 5 6" xfId="1514"/>
    <cellStyle name="20% - Accent1 2 6 2 5 7" xfId="1515"/>
    <cellStyle name="20% - Accent1 2 6 2 6" xfId="1516"/>
    <cellStyle name="20% - Accent1 2 6 2 6 2" xfId="1517"/>
    <cellStyle name="20% - Accent1 2 6 2 7" xfId="1518"/>
    <cellStyle name="20% - Accent1 2 6 2 7 2" xfId="1519"/>
    <cellStyle name="20% - Accent1 2 6 2 8" xfId="1520"/>
    <cellStyle name="20% - Accent1 2 6 2 9" xfId="1521"/>
    <cellStyle name="20% - Accent1 2 6 3" xfId="1522"/>
    <cellStyle name="20% - Accent1 2 6 3 10" xfId="1523"/>
    <cellStyle name="20% - Accent1 2 6 3 11" xfId="1524"/>
    <cellStyle name="20% - Accent1 2 6 3 2" xfId="1525"/>
    <cellStyle name="20% - Accent1 2 6 3 2 10" xfId="1526"/>
    <cellStyle name="20% - Accent1 2 6 3 2 2" xfId="1527"/>
    <cellStyle name="20% - Accent1 2 6 3 2 2 2" xfId="1528"/>
    <cellStyle name="20% - Accent1 2 6 3 2 2 2 2" xfId="1529"/>
    <cellStyle name="20% - Accent1 2 6 3 2 2 3" xfId="1530"/>
    <cellStyle name="20% - Accent1 2 6 3 2 2 3 2" xfId="1531"/>
    <cellStyle name="20% - Accent1 2 6 3 2 2 4" xfId="1532"/>
    <cellStyle name="20% - Accent1 2 6 3 2 2 5" xfId="1533"/>
    <cellStyle name="20% - Accent1 2 6 3 2 2 6" xfId="1534"/>
    <cellStyle name="20% - Accent1 2 6 3 2 2 7" xfId="1535"/>
    <cellStyle name="20% - Accent1 2 6 3 2 3" xfId="1536"/>
    <cellStyle name="20% - Accent1 2 6 3 2 3 2" xfId="1537"/>
    <cellStyle name="20% - Accent1 2 6 3 2 3 2 2" xfId="1538"/>
    <cellStyle name="20% - Accent1 2 6 3 2 3 3" xfId="1539"/>
    <cellStyle name="20% - Accent1 2 6 3 2 3 3 2" xfId="1540"/>
    <cellStyle name="20% - Accent1 2 6 3 2 3 4" xfId="1541"/>
    <cellStyle name="20% - Accent1 2 6 3 2 3 5" xfId="1542"/>
    <cellStyle name="20% - Accent1 2 6 3 2 3 6" xfId="1543"/>
    <cellStyle name="20% - Accent1 2 6 3 2 3 7" xfId="1544"/>
    <cellStyle name="20% - Accent1 2 6 3 2 4" xfId="1545"/>
    <cellStyle name="20% - Accent1 2 6 3 2 4 2" xfId="1546"/>
    <cellStyle name="20% - Accent1 2 6 3 2 4 2 2" xfId="1547"/>
    <cellStyle name="20% - Accent1 2 6 3 2 4 3" xfId="1548"/>
    <cellStyle name="20% - Accent1 2 6 3 2 4 3 2" xfId="1549"/>
    <cellStyle name="20% - Accent1 2 6 3 2 4 4" xfId="1550"/>
    <cellStyle name="20% - Accent1 2 6 3 2 4 5" xfId="1551"/>
    <cellStyle name="20% - Accent1 2 6 3 2 4 6" xfId="1552"/>
    <cellStyle name="20% - Accent1 2 6 3 2 4 7" xfId="1553"/>
    <cellStyle name="20% - Accent1 2 6 3 2 5" xfId="1554"/>
    <cellStyle name="20% - Accent1 2 6 3 2 5 2" xfId="1555"/>
    <cellStyle name="20% - Accent1 2 6 3 2 6" xfId="1556"/>
    <cellStyle name="20% - Accent1 2 6 3 2 6 2" xfId="1557"/>
    <cellStyle name="20% - Accent1 2 6 3 2 7" xfId="1558"/>
    <cellStyle name="20% - Accent1 2 6 3 2 8" xfId="1559"/>
    <cellStyle name="20% - Accent1 2 6 3 2 9" xfId="1560"/>
    <cellStyle name="20% - Accent1 2 6 3 3" xfId="1561"/>
    <cellStyle name="20% - Accent1 2 6 3 3 2" xfId="1562"/>
    <cellStyle name="20% - Accent1 2 6 3 3 2 2" xfId="1563"/>
    <cellStyle name="20% - Accent1 2 6 3 3 3" xfId="1564"/>
    <cellStyle name="20% - Accent1 2 6 3 3 3 2" xfId="1565"/>
    <cellStyle name="20% - Accent1 2 6 3 3 4" xfId="1566"/>
    <cellStyle name="20% - Accent1 2 6 3 3 5" xfId="1567"/>
    <cellStyle name="20% - Accent1 2 6 3 3 6" xfId="1568"/>
    <cellStyle name="20% - Accent1 2 6 3 3 7" xfId="1569"/>
    <cellStyle name="20% - Accent1 2 6 3 4" xfId="1570"/>
    <cellStyle name="20% - Accent1 2 6 3 4 2" xfId="1571"/>
    <cellStyle name="20% - Accent1 2 6 3 4 2 2" xfId="1572"/>
    <cellStyle name="20% - Accent1 2 6 3 4 3" xfId="1573"/>
    <cellStyle name="20% - Accent1 2 6 3 4 3 2" xfId="1574"/>
    <cellStyle name="20% - Accent1 2 6 3 4 4" xfId="1575"/>
    <cellStyle name="20% - Accent1 2 6 3 4 5" xfId="1576"/>
    <cellStyle name="20% - Accent1 2 6 3 4 6" xfId="1577"/>
    <cellStyle name="20% - Accent1 2 6 3 4 7" xfId="1578"/>
    <cellStyle name="20% - Accent1 2 6 3 5" xfId="1579"/>
    <cellStyle name="20% - Accent1 2 6 3 5 2" xfId="1580"/>
    <cellStyle name="20% - Accent1 2 6 3 5 2 2" xfId="1581"/>
    <cellStyle name="20% - Accent1 2 6 3 5 3" xfId="1582"/>
    <cellStyle name="20% - Accent1 2 6 3 5 3 2" xfId="1583"/>
    <cellStyle name="20% - Accent1 2 6 3 5 4" xfId="1584"/>
    <cellStyle name="20% - Accent1 2 6 3 5 5" xfId="1585"/>
    <cellStyle name="20% - Accent1 2 6 3 5 6" xfId="1586"/>
    <cellStyle name="20% - Accent1 2 6 3 5 7" xfId="1587"/>
    <cellStyle name="20% - Accent1 2 6 3 6" xfId="1588"/>
    <cellStyle name="20% - Accent1 2 6 3 6 2" xfId="1589"/>
    <cellStyle name="20% - Accent1 2 6 3 7" xfId="1590"/>
    <cellStyle name="20% - Accent1 2 6 3 7 2" xfId="1591"/>
    <cellStyle name="20% - Accent1 2 6 3 8" xfId="1592"/>
    <cellStyle name="20% - Accent1 2 6 3 9" xfId="1593"/>
    <cellStyle name="20% - Accent1 2 6 4" xfId="1594"/>
    <cellStyle name="20% - Accent1 2 6 4 10" xfId="1595"/>
    <cellStyle name="20% - Accent1 2 6 4 2" xfId="1596"/>
    <cellStyle name="20% - Accent1 2 6 4 2 2" xfId="1597"/>
    <cellStyle name="20% - Accent1 2 6 4 2 2 2" xfId="1598"/>
    <cellStyle name="20% - Accent1 2 6 4 2 3" xfId="1599"/>
    <cellStyle name="20% - Accent1 2 6 4 2 3 2" xfId="1600"/>
    <cellStyle name="20% - Accent1 2 6 4 2 4" xfId="1601"/>
    <cellStyle name="20% - Accent1 2 6 4 2 5" xfId="1602"/>
    <cellStyle name="20% - Accent1 2 6 4 2 6" xfId="1603"/>
    <cellStyle name="20% - Accent1 2 6 4 2 7" xfId="1604"/>
    <cellStyle name="20% - Accent1 2 6 4 3" xfId="1605"/>
    <cellStyle name="20% - Accent1 2 6 4 3 2" xfId="1606"/>
    <cellStyle name="20% - Accent1 2 6 4 3 2 2" xfId="1607"/>
    <cellStyle name="20% - Accent1 2 6 4 3 3" xfId="1608"/>
    <cellStyle name="20% - Accent1 2 6 4 3 3 2" xfId="1609"/>
    <cellStyle name="20% - Accent1 2 6 4 3 4" xfId="1610"/>
    <cellStyle name="20% - Accent1 2 6 4 3 5" xfId="1611"/>
    <cellStyle name="20% - Accent1 2 6 4 3 6" xfId="1612"/>
    <cellStyle name="20% - Accent1 2 6 4 3 7" xfId="1613"/>
    <cellStyle name="20% - Accent1 2 6 4 4" xfId="1614"/>
    <cellStyle name="20% - Accent1 2 6 4 4 2" xfId="1615"/>
    <cellStyle name="20% - Accent1 2 6 4 4 2 2" xfId="1616"/>
    <cellStyle name="20% - Accent1 2 6 4 4 3" xfId="1617"/>
    <cellStyle name="20% - Accent1 2 6 4 4 3 2" xfId="1618"/>
    <cellStyle name="20% - Accent1 2 6 4 4 4" xfId="1619"/>
    <cellStyle name="20% - Accent1 2 6 4 4 5" xfId="1620"/>
    <cellStyle name="20% - Accent1 2 6 4 4 6" xfId="1621"/>
    <cellStyle name="20% - Accent1 2 6 4 4 7" xfId="1622"/>
    <cellStyle name="20% - Accent1 2 6 4 5" xfId="1623"/>
    <cellStyle name="20% - Accent1 2 6 4 5 2" xfId="1624"/>
    <cellStyle name="20% - Accent1 2 6 4 6" xfId="1625"/>
    <cellStyle name="20% - Accent1 2 6 4 6 2" xfId="1626"/>
    <cellStyle name="20% - Accent1 2 6 4 7" xfId="1627"/>
    <cellStyle name="20% - Accent1 2 6 4 8" xfId="1628"/>
    <cellStyle name="20% - Accent1 2 6 4 9" xfId="1629"/>
    <cellStyle name="20% - Accent1 2 6 5" xfId="1630"/>
    <cellStyle name="20% - Accent1 2 6 5 2" xfId="1631"/>
    <cellStyle name="20% - Accent1 2 6 5 2 2" xfId="1632"/>
    <cellStyle name="20% - Accent1 2 6 5 3" xfId="1633"/>
    <cellStyle name="20% - Accent1 2 6 5 3 2" xfId="1634"/>
    <cellStyle name="20% - Accent1 2 6 5 4" xfId="1635"/>
    <cellStyle name="20% - Accent1 2 6 5 5" xfId="1636"/>
    <cellStyle name="20% - Accent1 2 6 5 6" xfId="1637"/>
    <cellStyle name="20% - Accent1 2 6 5 7" xfId="1638"/>
    <cellStyle name="20% - Accent1 2 6 6" xfId="1639"/>
    <cellStyle name="20% - Accent1 2 6 6 2" xfId="1640"/>
    <cellStyle name="20% - Accent1 2 6 6 2 2" xfId="1641"/>
    <cellStyle name="20% - Accent1 2 6 6 3" xfId="1642"/>
    <cellStyle name="20% - Accent1 2 6 6 3 2" xfId="1643"/>
    <cellStyle name="20% - Accent1 2 6 6 4" xfId="1644"/>
    <cellStyle name="20% - Accent1 2 6 6 5" xfId="1645"/>
    <cellStyle name="20% - Accent1 2 6 6 6" xfId="1646"/>
    <cellStyle name="20% - Accent1 2 6 6 7" xfId="1647"/>
    <cellStyle name="20% - Accent1 2 6 7" xfId="1648"/>
    <cellStyle name="20% - Accent1 2 6 7 2" xfId="1649"/>
    <cellStyle name="20% - Accent1 2 6 7 2 2" xfId="1650"/>
    <cellStyle name="20% - Accent1 2 6 7 3" xfId="1651"/>
    <cellStyle name="20% - Accent1 2 6 7 3 2" xfId="1652"/>
    <cellStyle name="20% - Accent1 2 6 7 4" xfId="1653"/>
    <cellStyle name="20% - Accent1 2 6 7 5" xfId="1654"/>
    <cellStyle name="20% - Accent1 2 6 7 6" xfId="1655"/>
    <cellStyle name="20% - Accent1 2 6 7 7" xfId="1656"/>
    <cellStyle name="20% - Accent1 2 6 8" xfId="1657"/>
    <cellStyle name="20% - Accent1 2 6 8 2" xfId="1658"/>
    <cellStyle name="20% - Accent1 2 6 9" xfId="1659"/>
    <cellStyle name="20% - Accent1 2 6 9 2" xfId="1660"/>
    <cellStyle name="20% - Accent1 2 7" xfId="1661"/>
    <cellStyle name="20% - Accent1 2 7 10" xfId="1662"/>
    <cellStyle name="20% - Accent1 2 7 11" xfId="1663"/>
    <cellStyle name="20% - Accent1 2 7 2" xfId="1664"/>
    <cellStyle name="20% - Accent1 2 7 2 10" xfId="1665"/>
    <cellStyle name="20% - Accent1 2 7 2 2" xfId="1666"/>
    <cellStyle name="20% - Accent1 2 7 2 2 2" xfId="1667"/>
    <cellStyle name="20% - Accent1 2 7 2 2 2 2" xfId="1668"/>
    <cellStyle name="20% - Accent1 2 7 2 2 3" xfId="1669"/>
    <cellStyle name="20% - Accent1 2 7 2 2 3 2" xfId="1670"/>
    <cellStyle name="20% - Accent1 2 7 2 2 4" xfId="1671"/>
    <cellStyle name="20% - Accent1 2 7 2 2 5" xfId="1672"/>
    <cellStyle name="20% - Accent1 2 7 2 2 6" xfId="1673"/>
    <cellStyle name="20% - Accent1 2 7 2 2 7" xfId="1674"/>
    <cellStyle name="20% - Accent1 2 7 2 3" xfId="1675"/>
    <cellStyle name="20% - Accent1 2 7 2 3 2" xfId="1676"/>
    <cellStyle name="20% - Accent1 2 7 2 3 2 2" xfId="1677"/>
    <cellStyle name="20% - Accent1 2 7 2 3 3" xfId="1678"/>
    <cellStyle name="20% - Accent1 2 7 2 3 3 2" xfId="1679"/>
    <cellStyle name="20% - Accent1 2 7 2 3 4" xfId="1680"/>
    <cellStyle name="20% - Accent1 2 7 2 3 5" xfId="1681"/>
    <cellStyle name="20% - Accent1 2 7 2 3 6" xfId="1682"/>
    <cellStyle name="20% - Accent1 2 7 2 3 7" xfId="1683"/>
    <cellStyle name="20% - Accent1 2 7 2 4" xfId="1684"/>
    <cellStyle name="20% - Accent1 2 7 2 4 2" xfId="1685"/>
    <cellStyle name="20% - Accent1 2 7 2 4 2 2" xfId="1686"/>
    <cellStyle name="20% - Accent1 2 7 2 4 3" xfId="1687"/>
    <cellStyle name="20% - Accent1 2 7 2 4 3 2" xfId="1688"/>
    <cellStyle name="20% - Accent1 2 7 2 4 4" xfId="1689"/>
    <cellStyle name="20% - Accent1 2 7 2 4 5" xfId="1690"/>
    <cellStyle name="20% - Accent1 2 7 2 4 6" xfId="1691"/>
    <cellStyle name="20% - Accent1 2 7 2 4 7" xfId="1692"/>
    <cellStyle name="20% - Accent1 2 7 2 5" xfId="1693"/>
    <cellStyle name="20% - Accent1 2 7 2 5 2" xfId="1694"/>
    <cellStyle name="20% - Accent1 2 7 2 6" xfId="1695"/>
    <cellStyle name="20% - Accent1 2 7 2 6 2" xfId="1696"/>
    <cellStyle name="20% - Accent1 2 7 2 7" xfId="1697"/>
    <cellStyle name="20% - Accent1 2 7 2 8" xfId="1698"/>
    <cellStyle name="20% - Accent1 2 7 2 9" xfId="1699"/>
    <cellStyle name="20% - Accent1 2 7 3" xfId="1700"/>
    <cellStyle name="20% - Accent1 2 7 3 2" xfId="1701"/>
    <cellStyle name="20% - Accent1 2 7 3 2 2" xfId="1702"/>
    <cellStyle name="20% - Accent1 2 7 3 3" xfId="1703"/>
    <cellStyle name="20% - Accent1 2 7 3 3 2" xfId="1704"/>
    <cellStyle name="20% - Accent1 2 7 3 4" xfId="1705"/>
    <cellStyle name="20% - Accent1 2 7 3 5" xfId="1706"/>
    <cellStyle name="20% - Accent1 2 7 3 6" xfId="1707"/>
    <cellStyle name="20% - Accent1 2 7 3 7" xfId="1708"/>
    <cellStyle name="20% - Accent1 2 7 4" xfId="1709"/>
    <cellStyle name="20% - Accent1 2 7 4 2" xfId="1710"/>
    <cellStyle name="20% - Accent1 2 7 4 2 2" xfId="1711"/>
    <cellStyle name="20% - Accent1 2 7 4 3" xfId="1712"/>
    <cellStyle name="20% - Accent1 2 7 4 3 2" xfId="1713"/>
    <cellStyle name="20% - Accent1 2 7 4 4" xfId="1714"/>
    <cellStyle name="20% - Accent1 2 7 4 5" xfId="1715"/>
    <cellStyle name="20% - Accent1 2 7 4 6" xfId="1716"/>
    <cellStyle name="20% - Accent1 2 7 4 7" xfId="1717"/>
    <cellStyle name="20% - Accent1 2 7 5" xfId="1718"/>
    <cellStyle name="20% - Accent1 2 7 5 2" xfId="1719"/>
    <cellStyle name="20% - Accent1 2 7 5 2 2" xfId="1720"/>
    <cellStyle name="20% - Accent1 2 7 5 3" xfId="1721"/>
    <cellStyle name="20% - Accent1 2 7 5 3 2" xfId="1722"/>
    <cellStyle name="20% - Accent1 2 7 5 4" xfId="1723"/>
    <cellStyle name="20% - Accent1 2 7 5 5" xfId="1724"/>
    <cellStyle name="20% - Accent1 2 7 5 6" xfId="1725"/>
    <cellStyle name="20% - Accent1 2 7 5 7" xfId="1726"/>
    <cellStyle name="20% - Accent1 2 7 6" xfId="1727"/>
    <cellStyle name="20% - Accent1 2 7 6 2" xfId="1728"/>
    <cellStyle name="20% - Accent1 2 7 7" xfId="1729"/>
    <cellStyle name="20% - Accent1 2 7 7 2" xfId="1730"/>
    <cellStyle name="20% - Accent1 2 7 8" xfId="1731"/>
    <cellStyle name="20% - Accent1 2 7 9" xfId="1732"/>
    <cellStyle name="20% - Accent1 2 8" xfId="1733"/>
    <cellStyle name="20% - Accent1 2 8 10" xfId="1734"/>
    <cellStyle name="20% - Accent1 2 8 11" xfId="1735"/>
    <cellStyle name="20% - Accent1 2 8 2" xfId="1736"/>
    <cellStyle name="20% - Accent1 2 8 2 10" xfId="1737"/>
    <cellStyle name="20% - Accent1 2 8 2 2" xfId="1738"/>
    <cellStyle name="20% - Accent1 2 8 2 2 2" xfId="1739"/>
    <cellStyle name="20% - Accent1 2 8 2 2 2 2" xfId="1740"/>
    <cellStyle name="20% - Accent1 2 8 2 2 3" xfId="1741"/>
    <cellStyle name="20% - Accent1 2 8 2 2 3 2" xfId="1742"/>
    <cellStyle name="20% - Accent1 2 8 2 2 4" xfId="1743"/>
    <cellStyle name="20% - Accent1 2 8 2 2 5" xfId="1744"/>
    <cellStyle name="20% - Accent1 2 8 2 2 6" xfId="1745"/>
    <cellStyle name="20% - Accent1 2 8 2 2 7" xfId="1746"/>
    <cellStyle name="20% - Accent1 2 8 2 3" xfId="1747"/>
    <cellStyle name="20% - Accent1 2 8 2 3 2" xfId="1748"/>
    <cellStyle name="20% - Accent1 2 8 2 3 2 2" xfId="1749"/>
    <cellStyle name="20% - Accent1 2 8 2 3 3" xfId="1750"/>
    <cellStyle name="20% - Accent1 2 8 2 3 3 2" xfId="1751"/>
    <cellStyle name="20% - Accent1 2 8 2 3 4" xfId="1752"/>
    <cellStyle name="20% - Accent1 2 8 2 3 5" xfId="1753"/>
    <cellStyle name="20% - Accent1 2 8 2 3 6" xfId="1754"/>
    <cellStyle name="20% - Accent1 2 8 2 3 7" xfId="1755"/>
    <cellStyle name="20% - Accent1 2 8 2 4" xfId="1756"/>
    <cellStyle name="20% - Accent1 2 8 2 4 2" xfId="1757"/>
    <cellStyle name="20% - Accent1 2 8 2 4 2 2" xfId="1758"/>
    <cellStyle name="20% - Accent1 2 8 2 4 3" xfId="1759"/>
    <cellStyle name="20% - Accent1 2 8 2 4 3 2" xfId="1760"/>
    <cellStyle name="20% - Accent1 2 8 2 4 4" xfId="1761"/>
    <cellStyle name="20% - Accent1 2 8 2 4 5" xfId="1762"/>
    <cellStyle name="20% - Accent1 2 8 2 4 6" xfId="1763"/>
    <cellStyle name="20% - Accent1 2 8 2 4 7" xfId="1764"/>
    <cellStyle name="20% - Accent1 2 8 2 5" xfId="1765"/>
    <cellStyle name="20% - Accent1 2 8 2 5 2" xfId="1766"/>
    <cellStyle name="20% - Accent1 2 8 2 6" xfId="1767"/>
    <cellStyle name="20% - Accent1 2 8 2 6 2" xfId="1768"/>
    <cellStyle name="20% - Accent1 2 8 2 7" xfId="1769"/>
    <cellStyle name="20% - Accent1 2 8 2 8" xfId="1770"/>
    <cellStyle name="20% - Accent1 2 8 2 9" xfId="1771"/>
    <cellStyle name="20% - Accent1 2 8 3" xfId="1772"/>
    <cellStyle name="20% - Accent1 2 8 3 2" xfId="1773"/>
    <cellStyle name="20% - Accent1 2 8 3 2 2" xfId="1774"/>
    <cellStyle name="20% - Accent1 2 8 3 3" xfId="1775"/>
    <cellStyle name="20% - Accent1 2 8 3 3 2" xfId="1776"/>
    <cellStyle name="20% - Accent1 2 8 3 4" xfId="1777"/>
    <cellStyle name="20% - Accent1 2 8 3 5" xfId="1778"/>
    <cellStyle name="20% - Accent1 2 8 3 6" xfId="1779"/>
    <cellStyle name="20% - Accent1 2 8 3 7" xfId="1780"/>
    <cellStyle name="20% - Accent1 2 8 4" xfId="1781"/>
    <cellStyle name="20% - Accent1 2 8 4 2" xfId="1782"/>
    <cellStyle name="20% - Accent1 2 8 4 2 2" xfId="1783"/>
    <cellStyle name="20% - Accent1 2 8 4 3" xfId="1784"/>
    <cellStyle name="20% - Accent1 2 8 4 3 2" xfId="1785"/>
    <cellStyle name="20% - Accent1 2 8 4 4" xfId="1786"/>
    <cellStyle name="20% - Accent1 2 8 4 5" xfId="1787"/>
    <cellStyle name="20% - Accent1 2 8 4 6" xfId="1788"/>
    <cellStyle name="20% - Accent1 2 8 4 7" xfId="1789"/>
    <cellStyle name="20% - Accent1 2 8 5" xfId="1790"/>
    <cellStyle name="20% - Accent1 2 8 5 2" xfId="1791"/>
    <cellStyle name="20% - Accent1 2 8 5 2 2" xfId="1792"/>
    <cellStyle name="20% - Accent1 2 8 5 3" xfId="1793"/>
    <cellStyle name="20% - Accent1 2 8 5 3 2" xfId="1794"/>
    <cellStyle name="20% - Accent1 2 8 5 4" xfId="1795"/>
    <cellStyle name="20% - Accent1 2 8 5 5" xfId="1796"/>
    <cellStyle name="20% - Accent1 2 8 5 6" xfId="1797"/>
    <cellStyle name="20% - Accent1 2 8 5 7" xfId="1798"/>
    <cellStyle name="20% - Accent1 2 8 6" xfId="1799"/>
    <cellStyle name="20% - Accent1 2 8 6 2" xfId="1800"/>
    <cellStyle name="20% - Accent1 2 8 7" xfId="1801"/>
    <cellStyle name="20% - Accent1 2 8 7 2" xfId="1802"/>
    <cellStyle name="20% - Accent1 2 8 8" xfId="1803"/>
    <cellStyle name="20% - Accent1 2 8 9" xfId="1804"/>
    <cellStyle name="20% - Accent1 2 9" xfId="1805"/>
    <cellStyle name="20% - Accent1 2 9 10" xfId="1806"/>
    <cellStyle name="20% - Accent1 2 9 2" xfId="1807"/>
    <cellStyle name="20% - Accent1 2 9 2 2" xfId="1808"/>
    <cellStyle name="20% - Accent1 2 9 2 2 2" xfId="1809"/>
    <cellStyle name="20% - Accent1 2 9 2 3" xfId="1810"/>
    <cellStyle name="20% - Accent1 2 9 2 3 2" xfId="1811"/>
    <cellStyle name="20% - Accent1 2 9 2 4" xfId="1812"/>
    <cellStyle name="20% - Accent1 2 9 2 5" xfId="1813"/>
    <cellStyle name="20% - Accent1 2 9 2 6" xfId="1814"/>
    <cellStyle name="20% - Accent1 2 9 2 7" xfId="1815"/>
    <cellStyle name="20% - Accent1 2 9 3" xfId="1816"/>
    <cellStyle name="20% - Accent1 2 9 3 2" xfId="1817"/>
    <cellStyle name="20% - Accent1 2 9 3 2 2" xfId="1818"/>
    <cellStyle name="20% - Accent1 2 9 3 3" xfId="1819"/>
    <cellStyle name="20% - Accent1 2 9 3 3 2" xfId="1820"/>
    <cellStyle name="20% - Accent1 2 9 3 4" xfId="1821"/>
    <cellStyle name="20% - Accent1 2 9 3 5" xfId="1822"/>
    <cellStyle name="20% - Accent1 2 9 3 6" xfId="1823"/>
    <cellStyle name="20% - Accent1 2 9 3 7" xfId="1824"/>
    <cellStyle name="20% - Accent1 2 9 4" xfId="1825"/>
    <cellStyle name="20% - Accent1 2 9 4 2" xfId="1826"/>
    <cellStyle name="20% - Accent1 2 9 4 2 2" xfId="1827"/>
    <cellStyle name="20% - Accent1 2 9 4 3" xfId="1828"/>
    <cellStyle name="20% - Accent1 2 9 4 3 2" xfId="1829"/>
    <cellStyle name="20% - Accent1 2 9 4 4" xfId="1830"/>
    <cellStyle name="20% - Accent1 2 9 4 5" xfId="1831"/>
    <cellStyle name="20% - Accent1 2 9 4 6" xfId="1832"/>
    <cellStyle name="20% - Accent1 2 9 4 7" xfId="1833"/>
    <cellStyle name="20% - Accent1 2 9 5" xfId="1834"/>
    <cellStyle name="20% - Accent1 2 9 5 2" xfId="1835"/>
    <cellStyle name="20% - Accent1 2 9 6" xfId="1836"/>
    <cellStyle name="20% - Accent1 2 9 6 2" xfId="1837"/>
    <cellStyle name="20% - Accent1 2 9 7" xfId="1838"/>
    <cellStyle name="20% - Accent1 2 9 8" xfId="1839"/>
    <cellStyle name="20% - Accent1 2 9 9" xfId="1840"/>
    <cellStyle name="20% - Accent1 3" xfId="276"/>
    <cellStyle name="20% - Accent1 3 10" xfId="1841"/>
    <cellStyle name="20% - Accent1 3 10 2" xfId="1842"/>
    <cellStyle name="20% - Accent1 3 10 2 2" xfId="1843"/>
    <cellStyle name="20% - Accent1 3 10 3" xfId="1844"/>
    <cellStyle name="20% - Accent1 3 10 3 2" xfId="1845"/>
    <cellStyle name="20% - Accent1 3 10 4" xfId="1846"/>
    <cellStyle name="20% - Accent1 3 10 5" xfId="1847"/>
    <cellStyle name="20% - Accent1 3 10 6" xfId="1848"/>
    <cellStyle name="20% - Accent1 3 10 7" xfId="1849"/>
    <cellStyle name="20% - Accent1 3 11" xfId="1850"/>
    <cellStyle name="20% - Accent1 3 11 2" xfId="1851"/>
    <cellStyle name="20% - Accent1 3 11 2 2" xfId="1852"/>
    <cellStyle name="20% - Accent1 3 11 3" xfId="1853"/>
    <cellStyle name="20% - Accent1 3 11 3 2" xfId="1854"/>
    <cellStyle name="20% - Accent1 3 11 4" xfId="1855"/>
    <cellStyle name="20% - Accent1 3 11 5" xfId="1856"/>
    <cellStyle name="20% - Accent1 3 11 6" xfId="1857"/>
    <cellStyle name="20% - Accent1 3 11 7" xfId="1858"/>
    <cellStyle name="20% - Accent1 3 12" xfId="1859"/>
    <cellStyle name="20% - Accent1 3 12 2" xfId="1860"/>
    <cellStyle name="20% - Accent1 3 12 2 2" xfId="1861"/>
    <cellStyle name="20% - Accent1 3 12 3" xfId="1862"/>
    <cellStyle name="20% - Accent1 3 12 3 2" xfId="1863"/>
    <cellStyle name="20% - Accent1 3 12 4" xfId="1864"/>
    <cellStyle name="20% - Accent1 3 12 5" xfId="1865"/>
    <cellStyle name="20% - Accent1 3 12 6" xfId="1866"/>
    <cellStyle name="20% - Accent1 3 12 7" xfId="1867"/>
    <cellStyle name="20% - Accent1 3 13" xfId="1868"/>
    <cellStyle name="20% - Accent1 3 13 2" xfId="1869"/>
    <cellStyle name="20% - Accent1 3 14" xfId="1870"/>
    <cellStyle name="20% - Accent1 3 14 2" xfId="1871"/>
    <cellStyle name="20% - Accent1 3 15" xfId="1872"/>
    <cellStyle name="20% - Accent1 3 16" xfId="1873"/>
    <cellStyle name="20% - Accent1 3 17" xfId="1874"/>
    <cellStyle name="20% - Accent1 3 18" xfId="1875"/>
    <cellStyle name="20% - Accent1 3 2" xfId="1876"/>
    <cellStyle name="20% - Accent1 3 2 10" xfId="1877"/>
    <cellStyle name="20% - Accent1 3 2 11" xfId="1878"/>
    <cellStyle name="20% - Accent1 3 2 12" xfId="1879"/>
    <cellStyle name="20% - Accent1 3 2 13" xfId="1880"/>
    <cellStyle name="20% - Accent1 3 2 2" xfId="1881"/>
    <cellStyle name="20% - Accent1 3 2 2 10" xfId="1882"/>
    <cellStyle name="20% - Accent1 3 2 2 11" xfId="1883"/>
    <cellStyle name="20% - Accent1 3 2 2 2" xfId="1884"/>
    <cellStyle name="20% - Accent1 3 2 2 2 10" xfId="1885"/>
    <cellStyle name="20% - Accent1 3 2 2 2 2" xfId="1886"/>
    <cellStyle name="20% - Accent1 3 2 2 2 2 2" xfId="1887"/>
    <cellStyle name="20% - Accent1 3 2 2 2 2 2 2" xfId="1888"/>
    <cellStyle name="20% - Accent1 3 2 2 2 2 3" xfId="1889"/>
    <cellStyle name="20% - Accent1 3 2 2 2 2 3 2" xfId="1890"/>
    <cellStyle name="20% - Accent1 3 2 2 2 2 4" xfId="1891"/>
    <cellStyle name="20% - Accent1 3 2 2 2 2 5" xfId="1892"/>
    <cellStyle name="20% - Accent1 3 2 2 2 2 6" xfId="1893"/>
    <cellStyle name="20% - Accent1 3 2 2 2 2 7" xfId="1894"/>
    <cellStyle name="20% - Accent1 3 2 2 2 3" xfId="1895"/>
    <cellStyle name="20% - Accent1 3 2 2 2 3 2" xfId="1896"/>
    <cellStyle name="20% - Accent1 3 2 2 2 3 2 2" xfId="1897"/>
    <cellStyle name="20% - Accent1 3 2 2 2 3 3" xfId="1898"/>
    <cellStyle name="20% - Accent1 3 2 2 2 3 3 2" xfId="1899"/>
    <cellStyle name="20% - Accent1 3 2 2 2 3 4" xfId="1900"/>
    <cellStyle name="20% - Accent1 3 2 2 2 3 5" xfId="1901"/>
    <cellStyle name="20% - Accent1 3 2 2 2 3 6" xfId="1902"/>
    <cellStyle name="20% - Accent1 3 2 2 2 3 7" xfId="1903"/>
    <cellStyle name="20% - Accent1 3 2 2 2 4" xfId="1904"/>
    <cellStyle name="20% - Accent1 3 2 2 2 4 2" xfId="1905"/>
    <cellStyle name="20% - Accent1 3 2 2 2 4 2 2" xfId="1906"/>
    <cellStyle name="20% - Accent1 3 2 2 2 4 3" xfId="1907"/>
    <cellStyle name="20% - Accent1 3 2 2 2 4 3 2" xfId="1908"/>
    <cellStyle name="20% - Accent1 3 2 2 2 4 4" xfId="1909"/>
    <cellStyle name="20% - Accent1 3 2 2 2 4 5" xfId="1910"/>
    <cellStyle name="20% - Accent1 3 2 2 2 4 6" xfId="1911"/>
    <cellStyle name="20% - Accent1 3 2 2 2 4 7" xfId="1912"/>
    <cellStyle name="20% - Accent1 3 2 2 2 5" xfId="1913"/>
    <cellStyle name="20% - Accent1 3 2 2 2 5 2" xfId="1914"/>
    <cellStyle name="20% - Accent1 3 2 2 2 6" xfId="1915"/>
    <cellStyle name="20% - Accent1 3 2 2 2 6 2" xfId="1916"/>
    <cellStyle name="20% - Accent1 3 2 2 2 7" xfId="1917"/>
    <cellStyle name="20% - Accent1 3 2 2 2 8" xfId="1918"/>
    <cellStyle name="20% - Accent1 3 2 2 2 9" xfId="1919"/>
    <cellStyle name="20% - Accent1 3 2 2 3" xfId="1920"/>
    <cellStyle name="20% - Accent1 3 2 2 3 2" xfId="1921"/>
    <cellStyle name="20% - Accent1 3 2 2 3 2 2" xfId="1922"/>
    <cellStyle name="20% - Accent1 3 2 2 3 3" xfId="1923"/>
    <cellStyle name="20% - Accent1 3 2 2 3 3 2" xfId="1924"/>
    <cellStyle name="20% - Accent1 3 2 2 3 4" xfId="1925"/>
    <cellStyle name="20% - Accent1 3 2 2 3 5" xfId="1926"/>
    <cellStyle name="20% - Accent1 3 2 2 3 6" xfId="1927"/>
    <cellStyle name="20% - Accent1 3 2 2 3 7" xfId="1928"/>
    <cellStyle name="20% - Accent1 3 2 2 4" xfId="1929"/>
    <cellStyle name="20% - Accent1 3 2 2 4 2" xfId="1930"/>
    <cellStyle name="20% - Accent1 3 2 2 4 2 2" xfId="1931"/>
    <cellStyle name="20% - Accent1 3 2 2 4 3" xfId="1932"/>
    <cellStyle name="20% - Accent1 3 2 2 4 3 2" xfId="1933"/>
    <cellStyle name="20% - Accent1 3 2 2 4 4" xfId="1934"/>
    <cellStyle name="20% - Accent1 3 2 2 4 5" xfId="1935"/>
    <cellStyle name="20% - Accent1 3 2 2 4 6" xfId="1936"/>
    <cellStyle name="20% - Accent1 3 2 2 4 7" xfId="1937"/>
    <cellStyle name="20% - Accent1 3 2 2 5" xfId="1938"/>
    <cellStyle name="20% - Accent1 3 2 2 5 2" xfId="1939"/>
    <cellStyle name="20% - Accent1 3 2 2 5 2 2" xfId="1940"/>
    <cellStyle name="20% - Accent1 3 2 2 5 3" xfId="1941"/>
    <cellStyle name="20% - Accent1 3 2 2 5 3 2" xfId="1942"/>
    <cellStyle name="20% - Accent1 3 2 2 5 4" xfId="1943"/>
    <cellStyle name="20% - Accent1 3 2 2 5 5" xfId="1944"/>
    <cellStyle name="20% - Accent1 3 2 2 5 6" xfId="1945"/>
    <cellStyle name="20% - Accent1 3 2 2 5 7" xfId="1946"/>
    <cellStyle name="20% - Accent1 3 2 2 6" xfId="1947"/>
    <cellStyle name="20% - Accent1 3 2 2 6 2" xfId="1948"/>
    <cellStyle name="20% - Accent1 3 2 2 7" xfId="1949"/>
    <cellStyle name="20% - Accent1 3 2 2 7 2" xfId="1950"/>
    <cellStyle name="20% - Accent1 3 2 2 8" xfId="1951"/>
    <cellStyle name="20% - Accent1 3 2 2 9" xfId="1952"/>
    <cellStyle name="20% - Accent1 3 2 3" xfId="1953"/>
    <cellStyle name="20% - Accent1 3 2 3 10" xfId="1954"/>
    <cellStyle name="20% - Accent1 3 2 3 11" xfId="1955"/>
    <cellStyle name="20% - Accent1 3 2 3 2" xfId="1956"/>
    <cellStyle name="20% - Accent1 3 2 3 2 10" xfId="1957"/>
    <cellStyle name="20% - Accent1 3 2 3 2 2" xfId="1958"/>
    <cellStyle name="20% - Accent1 3 2 3 2 2 2" xfId="1959"/>
    <cellStyle name="20% - Accent1 3 2 3 2 2 2 2" xfId="1960"/>
    <cellStyle name="20% - Accent1 3 2 3 2 2 3" xfId="1961"/>
    <cellStyle name="20% - Accent1 3 2 3 2 2 3 2" xfId="1962"/>
    <cellStyle name="20% - Accent1 3 2 3 2 2 4" xfId="1963"/>
    <cellStyle name="20% - Accent1 3 2 3 2 2 5" xfId="1964"/>
    <cellStyle name="20% - Accent1 3 2 3 2 2 6" xfId="1965"/>
    <cellStyle name="20% - Accent1 3 2 3 2 2 7" xfId="1966"/>
    <cellStyle name="20% - Accent1 3 2 3 2 3" xfId="1967"/>
    <cellStyle name="20% - Accent1 3 2 3 2 3 2" xfId="1968"/>
    <cellStyle name="20% - Accent1 3 2 3 2 3 2 2" xfId="1969"/>
    <cellStyle name="20% - Accent1 3 2 3 2 3 3" xfId="1970"/>
    <cellStyle name="20% - Accent1 3 2 3 2 3 3 2" xfId="1971"/>
    <cellStyle name="20% - Accent1 3 2 3 2 3 4" xfId="1972"/>
    <cellStyle name="20% - Accent1 3 2 3 2 3 5" xfId="1973"/>
    <cellStyle name="20% - Accent1 3 2 3 2 3 6" xfId="1974"/>
    <cellStyle name="20% - Accent1 3 2 3 2 3 7" xfId="1975"/>
    <cellStyle name="20% - Accent1 3 2 3 2 4" xfId="1976"/>
    <cellStyle name="20% - Accent1 3 2 3 2 4 2" xfId="1977"/>
    <cellStyle name="20% - Accent1 3 2 3 2 4 2 2" xfId="1978"/>
    <cellStyle name="20% - Accent1 3 2 3 2 4 3" xfId="1979"/>
    <cellStyle name="20% - Accent1 3 2 3 2 4 3 2" xfId="1980"/>
    <cellStyle name="20% - Accent1 3 2 3 2 4 4" xfId="1981"/>
    <cellStyle name="20% - Accent1 3 2 3 2 4 5" xfId="1982"/>
    <cellStyle name="20% - Accent1 3 2 3 2 4 6" xfId="1983"/>
    <cellStyle name="20% - Accent1 3 2 3 2 4 7" xfId="1984"/>
    <cellStyle name="20% - Accent1 3 2 3 2 5" xfId="1985"/>
    <cellStyle name="20% - Accent1 3 2 3 2 5 2" xfId="1986"/>
    <cellStyle name="20% - Accent1 3 2 3 2 6" xfId="1987"/>
    <cellStyle name="20% - Accent1 3 2 3 2 6 2" xfId="1988"/>
    <cellStyle name="20% - Accent1 3 2 3 2 7" xfId="1989"/>
    <cellStyle name="20% - Accent1 3 2 3 2 8" xfId="1990"/>
    <cellStyle name="20% - Accent1 3 2 3 2 9" xfId="1991"/>
    <cellStyle name="20% - Accent1 3 2 3 3" xfId="1992"/>
    <cellStyle name="20% - Accent1 3 2 3 3 2" xfId="1993"/>
    <cellStyle name="20% - Accent1 3 2 3 3 2 2" xfId="1994"/>
    <cellStyle name="20% - Accent1 3 2 3 3 3" xfId="1995"/>
    <cellStyle name="20% - Accent1 3 2 3 3 3 2" xfId="1996"/>
    <cellStyle name="20% - Accent1 3 2 3 3 4" xfId="1997"/>
    <cellStyle name="20% - Accent1 3 2 3 3 5" xfId="1998"/>
    <cellStyle name="20% - Accent1 3 2 3 3 6" xfId="1999"/>
    <cellStyle name="20% - Accent1 3 2 3 3 7" xfId="2000"/>
    <cellStyle name="20% - Accent1 3 2 3 4" xfId="2001"/>
    <cellStyle name="20% - Accent1 3 2 3 4 2" xfId="2002"/>
    <cellStyle name="20% - Accent1 3 2 3 4 2 2" xfId="2003"/>
    <cellStyle name="20% - Accent1 3 2 3 4 3" xfId="2004"/>
    <cellStyle name="20% - Accent1 3 2 3 4 3 2" xfId="2005"/>
    <cellStyle name="20% - Accent1 3 2 3 4 4" xfId="2006"/>
    <cellStyle name="20% - Accent1 3 2 3 4 5" xfId="2007"/>
    <cellStyle name="20% - Accent1 3 2 3 4 6" xfId="2008"/>
    <cellStyle name="20% - Accent1 3 2 3 4 7" xfId="2009"/>
    <cellStyle name="20% - Accent1 3 2 3 5" xfId="2010"/>
    <cellStyle name="20% - Accent1 3 2 3 5 2" xfId="2011"/>
    <cellStyle name="20% - Accent1 3 2 3 5 2 2" xfId="2012"/>
    <cellStyle name="20% - Accent1 3 2 3 5 3" xfId="2013"/>
    <cellStyle name="20% - Accent1 3 2 3 5 3 2" xfId="2014"/>
    <cellStyle name="20% - Accent1 3 2 3 5 4" xfId="2015"/>
    <cellStyle name="20% - Accent1 3 2 3 5 5" xfId="2016"/>
    <cellStyle name="20% - Accent1 3 2 3 5 6" xfId="2017"/>
    <cellStyle name="20% - Accent1 3 2 3 5 7" xfId="2018"/>
    <cellStyle name="20% - Accent1 3 2 3 6" xfId="2019"/>
    <cellStyle name="20% - Accent1 3 2 3 6 2" xfId="2020"/>
    <cellStyle name="20% - Accent1 3 2 3 7" xfId="2021"/>
    <cellStyle name="20% - Accent1 3 2 3 7 2" xfId="2022"/>
    <cellStyle name="20% - Accent1 3 2 3 8" xfId="2023"/>
    <cellStyle name="20% - Accent1 3 2 3 9" xfId="2024"/>
    <cellStyle name="20% - Accent1 3 2 4" xfId="2025"/>
    <cellStyle name="20% - Accent1 3 2 4 10" xfId="2026"/>
    <cellStyle name="20% - Accent1 3 2 4 2" xfId="2027"/>
    <cellStyle name="20% - Accent1 3 2 4 2 2" xfId="2028"/>
    <cellStyle name="20% - Accent1 3 2 4 2 2 2" xfId="2029"/>
    <cellStyle name="20% - Accent1 3 2 4 2 3" xfId="2030"/>
    <cellStyle name="20% - Accent1 3 2 4 2 3 2" xfId="2031"/>
    <cellStyle name="20% - Accent1 3 2 4 2 4" xfId="2032"/>
    <cellStyle name="20% - Accent1 3 2 4 2 5" xfId="2033"/>
    <cellStyle name="20% - Accent1 3 2 4 2 6" xfId="2034"/>
    <cellStyle name="20% - Accent1 3 2 4 2 7" xfId="2035"/>
    <cellStyle name="20% - Accent1 3 2 4 3" xfId="2036"/>
    <cellStyle name="20% - Accent1 3 2 4 3 2" xfId="2037"/>
    <cellStyle name="20% - Accent1 3 2 4 3 2 2" xfId="2038"/>
    <cellStyle name="20% - Accent1 3 2 4 3 3" xfId="2039"/>
    <cellStyle name="20% - Accent1 3 2 4 3 3 2" xfId="2040"/>
    <cellStyle name="20% - Accent1 3 2 4 3 4" xfId="2041"/>
    <cellStyle name="20% - Accent1 3 2 4 3 5" xfId="2042"/>
    <cellStyle name="20% - Accent1 3 2 4 3 6" xfId="2043"/>
    <cellStyle name="20% - Accent1 3 2 4 3 7" xfId="2044"/>
    <cellStyle name="20% - Accent1 3 2 4 4" xfId="2045"/>
    <cellStyle name="20% - Accent1 3 2 4 4 2" xfId="2046"/>
    <cellStyle name="20% - Accent1 3 2 4 4 2 2" xfId="2047"/>
    <cellStyle name="20% - Accent1 3 2 4 4 3" xfId="2048"/>
    <cellStyle name="20% - Accent1 3 2 4 4 3 2" xfId="2049"/>
    <cellStyle name="20% - Accent1 3 2 4 4 4" xfId="2050"/>
    <cellStyle name="20% - Accent1 3 2 4 4 5" xfId="2051"/>
    <cellStyle name="20% - Accent1 3 2 4 4 6" xfId="2052"/>
    <cellStyle name="20% - Accent1 3 2 4 4 7" xfId="2053"/>
    <cellStyle name="20% - Accent1 3 2 4 5" xfId="2054"/>
    <cellStyle name="20% - Accent1 3 2 4 5 2" xfId="2055"/>
    <cellStyle name="20% - Accent1 3 2 4 6" xfId="2056"/>
    <cellStyle name="20% - Accent1 3 2 4 6 2" xfId="2057"/>
    <cellStyle name="20% - Accent1 3 2 4 7" xfId="2058"/>
    <cellStyle name="20% - Accent1 3 2 4 8" xfId="2059"/>
    <cellStyle name="20% - Accent1 3 2 4 9" xfId="2060"/>
    <cellStyle name="20% - Accent1 3 2 5" xfId="2061"/>
    <cellStyle name="20% - Accent1 3 2 5 2" xfId="2062"/>
    <cellStyle name="20% - Accent1 3 2 5 2 2" xfId="2063"/>
    <cellStyle name="20% - Accent1 3 2 5 3" xfId="2064"/>
    <cellStyle name="20% - Accent1 3 2 5 3 2" xfId="2065"/>
    <cellStyle name="20% - Accent1 3 2 5 4" xfId="2066"/>
    <cellStyle name="20% - Accent1 3 2 5 5" xfId="2067"/>
    <cellStyle name="20% - Accent1 3 2 5 6" xfId="2068"/>
    <cellStyle name="20% - Accent1 3 2 5 7" xfId="2069"/>
    <cellStyle name="20% - Accent1 3 2 6" xfId="2070"/>
    <cellStyle name="20% - Accent1 3 2 6 2" xfId="2071"/>
    <cellStyle name="20% - Accent1 3 2 6 2 2" xfId="2072"/>
    <cellStyle name="20% - Accent1 3 2 6 3" xfId="2073"/>
    <cellStyle name="20% - Accent1 3 2 6 3 2" xfId="2074"/>
    <cellStyle name="20% - Accent1 3 2 6 4" xfId="2075"/>
    <cellStyle name="20% - Accent1 3 2 6 5" xfId="2076"/>
    <cellStyle name="20% - Accent1 3 2 6 6" xfId="2077"/>
    <cellStyle name="20% - Accent1 3 2 6 7" xfId="2078"/>
    <cellStyle name="20% - Accent1 3 2 7" xfId="2079"/>
    <cellStyle name="20% - Accent1 3 2 7 2" xfId="2080"/>
    <cellStyle name="20% - Accent1 3 2 7 2 2" xfId="2081"/>
    <cellStyle name="20% - Accent1 3 2 7 3" xfId="2082"/>
    <cellStyle name="20% - Accent1 3 2 7 3 2" xfId="2083"/>
    <cellStyle name="20% - Accent1 3 2 7 4" xfId="2084"/>
    <cellStyle name="20% - Accent1 3 2 7 5" xfId="2085"/>
    <cellStyle name="20% - Accent1 3 2 7 6" xfId="2086"/>
    <cellStyle name="20% - Accent1 3 2 7 7" xfId="2087"/>
    <cellStyle name="20% - Accent1 3 2 8" xfId="2088"/>
    <cellStyle name="20% - Accent1 3 2 8 2" xfId="2089"/>
    <cellStyle name="20% - Accent1 3 2 9" xfId="2090"/>
    <cellStyle name="20% - Accent1 3 2 9 2" xfId="2091"/>
    <cellStyle name="20% - Accent1 3 3" xfId="2092"/>
    <cellStyle name="20% - Accent1 3 3 10" xfId="2093"/>
    <cellStyle name="20% - Accent1 3 3 11" xfId="2094"/>
    <cellStyle name="20% - Accent1 3 3 12" xfId="2095"/>
    <cellStyle name="20% - Accent1 3 3 13" xfId="2096"/>
    <cellStyle name="20% - Accent1 3 3 2" xfId="2097"/>
    <cellStyle name="20% - Accent1 3 3 2 10" xfId="2098"/>
    <cellStyle name="20% - Accent1 3 3 2 11" xfId="2099"/>
    <cellStyle name="20% - Accent1 3 3 2 2" xfId="2100"/>
    <cellStyle name="20% - Accent1 3 3 2 2 10" xfId="2101"/>
    <cellStyle name="20% - Accent1 3 3 2 2 2" xfId="2102"/>
    <cellStyle name="20% - Accent1 3 3 2 2 2 2" xfId="2103"/>
    <cellStyle name="20% - Accent1 3 3 2 2 2 2 2" xfId="2104"/>
    <cellStyle name="20% - Accent1 3 3 2 2 2 3" xfId="2105"/>
    <cellStyle name="20% - Accent1 3 3 2 2 2 3 2" xfId="2106"/>
    <cellStyle name="20% - Accent1 3 3 2 2 2 4" xfId="2107"/>
    <cellStyle name="20% - Accent1 3 3 2 2 2 5" xfId="2108"/>
    <cellStyle name="20% - Accent1 3 3 2 2 2 6" xfId="2109"/>
    <cellStyle name="20% - Accent1 3 3 2 2 2 7" xfId="2110"/>
    <cellStyle name="20% - Accent1 3 3 2 2 3" xfId="2111"/>
    <cellStyle name="20% - Accent1 3 3 2 2 3 2" xfId="2112"/>
    <cellStyle name="20% - Accent1 3 3 2 2 3 2 2" xfId="2113"/>
    <cellStyle name="20% - Accent1 3 3 2 2 3 3" xfId="2114"/>
    <cellStyle name="20% - Accent1 3 3 2 2 3 3 2" xfId="2115"/>
    <cellStyle name="20% - Accent1 3 3 2 2 3 4" xfId="2116"/>
    <cellStyle name="20% - Accent1 3 3 2 2 3 5" xfId="2117"/>
    <cellStyle name="20% - Accent1 3 3 2 2 3 6" xfId="2118"/>
    <cellStyle name="20% - Accent1 3 3 2 2 3 7" xfId="2119"/>
    <cellStyle name="20% - Accent1 3 3 2 2 4" xfId="2120"/>
    <cellStyle name="20% - Accent1 3 3 2 2 4 2" xfId="2121"/>
    <cellStyle name="20% - Accent1 3 3 2 2 4 2 2" xfId="2122"/>
    <cellStyle name="20% - Accent1 3 3 2 2 4 3" xfId="2123"/>
    <cellStyle name="20% - Accent1 3 3 2 2 4 3 2" xfId="2124"/>
    <cellStyle name="20% - Accent1 3 3 2 2 4 4" xfId="2125"/>
    <cellStyle name="20% - Accent1 3 3 2 2 4 5" xfId="2126"/>
    <cellStyle name="20% - Accent1 3 3 2 2 4 6" xfId="2127"/>
    <cellStyle name="20% - Accent1 3 3 2 2 4 7" xfId="2128"/>
    <cellStyle name="20% - Accent1 3 3 2 2 5" xfId="2129"/>
    <cellStyle name="20% - Accent1 3 3 2 2 5 2" xfId="2130"/>
    <cellStyle name="20% - Accent1 3 3 2 2 6" xfId="2131"/>
    <cellStyle name="20% - Accent1 3 3 2 2 6 2" xfId="2132"/>
    <cellStyle name="20% - Accent1 3 3 2 2 7" xfId="2133"/>
    <cellStyle name="20% - Accent1 3 3 2 2 8" xfId="2134"/>
    <cellStyle name="20% - Accent1 3 3 2 2 9" xfId="2135"/>
    <cellStyle name="20% - Accent1 3 3 2 3" xfId="2136"/>
    <cellStyle name="20% - Accent1 3 3 2 3 2" xfId="2137"/>
    <cellStyle name="20% - Accent1 3 3 2 3 2 2" xfId="2138"/>
    <cellStyle name="20% - Accent1 3 3 2 3 3" xfId="2139"/>
    <cellStyle name="20% - Accent1 3 3 2 3 3 2" xfId="2140"/>
    <cellStyle name="20% - Accent1 3 3 2 3 4" xfId="2141"/>
    <cellStyle name="20% - Accent1 3 3 2 3 5" xfId="2142"/>
    <cellStyle name="20% - Accent1 3 3 2 3 6" xfId="2143"/>
    <cellStyle name="20% - Accent1 3 3 2 3 7" xfId="2144"/>
    <cellStyle name="20% - Accent1 3 3 2 4" xfId="2145"/>
    <cellStyle name="20% - Accent1 3 3 2 4 2" xfId="2146"/>
    <cellStyle name="20% - Accent1 3 3 2 4 2 2" xfId="2147"/>
    <cellStyle name="20% - Accent1 3 3 2 4 3" xfId="2148"/>
    <cellStyle name="20% - Accent1 3 3 2 4 3 2" xfId="2149"/>
    <cellStyle name="20% - Accent1 3 3 2 4 4" xfId="2150"/>
    <cellStyle name="20% - Accent1 3 3 2 4 5" xfId="2151"/>
    <cellStyle name="20% - Accent1 3 3 2 4 6" xfId="2152"/>
    <cellStyle name="20% - Accent1 3 3 2 4 7" xfId="2153"/>
    <cellStyle name="20% - Accent1 3 3 2 5" xfId="2154"/>
    <cellStyle name="20% - Accent1 3 3 2 5 2" xfId="2155"/>
    <cellStyle name="20% - Accent1 3 3 2 5 2 2" xfId="2156"/>
    <cellStyle name="20% - Accent1 3 3 2 5 3" xfId="2157"/>
    <cellStyle name="20% - Accent1 3 3 2 5 3 2" xfId="2158"/>
    <cellStyle name="20% - Accent1 3 3 2 5 4" xfId="2159"/>
    <cellStyle name="20% - Accent1 3 3 2 5 5" xfId="2160"/>
    <cellStyle name="20% - Accent1 3 3 2 5 6" xfId="2161"/>
    <cellStyle name="20% - Accent1 3 3 2 5 7" xfId="2162"/>
    <cellStyle name="20% - Accent1 3 3 2 6" xfId="2163"/>
    <cellStyle name="20% - Accent1 3 3 2 6 2" xfId="2164"/>
    <cellStyle name="20% - Accent1 3 3 2 7" xfId="2165"/>
    <cellStyle name="20% - Accent1 3 3 2 7 2" xfId="2166"/>
    <cellStyle name="20% - Accent1 3 3 2 8" xfId="2167"/>
    <cellStyle name="20% - Accent1 3 3 2 9" xfId="2168"/>
    <cellStyle name="20% - Accent1 3 3 3" xfId="2169"/>
    <cellStyle name="20% - Accent1 3 3 3 10" xfId="2170"/>
    <cellStyle name="20% - Accent1 3 3 3 11" xfId="2171"/>
    <cellStyle name="20% - Accent1 3 3 3 2" xfId="2172"/>
    <cellStyle name="20% - Accent1 3 3 3 2 10" xfId="2173"/>
    <cellStyle name="20% - Accent1 3 3 3 2 2" xfId="2174"/>
    <cellStyle name="20% - Accent1 3 3 3 2 2 2" xfId="2175"/>
    <cellStyle name="20% - Accent1 3 3 3 2 2 2 2" xfId="2176"/>
    <cellStyle name="20% - Accent1 3 3 3 2 2 3" xfId="2177"/>
    <cellStyle name="20% - Accent1 3 3 3 2 2 3 2" xfId="2178"/>
    <cellStyle name="20% - Accent1 3 3 3 2 2 4" xfId="2179"/>
    <cellStyle name="20% - Accent1 3 3 3 2 2 5" xfId="2180"/>
    <cellStyle name="20% - Accent1 3 3 3 2 2 6" xfId="2181"/>
    <cellStyle name="20% - Accent1 3 3 3 2 2 7" xfId="2182"/>
    <cellStyle name="20% - Accent1 3 3 3 2 3" xfId="2183"/>
    <cellStyle name="20% - Accent1 3 3 3 2 3 2" xfId="2184"/>
    <cellStyle name="20% - Accent1 3 3 3 2 3 2 2" xfId="2185"/>
    <cellStyle name="20% - Accent1 3 3 3 2 3 3" xfId="2186"/>
    <cellStyle name="20% - Accent1 3 3 3 2 3 3 2" xfId="2187"/>
    <cellStyle name="20% - Accent1 3 3 3 2 3 4" xfId="2188"/>
    <cellStyle name="20% - Accent1 3 3 3 2 3 5" xfId="2189"/>
    <cellStyle name="20% - Accent1 3 3 3 2 3 6" xfId="2190"/>
    <cellStyle name="20% - Accent1 3 3 3 2 3 7" xfId="2191"/>
    <cellStyle name="20% - Accent1 3 3 3 2 4" xfId="2192"/>
    <cellStyle name="20% - Accent1 3 3 3 2 4 2" xfId="2193"/>
    <cellStyle name="20% - Accent1 3 3 3 2 4 2 2" xfId="2194"/>
    <cellStyle name="20% - Accent1 3 3 3 2 4 3" xfId="2195"/>
    <cellStyle name="20% - Accent1 3 3 3 2 4 3 2" xfId="2196"/>
    <cellStyle name="20% - Accent1 3 3 3 2 4 4" xfId="2197"/>
    <cellStyle name="20% - Accent1 3 3 3 2 4 5" xfId="2198"/>
    <cellStyle name="20% - Accent1 3 3 3 2 4 6" xfId="2199"/>
    <cellStyle name="20% - Accent1 3 3 3 2 4 7" xfId="2200"/>
    <cellStyle name="20% - Accent1 3 3 3 2 5" xfId="2201"/>
    <cellStyle name="20% - Accent1 3 3 3 2 5 2" xfId="2202"/>
    <cellStyle name="20% - Accent1 3 3 3 2 6" xfId="2203"/>
    <cellStyle name="20% - Accent1 3 3 3 2 6 2" xfId="2204"/>
    <cellStyle name="20% - Accent1 3 3 3 2 7" xfId="2205"/>
    <cellStyle name="20% - Accent1 3 3 3 2 8" xfId="2206"/>
    <cellStyle name="20% - Accent1 3 3 3 2 9" xfId="2207"/>
    <cellStyle name="20% - Accent1 3 3 3 3" xfId="2208"/>
    <cellStyle name="20% - Accent1 3 3 3 3 2" xfId="2209"/>
    <cellStyle name="20% - Accent1 3 3 3 3 2 2" xfId="2210"/>
    <cellStyle name="20% - Accent1 3 3 3 3 3" xfId="2211"/>
    <cellStyle name="20% - Accent1 3 3 3 3 3 2" xfId="2212"/>
    <cellStyle name="20% - Accent1 3 3 3 3 4" xfId="2213"/>
    <cellStyle name="20% - Accent1 3 3 3 3 5" xfId="2214"/>
    <cellStyle name="20% - Accent1 3 3 3 3 6" xfId="2215"/>
    <cellStyle name="20% - Accent1 3 3 3 3 7" xfId="2216"/>
    <cellStyle name="20% - Accent1 3 3 3 4" xfId="2217"/>
    <cellStyle name="20% - Accent1 3 3 3 4 2" xfId="2218"/>
    <cellStyle name="20% - Accent1 3 3 3 4 2 2" xfId="2219"/>
    <cellStyle name="20% - Accent1 3 3 3 4 3" xfId="2220"/>
    <cellStyle name="20% - Accent1 3 3 3 4 3 2" xfId="2221"/>
    <cellStyle name="20% - Accent1 3 3 3 4 4" xfId="2222"/>
    <cellStyle name="20% - Accent1 3 3 3 4 5" xfId="2223"/>
    <cellStyle name="20% - Accent1 3 3 3 4 6" xfId="2224"/>
    <cellStyle name="20% - Accent1 3 3 3 4 7" xfId="2225"/>
    <cellStyle name="20% - Accent1 3 3 3 5" xfId="2226"/>
    <cellStyle name="20% - Accent1 3 3 3 5 2" xfId="2227"/>
    <cellStyle name="20% - Accent1 3 3 3 5 2 2" xfId="2228"/>
    <cellStyle name="20% - Accent1 3 3 3 5 3" xfId="2229"/>
    <cellStyle name="20% - Accent1 3 3 3 5 3 2" xfId="2230"/>
    <cellStyle name="20% - Accent1 3 3 3 5 4" xfId="2231"/>
    <cellStyle name="20% - Accent1 3 3 3 5 5" xfId="2232"/>
    <cellStyle name="20% - Accent1 3 3 3 5 6" xfId="2233"/>
    <cellStyle name="20% - Accent1 3 3 3 5 7" xfId="2234"/>
    <cellStyle name="20% - Accent1 3 3 3 6" xfId="2235"/>
    <cellStyle name="20% - Accent1 3 3 3 6 2" xfId="2236"/>
    <cellStyle name="20% - Accent1 3 3 3 7" xfId="2237"/>
    <cellStyle name="20% - Accent1 3 3 3 7 2" xfId="2238"/>
    <cellStyle name="20% - Accent1 3 3 3 8" xfId="2239"/>
    <cellStyle name="20% - Accent1 3 3 3 9" xfId="2240"/>
    <cellStyle name="20% - Accent1 3 3 4" xfId="2241"/>
    <cellStyle name="20% - Accent1 3 3 4 10" xfId="2242"/>
    <cellStyle name="20% - Accent1 3 3 4 2" xfId="2243"/>
    <cellStyle name="20% - Accent1 3 3 4 2 2" xfId="2244"/>
    <cellStyle name="20% - Accent1 3 3 4 2 2 2" xfId="2245"/>
    <cellStyle name="20% - Accent1 3 3 4 2 3" xfId="2246"/>
    <cellStyle name="20% - Accent1 3 3 4 2 3 2" xfId="2247"/>
    <cellStyle name="20% - Accent1 3 3 4 2 4" xfId="2248"/>
    <cellStyle name="20% - Accent1 3 3 4 2 5" xfId="2249"/>
    <cellStyle name="20% - Accent1 3 3 4 2 6" xfId="2250"/>
    <cellStyle name="20% - Accent1 3 3 4 2 7" xfId="2251"/>
    <cellStyle name="20% - Accent1 3 3 4 3" xfId="2252"/>
    <cellStyle name="20% - Accent1 3 3 4 3 2" xfId="2253"/>
    <cellStyle name="20% - Accent1 3 3 4 3 2 2" xfId="2254"/>
    <cellStyle name="20% - Accent1 3 3 4 3 3" xfId="2255"/>
    <cellStyle name="20% - Accent1 3 3 4 3 3 2" xfId="2256"/>
    <cellStyle name="20% - Accent1 3 3 4 3 4" xfId="2257"/>
    <cellStyle name="20% - Accent1 3 3 4 3 5" xfId="2258"/>
    <cellStyle name="20% - Accent1 3 3 4 3 6" xfId="2259"/>
    <cellStyle name="20% - Accent1 3 3 4 3 7" xfId="2260"/>
    <cellStyle name="20% - Accent1 3 3 4 4" xfId="2261"/>
    <cellStyle name="20% - Accent1 3 3 4 4 2" xfId="2262"/>
    <cellStyle name="20% - Accent1 3 3 4 4 2 2" xfId="2263"/>
    <cellStyle name="20% - Accent1 3 3 4 4 3" xfId="2264"/>
    <cellStyle name="20% - Accent1 3 3 4 4 3 2" xfId="2265"/>
    <cellStyle name="20% - Accent1 3 3 4 4 4" xfId="2266"/>
    <cellStyle name="20% - Accent1 3 3 4 4 5" xfId="2267"/>
    <cellStyle name="20% - Accent1 3 3 4 4 6" xfId="2268"/>
    <cellStyle name="20% - Accent1 3 3 4 4 7" xfId="2269"/>
    <cellStyle name="20% - Accent1 3 3 4 5" xfId="2270"/>
    <cellStyle name="20% - Accent1 3 3 4 5 2" xfId="2271"/>
    <cellStyle name="20% - Accent1 3 3 4 6" xfId="2272"/>
    <cellStyle name="20% - Accent1 3 3 4 6 2" xfId="2273"/>
    <cellStyle name="20% - Accent1 3 3 4 7" xfId="2274"/>
    <cellStyle name="20% - Accent1 3 3 4 8" xfId="2275"/>
    <cellStyle name="20% - Accent1 3 3 4 9" xfId="2276"/>
    <cellStyle name="20% - Accent1 3 3 5" xfId="2277"/>
    <cellStyle name="20% - Accent1 3 3 5 2" xfId="2278"/>
    <cellStyle name="20% - Accent1 3 3 5 2 2" xfId="2279"/>
    <cellStyle name="20% - Accent1 3 3 5 3" xfId="2280"/>
    <cellStyle name="20% - Accent1 3 3 5 3 2" xfId="2281"/>
    <cellStyle name="20% - Accent1 3 3 5 4" xfId="2282"/>
    <cellStyle name="20% - Accent1 3 3 5 5" xfId="2283"/>
    <cellStyle name="20% - Accent1 3 3 5 6" xfId="2284"/>
    <cellStyle name="20% - Accent1 3 3 5 7" xfId="2285"/>
    <cellStyle name="20% - Accent1 3 3 6" xfId="2286"/>
    <cellStyle name="20% - Accent1 3 3 6 2" xfId="2287"/>
    <cellStyle name="20% - Accent1 3 3 6 2 2" xfId="2288"/>
    <cellStyle name="20% - Accent1 3 3 6 3" xfId="2289"/>
    <cellStyle name="20% - Accent1 3 3 6 3 2" xfId="2290"/>
    <cellStyle name="20% - Accent1 3 3 6 4" xfId="2291"/>
    <cellStyle name="20% - Accent1 3 3 6 5" xfId="2292"/>
    <cellStyle name="20% - Accent1 3 3 6 6" xfId="2293"/>
    <cellStyle name="20% - Accent1 3 3 6 7" xfId="2294"/>
    <cellStyle name="20% - Accent1 3 3 7" xfId="2295"/>
    <cellStyle name="20% - Accent1 3 3 7 2" xfId="2296"/>
    <cellStyle name="20% - Accent1 3 3 7 2 2" xfId="2297"/>
    <cellStyle name="20% - Accent1 3 3 7 3" xfId="2298"/>
    <cellStyle name="20% - Accent1 3 3 7 3 2" xfId="2299"/>
    <cellStyle name="20% - Accent1 3 3 7 4" xfId="2300"/>
    <cellStyle name="20% - Accent1 3 3 7 5" xfId="2301"/>
    <cellStyle name="20% - Accent1 3 3 7 6" xfId="2302"/>
    <cellStyle name="20% - Accent1 3 3 7 7" xfId="2303"/>
    <cellStyle name="20% - Accent1 3 3 8" xfId="2304"/>
    <cellStyle name="20% - Accent1 3 3 8 2" xfId="2305"/>
    <cellStyle name="20% - Accent1 3 3 9" xfId="2306"/>
    <cellStyle name="20% - Accent1 3 3 9 2" xfId="2307"/>
    <cellStyle name="20% - Accent1 3 4" xfId="2308"/>
    <cellStyle name="20% - Accent1 3 4 10" xfId="2309"/>
    <cellStyle name="20% - Accent1 3 4 11" xfId="2310"/>
    <cellStyle name="20% - Accent1 3 4 12" xfId="2311"/>
    <cellStyle name="20% - Accent1 3 4 13" xfId="2312"/>
    <cellStyle name="20% - Accent1 3 4 2" xfId="2313"/>
    <cellStyle name="20% - Accent1 3 4 2 10" xfId="2314"/>
    <cellStyle name="20% - Accent1 3 4 2 11" xfId="2315"/>
    <cellStyle name="20% - Accent1 3 4 2 2" xfId="2316"/>
    <cellStyle name="20% - Accent1 3 4 2 2 10" xfId="2317"/>
    <cellStyle name="20% - Accent1 3 4 2 2 2" xfId="2318"/>
    <cellStyle name="20% - Accent1 3 4 2 2 2 2" xfId="2319"/>
    <cellStyle name="20% - Accent1 3 4 2 2 2 2 2" xfId="2320"/>
    <cellStyle name="20% - Accent1 3 4 2 2 2 3" xfId="2321"/>
    <cellStyle name="20% - Accent1 3 4 2 2 2 3 2" xfId="2322"/>
    <cellStyle name="20% - Accent1 3 4 2 2 2 4" xfId="2323"/>
    <cellStyle name="20% - Accent1 3 4 2 2 2 5" xfId="2324"/>
    <cellStyle name="20% - Accent1 3 4 2 2 2 6" xfId="2325"/>
    <cellStyle name="20% - Accent1 3 4 2 2 2 7" xfId="2326"/>
    <cellStyle name="20% - Accent1 3 4 2 2 3" xfId="2327"/>
    <cellStyle name="20% - Accent1 3 4 2 2 3 2" xfId="2328"/>
    <cellStyle name="20% - Accent1 3 4 2 2 3 2 2" xfId="2329"/>
    <cellStyle name="20% - Accent1 3 4 2 2 3 3" xfId="2330"/>
    <cellStyle name="20% - Accent1 3 4 2 2 3 3 2" xfId="2331"/>
    <cellStyle name="20% - Accent1 3 4 2 2 3 4" xfId="2332"/>
    <cellStyle name="20% - Accent1 3 4 2 2 3 5" xfId="2333"/>
    <cellStyle name="20% - Accent1 3 4 2 2 3 6" xfId="2334"/>
    <cellStyle name="20% - Accent1 3 4 2 2 3 7" xfId="2335"/>
    <cellStyle name="20% - Accent1 3 4 2 2 4" xfId="2336"/>
    <cellStyle name="20% - Accent1 3 4 2 2 4 2" xfId="2337"/>
    <cellStyle name="20% - Accent1 3 4 2 2 4 2 2" xfId="2338"/>
    <cellStyle name="20% - Accent1 3 4 2 2 4 3" xfId="2339"/>
    <cellStyle name="20% - Accent1 3 4 2 2 4 3 2" xfId="2340"/>
    <cellStyle name="20% - Accent1 3 4 2 2 4 4" xfId="2341"/>
    <cellStyle name="20% - Accent1 3 4 2 2 4 5" xfId="2342"/>
    <cellStyle name="20% - Accent1 3 4 2 2 4 6" xfId="2343"/>
    <cellStyle name="20% - Accent1 3 4 2 2 4 7" xfId="2344"/>
    <cellStyle name="20% - Accent1 3 4 2 2 5" xfId="2345"/>
    <cellStyle name="20% - Accent1 3 4 2 2 5 2" xfId="2346"/>
    <cellStyle name="20% - Accent1 3 4 2 2 6" xfId="2347"/>
    <cellStyle name="20% - Accent1 3 4 2 2 6 2" xfId="2348"/>
    <cellStyle name="20% - Accent1 3 4 2 2 7" xfId="2349"/>
    <cellStyle name="20% - Accent1 3 4 2 2 8" xfId="2350"/>
    <cellStyle name="20% - Accent1 3 4 2 2 9" xfId="2351"/>
    <cellStyle name="20% - Accent1 3 4 2 3" xfId="2352"/>
    <cellStyle name="20% - Accent1 3 4 2 3 2" xfId="2353"/>
    <cellStyle name="20% - Accent1 3 4 2 3 2 2" xfId="2354"/>
    <cellStyle name="20% - Accent1 3 4 2 3 3" xfId="2355"/>
    <cellStyle name="20% - Accent1 3 4 2 3 3 2" xfId="2356"/>
    <cellStyle name="20% - Accent1 3 4 2 3 4" xfId="2357"/>
    <cellStyle name="20% - Accent1 3 4 2 3 5" xfId="2358"/>
    <cellStyle name="20% - Accent1 3 4 2 3 6" xfId="2359"/>
    <cellStyle name="20% - Accent1 3 4 2 3 7" xfId="2360"/>
    <cellStyle name="20% - Accent1 3 4 2 4" xfId="2361"/>
    <cellStyle name="20% - Accent1 3 4 2 4 2" xfId="2362"/>
    <cellStyle name="20% - Accent1 3 4 2 4 2 2" xfId="2363"/>
    <cellStyle name="20% - Accent1 3 4 2 4 3" xfId="2364"/>
    <cellStyle name="20% - Accent1 3 4 2 4 3 2" xfId="2365"/>
    <cellStyle name="20% - Accent1 3 4 2 4 4" xfId="2366"/>
    <cellStyle name="20% - Accent1 3 4 2 4 5" xfId="2367"/>
    <cellStyle name="20% - Accent1 3 4 2 4 6" xfId="2368"/>
    <cellStyle name="20% - Accent1 3 4 2 4 7" xfId="2369"/>
    <cellStyle name="20% - Accent1 3 4 2 5" xfId="2370"/>
    <cellStyle name="20% - Accent1 3 4 2 5 2" xfId="2371"/>
    <cellStyle name="20% - Accent1 3 4 2 5 2 2" xfId="2372"/>
    <cellStyle name="20% - Accent1 3 4 2 5 3" xfId="2373"/>
    <cellStyle name="20% - Accent1 3 4 2 5 3 2" xfId="2374"/>
    <cellStyle name="20% - Accent1 3 4 2 5 4" xfId="2375"/>
    <cellStyle name="20% - Accent1 3 4 2 5 5" xfId="2376"/>
    <cellStyle name="20% - Accent1 3 4 2 5 6" xfId="2377"/>
    <cellStyle name="20% - Accent1 3 4 2 5 7" xfId="2378"/>
    <cellStyle name="20% - Accent1 3 4 2 6" xfId="2379"/>
    <cellStyle name="20% - Accent1 3 4 2 6 2" xfId="2380"/>
    <cellStyle name="20% - Accent1 3 4 2 7" xfId="2381"/>
    <cellStyle name="20% - Accent1 3 4 2 7 2" xfId="2382"/>
    <cellStyle name="20% - Accent1 3 4 2 8" xfId="2383"/>
    <cellStyle name="20% - Accent1 3 4 2 9" xfId="2384"/>
    <cellStyle name="20% - Accent1 3 4 3" xfId="2385"/>
    <cellStyle name="20% - Accent1 3 4 3 10" xfId="2386"/>
    <cellStyle name="20% - Accent1 3 4 3 11" xfId="2387"/>
    <cellStyle name="20% - Accent1 3 4 3 2" xfId="2388"/>
    <cellStyle name="20% - Accent1 3 4 3 2 10" xfId="2389"/>
    <cellStyle name="20% - Accent1 3 4 3 2 2" xfId="2390"/>
    <cellStyle name="20% - Accent1 3 4 3 2 2 2" xfId="2391"/>
    <cellStyle name="20% - Accent1 3 4 3 2 2 2 2" xfId="2392"/>
    <cellStyle name="20% - Accent1 3 4 3 2 2 3" xfId="2393"/>
    <cellStyle name="20% - Accent1 3 4 3 2 2 3 2" xfId="2394"/>
    <cellStyle name="20% - Accent1 3 4 3 2 2 4" xfId="2395"/>
    <cellStyle name="20% - Accent1 3 4 3 2 2 5" xfId="2396"/>
    <cellStyle name="20% - Accent1 3 4 3 2 2 6" xfId="2397"/>
    <cellStyle name="20% - Accent1 3 4 3 2 2 7" xfId="2398"/>
    <cellStyle name="20% - Accent1 3 4 3 2 3" xfId="2399"/>
    <cellStyle name="20% - Accent1 3 4 3 2 3 2" xfId="2400"/>
    <cellStyle name="20% - Accent1 3 4 3 2 3 2 2" xfId="2401"/>
    <cellStyle name="20% - Accent1 3 4 3 2 3 3" xfId="2402"/>
    <cellStyle name="20% - Accent1 3 4 3 2 3 3 2" xfId="2403"/>
    <cellStyle name="20% - Accent1 3 4 3 2 3 4" xfId="2404"/>
    <cellStyle name="20% - Accent1 3 4 3 2 3 5" xfId="2405"/>
    <cellStyle name="20% - Accent1 3 4 3 2 3 6" xfId="2406"/>
    <cellStyle name="20% - Accent1 3 4 3 2 3 7" xfId="2407"/>
    <cellStyle name="20% - Accent1 3 4 3 2 4" xfId="2408"/>
    <cellStyle name="20% - Accent1 3 4 3 2 4 2" xfId="2409"/>
    <cellStyle name="20% - Accent1 3 4 3 2 4 2 2" xfId="2410"/>
    <cellStyle name="20% - Accent1 3 4 3 2 4 3" xfId="2411"/>
    <cellStyle name="20% - Accent1 3 4 3 2 4 3 2" xfId="2412"/>
    <cellStyle name="20% - Accent1 3 4 3 2 4 4" xfId="2413"/>
    <cellStyle name="20% - Accent1 3 4 3 2 4 5" xfId="2414"/>
    <cellStyle name="20% - Accent1 3 4 3 2 4 6" xfId="2415"/>
    <cellStyle name="20% - Accent1 3 4 3 2 4 7" xfId="2416"/>
    <cellStyle name="20% - Accent1 3 4 3 2 5" xfId="2417"/>
    <cellStyle name="20% - Accent1 3 4 3 2 5 2" xfId="2418"/>
    <cellStyle name="20% - Accent1 3 4 3 2 6" xfId="2419"/>
    <cellStyle name="20% - Accent1 3 4 3 2 6 2" xfId="2420"/>
    <cellStyle name="20% - Accent1 3 4 3 2 7" xfId="2421"/>
    <cellStyle name="20% - Accent1 3 4 3 2 8" xfId="2422"/>
    <cellStyle name="20% - Accent1 3 4 3 2 9" xfId="2423"/>
    <cellStyle name="20% - Accent1 3 4 3 3" xfId="2424"/>
    <cellStyle name="20% - Accent1 3 4 3 3 2" xfId="2425"/>
    <cellStyle name="20% - Accent1 3 4 3 3 2 2" xfId="2426"/>
    <cellStyle name="20% - Accent1 3 4 3 3 3" xfId="2427"/>
    <cellStyle name="20% - Accent1 3 4 3 3 3 2" xfId="2428"/>
    <cellStyle name="20% - Accent1 3 4 3 3 4" xfId="2429"/>
    <cellStyle name="20% - Accent1 3 4 3 3 5" xfId="2430"/>
    <cellStyle name="20% - Accent1 3 4 3 3 6" xfId="2431"/>
    <cellStyle name="20% - Accent1 3 4 3 3 7" xfId="2432"/>
    <cellStyle name="20% - Accent1 3 4 3 4" xfId="2433"/>
    <cellStyle name="20% - Accent1 3 4 3 4 2" xfId="2434"/>
    <cellStyle name="20% - Accent1 3 4 3 4 2 2" xfId="2435"/>
    <cellStyle name="20% - Accent1 3 4 3 4 3" xfId="2436"/>
    <cellStyle name="20% - Accent1 3 4 3 4 3 2" xfId="2437"/>
    <cellStyle name="20% - Accent1 3 4 3 4 4" xfId="2438"/>
    <cellStyle name="20% - Accent1 3 4 3 4 5" xfId="2439"/>
    <cellStyle name="20% - Accent1 3 4 3 4 6" xfId="2440"/>
    <cellStyle name="20% - Accent1 3 4 3 4 7" xfId="2441"/>
    <cellStyle name="20% - Accent1 3 4 3 5" xfId="2442"/>
    <cellStyle name="20% - Accent1 3 4 3 5 2" xfId="2443"/>
    <cellStyle name="20% - Accent1 3 4 3 5 2 2" xfId="2444"/>
    <cellStyle name="20% - Accent1 3 4 3 5 3" xfId="2445"/>
    <cellStyle name="20% - Accent1 3 4 3 5 3 2" xfId="2446"/>
    <cellStyle name="20% - Accent1 3 4 3 5 4" xfId="2447"/>
    <cellStyle name="20% - Accent1 3 4 3 5 5" xfId="2448"/>
    <cellStyle name="20% - Accent1 3 4 3 5 6" xfId="2449"/>
    <cellStyle name="20% - Accent1 3 4 3 5 7" xfId="2450"/>
    <cellStyle name="20% - Accent1 3 4 3 6" xfId="2451"/>
    <cellStyle name="20% - Accent1 3 4 3 6 2" xfId="2452"/>
    <cellStyle name="20% - Accent1 3 4 3 7" xfId="2453"/>
    <cellStyle name="20% - Accent1 3 4 3 7 2" xfId="2454"/>
    <cellStyle name="20% - Accent1 3 4 3 8" xfId="2455"/>
    <cellStyle name="20% - Accent1 3 4 3 9" xfId="2456"/>
    <cellStyle name="20% - Accent1 3 4 4" xfId="2457"/>
    <cellStyle name="20% - Accent1 3 4 4 10" xfId="2458"/>
    <cellStyle name="20% - Accent1 3 4 4 2" xfId="2459"/>
    <cellStyle name="20% - Accent1 3 4 4 2 2" xfId="2460"/>
    <cellStyle name="20% - Accent1 3 4 4 2 2 2" xfId="2461"/>
    <cellStyle name="20% - Accent1 3 4 4 2 3" xfId="2462"/>
    <cellStyle name="20% - Accent1 3 4 4 2 3 2" xfId="2463"/>
    <cellStyle name="20% - Accent1 3 4 4 2 4" xfId="2464"/>
    <cellStyle name="20% - Accent1 3 4 4 2 5" xfId="2465"/>
    <cellStyle name="20% - Accent1 3 4 4 2 6" xfId="2466"/>
    <cellStyle name="20% - Accent1 3 4 4 2 7" xfId="2467"/>
    <cellStyle name="20% - Accent1 3 4 4 3" xfId="2468"/>
    <cellStyle name="20% - Accent1 3 4 4 3 2" xfId="2469"/>
    <cellStyle name="20% - Accent1 3 4 4 3 2 2" xfId="2470"/>
    <cellStyle name="20% - Accent1 3 4 4 3 3" xfId="2471"/>
    <cellStyle name="20% - Accent1 3 4 4 3 3 2" xfId="2472"/>
    <cellStyle name="20% - Accent1 3 4 4 3 4" xfId="2473"/>
    <cellStyle name="20% - Accent1 3 4 4 3 5" xfId="2474"/>
    <cellStyle name="20% - Accent1 3 4 4 3 6" xfId="2475"/>
    <cellStyle name="20% - Accent1 3 4 4 3 7" xfId="2476"/>
    <cellStyle name="20% - Accent1 3 4 4 4" xfId="2477"/>
    <cellStyle name="20% - Accent1 3 4 4 4 2" xfId="2478"/>
    <cellStyle name="20% - Accent1 3 4 4 4 2 2" xfId="2479"/>
    <cellStyle name="20% - Accent1 3 4 4 4 3" xfId="2480"/>
    <cellStyle name="20% - Accent1 3 4 4 4 3 2" xfId="2481"/>
    <cellStyle name="20% - Accent1 3 4 4 4 4" xfId="2482"/>
    <cellStyle name="20% - Accent1 3 4 4 4 5" xfId="2483"/>
    <cellStyle name="20% - Accent1 3 4 4 4 6" xfId="2484"/>
    <cellStyle name="20% - Accent1 3 4 4 4 7" xfId="2485"/>
    <cellStyle name="20% - Accent1 3 4 4 5" xfId="2486"/>
    <cellStyle name="20% - Accent1 3 4 4 5 2" xfId="2487"/>
    <cellStyle name="20% - Accent1 3 4 4 6" xfId="2488"/>
    <cellStyle name="20% - Accent1 3 4 4 6 2" xfId="2489"/>
    <cellStyle name="20% - Accent1 3 4 4 7" xfId="2490"/>
    <cellStyle name="20% - Accent1 3 4 4 8" xfId="2491"/>
    <cellStyle name="20% - Accent1 3 4 4 9" xfId="2492"/>
    <cellStyle name="20% - Accent1 3 4 5" xfId="2493"/>
    <cellStyle name="20% - Accent1 3 4 5 2" xfId="2494"/>
    <cellStyle name="20% - Accent1 3 4 5 2 2" xfId="2495"/>
    <cellStyle name="20% - Accent1 3 4 5 3" xfId="2496"/>
    <cellStyle name="20% - Accent1 3 4 5 3 2" xfId="2497"/>
    <cellStyle name="20% - Accent1 3 4 5 4" xfId="2498"/>
    <cellStyle name="20% - Accent1 3 4 5 5" xfId="2499"/>
    <cellStyle name="20% - Accent1 3 4 5 6" xfId="2500"/>
    <cellStyle name="20% - Accent1 3 4 5 7" xfId="2501"/>
    <cellStyle name="20% - Accent1 3 4 6" xfId="2502"/>
    <cellStyle name="20% - Accent1 3 4 6 2" xfId="2503"/>
    <cellStyle name="20% - Accent1 3 4 6 2 2" xfId="2504"/>
    <cellStyle name="20% - Accent1 3 4 6 3" xfId="2505"/>
    <cellStyle name="20% - Accent1 3 4 6 3 2" xfId="2506"/>
    <cellStyle name="20% - Accent1 3 4 6 4" xfId="2507"/>
    <cellStyle name="20% - Accent1 3 4 6 5" xfId="2508"/>
    <cellStyle name="20% - Accent1 3 4 6 6" xfId="2509"/>
    <cellStyle name="20% - Accent1 3 4 6 7" xfId="2510"/>
    <cellStyle name="20% - Accent1 3 4 7" xfId="2511"/>
    <cellStyle name="20% - Accent1 3 4 7 2" xfId="2512"/>
    <cellStyle name="20% - Accent1 3 4 7 2 2" xfId="2513"/>
    <cellStyle name="20% - Accent1 3 4 7 3" xfId="2514"/>
    <cellStyle name="20% - Accent1 3 4 7 3 2" xfId="2515"/>
    <cellStyle name="20% - Accent1 3 4 7 4" xfId="2516"/>
    <cellStyle name="20% - Accent1 3 4 7 5" xfId="2517"/>
    <cellStyle name="20% - Accent1 3 4 7 6" xfId="2518"/>
    <cellStyle name="20% - Accent1 3 4 7 7" xfId="2519"/>
    <cellStyle name="20% - Accent1 3 4 8" xfId="2520"/>
    <cellStyle name="20% - Accent1 3 4 8 2" xfId="2521"/>
    <cellStyle name="20% - Accent1 3 4 9" xfId="2522"/>
    <cellStyle name="20% - Accent1 3 4 9 2" xfId="2523"/>
    <cellStyle name="20% - Accent1 3 5" xfId="2524"/>
    <cellStyle name="20% - Accent1 3 5 10" xfId="2525"/>
    <cellStyle name="20% - Accent1 3 5 11" xfId="2526"/>
    <cellStyle name="20% - Accent1 3 5 12" xfId="2527"/>
    <cellStyle name="20% - Accent1 3 5 13" xfId="2528"/>
    <cellStyle name="20% - Accent1 3 5 2" xfId="2529"/>
    <cellStyle name="20% - Accent1 3 5 2 10" xfId="2530"/>
    <cellStyle name="20% - Accent1 3 5 2 11" xfId="2531"/>
    <cellStyle name="20% - Accent1 3 5 2 2" xfId="2532"/>
    <cellStyle name="20% - Accent1 3 5 2 2 10" xfId="2533"/>
    <cellStyle name="20% - Accent1 3 5 2 2 2" xfId="2534"/>
    <cellStyle name="20% - Accent1 3 5 2 2 2 2" xfId="2535"/>
    <cellStyle name="20% - Accent1 3 5 2 2 2 2 2" xfId="2536"/>
    <cellStyle name="20% - Accent1 3 5 2 2 2 3" xfId="2537"/>
    <cellStyle name="20% - Accent1 3 5 2 2 2 3 2" xfId="2538"/>
    <cellStyle name="20% - Accent1 3 5 2 2 2 4" xfId="2539"/>
    <cellStyle name="20% - Accent1 3 5 2 2 2 5" xfId="2540"/>
    <cellStyle name="20% - Accent1 3 5 2 2 2 6" xfId="2541"/>
    <cellStyle name="20% - Accent1 3 5 2 2 2 7" xfId="2542"/>
    <cellStyle name="20% - Accent1 3 5 2 2 3" xfId="2543"/>
    <cellStyle name="20% - Accent1 3 5 2 2 3 2" xfId="2544"/>
    <cellStyle name="20% - Accent1 3 5 2 2 3 2 2" xfId="2545"/>
    <cellStyle name="20% - Accent1 3 5 2 2 3 3" xfId="2546"/>
    <cellStyle name="20% - Accent1 3 5 2 2 3 3 2" xfId="2547"/>
    <cellStyle name="20% - Accent1 3 5 2 2 3 4" xfId="2548"/>
    <cellStyle name="20% - Accent1 3 5 2 2 3 5" xfId="2549"/>
    <cellStyle name="20% - Accent1 3 5 2 2 3 6" xfId="2550"/>
    <cellStyle name="20% - Accent1 3 5 2 2 3 7" xfId="2551"/>
    <cellStyle name="20% - Accent1 3 5 2 2 4" xfId="2552"/>
    <cellStyle name="20% - Accent1 3 5 2 2 4 2" xfId="2553"/>
    <cellStyle name="20% - Accent1 3 5 2 2 4 2 2" xfId="2554"/>
    <cellStyle name="20% - Accent1 3 5 2 2 4 3" xfId="2555"/>
    <cellStyle name="20% - Accent1 3 5 2 2 4 3 2" xfId="2556"/>
    <cellStyle name="20% - Accent1 3 5 2 2 4 4" xfId="2557"/>
    <cellStyle name="20% - Accent1 3 5 2 2 4 5" xfId="2558"/>
    <cellStyle name="20% - Accent1 3 5 2 2 4 6" xfId="2559"/>
    <cellStyle name="20% - Accent1 3 5 2 2 4 7" xfId="2560"/>
    <cellStyle name="20% - Accent1 3 5 2 2 5" xfId="2561"/>
    <cellStyle name="20% - Accent1 3 5 2 2 5 2" xfId="2562"/>
    <cellStyle name="20% - Accent1 3 5 2 2 6" xfId="2563"/>
    <cellStyle name="20% - Accent1 3 5 2 2 6 2" xfId="2564"/>
    <cellStyle name="20% - Accent1 3 5 2 2 7" xfId="2565"/>
    <cellStyle name="20% - Accent1 3 5 2 2 8" xfId="2566"/>
    <cellStyle name="20% - Accent1 3 5 2 2 9" xfId="2567"/>
    <cellStyle name="20% - Accent1 3 5 2 3" xfId="2568"/>
    <cellStyle name="20% - Accent1 3 5 2 3 2" xfId="2569"/>
    <cellStyle name="20% - Accent1 3 5 2 3 2 2" xfId="2570"/>
    <cellStyle name="20% - Accent1 3 5 2 3 3" xfId="2571"/>
    <cellStyle name="20% - Accent1 3 5 2 3 3 2" xfId="2572"/>
    <cellStyle name="20% - Accent1 3 5 2 3 4" xfId="2573"/>
    <cellStyle name="20% - Accent1 3 5 2 3 5" xfId="2574"/>
    <cellStyle name="20% - Accent1 3 5 2 3 6" xfId="2575"/>
    <cellStyle name="20% - Accent1 3 5 2 3 7" xfId="2576"/>
    <cellStyle name="20% - Accent1 3 5 2 4" xfId="2577"/>
    <cellStyle name="20% - Accent1 3 5 2 4 2" xfId="2578"/>
    <cellStyle name="20% - Accent1 3 5 2 4 2 2" xfId="2579"/>
    <cellStyle name="20% - Accent1 3 5 2 4 3" xfId="2580"/>
    <cellStyle name="20% - Accent1 3 5 2 4 3 2" xfId="2581"/>
    <cellStyle name="20% - Accent1 3 5 2 4 4" xfId="2582"/>
    <cellStyle name="20% - Accent1 3 5 2 4 5" xfId="2583"/>
    <cellStyle name="20% - Accent1 3 5 2 4 6" xfId="2584"/>
    <cellStyle name="20% - Accent1 3 5 2 4 7" xfId="2585"/>
    <cellStyle name="20% - Accent1 3 5 2 5" xfId="2586"/>
    <cellStyle name="20% - Accent1 3 5 2 5 2" xfId="2587"/>
    <cellStyle name="20% - Accent1 3 5 2 5 2 2" xfId="2588"/>
    <cellStyle name="20% - Accent1 3 5 2 5 3" xfId="2589"/>
    <cellStyle name="20% - Accent1 3 5 2 5 3 2" xfId="2590"/>
    <cellStyle name="20% - Accent1 3 5 2 5 4" xfId="2591"/>
    <cellStyle name="20% - Accent1 3 5 2 5 5" xfId="2592"/>
    <cellStyle name="20% - Accent1 3 5 2 5 6" xfId="2593"/>
    <cellStyle name="20% - Accent1 3 5 2 5 7" xfId="2594"/>
    <cellStyle name="20% - Accent1 3 5 2 6" xfId="2595"/>
    <cellStyle name="20% - Accent1 3 5 2 6 2" xfId="2596"/>
    <cellStyle name="20% - Accent1 3 5 2 7" xfId="2597"/>
    <cellStyle name="20% - Accent1 3 5 2 7 2" xfId="2598"/>
    <cellStyle name="20% - Accent1 3 5 2 8" xfId="2599"/>
    <cellStyle name="20% - Accent1 3 5 2 9" xfId="2600"/>
    <cellStyle name="20% - Accent1 3 5 3" xfId="2601"/>
    <cellStyle name="20% - Accent1 3 5 3 10" xfId="2602"/>
    <cellStyle name="20% - Accent1 3 5 3 11" xfId="2603"/>
    <cellStyle name="20% - Accent1 3 5 3 2" xfId="2604"/>
    <cellStyle name="20% - Accent1 3 5 3 2 10" xfId="2605"/>
    <cellStyle name="20% - Accent1 3 5 3 2 2" xfId="2606"/>
    <cellStyle name="20% - Accent1 3 5 3 2 2 2" xfId="2607"/>
    <cellStyle name="20% - Accent1 3 5 3 2 2 2 2" xfId="2608"/>
    <cellStyle name="20% - Accent1 3 5 3 2 2 3" xfId="2609"/>
    <cellStyle name="20% - Accent1 3 5 3 2 2 3 2" xfId="2610"/>
    <cellStyle name="20% - Accent1 3 5 3 2 2 4" xfId="2611"/>
    <cellStyle name="20% - Accent1 3 5 3 2 2 5" xfId="2612"/>
    <cellStyle name="20% - Accent1 3 5 3 2 2 6" xfId="2613"/>
    <cellStyle name="20% - Accent1 3 5 3 2 2 7" xfId="2614"/>
    <cellStyle name="20% - Accent1 3 5 3 2 3" xfId="2615"/>
    <cellStyle name="20% - Accent1 3 5 3 2 3 2" xfId="2616"/>
    <cellStyle name="20% - Accent1 3 5 3 2 3 2 2" xfId="2617"/>
    <cellStyle name="20% - Accent1 3 5 3 2 3 3" xfId="2618"/>
    <cellStyle name="20% - Accent1 3 5 3 2 3 3 2" xfId="2619"/>
    <cellStyle name="20% - Accent1 3 5 3 2 3 4" xfId="2620"/>
    <cellStyle name="20% - Accent1 3 5 3 2 3 5" xfId="2621"/>
    <cellStyle name="20% - Accent1 3 5 3 2 3 6" xfId="2622"/>
    <cellStyle name="20% - Accent1 3 5 3 2 3 7" xfId="2623"/>
    <cellStyle name="20% - Accent1 3 5 3 2 4" xfId="2624"/>
    <cellStyle name="20% - Accent1 3 5 3 2 4 2" xfId="2625"/>
    <cellStyle name="20% - Accent1 3 5 3 2 4 2 2" xfId="2626"/>
    <cellStyle name="20% - Accent1 3 5 3 2 4 3" xfId="2627"/>
    <cellStyle name="20% - Accent1 3 5 3 2 4 3 2" xfId="2628"/>
    <cellStyle name="20% - Accent1 3 5 3 2 4 4" xfId="2629"/>
    <cellStyle name="20% - Accent1 3 5 3 2 4 5" xfId="2630"/>
    <cellStyle name="20% - Accent1 3 5 3 2 4 6" xfId="2631"/>
    <cellStyle name="20% - Accent1 3 5 3 2 4 7" xfId="2632"/>
    <cellStyle name="20% - Accent1 3 5 3 2 5" xfId="2633"/>
    <cellStyle name="20% - Accent1 3 5 3 2 5 2" xfId="2634"/>
    <cellStyle name="20% - Accent1 3 5 3 2 6" xfId="2635"/>
    <cellStyle name="20% - Accent1 3 5 3 2 6 2" xfId="2636"/>
    <cellStyle name="20% - Accent1 3 5 3 2 7" xfId="2637"/>
    <cellStyle name="20% - Accent1 3 5 3 2 8" xfId="2638"/>
    <cellStyle name="20% - Accent1 3 5 3 2 9" xfId="2639"/>
    <cellStyle name="20% - Accent1 3 5 3 3" xfId="2640"/>
    <cellStyle name="20% - Accent1 3 5 3 3 2" xfId="2641"/>
    <cellStyle name="20% - Accent1 3 5 3 3 2 2" xfId="2642"/>
    <cellStyle name="20% - Accent1 3 5 3 3 3" xfId="2643"/>
    <cellStyle name="20% - Accent1 3 5 3 3 3 2" xfId="2644"/>
    <cellStyle name="20% - Accent1 3 5 3 3 4" xfId="2645"/>
    <cellStyle name="20% - Accent1 3 5 3 3 5" xfId="2646"/>
    <cellStyle name="20% - Accent1 3 5 3 3 6" xfId="2647"/>
    <cellStyle name="20% - Accent1 3 5 3 3 7" xfId="2648"/>
    <cellStyle name="20% - Accent1 3 5 3 4" xfId="2649"/>
    <cellStyle name="20% - Accent1 3 5 3 4 2" xfId="2650"/>
    <cellStyle name="20% - Accent1 3 5 3 4 2 2" xfId="2651"/>
    <cellStyle name="20% - Accent1 3 5 3 4 3" xfId="2652"/>
    <cellStyle name="20% - Accent1 3 5 3 4 3 2" xfId="2653"/>
    <cellStyle name="20% - Accent1 3 5 3 4 4" xfId="2654"/>
    <cellStyle name="20% - Accent1 3 5 3 4 5" xfId="2655"/>
    <cellStyle name="20% - Accent1 3 5 3 4 6" xfId="2656"/>
    <cellStyle name="20% - Accent1 3 5 3 4 7" xfId="2657"/>
    <cellStyle name="20% - Accent1 3 5 3 5" xfId="2658"/>
    <cellStyle name="20% - Accent1 3 5 3 5 2" xfId="2659"/>
    <cellStyle name="20% - Accent1 3 5 3 5 2 2" xfId="2660"/>
    <cellStyle name="20% - Accent1 3 5 3 5 3" xfId="2661"/>
    <cellStyle name="20% - Accent1 3 5 3 5 3 2" xfId="2662"/>
    <cellStyle name="20% - Accent1 3 5 3 5 4" xfId="2663"/>
    <cellStyle name="20% - Accent1 3 5 3 5 5" xfId="2664"/>
    <cellStyle name="20% - Accent1 3 5 3 5 6" xfId="2665"/>
    <cellStyle name="20% - Accent1 3 5 3 5 7" xfId="2666"/>
    <cellStyle name="20% - Accent1 3 5 3 6" xfId="2667"/>
    <cellStyle name="20% - Accent1 3 5 3 6 2" xfId="2668"/>
    <cellStyle name="20% - Accent1 3 5 3 7" xfId="2669"/>
    <cellStyle name="20% - Accent1 3 5 3 7 2" xfId="2670"/>
    <cellStyle name="20% - Accent1 3 5 3 8" xfId="2671"/>
    <cellStyle name="20% - Accent1 3 5 3 9" xfId="2672"/>
    <cellStyle name="20% - Accent1 3 5 4" xfId="2673"/>
    <cellStyle name="20% - Accent1 3 5 4 10" xfId="2674"/>
    <cellStyle name="20% - Accent1 3 5 4 2" xfId="2675"/>
    <cellStyle name="20% - Accent1 3 5 4 2 2" xfId="2676"/>
    <cellStyle name="20% - Accent1 3 5 4 2 2 2" xfId="2677"/>
    <cellStyle name="20% - Accent1 3 5 4 2 3" xfId="2678"/>
    <cellStyle name="20% - Accent1 3 5 4 2 3 2" xfId="2679"/>
    <cellStyle name="20% - Accent1 3 5 4 2 4" xfId="2680"/>
    <cellStyle name="20% - Accent1 3 5 4 2 5" xfId="2681"/>
    <cellStyle name="20% - Accent1 3 5 4 2 6" xfId="2682"/>
    <cellStyle name="20% - Accent1 3 5 4 2 7" xfId="2683"/>
    <cellStyle name="20% - Accent1 3 5 4 3" xfId="2684"/>
    <cellStyle name="20% - Accent1 3 5 4 3 2" xfId="2685"/>
    <cellStyle name="20% - Accent1 3 5 4 3 2 2" xfId="2686"/>
    <cellStyle name="20% - Accent1 3 5 4 3 3" xfId="2687"/>
    <cellStyle name="20% - Accent1 3 5 4 3 3 2" xfId="2688"/>
    <cellStyle name="20% - Accent1 3 5 4 3 4" xfId="2689"/>
    <cellStyle name="20% - Accent1 3 5 4 3 5" xfId="2690"/>
    <cellStyle name="20% - Accent1 3 5 4 3 6" xfId="2691"/>
    <cellStyle name="20% - Accent1 3 5 4 3 7" xfId="2692"/>
    <cellStyle name="20% - Accent1 3 5 4 4" xfId="2693"/>
    <cellStyle name="20% - Accent1 3 5 4 4 2" xfId="2694"/>
    <cellStyle name="20% - Accent1 3 5 4 4 2 2" xfId="2695"/>
    <cellStyle name="20% - Accent1 3 5 4 4 3" xfId="2696"/>
    <cellStyle name="20% - Accent1 3 5 4 4 3 2" xfId="2697"/>
    <cellStyle name="20% - Accent1 3 5 4 4 4" xfId="2698"/>
    <cellStyle name="20% - Accent1 3 5 4 4 5" xfId="2699"/>
    <cellStyle name="20% - Accent1 3 5 4 4 6" xfId="2700"/>
    <cellStyle name="20% - Accent1 3 5 4 4 7" xfId="2701"/>
    <cellStyle name="20% - Accent1 3 5 4 5" xfId="2702"/>
    <cellStyle name="20% - Accent1 3 5 4 5 2" xfId="2703"/>
    <cellStyle name="20% - Accent1 3 5 4 6" xfId="2704"/>
    <cellStyle name="20% - Accent1 3 5 4 6 2" xfId="2705"/>
    <cellStyle name="20% - Accent1 3 5 4 7" xfId="2706"/>
    <cellStyle name="20% - Accent1 3 5 4 8" xfId="2707"/>
    <cellStyle name="20% - Accent1 3 5 4 9" xfId="2708"/>
    <cellStyle name="20% - Accent1 3 5 5" xfId="2709"/>
    <cellStyle name="20% - Accent1 3 5 5 2" xfId="2710"/>
    <cellStyle name="20% - Accent1 3 5 5 2 2" xfId="2711"/>
    <cellStyle name="20% - Accent1 3 5 5 3" xfId="2712"/>
    <cellStyle name="20% - Accent1 3 5 5 3 2" xfId="2713"/>
    <cellStyle name="20% - Accent1 3 5 5 4" xfId="2714"/>
    <cellStyle name="20% - Accent1 3 5 5 5" xfId="2715"/>
    <cellStyle name="20% - Accent1 3 5 5 6" xfId="2716"/>
    <cellStyle name="20% - Accent1 3 5 5 7" xfId="2717"/>
    <cellStyle name="20% - Accent1 3 5 6" xfId="2718"/>
    <cellStyle name="20% - Accent1 3 5 6 2" xfId="2719"/>
    <cellStyle name="20% - Accent1 3 5 6 2 2" xfId="2720"/>
    <cellStyle name="20% - Accent1 3 5 6 3" xfId="2721"/>
    <cellStyle name="20% - Accent1 3 5 6 3 2" xfId="2722"/>
    <cellStyle name="20% - Accent1 3 5 6 4" xfId="2723"/>
    <cellStyle name="20% - Accent1 3 5 6 5" xfId="2724"/>
    <cellStyle name="20% - Accent1 3 5 6 6" xfId="2725"/>
    <cellStyle name="20% - Accent1 3 5 6 7" xfId="2726"/>
    <cellStyle name="20% - Accent1 3 5 7" xfId="2727"/>
    <cellStyle name="20% - Accent1 3 5 7 2" xfId="2728"/>
    <cellStyle name="20% - Accent1 3 5 7 2 2" xfId="2729"/>
    <cellStyle name="20% - Accent1 3 5 7 3" xfId="2730"/>
    <cellStyle name="20% - Accent1 3 5 7 3 2" xfId="2731"/>
    <cellStyle name="20% - Accent1 3 5 7 4" xfId="2732"/>
    <cellStyle name="20% - Accent1 3 5 7 5" xfId="2733"/>
    <cellStyle name="20% - Accent1 3 5 7 6" xfId="2734"/>
    <cellStyle name="20% - Accent1 3 5 7 7" xfId="2735"/>
    <cellStyle name="20% - Accent1 3 5 8" xfId="2736"/>
    <cellStyle name="20% - Accent1 3 5 8 2" xfId="2737"/>
    <cellStyle name="20% - Accent1 3 5 9" xfId="2738"/>
    <cellStyle name="20% - Accent1 3 5 9 2" xfId="2739"/>
    <cellStyle name="20% - Accent1 3 6" xfId="2740"/>
    <cellStyle name="20% - Accent1 3 6 10" xfId="2741"/>
    <cellStyle name="20% - Accent1 3 6 11" xfId="2742"/>
    <cellStyle name="20% - Accent1 3 6 12" xfId="2743"/>
    <cellStyle name="20% - Accent1 3 6 13" xfId="2744"/>
    <cellStyle name="20% - Accent1 3 6 2" xfId="2745"/>
    <cellStyle name="20% - Accent1 3 6 2 10" xfId="2746"/>
    <cellStyle name="20% - Accent1 3 6 2 11" xfId="2747"/>
    <cellStyle name="20% - Accent1 3 6 2 2" xfId="2748"/>
    <cellStyle name="20% - Accent1 3 6 2 2 10" xfId="2749"/>
    <cellStyle name="20% - Accent1 3 6 2 2 2" xfId="2750"/>
    <cellStyle name="20% - Accent1 3 6 2 2 2 2" xfId="2751"/>
    <cellStyle name="20% - Accent1 3 6 2 2 2 2 2" xfId="2752"/>
    <cellStyle name="20% - Accent1 3 6 2 2 2 3" xfId="2753"/>
    <cellStyle name="20% - Accent1 3 6 2 2 2 3 2" xfId="2754"/>
    <cellStyle name="20% - Accent1 3 6 2 2 2 4" xfId="2755"/>
    <cellStyle name="20% - Accent1 3 6 2 2 2 5" xfId="2756"/>
    <cellStyle name="20% - Accent1 3 6 2 2 2 6" xfId="2757"/>
    <cellStyle name="20% - Accent1 3 6 2 2 2 7" xfId="2758"/>
    <cellStyle name="20% - Accent1 3 6 2 2 3" xfId="2759"/>
    <cellStyle name="20% - Accent1 3 6 2 2 3 2" xfId="2760"/>
    <cellStyle name="20% - Accent1 3 6 2 2 3 2 2" xfId="2761"/>
    <cellStyle name="20% - Accent1 3 6 2 2 3 3" xfId="2762"/>
    <cellStyle name="20% - Accent1 3 6 2 2 3 3 2" xfId="2763"/>
    <cellStyle name="20% - Accent1 3 6 2 2 3 4" xfId="2764"/>
    <cellStyle name="20% - Accent1 3 6 2 2 3 5" xfId="2765"/>
    <cellStyle name="20% - Accent1 3 6 2 2 3 6" xfId="2766"/>
    <cellStyle name="20% - Accent1 3 6 2 2 3 7" xfId="2767"/>
    <cellStyle name="20% - Accent1 3 6 2 2 4" xfId="2768"/>
    <cellStyle name="20% - Accent1 3 6 2 2 4 2" xfId="2769"/>
    <cellStyle name="20% - Accent1 3 6 2 2 4 2 2" xfId="2770"/>
    <cellStyle name="20% - Accent1 3 6 2 2 4 3" xfId="2771"/>
    <cellStyle name="20% - Accent1 3 6 2 2 4 3 2" xfId="2772"/>
    <cellStyle name="20% - Accent1 3 6 2 2 4 4" xfId="2773"/>
    <cellStyle name="20% - Accent1 3 6 2 2 4 5" xfId="2774"/>
    <cellStyle name="20% - Accent1 3 6 2 2 4 6" xfId="2775"/>
    <cellStyle name="20% - Accent1 3 6 2 2 4 7" xfId="2776"/>
    <cellStyle name="20% - Accent1 3 6 2 2 5" xfId="2777"/>
    <cellStyle name="20% - Accent1 3 6 2 2 5 2" xfId="2778"/>
    <cellStyle name="20% - Accent1 3 6 2 2 6" xfId="2779"/>
    <cellStyle name="20% - Accent1 3 6 2 2 6 2" xfId="2780"/>
    <cellStyle name="20% - Accent1 3 6 2 2 7" xfId="2781"/>
    <cellStyle name="20% - Accent1 3 6 2 2 8" xfId="2782"/>
    <cellStyle name="20% - Accent1 3 6 2 2 9" xfId="2783"/>
    <cellStyle name="20% - Accent1 3 6 2 3" xfId="2784"/>
    <cellStyle name="20% - Accent1 3 6 2 3 2" xfId="2785"/>
    <cellStyle name="20% - Accent1 3 6 2 3 2 2" xfId="2786"/>
    <cellStyle name="20% - Accent1 3 6 2 3 3" xfId="2787"/>
    <cellStyle name="20% - Accent1 3 6 2 3 3 2" xfId="2788"/>
    <cellStyle name="20% - Accent1 3 6 2 3 4" xfId="2789"/>
    <cellStyle name="20% - Accent1 3 6 2 3 5" xfId="2790"/>
    <cellStyle name="20% - Accent1 3 6 2 3 6" xfId="2791"/>
    <cellStyle name="20% - Accent1 3 6 2 3 7" xfId="2792"/>
    <cellStyle name="20% - Accent1 3 6 2 4" xfId="2793"/>
    <cellStyle name="20% - Accent1 3 6 2 4 2" xfId="2794"/>
    <cellStyle name="20% - Accent1 3 6 2 4 2 2" xfId="2795"/>
    <cellStyle name="20% - Accent1 3 6 2 4 3" xfId="2796"/>
    <cellStyle name="20% - Accent1 3 6 2 4 3 2" xfId="2797"/>
    <cellStyle name="20% - Accent1 3 6 2 4 4" xfId="2798"/>
    <cellStyle name="20% - Accent1 3 6 2 4 5" xfId="2799"/>
    <cellStyle name="20% - Accent1 3 6 2 4 6" xfId="2800"/>
    <cellStyle name="20% - Accent1 3 6 2 4 7" xfId="2801"/>
    <cellStyle name="20% - Accent1 3 6 2 5" xfId="2802"/>
    <cellStyle name="20% - Accent1 3 6 2 5 2" xfId="2803"/>
    <cellStyle name="20% - Accent1 3 6 2 5 2 2" xfId="2804"/>
    <cellStyle name="20% - Accent1 3 6 2 5 3" xfId="2805"/>
    <cellStyle name="20% - Accent1 3 6 2 5 3 2" xfId="2806"/>
    <cellStyle name="20% - Accent1 3 6 2 5 4" xfId="2807"/>
    <cellStyle name="20% - Accent1 3 6 2 5 5" xfId="2808"/>
    <cellStyle name="20% - Accent1 3 6 2 5 6" xfId="2809"/>
    <cellStyle name="20% - Accent1 3 6 2 5 7" xfId="2810"/>
    <cellStyle name="20% - Accent1 3 6 2 6" xfId="2811"/>
    <cellStyle name="20% - Accent1 3 6 2 6 2" xfId="2812"/>
    <cellStyle name="20% - Accent1 3 6 2 7" xfId="2813"/>
    <cellStyle name="20% - Accent1 3 6 2 7 2" xfId="2814"/>
    <cellStyle name="20% - Accent1 3 6 2 8" xfId="2815"/>
    <cellStyle name="20% - Accent1 3 6 2 9" xfId="2816"/>
    <cellStyle name="20% - Accent1 3 6 3" xfId="2817"/>
    <cellStyle name="20% - Accent1 3 6 3 10" xfId="2818"/>
    <cellStyle name="20% - Accent1 3 6 3 11" xfId="2819"/>
    <cellStyle name="20% - Accent1 3 6 3 2" xfId="2820"/>
    <cellStyle name="20% - Accent1 3 6 3 2 10" xfId="2821"/>
    <cellStyle name="20% - Accent1 3 6 3 2 2" xfId="2822"/>
    <cellStyle name="20% - Accent1 3 6 3 2 2 2" xfId="2823"/>
    <cellStyle name="20% - Accent1 3 6 3 2 2 2 2" xfId="2824"/>
    <cellStyle name="20% - Accent1 3 6 3 2 2 3" xfId="2825"/>
    <cellStyle name="20% - Accent1 3 6 3 2 2 3 2" xfId="2826"/>
    <cellStyle name="20% - Accent1 3 6 3 2 2 4" xfId="2827"/>
    <cellStyle name="20% - Accent1 3 6 3 2 2 5" xfId="2828"/>
    <cellStyle name="20% - Accent1 3 6 3 2 2 6" xfId="2829"/>
    <cellStyle name="20% - Accent1 3 6 3 2 2 7" xfId="2830"/>
    <cellStyle name="20% - Accent1 3 6 3 2 3" xfId="2831"/>
    <cellStyle name="20% - Accent1 3 6 3 2 3 2" xfId="2832"/>
    <cellStyle name="20% - Accent1 3 6 3 2 3 2 2" xfId="2833"/>
    <cellStyle name="20% - Accent1 3 6 3 2 3 3" xfId="2834"/>
    <cellStyle name="20% - Accent1 3 6 3 2 3 3 2" xfId="2835"/>
    <cellStyle name="20% - Accent1 3 6 3 2 3 4" xfId="2836"/>
    <cellStyle name="20% - Accent1 3 6 3 2 3 5" xfId="2837"/>
    <cellStyle name="20% - Accent1 3 6 3 2 3 6" xfId="2838"/>
    <cellStyle name="20% - Accent1 3 6 3 2 3 7" xfId="2839"/>
    <cellStyle name="20% - Accent1 3 6 3 2 4" xfId="2840"/>
    <cellStyle name="20% - Accent1 3 6 3 2 4 2" xfId="2841"/>
    <cellStyle name="20% - Accent1 3 6 3 2 4 2 2" xfId="2842"/>
    <cellStyle name="20% - Accent1 3 6 3 2 4 3" xfId="2843"/>
    <cellStyle name="20% - Accent1 3 6 3 2 4 3 2" xfId="2844"/>
    <cellStyle name="20% - Accent1 3 6 3 2 4 4" xfId="2845"/>
    <cellStyle name="20% - Accent1 3 6 3 2 4 5" xfId="2846"/>
    <cellStyle name="20% - Accent1 3 6 3 2 4 6" xfId="2847"/>
    <cellStyle name="20% - Accent1 3 6 3 2 4 7" xfId="2848"/>
    <cellStyle name="20% - Accent1 3 6 3 2 5" xfId="2849"/>
    <cellStyle name="20% - Accent1 3 6 3 2 5 2" xfId="2850"/>
    <cellStyle name="20% - Accent1 3 6 3 2 6" xfId="2851"/>
    <cellStyle name="20% - Accent1 3 6 3 2 6 2" xfId="2852"/>
    <cellStyle name="20% - Accent1 3 6 3 2 7" xfId="2853"/>
    <cellStyle name="20% - Accent1 3 6 3 2 8" xfId="2854"/>
    <cellStyle name="20% - Accent1 3 6 3 2 9" xfId="2855"/>
    <cellStyle name="20% - Accent1 3 6 3 3" xfId="2856"/>
    <cellStyle name="20% - Accent1 3 6 3 3 2" xfId="2857"/>
    <cellStyle name="20% - Accent1 3 6 3 3 2 2" xfId="2858"/>
    <cellStyle name="20% - Accent1 3 6 3 3 3" xfId="2859"/>
    <cellStyle name="20% - Accent1 3 6 3 3 3 2" xfId="2860"/>
    <cellStyle name="20% - Accent1 3 6 3 3 4" xfId="2861"/>
    <cellStyle name="20% - Accent1 3 6 3 3 5" xfId="2862"/>
    <cellStyle name="20% - Accent1 3 6 3 3 6" xfId="2863"/>
    <cellStyle name="20% - Accent1 3 6 3 3 7" xfId="2864"/>
    <cellStyle name="20% - Accent1 3 6 3 4" xfId="2865"/>
    <cellStyle name="20% - Accent1 3 6 3 4 2" xfId="2866"/>
    <cellStyle name="20% - Accent1 3 6 3 4 2 2" xfId="2867"/>
    <cellStyle name="20% - Accent1 3 6 3 4 3" xfId="2868"/>
    <cellStyle name="20% - Accent1 3 6 3 4 3 2" xfId="2869"/>
    <cellStyle name="20% - Accent1 3 6 3 4 4" xfId="2870"/>
    <cellStyle name="20% - Accent1 3 6 3 4 5" xfId="2871"/>
    <cellStyle name="20% - Accent1 3 6 3 4 6" xfId="2872"/>
    <cellStyle name="20% - Accent1 3 6 3 4 7" xfId="2873"/>
    <cellStyle name="20% - Accent1 3 6 3 5" xfId="2874"/>
    <cellStyle name="20% - Accent1 3 6 3 5 2" xfId="2875"/>
    <cellStyle name="20% - Accent1 3 6 3 5 2 2" xfId="2876"/>
    <cellStyle name="20% - Accent1 3 6 3 5 3" xfId="2877"/>
    <cellStyle name="20% - Accent1 3 6 3 5 3 2" xfId="2878"/>
    <cellStyle name="20% - Accent1 3 6 3 5 4" xfId="2879"/>
    <cellStyle name="20% - Accent1 3 6 3 5 5" xfId="2880"/>
    <cellStyle name="20% - Accent1 3 6 3 5 6" xfId="2881"/>
    <cellStyle name="20% - Accent1 3 6 3 5 7" xfId="2882"/>
    <cellStyle name="20% - Accent1 3 6 3 6" xfId="2883"/>
    <cellStyle name="20% - Accent1 3 6 3 6 2" xfId="2884"/>
    <cellStyle name="20% - Accent1 3 6 3 7" xfId="2885"/>
    <cellStyle name="20% - Accent1 3 6 3 7 2" xfId="2886"/>
    <cellStyle name="20% - Accent1 3 6 3 8" xfId="2887"/>
    <cellStyle name="20% - Accent1 3 6 3 9" xfId="2888"/>
    <cellStyle name="20% - Accent1 3 6 4" xfId="2889"/>
    <cellStyle name="20% - Accent1 3 6 4 10" xfId="2890"/>
    <cellStyle name="20% - Accent1 3 6 4 2" xfId="2891"/>
    <cellStyle name="20% - Accent1 3 6 4 2 2" xfId="2892"/>
    <cellStyle name="20% - Accent1 3 6 4 2 2 2" xfId="2893"/>
    <cellStyle name="20% - Accent1 3 6 4 2 3" xfId="2894"/>
    <cellStyle name="20% - Accent1 3 6 4 2 3 2" xfId="2895"/>
    <cellStyle name="20% - Accent1 3 6 4 2 4" xfId="2896"/>
    <cellStyle name="20% - Accent1 3 6 4 2 5" xfId="2897"/>
    <cellStyle name="20% - Accent1 3 6 4 2 6" xfId="2898"/>
    <cellStyle name="20% - Accent1 3 6 4 2 7" xfId="2899"/>
    <cellStyle name="20% - Accent1 3 6 4 3" xfId="2900"/>
    <cellStyle name="20% - Accent1 3 6 4 3 2" xfId="2901"/>
    <cellStyle name="20% - Accent1 3 6 4 3 2 2" xfId="2902"/>
    <cellStyle name="20% - Accent1 3 6 4 3 3" xfId="2903"/>
    <cellStyle name="20% - Accent1 3 6 4 3 3 2" xfId="2904"/>
    <cellStyle name="20% - Accent1 3 6 4 3 4" xfId="2905"/>
    <cellStyle name="20% - Accent1 3 6 4 3 5" xfId="2906"/>
    <cellStyle name="20% - Accent1 3 6 4 3 6" xfId="2907"/>
    <cellStyle name="20% - Accent1 3 6 4 3 7" xfId="2908"/>
    <cellStyle name="20% - Accent1 3 6 4 4" xfId="2909"/>
    <cellStyle name="20% - Accent1 3 6 4 4 2" xfId="2910"/>
    <cellStyle name="20% - Accent1 3 6 4 4 2 2" xfId="2911"/>
    <cellStyle name="20% - Accent1 3 6 4 4 3" xfId="2912"/>
    <cellStyle name="20% - Accent1 3 6 4 4 3 2" xfId="2913"/>
    <cellStyle name="20% - Accent1 3 6 4 4 4" xfId="2914"/>
    <cellStyle name="20% - Accent1 3 6 4 4 5" xfId="2915"/>
    <cellStyle name="20% - Accent1 3 6 4 4 6" xfId="2916"/>
    <cellStyle name="20% - Accent1 3 6 4 4 7" xfId="2917"/>
    <cellStyle name="20% - Accent1 3 6 4 5" xfId="2918"/>
    <cellStyle name="20% - Accent1 3 6 4 5 2" xfId="2919"/>
    <cellStyle name="20% - Accent1 3 6 4 6" xfId="2920"/>
    <cellStyle name="20% - Accent1 3 6 4 6 2" xfId="2921"/>
    <cellStyle name="20% - Accent1 3 6 4 7" xfId="2922"/>
    <cellStyle name="20% - Accent1 3 6 4 8" xfId="2923"/>
    <cellStyle name="20% - Accent1 3 6 4 9" xfId="2924"/>
    <cellStyle name="20% - Accent1 3 6 5" xfId="2925"/>
    <cellStyle name="20% - Accent1 3 6 5 2" xfId="2926"/>
    <cellStyle name="20% - Accent1 3 6 5 2 2" xfId="2927"/>
    <cellStyle name="20% - Accent1 3 6 5 3" xfId="2928"/>
    <cellStyle name="20% - Accent1 3 6 5 3 2" xfId="2929"/>
    <cellStyle name="20% - Accent1 3 6 5 4" xfId="2930"/>
    <cellStyle name="20% - Accent1 3 6 5 5" xfId="2931"/>
    <cellStyle name="20% - Accent1 3 6 5 6" xfId="2932"/>
    <cellStyle name="20% - Accent1 3 6 5 7" xfId="2933"/>
    <cellStyle name="20% - Accent1 3 6 6" xfId="2934"/>
    <cellStyle name="20% - Accent1 3 6 6 2" xfId="2935"/>
    <cellStyle name="20% - Accent1 3 6 6 2 2" xfId="2936"/>
    <cellStyle name="20% - Accent1 3 6 6 3" xfId="2937"/>
    <cellStyle name="20% - Accent1 3 6 6 3 2" xfId="2938"/>
    <cellStyle name="20% - Accent1 3 6 6 4" xfId="2939"/>
    <cellStyle name="20% - Accent1 3 6 6 5" xfId="2940"/>
    <cellStyle name="20% - Accent1 3 6 6 6" xfId="2941"/>
    <cellStyle name="20% - Accent1 3 6 6 7" xfId="2942"/>
    <cellStyle name="20% - Accent1 3 6 7" xfId="2943"/>
    <cellStyle name="20% - Accent1 3 6 7 2" xfId="2944"/>
    <cellStyle name="20% - Accent1 3 6 7 2 2" xfId="2945"/>
    <cellStyle name="20% - Accent1 3 6 7 3" xfId="2946"/>
    <cellStyle name="20% - Accent1 3 6 7 3 2" xfId="2947"/>
    <cellStyle name="20% - Accent1 3 6 7 4" xfId="2948"/>
    <cellStyle name="20% - Accent1 3 6 7 5" xfId="2949"/>
    <cellStyle name="20% - Accent1 3 6 7 6" xfId="2950"/>
    <cellStyle name="20% - Accent1 3 6 7 7" xfId="2951"/>
    <cellStyle name="20% - Accent1 3 6 8" xfId="2952"/>
    <cellStyle name="20% - Accent1 3 6 8 2" xfId="2953"/>
    <cellStyle name="20% - Accent1 3 6 9" xfId="2954"/>
    <cellStyle name="20% - Accent1 3 6 9 2" xfId="2955"/>
    <cellStyle name="20% - Accent1 3 7" xfId="2956"/>
    <cellStyle name="20% - Accent1 3 7 10" xfId="2957"/>
    <cellStyle name="20% - Accent1 3 7 11" xfId="2958"/>
    <cellStyle name="20% - Accent1 3 7 2" xfId="2959"/>
    <cellStyle name="20% - Accent1 3 7 2 10" xfId="2960"/>
    <cellStyle name="20% - Accent1 3 7 2 2" xfId="2961"/>
    <cellStyle name="20% - Accent1 3 7 2 2 2" xfId="2962"/>
    <cellStyle name="20% - Accent1 3 7 2 2 2 2" xfId="2963"/>
    <cellStyle name="20% - Accent1 3 7 2 2 3" xfId="2964"/>
    <cellStyle name="20% - Accent1 3 7 2 2 3 2" xfId="2965"/>
    <cellStyle name="20% - Accent1 3 7 2 2 4" xfId="2966"/>
    <cellStyle name="20% - Accent1 3 7 2 2 5" xfId="2967"/>
    <cellStyle name="20% - Accent1 3 7 2 2 6" xfId="2968"/>
    <cellStyle name="20% - Accent1 3 7 2 2 7" xfId="2969"/>
    <cellStyle name="20% - Accent1 3 7 2 3" xfId="2970"/>
    <cellStyle name="20% - Accent1 3 7 2 3 2" xfId="2971"/>
    <cellStyle name="20% - Accent1 3 7 2 3 2 2" xfId="2972"/>
    <cellStyle name="20% - Accent1 3 7 2 3 3" xfId="2973"/>
    <cellStyle name="20% - Accent1 3 7 2 3 3 2" xfId="2974"/>
    <cellStyle name="20% - Accent1 3 7 2 3 4" xfId="2975"/>
    <cellStyle name="20% - Accent1 3 7 2 3 5" xfId="2976"/>
    <cellStyle name="20% - Accent1 3 7 2 3 6" xfId="2977"/>
    <cellStyle name="20% - Accent1 3 7 2 3 7" xfId="2978"/>
    <cellStyle name="20% - Accent1 3 7 2 4" xfId="2979"/>
    <cellStyle name="20% - Accent1 3 7 2 4 2" xfId="2980"/>
    <cellStyle name="20% - Accent1 3 7 2 4 2 2" xfId="2981"/>
    <cellStyle name="20% - Accent1 3 7 2 4 3" xfId="2982"/>
    <cellStyle name="20% - Accent1 3 7 2 4 3 2" xfId="2983"/>
    <cellStyle name="20% - Accent1 3 7 2 4 4" xfId="2984"/>
    <cellStyle name="20% - Accent1 3 7 2 4 5" xfId="2985"/>
    <cellStyle name="20% - Accent1 3 7 2 4 6" xfId="2986"/>
    <cellStyle name="20% - Accent1 3 7 2 4 7" xfId="2987"/>
    <cellStyle name="20% - Accent1 3 7 2 5" xfId="2988"/>
    <cellStyle name="20% - Accent1 3 7 2 5 2" xfId="2989"/>
    <cellStyle name="20% - Accent1 3 7 2 6" xfId="2990"/>
    <cellStyle name="20% - Accent1 3 7 2 6 2" xfId="2991"/>
    <cellStyle name="20% - Accent1 3 7 2 7" xfId="2992"/>
    <cellStyle name="20% - Accent1 3 7 2 8" xfId="2993"/>
    <cellStyle name="20% - Accent1 3 7 2 9" xfId="2994"/>
    <cellStyle name="20% - Accent1 3 7 3" xfId="2995"/>
    <cellStyle name="20% - Accent1 3 7 3 2" xfId="2996"/>
    <cellStyle name="20% - Accent1 3 7 3 2 2" xfId="2997"/>
    <cellStyle name="20% - Accent1 3 7 3 3" xfId="2998"/>
    <cellStyle name="20% - Accent1 3 7 3 3 2" xfId="2999"/>
    <cellStyle name="20% - Accent1 3 7 3 4" xfId="3000"/>
    <cellStyle name="20% - Accent1 3 7 3 5" xfId="3001"/>
    <cellStyle name="20% - Accent1 3 7 3 6" xfId="3002"/>
    <cellStyle name="20% - Accent1 3 7 3 7" xfId="3003"/>
    <cellStyle name="20% - Accent1 3 7 4" xfId="3004"/>
    <cellStyle name="20% - Accent1 3 7 4 2" xfId="3005"/>
    <cellStyle name="20% - Accent1 3 7 4 2 2" xfId="3006"/>
    <cellStyle name="20% - Accent1 3 7 4 3" xfId="3007"/>
    <cellStyle name="20% - Accent1 3 7 4 3 2" xfId="3008"/>
    <cellStyle name="20% - Accent1 3 7 4 4" xfId="3009"/>
    <cellStyle name="20% - Accent1 3 7 4 5" xfId="3010"/>
    <cellStyle name="20% - Accent1 3 7 4 6" xfId="3011"/>
    <cellStyle name="20% - Accent1 3 7 4 7" xfId="3012"/>
    <cellStyle name="20% - Accent1 3 7 5" xfId="3013"/>
    <cellStyle name="20% - Accent1 3 7 5 2" xfId="3014"/>
    <cellStyle name="20% - Accent1 3 7 5 2 2" xfId="3015"/>
    <cellStyle name="20% - Accent1 3 7 5 3" xfId="3016"/>
    <cellStyle name="20% - Accent1 3 7 5 3 2" xfId="3017"/>
    <cellStyle name="20% - Accent1 3 7 5 4" xfId="3018"/>
    <cellStyle name="20% - Accent1 3 7 5 5" xfId="3019"/>
    <cellStyle name="20% - Accent1 3 7 5 6" xfId="3020"/>
    <cellStyle name="20% - Accent1 3 7 5 7" xfId="3021"/>
    <cellStyle name="20% - Accent1 3 7 6" xfId="3022"/>
    <cellStyle name="20% - Accent1 3 7 6 2" xfId="3023"/>
    <cellStyle name="20% - Accent1 3 7 7" xfId="3024"/>
    <cellStyle name="20% - Accent1 3 7 7 2" xfId="3025"/>
    <cellStyle name="20% - Accent1 3 7 8" xfId="3026"/>
    <cellStyle name="20% - Accent1 3 7 9" xfId="3027"/>
    <cellStyle name="20% - Accent1 3 8" xfId="3028"/>
    <cellStyle name="20% - Accent1 3 8 10" xfId="3029"/>
    <cellStyle name="20% - Accent1 3 8 11" xfId="3030"/>
    <cellStyle name="20% - Accent1 3 8 2" xfId="3031"/>
    <cellStyle name="20% - Accent1 3 8 2 10" xfId="3032"/>
    <cellStyle name="20% - Accent1 3 8 2 2" xfId="3033"/>
    <cellStyle name="20% - Accent1 3 8 2 2 2" xfId="3034"/>
    <cellStyle name="20% - Accent1 3 8 2 2 2 2" xfId="3035"/>
    <cellStyle name="20% - Accent1 3 8 2 2 3" xfId="3036"/>
    <cellStyle name="20% - Accent1 3 8 2 2 3 2" xfId="3037"/>
    <cellStyle name="20% - Accent1 3 8 2 2 4" xfId="3038"/>
    <cellStyle name="20% - Accent1 3 8 2 2 5" xfId="3039"/>
    <cellStyle name="20% - Accent1 3 8 2 2 6" xfId="3040"/>
    <cellStyle name="20% - Accent1 3 8 2 2 7" xfId="3041"/>
    <cellStyle name="20% - Accent1 3 8 2 3" xfId="3042"/>
    <cellStyle name="20% - Accent1 3 8 2 3 2" xfId="3043"/>
    <cellStyle name="20% - Accent1 3 8 2 3 2 2" xfId="3044"/>
    <cellStyle name="20% - Accent1 3 8 2 3 3" xfId="3045"/>
    <cellStyle name="20% - Accent1 3 8 2 3 3 2" xfId="3046"/>
    <cellStyle name="20% - Accent1 3 8 2 3 4" xfId="3047"/>
    <cellStyle name="20% - Accent1 3 8 2 3 5" xfId="3048"/>
    <cellStyle name="20% - Accent1 3 8 2 3 6" xfId="3049"/>
    <cellStyle name="20% - Accent1 3 8 2 3 7" xfId="3050"/>
    <cellStyle name="20% - Accent1 3 8 2 4" xfId="3051"/>
    <cellStyle name="20% - Accent1 3 8 2 4 2" xfId="3052"/>
    <cellStyle name="20% - Accent1 3 8 2 4 2 2" xfId="3053"/>
    <cellStyle name="20% - Accent1 3 8 2 4 3" xfId="3054"/>
    <cellStyle name="20% - Accent1 3 8 2 4 3 2" xfId="3055"/>
    <cellStyle name="20% - Accent1 3 8 2 4 4" xfId="3056"/>
    <cellStyle name="20% - Accent1 3 8 2 4 5" xfId="3057"/>
    <cellStyle name="20% - Accent1 3 8 2 4 6" xfId="3058"/>
    <cellStyle name="20% - Accent1 3 8 2 4 7" xfId="3059"/>
    <cellStyle name="20% - Accent1 3 8 2 5" xfId="3060"/>
    <cellStyle name="20% - Accent1 3 8 2 5 2" xfId="3061"/>
    <cellStyle name="20% - Accent1 3 8 2 6" xfId="3062"/>
    <cellStyle name="20% - Accent1 3 8 2 6 2" xfId="3063"/>
    <cellStyle name="20% - Accent1 3 8 2 7" xfId="3064"/>
    <cellStyle name="20% - Accent1 3 8 2 8" xfId="3065"/>
    <cellStyle name="20% - Accent1 3 8 2 9" xfId="3066"/>
    <cellStyle name="20% - Accent1 3 8 3" xfId="3067"/>
    <cellStyle name="20% - Accent1 3 8 3 2" xfId="3068"/>
    <cellStyle name="20% - Accent1 3 8 3 2 2" xfId="3069"/>
    <cellStyle name="20% - Accent1 3 8 3 3" xfId="3070"/>
    <cellStyle name="20% - Accent1 3 8 3 3 2" xfId="3071"/>
    <cellStyle name="20% - Accent1 3 8 3 4" xfId="3072"/>
    <cellStyle name="20% - Accent1 3 8 3 5" xfId="3073"/>
    <cellStyle name="20% - Accent1 3 8 3 6" xfId="3074"/>
    <cellStyle name="20% - Accent1 3 8 3 7" xfId="3075"/>
    <cellStyle name="20% - Accent1 3 8 4" xfId="3076"/>
    <cellStyle name="20% - Accent1 3 8 4 2" xfId="3077"/>
    <cellStyle name="20% - Accent1 3 8 4 2 2" xfId="3078"/>
    <cellStyle name="20% - Accent1 3 8 4 3" xfId="3079"/>
    <cellStyle name="20% - Accent1 3 8 4 3 2" xfId="3080"/>
    <cellStyle name="20% - Accent1 3 8 4 4" xfId="3081"/>
    <cellStyle name="20% - Accent1 3 8 4 5" xfId="3082"/>
    <cellStyle name="20% - Accent1 3 8 4 6" xfId="3083"/>
    <cellStyle name="20% - Accent1 3 8 4 7" xfId="3084"/>
    <cellStyle name="20% - Accent1 3 8 5" xfId="3085"/>
    <cellStyle name="20% - Accent1 3 8 5 2" xfId="3086"/>
    <cellStyle name="20% - Accent1 3 8 5 2 2" xfId="3087"/>
    <cellStyle name="20% - Accent1 3 8 5 3" xfId="3088"/>
    <cellStyle name="20% - Accent1 3 8 5 3 2" xfId="3089"/>
    <cellStyle name="20% - Accent1 3 8 5 4" xfId="3090"/>
    <cellStyle name="20% - Accent1 3 8 5 5" xfId="3091"/>
    <cellStyle name="20% - Accent1 3 8 5 6" xfId="3092"/>
    <cellStyle name="20% - Accent1 3 8 5 7" xfId="3093"/>
    <cellStyle name="20% - Accent1 3 8 6" xfId="3094"/>
    <cellStyle name="20% - Accent1 3 8 6 2" xfId="3095"/>
    <cellStyle name="20% - Accent1 3 8 7" xfId="3096"/>
    <cellStyle name="20% - Accent1 3 8 7 2" xfId="3097"/>
    <cellStyle name="20% - Accent1 3 8 8" xfId="3098"/>
    <cellStyle name="20% - Accent1 3 8 9" xfId="3099"/>
    <cellStyle name="20% - Accent1 3 9" xfId="3100"/>
    <cellStyle name="20% - Accent1 3 9 10" xfId="3101"/>
    <cellStyle name="20% - Accent1 3 9 2" xfId="3102"/>
    <cellStyle name="20% - Accent1 3 9 2 2" xfId="3103"/>
    <cellStyle name="20% - Accent1 3 9 2 2 2" xfId="3104"/>
    <cellStyle name="20% - Accent1 3 9 2 3" xfId="3105"/>
    <cellStyle name="20% - Accent1 3 9 2 3 2" xfId="3106"/>
    <cellStyle name="20% - Accent1 3 9 2 4" xfId="3107"/>
    <cellStyle name="20% - Accent1 3 9 2 5" xfId="3108"/>
    <cellStyle name="20% - Accent1 3 9 2 6" xfId="3109"/>
    <cellStyle name="20% - Accent1 3 9 2 7" xfId="3110"/>
    <cellStyle name="20% - Accent1 3 9 3" xfId="3111"/>
    <cellStyle name="20% - Accent1 3 9 3 2" xfId="3112"/>
    <cellStyle name="20% - Accent1 3 9 3 2 2" xfId="3113"/>
    <cellStyle name="20% - Accent1 3 9 3 3" xfId="3114"/>
    <cellStyle name="20% - Accent1 3 9 3 3 2" xfId="3115"/>
    <cellStyle name="20% - Accent1 3 9 3 4" xfId="3116"/>
    <cellStyle name="20% - Accent1 3 9 3 5" xfId="3117"/>
    <cellStyle name="20% - Accent1 3 9 3 6" xfId="3118"/>
    <cellStyle name="20% - Accent1 3 9 3 7" xfId="3119"/>
    <cellStyle name="20% - Accent1 3 9 4" xfId="3120"/>
    <cellStyle name="20% - Accent1 3 9 4 2" xfId="3121"/>
    <cellStyle name="20% - Accent1 3 9 4 2 2" xfId="3122"/>
    <cellStyle name="20% - Accent1 3 9 4 3" xfId="3123"/>
    <cellStyle name="20% - Accent1 3 9 4 3 2" xfId="3124"/>
    <cellStyle name="20% - Accent1 3 9 4 4" xfId="3125"/>
    <cellStyle name="20% - Accent1 3 9 4 5" xfId="3126"/>
    <cellStyle name="20% - Accent1 3 9 4 6" xfId="3127"/>
    <cellStyle name="20% - Accent1 3 9 4 7" xfId="3128"/>
    <cellStyle name="20% - Accent1 3 9 5" xfId="3129"/>
    <cellStyle name="20% - Accent1 3 9 5 2" xfId="3130"/>
    <cellStyle name="20% - Accent1 3 9 6" xfId="3131"/>
    <cellStyle name="20% - Accent1 3 9 6 2" xfId="3132"/>
    <cellStyle name="20% - Accent1 3 9 7" xfId="3133"/>
    <cellStyle name="20% - Accent1 3 9 8" xfId="3134"/>
    <cellStyle name="20% - Accent1 3 9 9" xfId="3135"/>
    <cellStyle name="20% - Accent1 4" xfId="3136"/>
    <cellStyle name="20% - Accent1 4 2" xfId="3137"/>
    <cellStyle name="20% - Accent1 5" xfId="3138"/>
    <cellStyle name="20% - Accent1 5 2" xfId="3139"/>
    <cellStyle name="20% - Accent1 5 3" xfId="3140"/>
    <cellStyle name="20% - Accent1 6" xfId="3141"/>
    <cellStyle name="20% - Accent1 7" xfId="3142"/>
    <cellStyle name="20% - Accent2" xfId="37789" builtinId="34" customBuiltin="1"/>
    <cellStyle name="20% - Accent2 2" xfId="277"/>
    <cellStyle name="20% - Accent2 2 10" xfId="3143"/>
    <cellStyle name="20% - Accent2 2 10 2" xfId="3144"/>
    <cellStyle name="20% - Accent2 2 10 2 2" xfId="3145"/>
    <cellStyle name="20% - Accent2 2 10 3" xfId="3146"/>
    <cellStyle name="20% - Accent2 2 10 3 2" xfId="3147"/>
    <cellStyle name="20% - Accent2 2 10 4" xfId="3148"/>
    <cellStyle name="20% - Accent2 2 10 5" xfId="3149"/>
    <cellStyle name="20% - Accent2 2 10 6" xfId="3150"/>
    <cellStyle name="20% - Accent2 2 10 7" xfId="3151"/>
    <cellStyle name="20% - Accent2 2 11" xfId="3152"/>
    <cellStyle name="20% - Accent2 2 11 2" xfId="3153"/>
    <cellStyle name="20% - Accent2 2 11 2 2" xfId="3154"/>
    <cellStyle name="20% - Accent2 2 11 3" xfId="3155"/>
    <cellStyle name="20% - Accent2 2 11 3 2" xfId="3156"/>
    <cellStyle name="20% - Accent2 2 11 4" xfId="3157"/>
    <cellStyle name="20% - Accent2 2 11 5" xfId="3158"/>
    <cellStyle name="20% - Accent2 2 11 6" xfId="3159"/>
    <cellStyle name="20% - Accent2 2 11 7" xfId="3160"/>
    <cellStyle name="20% - Accent2 2 12" xfId="3161"/>
    <cellStyle name="20% - Accent2 2 12 2" xfId="3162"/>
    <cellStyle name="20% - Accent2 2 12 2 2" xfId="3163"/>
    <cellStyle name="20% - Accent2 2 12 3" xfId="3164"/>
    <cellStyle name="20% - Accent2 2 12 3 2" xfId="3165"/>
    <cellStyle name="20% - Accent2 2 12 4" xfId="3166"/>
    <cellStyle name="20% - Accent2 2 12 5" xfId="3167"/>
    <cellStyle name="20% - Accent2 2 12 6" xfId="3168"/>
    <cellStyle name="20% - Accent2 2 12 7" xfId="3169"/>
    <cellStyle name="20% - Accent2 2 13" xfId="3170"/>
    <cellStyle name="20% - Accent2 2 13 2" xfId="3171"/>
    <cellStyle name="20% - Accent2 2 14" xfId="3172"/>
    <cellStyle name="20% - Accent2 2 15" xfId="3173"/>
    <cellStyle name="20% - Accent2 2 16" xfId="3174"/>
    <cellStyle name="20% - Accent2 2 17" xfId="3175"/>
    <cellStyle name="20% - Accent2 2 18" xfId="3176"/>
    <cellStyle name="20% - Accent2 2 19" xfId="3177"/>
    <cellStyle name="20% - Accent2 2 2" xfId="3178"/>
    <cellStyle name="20% - Accent2 2 2 10" xfId="3179"/>
    <cellStyle name="20% - Accent2 2 2 11" xfId="3180"/>
    <cellStyle name="20% - Accent2 2 2 12" xfId="3181"/>
    <cellStyle name="20% - Accent2 2 2 13" xfId="3182"/>
    <cellStyle name="20% - Accent2 2 2 14" xfId="3183"/>
    <cellStyle name="20% - Accent2 2 2 2" xfId="3184"/>
    <cellStyle name="20% - Accent2 2 2 2 10" xfId="3185"/>
    <cellStyle name="20% - Accent2 2 2 2 11" xfId="3186"/>
    <cellStyle name="20% - Accent2 2 2 2 2" xfId="3187"/>
    <cellStyle name="20% - Accent2 2 2 2 2 10" xfId="3188"/>
    <cellStyle name="20% - Accent2 2 2 2 2 2" xfId="3189"/>
    <cellStyle name="20% - Accent2 2 2 2 2 2 2" xfId="3190"/>
    <cellStyle name="20% - Accent2 2 2 2 2 2 2 2" xfId="3191"/>
    <cellStyle name="20% - Accent2 2 2 2 2 2 3" xfId="3192"/>
    <cellStyle name="20% - Accent2 2 2 2 2 2 3 2" xfId="3193"/>
    <cellStyle name="20% - Accent2 2 2 2 2 2 4" xfId="3194"/>
    <cellStyle name="20% - Accent2 2 2 2 2 2 5" xfId="3195"/>
    <cellStyle name="20% - Accent2 2 2 2 2 2 6" xfId="3196"/>
    <cellStyle name="20% - Accent2 2 2 2 2 2 7" xfId="3197"/>
    <cellStyle name="20% - Accent2 2 2 2 2 3" xfId="3198"/>
    <cellStyle name="20% - Accent2 2 2 2 2 3 2" xfId="3199"/>
    <cellStyle name="20% - Accent2 2 2 2 2 3 2 2" xfId="3200"/>
    <cellStyle name="20% - Accent2 2 2 2 2 3 3" xfId="3201"/>
    <cellStyle name="20% - Accent2 2 2 2 2 3 3 2" xfId="3202"/>
    <cellStyle name="20% - Accent2 2 2 2 2 3 4" xfId="3203"/>
    <cellStyle name="20% - Accent2 2 2 2 2 3 5" xfId="3204"/>
    <cellStyle name="20% - Accent2 2 2 2 2 3 6" xfId="3205"/>
    <cellStyle name="20% - Accent2 2 2 2 2 3 7" xfId="3206"/>
    <cellStyle name="20% - Accent2 2 2 2 2 4" xfId="3207"/>
    <cellStyle name="20% - Accent2 2 2 2 2 4 2" xfId="3208"/>
    <cellStyle name="20% - Accent2 2 2 2 2 4 2 2" xfId="3209"/>
    <cellStyle name="20% - Accent2 2 2 2 2 4 3" xfId="3210"/>
    <cellStyle name="20% - Accent2 2 2 2 2 4 3 2" xfId="3211"/>
    <cellStyle name="20% - Accent2 2 2 2 2 4 4" xfId="3212"/>
    <cellStyle name="20% - Accent2 2 2 2 2 4 5" xfId="3213"/>
    <cellStyle name="20% - Accent2 2 2 2 2 4 6" xfId="3214"/>
    <cellStyle name="20% - Accent2 2 2 2 2 4 7" xfId="3215"/>
    <cellStyle name="20% - Accent2 2 2 2 2 5" xfId="3216"/>
    <cellStyle name="20% - Accent2 2 2 2 2 5 2" xfId="3217"/>
    <cellStyle name="20% - Accent2 2 2 2 2 6" xfId="3218"/>
    <cellStyle name="20% - Accent2 2 2 2 2 6 2" xfId="3219"/>
    <cellStyle name="20% - Accent2 2 2 2 2 7" xfId="3220"/>
    <cellStyle name="20% - Accent2 2 2 2 2 8" xfId="3221"/>
    <cellStyle name="20% - Accent2 2 2 2 2 9" xfId="3222"/>
    <cellStyle name="20% - Accent2 2 2 2 3" xfId="3223"/>
    <cellStyle name="20% - Accent2 2 2 2 3 2" xfId="3224"/>
    <cellStyle name="20% - Accent2 2 2 2 3 2 2" xfId="3225"/>
    <cellStyle name="20% - Accent2 2 2 2 3 3" xfId="3226"/>
    <cellStyle name="20% - Accent2 2 2 2 3 3 2" xfId="3227"/>
    <cellStyle name="20% - Accent2 2 2 2 3 4" xfId="3228"/>
    <cellStyle name="20% - Accent2 2 2 2 3 5" xfId="3229"/>
    <cellStyle name="20% - Accent2 2 2 2 3 6" xfId="3230"/>
    <cellStyle name="20% - Accent2 2 2 2 3 7" xfId="3231"/>
    <cellStyle name="20% - Accent2 2 2 2 4" xfId="3232"/>
    <cellStyle name="20% - Accent2 2 2 2 4 2" xfId="3233"/>
    <cellStyle name="20% - Accent2 2 2 2 4 2 2" xfId="3234"/>
    <cellStyle name="20% - Accent2 2 2 2 4 3" xfId="3235"/>
    <cellStyle name="20% - Accent2 2 2 2 4 3 2" xfId="3236"/>
    <cellStyle name="20% - Accent2 2 2 2 4 4" xfId="3237"/>
    <cellStyle name="20% - Accent2 2 2 2 4 5" xfId="3238"/>
    <cellStyle name="20% - Accent2 2 2 2 4 6" xfId="3239"/>
    <cellStyle name="20% - Accent2 2 2 2 4 7" xfId="3240"/>
    <cellStyle name="20% - Accent2 2 2 2 5" xfId="3241"/>
    <cellStyle name="20% - Accent2 2 2 2 5 2" xfId="3242"/>
    <cellStyle name="20% - Accent2 2 2 2 5 2 2" xfId="3243"/>
    <cellStyle name="20% - Accent2 2 2 2 5 3" xfId="3244"/>
    <cellStyle name="20% - Accent2 2 2 2 5 3 2" xfId="3245"/>
    <cellStyle name="20% - Accent2 2 2 2 5 4" xfId="3246"/>
    <cellStyle name="20% - Accent2 2 2 2 5 5" xfId="3247"/>
    <cellStyle name="20% - Accent2 2 2 2 5 6" xfId="3248"/>
    <cellStyle name="20% - Accent2 2 2 2 5 7" xfId="3249"/>
    <cellStyle name="20% - Accent2 2 2 2 6" xfId="3250"/>
    <cellStyle name="20% - Accent2 2 2 2 6 2" xfId="3251"/>
    <cellStyle name="20% - Accent2 2 2 2 7" xfId="3252"/>
    <cellStyle name="20% - Accent2 2 2 2 7 2" xfId="3253"/>
    <cellStyle name="20% - Accent2 2 2 2 8" xfId="3254"/>
    <cellStyle name="20% - Accent2 2 2 2 9" xfId="3255"/>
    <cellStyle name="20% - Accent2 2 2 3" xfId="3256"/>
    <cellStyle name="20% - Accent2 2 2 3 10" xfId="3257"/>
    <cellStyle name="20% - Accent2 2 2 3 11" xfId="3258"/>
    <cellStyle name="20% - Accent2 2 2 3 2" xfId="3259"/>
    <cellStyle name="20% - Accent2 2 2 3 2 10" xfId="3260"/>
    <cellStyle name="20% - Accent2 2 2 3 2 2" xfId="3261"/>
    <cellStyle name="20% - Accent2 2 2 3 2 2 2" xfId="3262"/>
    <cellStyle name="20% - Accent2 2 2 3 2 2 2 2" xfId="3263"/>
    <cellStyle name="20% - Accent2 2 2 3 2 2 3" xfId="3264"/>
    <cellStyle name="20% - Accent2 2 2 3 2 2 3 2" xfId="3265"/>
    <cellStyle name="20% - Accent2 2 2 3 2 2 4" xfId="3266"/>
    <cellStyle name="20% - Accent2 2 2 3 2 2 5" xfId="3267"/>
    <cellStyle name="20% - Accent2 2 2 3 2 2 6" xfId="3268"/>
    <cellStyle name="20% - Accent2 2 2 3 2 2 7" xfId="3269"/>
    <cellStyle name="20% - Accent2 2 2 3 2 3" xfId="3270"/>
    <cellStyle name="20% - Accent2 2 2 3 2 3 2" xfId="3271"/>
    <cellStyle name="20% - Accent2 2 2 3 2 3 2 2" xfId="3272"/>
    <cellStyle name="20% - Accent2 2 2 3 2 3 3" xfId="3273"/>
    <cellStyle name="20% - Accent2 2 2 3 2 3 3 2" xfId="3274"/>
    <cellStyle name="20% - Accent2 2 2 3 2 3 4" xfId="3275"/>
    <cellStyle name="20% - Accent2 2 2 3 2 3 5" xfId="3276"/>
    <cellStyle name="20% - Accent2 2 2 3 2 3 6" xfId="3277"/>
    <cellStyle name="20% - Accent2 2 2 3 2 3 7" xfId="3278"/>
    <cellStyle name="20% - Accent2 2 2 3 2 4" xfId="3279"/>
    <cellStyle name="20% - Accent2 2 2 3 2 4 2" xfId="3280"/>
    <cellStyle name="20% - Accent2 2 2 3 2 4 2 2" xfId="3281"/>
    <cellStyle name="20% - Accent2 2 2 3 2 4 3" xfId="3282"/>
    <cellStyle name="20% - Accent2 2 2 3 2 4 3 2" xfId="3283"/>
    <cellStyle name="20% - Accent2 2 2 3 2 4 4" xfId="3284"/>
    <cellStyle name="20% - Accent2 2 2 3 2 4 5" xfId="3285"/>
    <cellStyle name="20% - Accent2 2 2 3 2 4 6" xfId="3286"/>
    <cellStyle name="20% - Accent2 2 2 3 2 4 7" xfId="3287"/>
    <cellStyle name="20% - Accent2 2 2 3 2 5" xfId="3288"/>
    <cellStyle name="20% - Accent2 2 2 3 2 5 2" xfId="3289"/>
    <cellStyle name="20% - Accent2 2 2 3 2 6" xfId="3290"/>
    <cellStyle name="20% - Accent2 2 2 3 2 6 2" xfId="3291"/>
    <cellStyle name="20% - Accent2 2 2 3 2 7" xfId="3292"/>
    <cellStyle name="20% - Accent2 2 2 3 2 8" xfId="3293"/>
    <cellStyle name="20% - Accent2 2 2 3 2 9" xfId="3294"/>
    <cellStyle name="20% - Accent2 2 2 3 3" xfId="3295"/>
    <cellStyle name="20% - Accent2 2 2 3 3 2" xfId="3296"/>
    <cellStyle name="20% - Accent2 2 2 3 3 2 2" xfId="3297"/>
    <cellStyle name="20% - Accent2 2 2 3 3 3" xfId="3298"/>
    <cellStyle name="20% - Accent2 2 2 3 3 3 2" xfId="3299"/>
    <cellStyle name="20% - Accent2 2 2 3 3 4" xfId="3300"/>
    <cellStyle name="20% - Accent2 2 2 3 3 5" xfId="3301"/>
    <cellStyle name="20% - Accent2 2 2 3 3 6" xfId="3302"/>
    <cellStyle name="20% - Accent2 2 2 3 3 7" xfId="3303"/>
    <cellStyle name="20% - Accent2 2 2 3 4" xfId="3304"/>
    <cellStyle name="20% - Accent2 2 2 3 4 2" xfId="3305"/>
    <cellStyle name="20% - Accent2 2 2 3 4 2 2" xfId="3306"/>
    <cellStyle name="20% - Accent2 2 2 3 4 3" xfId="3307"/>
    <cellStyle name="20% - Accent2 2 2 3 4 3 2" xfId="3308"/>
    <cellStyle name="20% - Accent2 2 2 3 4 4" xfId="3309"/>
    <cellStyle name="20% - Accent2 2 2 3 4 5" xfId="3310"/>
    <cellStyle name="20% - Accent2 2 2 3 4 6" xfId="3311"/>
    <cellStyle name="20% - Accent2 2 2 3 4 7" xfId="3312"/>
    <cellStyle name="20% - Accent2 2 2 3 5" xfId="3313"/>
    <cellStyle name="20% - Accent2 2 2 3 5 2" xfId="3314"/>
    <cellStyle name="20% - Accent2 2 2 3 5 2 2" xfId="3315"/>
    <cellStyle name="20% - Accent2 2 2 3 5 3" xfId="3316"/>
    <cellStyle name="20% - Accent2 2 2 3 5 3 2" xfId="3317"/>
    <cellStyle name="20% - Accent2 2 2 3 5 4" xfId="3318"/>
    <cellStyle name="20% - Accent2 2 2 3 5 5" xfId="3319"/>
    <cellStyle name="20% - Accent2 2 2 3 5 6" xfId="3320"/>
    <cellStyle name="20% - Accent2 2 2 3 5 7" xfId="3321"/>
    <cellStyle name="20% - Accent2 2 2 3 6" xfId="3322"/>
    <cellStyle name="20% - Accent2 2 2 3 6 2" xfId="3323"/>
    <cellStyle name="20% - Accent2 2 2 3 7" xfId="3324"/>
    <cellStyle name="20% - Accent2 2 2 3 7 2" xfId="3325"/>
    <cellStyle name="20% - Accent2 2 2 3 8" xfId="3326"/>
    <cellStyle name="20% - Accent2 2 2 3 9" xfId="3327"/>
    <cellStyle name="20% - Accent2 2 2 4" xfId="3328"/>
    <cellStyle name="20% - Accent2 2 2 4 10" xfId="3329"/>
    <cellStyle name="20% - Accent2 2 2 4 2" xfId="3330"/>
    <cellStyle name="20% - Accent2 2 2 4 2 2" xfId="3331"/>
    <cellStyle name="20% - Accent2 2 2 4 2 2 2" xfId="3332"/>
    <cellStyle name="20% - Accent2 2 2 4 2 3" xfId="3333"/>
    <cellStyle name="20% - Accent2 2 2 4 2 3 2" xfId="3334"/>
    <cellStyle name="20% - Accent2 2 2 4 2 4" xfId="3335"/>
    <cellStyle name="20% - Accent2 2 2 4 2 5" xfId="3336"/>
    <cellStyle name="20% - Accent2 2 2 4 2 6" xfId="3337"/>
    <cellStyle name="20% - Accent2 2 2 4 2 7" xfId="3338"/>
    <cellStyle name="20% - Accent2 2 2 4 3" xfId="3339"/>
    <cellStyle name="20% - Accent2 2 2 4 3 2" xfId="3340"/>
    <cellStyle name="20% - Accent2 2 2 4 3 2 2" xfId="3341"/>
    <cellStyle name="20% - Accent2 2 2 4 3 3" xfId="3342"/>
    <cellStyle name="20% - Accent2 2 2 4 3 3 2" xfId="3343"/>
    <cellStyle name="20% - Accent2 2 2 4 3 4" xfId="3344"/>
    <cellStyle name="20% - Accent2 2 2 4 3 5" xfId="3345"/>
    <cellStyle name="20% - Accent2 2 2 4 3 6" xfId="3346"/>
    <cellStyle name="20% - Accent2 2 2 4 3 7" xfId="3347"/>
    <cellStyle name="20% - Accent2 2 2 4 4" xfId="3348"/>
    <cellStyle name="20% - Accent2 2 2 4 4 2" xfId="3349"/>
    <cellStyle name="20% - Accent2 2 2 4 4 2 2" xfId="3350"/>
    <cellStyle name="20% - Accent2 2 2 4 4 3" xfId="3351"/>
    <cellStyle name="20% - Accent2 2 2 4 4 3 2" xfId="3352"/>
    <cellStyle name="20% - Accent2 2 2 4 4 4" xfId="3353"/>
    <cellStyle name="20% - Accent2 2 2 4 4 5" xfId="3354"/>
    <cellStyle name="20% - Accent2 2 2 4 4 6" xfId="3355"/>
    <cellStyle name="20% - Accent2 2 2 4 4 7" xfId="3356"/>
    <cellStyle name="20% - Accent2 2 2 4 5" xfId="3357"/>
    <cellStyle name="20% - Accent2 2 2 4 5 2" xfId="3358"/>
    <cellStyle name="20% - Accent2 2 2 4 6" xfId="3359"/>
    <cellStyle name="20% - Accent2 2 2 4 6 2" xfId="3360"/>
    <cellStyle name="20% - Accent2 2 2 4 7" xfId="3361"/>
    <cellStyle name="20% - Accent2 2 2 4 8" xfId="3362"/>
    <cellStyle name="20% - Accent2 2 2 4 9" xfId="3363"/>
    <cellStyle name="20% - Accent2 2 2 5" xfId="3364"/>
    <cellStyle name="20% - Accent2 2 2 5 2" xfId="3365"/>
    <cellStyle name="20% - Accent2 2 2 5 2 2" xfId="3366"/>
    <cellStyle name="20% - Accent2 2 2 5 3" xfId="3367"/>
    <cellStyle name="20% - Accent2 2 2 5 3 2" xfId="3368"/>
    <cellStyle name="20% - Accent2 2 2 5 4" xfId="3369"/>
    <cellStyle name="20% - Accent2 2 2 5 5" xfId="3370"/>
    <cellStyle name="20% - Accent2 2 2 5 6" xfId="3371"/>
    <cellStyle name="20% - Accent2 2 2 5 7" xfId="3372"/>
    <cellStyle name="20% - Accent2 2 2 6" xfId="3373"/>
    <cellStyle name="20% - Accent2 2 2 6 2" xfId="3374"/>
    <cellStyle name="20% - Accent2 2 2 6 2 2" xfId="3375"/>
    <cellStyle name="20% - Accent2 2 2 6 3" xfId="3376"/>
    <cellStyle name="20% - Accent2 2 2 6 3 2" xfId="3377"/>
    <cellStyle name="20% - Accent2 2 2 6 4" xfId="3378"/>
    <cellStyle name="20% - Accent2 2 2 6 5" xfId="3379"/>
    <cellStyle name="20% - Accent2 2 2 6 6" xfId="3380"/>
    <cellStyle name="20% - Accent2 2 2 6 7" xfId="3381"/>
    <cellStyle name="20% - Accent2 2 2 7" xfId="3382"/>
    <cellStyle name="20% - Accent2 2 2 7 2" xfId="3383"/>
    <cellStyle name="20% - Accent2 2 2 7 2 2" xfId="3384"/>
    <cellStyle name="20% - Accent2 2 2 7 3" xfId="3385"/>
    <cellStyle name="20% - Accent2 2 2 7 3 2" xfId="3386"/>
    <cellStyle name="20% - Accent2 2 2 7 4" xfId="3387"/>
    <cellStyle name="20% - Accent2 2 2 7 5" xfId="3388"/>
    <cellStyle name="20% - Accent2 2 2 7 6" xfId="3389"/>
    <cellStyle name="20% - Accent2 2 2 7 7" xfId="3390"/>
    <cellStyle name="20% - Accent2 2 2 8" xfId="3391"/>
    <cellStyle name="20% - Accent2 2 2 8 2" xfId="3392"/>
    <cellStyle name="20% - Accent2 2 2 9" xfId="3393"/>
    <cellStyle name="20% - Accent2 2 2 9 2" xfId="3394"/>
    <cellStyle name="20% - Accent2 2 3" xfId="3395"/>
    <cellStyle name="20% - Accent2 2 3 10" xfId="3396"/>
    <cellStyle name="20% - Accent2 2 3 11" xfId="3397"/>
    <cellStyle name="20% - Accent2 2 3 12" xfId="3398"/>
    <cellStyle name="20% - Accent2 2 3 13" xfId="3399"/>
    <cellStyle name="20% - Accent2 2 3 2" xfId="3400"/>
    <cellStyle name="20% - Accent2 2 3 2 10" xfId="3401"/>
    <cellStyle name="20% - Accent2 2 3 2 11" xfId="3402"/>
    <cellStyle name="20% - Accent2 2 3 2 2" xfId="3403"/>
    <cellStyle name="20% - Accent2 2 3 2 2 10" xfId="3404"/>
    <cellStyle name="20% - Accent2 2 3 2 2 2" xfId="3405"/>
    <cellStyle name="20% - Accent2 2 3 2 2 2 2" xfId="3406"/>
    <cellStyle name="20% - Accent2 2 3 2 2 2 2 2" xfId="3407"/>
    <cellStyle name="20% - Accent2 2 3 2 2 2 3" xfId="3408"/>
    <cellStyle name="20% - Accent2 2 3 2 2 2 3 2" xfId="3409"/>
    <cellStyle name="20% - Accent2 2 3 2 2 2 4" xfId="3410"/>
    <cellStyle name="20% - Accent2 2 3 2 2 2 5" xfId="3411"/>
    <cellStyle name="20% - Accent2 2 3 2 2 2 6" xfId="3412"/>
    <cellStyle name="20% - Accent2 2 3 2 2 2 7" xfId="3413"/>
    <cellStyle name="20% - Accent2 2 3 2 2 3" xfId="3414"/>
    <cellStyle name="20% - Accent2 2 3 2 2 3 2" xfId="3415"/>
    <cellStyle name="20% - Accent2 2 3 2 2 3 2 2" xfId="3416"/>
    <cellStyle name="20% - Accent2 2 3 2 2 3 3" xfId="3417"/>
    <cellStyle name="20% - Accent2 2 3 2 2 3 3 2" xfId="3418"/>
    <cellStyle name="20% - Accent2 2 3 2 2 3 4" xfId="3419"/>
    <cellStyle name="20% - Accent2 2 3 2 2 3 5" xfId="3420"/>
    <cellStyle name="20% - Accent2 2 3 2 2 3 6" xfId="3421"/>
    <cellStyle name="20% - Accent2 2 3 2 2 3 7" xfId="3422"/>
    <cellStyle name="20% - Accent2 2 3 2 2 4" xfId="3423"/>
    <cellStyle name="20% - Accent2 2 3 2 2 4 2" xfId="3424"/>
    <cellStyle name="20% - Accent2 2 3 2 2 4 2 2" xfId="3425"/>
    <cellStyle name="20% - Accent2 2 3 2 2 4 3" xfId="3426"/>
    <cellStyle name="20% - Accent2 2 3 2 2 4 3 2" xfId="3427"/>
    <cellStyle name="20% - Accent2 2 3 2 2 4 4" xfId="3428"/>
    <cellStyle name="20% - Accent2 2 3 2 2 4 5" xfId="3429"/>
    <cellStyle name="20% - Accent2 2 3 2 2 4 6" xfId="3430"/>
    <cellStyle name="20% - Accent2 2 3 2 2 4 7" xfId="3431"/>
    <cellStyle name="20% - Accent2 2 3 2 2 5" xfId="3432"/>
    <cellStyle name="20% - Accent2 2 3 2 2 5 2" xfId="3433"/>
    <cellStyle name="20% - Accent2 2 3 2 2 6" xfId="3434"/>
    <cellStyle name="20% - Accent2 2 3 2 2 6 2" xfId="3435"/>
    <cellStyle name="20% - Accent2 2 3 2 2 7" xfId="3436"/>
    <cellStyle name="20% - Accent2 2 3 2 2 8" xfId="3437"/>
    <cellStyle name="20% - Accent2 2 3 2 2 9" xfId="3438"/>
    <cellStyle name="20% - Accent2 2 3 2 3" xfId="3439"/>
    <cellStyle name="20% - Accent2 2 3 2 3 2" xfId="3440"/>
    <cellStyle name="20% - Accent2 2 3 2 3 2 2" xfId="3441"/>
    <cellStyle name="20% - Accent2 2 3 2 3 3" xfId="3442"/>
    <cellStyle name="20% - Accent2 2 3 2 3 3 2" xfId="3443"/>
    <cellStyle name="20% - Accent2 2 3 2 3 4" xfId="3444"/>
    <cellStyle name="20% - Accent2 2 3 2 3 5" xfId="3445"/>
    <cellStyle name="20% - Accent2 2 3 2 3 6" xfId="3446"/>
    <cellStyle name="20% - Accent2 2 3 2 3 7" xfId="3447"/>
    <cellStyle name="20% - Accent2 2 3 2 4" xfId="3448"/>
    <cellStyle name="20% - Accent2 2 3 2 4 2" xfId="3449"/>
    <cellStyle name="20% - Accent2 2 3 2 4 2 2" xfId="3450"/>
    <cellStyle name="20% - Accent2 2 3 2 4 3" xfId="3451"/>
    <cellStyle name="20% - Accent2 2 3 2 4 3 2" xfId="3452"/>
    <cellStyle name="20% - Accent2 2 3 2 4 4" xfId="3453"/>
    <cellStyle name="20% - Accent2 2 3 2 4 5" xfId="3454"/>
    <cellStyle name="20% - Accent2 2 3 2 4 6" xfId="3455"/>
    <cellStyle name="20% - Accent2 2 3 2 4 7" xfId="3456"/>
    <cellStyle name="20% - Accent2 2 3 2 5" xfId="3457"/>
    <cellStyle name="20% - Accent2 2 3 2 5 2" xfId="3458"/>
    <cellStyle name="20% - Accent2 2 3 2 5 2 2" xfId="3459"/>
    <cellStyle name="20% - Accent2 2 3 2 5 3" xfId="3460"/>
    <cellStyle name="20% - Accent2 2 3 2 5 3 2" xfId="3461"/>
    <cellStyle name="20% - Accent2 2 3 2 5 4" xfId="3462"/>
    <cellStyle name="20% - Accent2 2 3 2 5 5" xfId="3463"/>
    <cellStyle name="20% - Accent2 2 3 2 5 6" xfId="3464"/>
    <cellStyle name="20% - Accent2 2 3 2 5 7" xfId="3465"/>
    <cellStyle name="20% - Accent2 2 3 2 6" xfId="3466"/>
    <cellStyle name="20% - Accent2 2 3 2 6 2" xfId="3467"/>
    <cellStyle name="20% - Accent2 2 3 2 7" xfId="3468"/>
    <cellStyle name="20% - Accent2 2 3 2 7 2" xfId="3469"/>
    <cellStyle name="20% - Accent2 2 3 2 8" xfId="3470"/>
    <cellStyle name="20% - Accent2 2 3 2 9" xfId="3471"/>
    <cellStyle name="20% - Accent2 2 3 3" xfId="3472"/>
    <cellStyle name="20% - Accent2 2 3 3 10" xfId="3473"/>
    <cellStyle name="20% - Accent2 2 3 3 11" xfId="3474"/>
    <cellStyle name="20% - Accent2 2 3 3 2" xfId="3475"/>
    <cellStyle name="20% - Accent2 2 3 3 2 10" xfId="3476"/>
    <cellStyle name="20% - Accent2 2 3 3 2 2" xfId="3477"/>
    <cellStyle name="20% - Accent2 2 3 3 2 2 2" xfId="3478"/>
    <cellStyle name="20% - Accent2 2 3 3 2 2 2 2" xfId="3479"/>
    <cellStyle name="20% - Accent2 2 3 3 2 2 3" xfId="3480"/>
    <cellStyle name="20% - Accent2 2 3 3 2 2 3 2" xfId="3481"/>
    <cellStyle name="20% - Accent2 2 3 3 2 2 4" xfId="3482"/>
    <cellStyle name="20% - Accent2 2 3 3 2 2 5" xfId="3483"/>
    <cellStyle name="20% - Accent2 2 3 3 2 2 6" xfId="3484"/>
    <cellStyle name="20% - Accent2 2 3 3 2 2 7" xfId="3485"/>
    <cellStyle name="20% - Accent2 2 3 3 2 3" xfId="3486"/>
    <cellStyle name="20% - Accent2 2 3 3 2 3 2" xfId="3487"/>
    <cellStyle name="20% - Accent2 2 3 3 2 3 2 2" xfId="3488"/>
    <cellStyle name="20% - Accent2 2 3 3 2 3 3" xfId="3489"/>
    <cellStyle name="20% - Accent2 2 3 3 2 3 3 2" xfId="3490"/>
    <cellStyle name="20% - Accent2 2 3 3 2 3 4" xfId="3491"/>
    <cellStyle name="20% - Accent2 2 3 3 2 3 5" xfId="3492"/>
    <cellStyle name="20% - Accent2 2 3 3 2 3 6" xfId="3493"/>
    <cellStyle name="20% - Accent2 2 3 3 2 3 7" xfId="3494"/>
    <cellStyle name="20% - Accent2 2 3 3 2 4" xfId="3495"/>
    <cellStyle name="20% - Accent2 2 3 3 2 4 2" xfId="3496"/>
    <cellStyle name="20% - Accent2 2 3 3 2 4 2 2" xfId="3497"/>
    <cellStyle name="20% - Accent2 2 3 3 2 4 3" xfId="3498"/>
    <cellStyle name="20% - Accent2 2 3 3 2 4 3 2" xfId="3499"/>
    <cellStyle name="20% - Accent2 2 3 3 2 4 4" xfId="3500"/>
    <cellStyle name="20% - Accent2 2 3 3 2 4 5" xfId="3501"/>
    <cellStyle name="20% - Accent2 2 3 3 2 4 6" xfId="3502"/>
    <cellStyle name="20% - Accent2 2 3 3 2 4 7" xfId="3503"/>
    <cellStyle name="20% - Accent2 2 3 3 2 5" xfId="3504"/>
    <cellStyle name="20% - Accent2 2 3 3 2 5 2" xfId="3505"/>
    <cellStyle name="20% - Accent2 2 3 3 2 6" xfId="3506"/>
    <cellStyle name="20% - Accent2 2 3 3 2 6 2" xfId="3507"/>
    <cellStyle name="20% - Accent2 2 3 3 2 7" xfId="3508"/>
    <cellStyle name="20% - Accent2 2 3 3 2 8" xfId="3509"/>
    <cellStyle name="20% - Accent2 2 3 3 2 9" xfId="3510"/>
    <cellStyle name="20% - Accent2 2 3 3 3" xfId="3511"/>
    <cellStyle name="20% - Accent2 2 3 3 3 2" xfId="3512"/>
    <cellStyle name="20% - Accent2 2 3 3 3 2 2" xfId="3513"/>
    <cellStyle name="20% - Accent2 2 3 3 3 3" xfId="3514"/>
    <cellStyle name="20% - Accent2 2 3 3 3 3 2" xfId="3515"/>
    <cellStyle name="20% - Accent2 2 3 3 3 4" xfId="3516"/>
    <cellStyle name="20% - Accent2 2 3 3 3 5" xfId="3517"/>
    <cellStyle name="20% - Accent2 2 3 3 3 6" xfId="3518"/>
    <cellStyle name="20% - Accent2 2 3 3 3 7" xfId="3519"/>
    <cellStyle name="20% - Accent2 2 3 3 4" xfId="3520"/>
    <cellStyle name="20% - Accent2 2 3 3 4 2" xfId="3521"/>
    <cellStyle name="20% - Accent2 2 3 3 4 2 2" xfId="3522"/>
    <cellStyle name="20% - Accent2 2 3 3 4 3" xfId="3523"/>
    <cellStyle name="20% - Accent2 2 3 3 4 3 2" xfId="3524"/>
    <cellStyle name="20% - Accent2 2 3 3 4 4" xfId="3525"/>
    <cellStyle name="20% - Accent2 2 3 3 4 5" xfId="3526"/>
    <cellStyle name="20% - Accent2 2 3 3 4 6" xfId="3527"/>
    <cellStyle name="20% - Accent2 2 3 3 4 7" xfId="3528"/>
    <cellStyle name="20% - Accent2 2 3 3 5" xfId="3529"/>
    <cellStyle name="20% - Accent2 2 3 3 5 2" xfId="3530"/>
    <cellStyle name="20% - Accent2 2 3 3 5 2 2" xfId="3531"/>
    <cellStyle name="20% - Accent2 2 3 3 5 3" xfId="3532"/>
    <cellStyle name="20% - Accent2 2 3 3 5 3 2" xfId="3533"/>
    <cellStyle name="20% - Accent2 2 3 3 5 4" xfId="3534"/>
    <cellStyle name="20% - Accent2 2 3 3 5 5" xfId="3535"/>
    <cellStyle name="20% - Accent2 2 3 3 5 6" xfId="3536"/>
    <cellStyle name="20% - Accent2 2 3 3 5 7" xfId="3537"/>
    <cellStyle name="20% - Accent2 2 3 3 6" xfId="3538"/>
    <cellStyle name="20% - Accent2 2 3 3 6 2" xfId="3539"/>
    <cellStyle name="20% - Accent2 2 3 3 7" xfId="3540"/>
    <cellStyle name="20% - Accent2 2 3 3 7 2" xfId="3541"/>
    <cellStyle name="20% - Accent2 2 3 3 8" xfId="3542"/>
    <cellStyle name="20% - Accent2 2 3 3 9" xfId="3543"/>
    <cellStyle name="20% - Accent2 2 3 4" xfId="3544"/>
    <cellStyle name="20% - Accent2 2 3 4 10" xfId="3545"/>
    <cellStyle name="20% - Accent2 2 3 4 2" xfId="3546"/>
    <cellStyle name="20% - Accent2 2 3 4 2 2" xfId="3547"/>
    <cellStyle name="20% - Accent2 2 3 4 2 2 2" xfId="3548"/>
    <cellStyle name="20% - Accent2 2 3 4 2 3" xfId="3549"/>
    <cellStyle name="20% - Accent2 2 3 4 2 3 2" xfId="3550"/>
    <cellStyle name="20% - Accent2 2 3 4 2 4" xfId="3551"/>
    <cellStyle name="20% - Accent2 2 3 4 2 5" xfId="3552"/>
    <cellStyle name="20% - Accent2 2 3 4 2 6" xfId="3553"/>
    <cellStyle name="20% - Accent2 2 3 4 2 7" xfId="3554"/>
    <cellStyle name="20% - Accent2 2 3 4 3" xfId="3555"/>
    <cellStyle name="20% - Accent2 2 3 4 3 2" xfId="3556"/>
    <cellStyle name="20% - Accent2 2 3 4 3 2 2" xfId="3557"/>
    <cellStyle name="20% - Accent2 2 3 4 3 3" xfId="3558"/>
    <cellStyle name="20% - Accent2 2 3 4 3 3 2" xfId="3559"/>
    <cellStyle name="20% - Accent2 2 3 4 3 4" xfId="3560"/>
    <cellStyle name="20% - Accent2 2 3 4 3 5" xfId="3561"/>
    <cellStyle name="20% - Accent2 2 3 4 3 6" xfId="3562"/>
    <cellStyle name="20% - Accent2 2 3 4 3 7" xfId="3563"/>
    <cellStyle name="20% - Accent2 2 3 4 4" xfId="3564"/>
    <cellStyle name="20% - Accent2 2 3 4 4 2" xfId="3565"/>
    <cellStyle name="20% - Accent2 2 3 4 4 2 2" xfId="3566"/>
    <cellStyle name="20% - Accent2 2 3 4 4 3" xfId="3567"/>
    <cellStyle name="20% - Accent2 2 3 4 4 3 2" xfId="3568"/>
    <cellStyle name="20% - Accent2 2 3 4 4 4" xfId="3569"/>
    <cellStyle name="20% - Accent2 2 3 4 4 5" xfId="3570"/>
    <cellStyle name="20% - Accent2 2 3 4 4 6" xfId="3571"/>
    <cellStyle name="20% - Accent2 2 3 4 4 7" xfId="3572"/>
    <cellStyle name="20% - Accent2 2 3 4 5" xfId="3573"/>
    <cellStyle name="20% - Accent2 2 3 4 5 2" xfId="3574"/>
    <cellStyle name="20% - Accent2 2 3 4 6" xfId="3575"/>
    <cellStyle name="20% - Accent2 2 3 4 6 2" xfId="3576"/>
    <cellStyle name="20% - Accent2 2 3 4 7" xfId="3577"/>
    <cellStyle name="20% - Accent2 2 3 4 8" xfId="3578"/>
    <cellStyle name="20% - Accent2 2 3 4 9" xfId="3579"/>
    <cellStyle name="20% - Accent2 2 3 5" xfId="3580"/>
    <cellStyle name="20% - Accent2 2 3 5 2" xfId="3581"/>
    <cellStyle name="20% - Accent2 2 3 5 2 2" xfId="3582"/>
    <cellStyle name="20% - Accent2 2 3 5 3" xfId="3583"/>
    <cellStyle name="20% - Accent2 2 3 5 3 2" xfId="3584"/>
    <cellStyle name="20% - Accent2 2 3 5 4" xfId="3585"/>
    <cellStyle name="20% - Accent2 2 3 5 5" xfId="3586"/>
    <cellStyle name="20% - Accent2 2 3 5 6" xfId="3587"/>
    <cellStyle name="20% - Accent2 2 3 5 7" xfId="3588"/>
    <cellStyle name="20% - Accent2 2 3 6" xfId="3589"/>
    <cellStyle name="20% - Accent2 2 3 6 2" xfId="3590"/>
    <cellStyle name="20% - Accent2 2 3 6 2 2" xfId="3591"/>
    <cellStyle name="20% - Accent2 2 3 6 3" xfId="3592"/>
    <cellStyle name="20% - Accent2 2 3 6 3 2" xfId="3593"/>
    <cellStyle name="20% - Accent2 2 3 6 4" xfId="3594"/>
    <cellStyle name="20% - Accent2 2 3 6 5" xfId="3595"/>
    <cellStyle name="20% - Accent2 2 3 6 6" xfId="3596"/>
    <cellStyle name="20% - Accent2 2 3 6 7" xfId="3597"/>
    <cellStyle name="20% - Accent2 2 3 7" xfId="3598"/>
    <cellStyle name="20% - Accent2 2 3 7 2" xfId="3599"/>
    <cellStyle name="20% - Accent2 2 3 7 2 2" xfId="3600"/>
    <cellStyle name="20% - Accent2 2 3 7 3" xfId="3601"/>
    <cellStyle name="20% - Accent2 2 3 7 3 2" xfId="3602"/>
    <cellStyle name="20% - Accent2 2 3 7 4" xfId="3603"/>
    <cellStyle name="20% - Accent2 2 3 7 5" xfId="3604"/>
    <cellStyle name="20% - Accent2 2 3 7 6" xfId="3605"/>
    <cellStyle name="20% - Accent2 2 3 7 7" xfId="3606"/>
    <cellStyle name="20% - Accent2 2 3 8" xfId="3607"/>
    <cellStyle name="20% - Accent2 2 3 8 2" xfId="3608"/>
    <cellStyle name="20% - Accent2 2 3 9" xfId="3609"/>
    <cellStyle name="20% - Accent2 2 3 9 2" xfId="3610"/>
    <cellStyle name="20% - Accent2 2 4" xfId="3611"/>
    <cellStyle name="20% - Accent2 2 4 10" xfId="3612"/>
    <cellStyle name="20% - Accent2 2 4 11" xfId="3613"/>
    <cellStyle name="20% - Accent2 2 4 12" xfId="3614"/>
    <cellStyle name="20% - Accent2 2 4 13" xfId="3615"/>
    <cellStyle name="20% - Accent2 2 4 2" xfId="3616"/>
    <cellStyle name="20% - Accent2 2 4 2 10" xfId="3617"/>
    <cellStyle name="20% - Accent2 2 4 2 11" xfId="3618"/>
    <cellStyle name="20% - Accent2 2 4 2 2" xfId="3619"/>
    <cellStyle name="20% - Accent2 2 4 2 2 10" xfId="3620"/>
    <cellStyle name="20% - Accent2 2 4 2 2 2" xfId="3621"/>
    <cellStyle name="20% - Accent2 2 4 2 2 2 2" xfId="3622"/>
    <cellStyle name="20% - Accent2 2 4 2 2 2 2 2" xfId="3623"/>
    <cellStyle name="20% - Accent2 2 4 2 2 2 3" xfId="3624"/>
    <cellStyle name="20% - Accent2 2 4 2 2 2 3 2" xfId="3625"/>
    <cellStyle name="20% - Accent2 2 4 2 2 2 4" xfId="3626"/>
    <cellStyle name="20% - Accent2 2 4 2 2 2 5" xfId="3627"/>
    <cellStyle name="20% - Accent2 2 4 2 2 2 6" xfId="3628"/>
    <cellStyle name="20% - Accent2 2 4 2 2 2 7" xfId="3629"/>
    <cellStyle name="20% - Accent2 2 4 2 2 3" xfId="3630"/>
    <cellStyle name="20% - Accent2 2 4 2 2 3 2" xfId="3631"/>
    <cellStyle name="20% - Accent2 2 4 2 2 3 2 2" xfId="3632"/>
    <cellStyle name="20% - Accent2 2 4 2 2 3 3" xfId="3633"/>
    <cellStyle name="20% - Accent2 2 4 2 2 3 3 2" xfId="3634"/>
    <cellStyle name="20% - Accent2 2 4 2 2 3 4" xfId="3635"/>
    <cellStyle name="20% - Accent2 2 4 2 2 3 5" xfId="3636"/>
    <cellStyle name="20% - Accent2 2 4 2 2 3 6" xfId="3637"/>
    <cellStyle name="20% - Accent2 2 4 2 2 3 7" xfId="3638"/>
    <cellStyle name="20% - Accent2 2 4 2 2 4" xfId="3639"/>
    <cellStyle name="20% - Accent2 2 4 2 2 4 2" xfId="3640"/>
    <cellStyle name="20% - Accent2 2 4 2 2 4 2 2" xfId="3641"/>
    <cellStyle name="20% - Accent2 2 4 2 2 4 3" xfId="3642"/>
    <cellStyle name="20% - Accent2 2 4 2 2 4 3 2" xfId="3643"/>
    <cellStyle name="20% - Accent2 2 4 2 2 4 4" xfId="3644"/>
    <cellStyle name="20% - Accent2 2 4 2 2 4 5" xfId="3645"/>
    <cellStyle name="20% - Accent2 2 4 2 2 4 6" xfId="3646"/>
    <cellStyle name="20% - Accent2 2 4 2 2 4 7" xfId="3647"/>
    <cellStyle name="20% - Accent2 2 4 2 2 5" xfId="3648"/>
    <cellStyle name="20% - Accent2 2 4 2 2 5 2" xfId="3649"/>
    <cellStyle name="20% - Accent2 2 4 2 2 6" xfId="3650"/>
    <cellStyle name="20% - Accent2 2 4 2 2 6 2" xfId="3651"/>
    <cellStyle name="20% - Accent2 2 4 2 2 7" xfId="3652"/>
    <cellStyle name="20% - Accent2 2 4 2 2 8" xfId="3653"/>
    <cellStyle name="20% - Accent2 2 4 2 2 9" xfId="3654"/>
    <cellStyle name="20% - Accent2 2 4 2 3" xfId="3655"/>
    <cellStyle name="20% - Accent2 2 4 2 3 2" xfId="3656"/>
    <cellStyle name="20% - Accent2 2 4 2 3 2 2" xfId="3657"/>
    <cellStyle name="20% - Accent2 2 4 2 3 3" xfId="3658"/>
    <cellStyle name="20% - Accent2 2 4 2 3 3 2" xfId="3659"/>
    <cellStyle name="20% - Accent2 2 4 2 3 4" xfId="3660"/>
    <cellStyle name="20% - Accent2 2 4 2 3 5" xfId="3661"/>
    <cellStyle name="20% - Accent2 2 4 2 3 6" xfId="3662"/>
    <cellStyle name="20% - Accent2 2 4 2 3 7" xfId="3663"/>
    <cellStyle name="20% - Accent2 2 4 2 4" xfId="3664"/>
    <cellStyle name="20% - Accent2 2 4 2 4 2" xfId="3665"/>
    <cellStyle name="20% - Accent2 2 4 2 4 2 2" xfId="3666"/>
    <cellStyle name="20% - Accent2 2 4 2 4 3" xfId="3667"/>
    <cellStyle name="20% - Accent2 2 4 2 4 3 2" xfId="3668"/>
    <cellStyle name="20% - Accent2 2 4 2 4 4" xfId="3669"/>
    <cellStyle name="20% - Accent2 2 4 2 4 5" xfId="3670"/>
    <cellStyle name="20% - Accent2 2 4 2 4 6" xfId="3671"/>
    <cellStyle name="20% - Accent2 2 4 2 4 7" xfId="3672"/>
    <cellStyle name="20% - Accent2 2 4 2 5" xfId="3673"/>
    <cellStyle name="20% - Accent2 2 4 2 5 2" xfId="3674"/>
    <cellStyle name="20% - Accent2 2 4 2 5 2 2" xfId="3675"/>
    <cellStyle name="20% - Accent2 2 4 2 5 3" xfId="3676"/>
    <cellStyle name="20% - Accent2 2 4 2 5 3 2" xfId="3677"/>
    <cellStyle name="20% - Accent2 2 4 2 5 4" xfId="3678"/>
    <cellStyle name="20% - Accent2 2 4 2 5 5" xfId="3679"/>
    <cellStyle name="20% - Accent2 2 4 2 5 6" xfId="3680"/>
    <cellStyle name="20% - Accent2 2 4 2 5 7" xfId="3681"/>
    <cellStyle name="20% - Accent2 2 4 2 6" xfId="3682"/>
    <cellStyle name="20% - Accent2 2 4 2 6 2" xfId="3683"/>
    <cellStyle name="20% - Accent2 2 4 2 7" xfId="3684"/>
    <cellStyle name="20% - Accent2 2 4 2 7 2" xfId="3685"/>
    <cellStyle name="20% - Accent2 2 4 2 8" xfId="3686"/>
    <cellStyle name="20% - Accent2 2 4 2 9" xfId="3687"/>
    <cellStyle name="20% - Accent2 2 4 3" xfId="3688"/>
    <cellStyle name="20% - Accent2 2 4 3 10" xfId="3689"/>
    <cellStyle name="20% - Accent2 2 4 3 11" xfId="3690"/>
    <cellStyle name="20% - Accent2 2 4 3 2" xfId="3691"/>
    <cellStyle name="20% - Accent2 2 4 3 2 10" xfId="3692"/>
    <cellStyle name="20% - Accent2 2 4 3 2 2" xfId="3693"/>
    <cellStyle name="20% - Accent2 2 4 3 2 2 2" xfId="3694"/>
    <cellStyle name="20% - Accent2 2 4 3 2 2 2 2" xfId="3695"/>
    <cellStyle name="20% - Accent2 2 4 3 2 2 3" xfId="3696"/>
    <cellStyle name="20% - Accent2 2 4 3 2 2 3 2" xfId="3697"/>
    <cellStyle name="20% - Accent2 2 4 3 2 2 4" xfId="3698"/>
    <cellStyle name="20% - Accent2 2 4 3 2 2 5" xfId="3699"/>
    <cellStyle name="20% - Accent2 2 4 3 2 2 6" xfId="3700"/>
    <cellStyle name="20% - Accent2 2 4 3 2 2 7" xfId="3701"/>
    <cellStyle name="20% - Accent2 2 4 3 2 3" xfId="3702"/>
    <cellStyle name="20% - Accent2 2 4 3 2 3 2" xfId="3703"/>
    <cellStyle name="20% - Accent2 2 4 3 2 3 2 2" xfId="3704"/>
    <cellStyle name="20% - Accent2 2 4 3 2 3 3" xfId="3705"/>
    <cellStyle name="20% - Accent2 2 4 3 2 3 3 2" xfId="3706"/>
    <cellStyle name="20% - Accent2 2 4 3 2 3 4" xfId="3707"/>
    <cellStyle name="20% - Accent2 2 4 3 2 3 5" xfId="3708"/>
    <cellStyle name="20% - Accent2 2 4 3 2 3 6" xfId="3709"/>
    <cellStyle name="20% - Accent2 2 4 3 2 3 7" xfId="3710"/>
    <cellStyle name="20% - Accent2 2 4 3 2 4" xfId="3711"/>
    <cellStyle name="20% - Accent2 2 4 3 2 4 2" xfId="3712"/>
    <cellStyle name="20% - Accent2 2 4 3 2 4 2 2" xfId="3713"/>
    <cellStyle name="20% - Accent2 2 4 3 2 4 3" xfId="3714"/>
    <cellStyle name="20% - Accent2 2 4 3 2 4 3 2" xfId="3715"/>
    <cellStyle name="20% - Accent2 2 4 3 2 4 4" xfId="3716"/>
    <cellStyle name="20% - Accent2 2 4 3 2 4 5" xfId="3717"/>
    <cellStyle name="20% - Accent2 2 4 3 2 4 6" xfId="3718"/>
    <cellStyle name="20% - Accent2 2 4 3 2 4 7" xfId="3719"/>
    <cellStyle name="20% - Accent2 2 4 3 2 5" xfId="3720"/>
    <cellStyle name="20% - Accent2 2 4 3 2 5 2" xfId="3721"/>
    <cellStyle name="20% - Accent2 2 4 3 2 6" xfId="3722"/>
    <cellStyle name="20% - Accent2 2 4 3 2 6 2" xfId="3723"/>
    <cellStyle name="20% - Accent2 2 4 3 2 7" xfId="3724"/>
    <cellStyle name="20% - Accent2 2 4 3 2 8" xfId="3725"/>
    <cellStyle name="20% - Accent2 2 4 3 2 9" xfId="3726"/>
    <cellStyle name="20% - Accent2 2 4 3 3" xfId="3727"/>
    <cellStyle name="20% - Accent2 2 4 3 3 2" xfId="3728"/>
    <cellStyle name="20% - Accent2 2 4 3 3 2 2" xfId="3729"/>
    <cellStyle name="20% - Accent2 2 4 3 3 3" xfId="3730"/>
    <cellStyle name="20% - Accent2 2 4 3 3 3 2" xfId="3731"/>
    <cellStyle name="20% - Accent2 2 4 3 3 4" xfId="3732"/>
    <cellStyle name="20% - Accent2 2 4 3 3 5" xfId="3733"/>
    <cellStyle name="20% - Accent2 2 4 3 3 6" xfId="3734"/>
    <cellStyle name="20% - Accent2 2 4 3 3 7" xfId="3735"/>
    <cellStyle name="20% - Accent2 2 4 3 4" xfId="3736"/>
    <cellStyle name="20% - Accent2 2 4 3 4 2" xfId="3737"/>
    <cellStyle name="20% - Accent2 2 4 3 4 2 2" xfId="3738"/>
    <cellStyle name="20% - Accent2 2 4 3 4 3" xfId="3739"/>
    <cellStyle name="20% - Accent2 2 4 3 4 3 2" xfId="3740"/>
    <cellStyle name="20% - Accent2 2 4 3 4 4" xfId="3741"/>
    <cellStyle name="20% - Accent2 2 4 3 4 5" xfId="3742"/>
    <cellStyle name="20% - Accent2 2 4 3 4 6" xfId="3743"/>
    <cellStyle name="20% - Accent2 2 4 3 4 7" xfId="3744"/>
    <cellStyle name="20% - Accent2 2 4 3 5" xfId="3745"/>
    <cellStyle name="20% - Accent2 2 4 3 5 2" xfId="3746"/>
    <cellStyle name="20% - Accent2 2 4 3 5 2 2" xfId="3747"/>
    <cellStyle name="20% - Accent2 2 4 3 5 3" xfId="3748"/>
    <cellStyle name="20% - Accent2 2 4 3 5 3 2" xfId="3749"/>
    <cellStyle name="20% - Accent2 2 4 3 5 4" xfId="3750"/>
    <cellStyle name="20% - Accent2 2 4 3 5 5" xfId="3751"/>
    <cellStyle name="20% - Accent2 2 4 3 5 6" xfId="3752"/>
    <cellStyle name="20% - Accent2 2 4 3 5 7" xfId="3753"/>
    <cellStyle name="20% - Accent2 2 4 3 6" xfId="3754"/>
    <cellStyle name="20% - Accent2 2 4 3 6 2" xfId="3755"/>
    <cellStyle name="20% - Accent2 2 4 3 7" xfId="3756"/>
    <cellStyle name="20% - Accent2 2 4 3 7 2" xfId="3757"/>
    <cellStyle name="20% - Accent2 2 4 3 8" xfId="3758"/>
    <cellStyle name="20% - Accent2 2 4 3 9" xfId="3759"/>
    <cellStyle name="20% - Accent2 2 4 4" xfId="3760"/>
    <cellStyle name="20% - Accent2 2 4 4 10" xfId="3761"/>
    <cellStyle name="20% - Accent2 2 4 4 2" xfId="3762"/>
    <cellStyle name="20% - Accent2 2 4 4 2 2" xfId="3763"/>
    <cellStyle name="20% - Accent2 2 4 4 2 2 2" xfId="3764"/>
    <cellStyle name="20% - Accent2 2 4 4 2 3" xfId="3765"/>
    <cellStyle name="20% - Accent2 2 4 4 2 3 2" xfId="3766"/>
    <cellStyle name="20% - Accent2 2 4 4 2 4" xfId="3767"/>
    <cellStyle name="20% - Accent2 2 4 4 2 5" xfId="3768"/>
    <cellStyle name="20% - Accent2 2 4 4 2 6" xfId="3769"/>
    <cellStyle name="20% - Accent2 2 4 4 2 7" xfId="3770"/>
    <cellStyle name="20% - Accent2 2 4 4 3" xfId="3771"/>
    <cellStyle name="20% - Accent2 2 4 4 3 2" xfId="3772"/>
    <cellStyle name="20% - Accent2 2 4 4 3 2 2" xfId="3773"/>
    <cellStyle name="20% - Accent2 2 4 4 3 3" xfId="3774"/>
    <cellStyle name="20% - Accent2 2 4 4 3 3 2" xfId="3775"/>
    <cellStyle name="20% - Accent2 2 4 4 3 4" xfId="3776"/>
    <cellStyle name="20% - Accent2 2 4 4 3 5" xfId="3777"/>
    <cellStyle name="20% - Accent2 2 4 4 3 6" xfId="3778"/>
    <cellStyle name="20% - Accent2 2 4 4 3 7" xfId="3779"/>
    <cellStyle name="20% - Accent2 2 4 4 4" xfId="3780"/>
    <cellStyle name="20% - Accent2 2 4 4 4 2" xfId="3781"/>
    <cellStyle name="20% - Accent2 2 4 4 4 2 2" xfId="3782"/>
    <cellStyle name="20% - Accent2 2 4 4 4 3" xfId="3783"/>
    <cellStyle name="20% - Accent2 2 4 4 4 3 2" xfId="3784"/>
    <cellStyle name="20% - Accent2 2 4 4 4 4" xfId="3785"/>
    <cellStyle name="20% - Accent2 2 4 4 4 5" xfId="3786"/>
    <cellStyle name="20% - Accent2 2 4 4 4 6" xfId="3787"/>
    <cellStyle name="20% - Accent2 2 4 4 4 7" xfId="3788"/>
    <cellStyle name="20% - Accent2 2 4 4 5" xfId="3789"/>
    <cellStyle name="20% - Accent2 2 4 4 5 2" xfId="3790"/>
    <cellStyle name="20% - Accent2 2 4 4 6" xfId="3791"/>
    <cellStyle name="20% - Accent2 2 4 4 6 2" xfId="3792"/>
    <cellStyle name="20% - Accent2 2 4 4 7" xfId="3793"/>
    <cellStyle name="20% - Accent2 2 4 4 8" xfId="3794"/>
    <cellStyle name="20% - Accent2 2 4 4 9" xfId="3795"/>
    <cellStyle name="20% - Accent2 2 4 5" xfId="3796"/>
    <cellStyle name="20% - Accent2 2 4 5 2" xfId="3797"/>
    <cellStyle name="20% - Accent2 2 4 5 2 2" xfId="3798"/>
    <cellStyle name="20% - Accent2 2 4 5 3" xfId="3799"/>
    <cellStyle name="20% - Accent2 2 4 5 3 2" xfId="3800"/>
    <cellStyle name="20% - Accent2 2 4 5 4" xfId="3801"/>
    <cellStyle name="20% - Accent2 2 4 5 5" xfId="3802"/>
    <cellStyle name="20% - Accent2 2 4 5 6" xfId="3803"/>
    <cellStyle name="20% - Accent2 2 4 5 7" xfId="3804"/>
    <cellStyle name="20% - Accent2 2 4 6" xfId="3805"/>
    <cellStyle name="20% - Accent2 2 4 6 2" xfId="3806"/>
    <cellStyle name="20% - Accent2 2 4 6 2 2" xfId="3807"/>
    <cellStyle name="20% - Accent2 2 4 6 3" xfId="3808"/>
    <cellStyle name="20% - Accent2 2 4 6 3 2" xfId="3809"/>
    <cellStyle name="20% - Accent2 2 4 6 4" xfId="3810"/>
    <cellStyle name="20% - Accent2 2 4 6 5" xfId="3811"/>
    <cellStyle name="20% - Accent2 2 4 6 6" xfId="3812"/>
    <cellStyle name="20% - Accent2 2 4 6 7" xfId="3813"/>
    <cellStyle name="20% - Accent2 2 4 7" xfId="3814"/>
    <cellStyle name="20% - Accent2 2 4 7 2" xfId="3815"/>
    <cellStyle name="20% - Accent2 2 4 7 2 2" xfId="3816"/>
    <cellStyle name="20% - Accent2 2 4 7 3" xfId="3817"/>
    <cellStyle name="20% - Accent2 2 4 7 3 2" xfId="3818"/>
    <cellStyle name="20% - Accent2 2 4 7 4" xfId="3819"/>
    <cellStyle name="20% - Accent2 2 4 7 5" xfId="3820"/>
    <cellStyle name="20% - Accent2 2 4 7 6" xfId="3821"/>
    <cellStyle name="20% - Accent2 2 4 7 7" xfId="3822"/>
    <cellStyle name="20% - Accent2 2 4 8" xfId="3823"/>
    <cellStyle name="20% - Accent2 2 4 8 2" xfId="3824"/>
    <cellStyle name="20% - Accent2 2 4 9" xfId="3825"/>
    <cellStyle name="20% - Accent2 2 4 9 2" xfId="3826"/>
    <cellStyle name="20% - Accent2 2 5" xfId="3827"/>
    <cellStyle name="20% - Accent2 2 5 10" xfId="3828"/>
    <cellStyle name="20% - Accent2 2 5 11" xfId="3829"/>
    <cellStyle name="20% - Accent2 2 5 12" xfId="3830"/>
    <cellStyle name="20% - Accent2 2 5 13" xfId="3831"/>
    <cellStyle name="20% - Accent2 2 5 2" xfId="3832"/>
    <cellStyle name="20% - Accent2 2 5 2 10" xfId="3833"/>
    <cellStyle name="20% - Accent2 2 5 2 11" xfId="3834"/>
    <cellStyle name="20% - Accent2 2 5 2 2" xfId="3835"/>
    <cellStyle name="20% - Accent2 2 5 2 2 10" xfId="3836"/>
    <cellStyle name="20% - Accent2 2 5 2 2 2" xfId="3837"/>
    <cellStyle name="20% - Accent2 2 5 2 2 2 2" xfId="3838"/>
    <cellStyle name="20% - Accent2 2 5 2 2 2 2 2" xfId="3839"/>
    <cellStyle name="20% - Accent2 2 5 2 2 2 3" xfId="3840"/>
    <cellStyle name="20% - Accent2 2 5 2 2 2 3 2" xfId="3841"/>
    <cellStyle name="20% - Accent2 2 5 2 2 2 4" xfId="3842"/>
    <cellStyle name="20% - Accent2 2 5 2 2 2 5" xfId="3843"/>
    <cellStyle name="20% - Accent2 2 5 2 2 2 6" xfId="3844"/>
    <cellStyle name="20% - Accent2 2 5 2 2 2 7" xfId="3845"/>
    <cellStyle name="20% - Accent2 2 5 2 2 3" xfId="3846"/>
    <cellStyle name="20% - Accent2 2 5 2 2 3 2" xfId="3847"/>
    <cellStyle name="20% - Accent2 2 5 2 2 3 2 2" xfId="3848"/>
    <cellStyle name="20% - Accent2 2 5 2 2 3 3" xfId="3849"/>
    <cellStyle name="20% - Accent2 2 5 2 2 3 3 2" xfId="3850"/>
    <cellStyle name="20% - Accent2 2 5 2 2 3 4" xfId="3851"/>
    <cellStyle name="20% - Accent2 2 5 2 2 3 5" xfId="3852"/>
    <cellStyle name="20% - Accent2 2 5 2 2 3 6" xfId="3853"/>
    <cellStyle name="20% - Accent2 2 5 2 2 3 7" xfId="3854"/>
    <cellStyle name="20% - Accent2 2 5 2 2 4" xfId="3855"/>
    <cellStyle name="20% - Accent2 2 5 2 2 4 2" xfId="3856"/>
    <cellStyle name="20% - Accent2 2 5 2 2 4 2 2" xfId="3857"/>
    <cellStyle name="20% - Accent2 2 5 2 2 4 3" xfId="3858"/>
    <cellStyle name="20% - Accent2 2 5 2 2 4 3 2" xfId="3859"/>
    <cellStyle name="20% - Accent2 2 5 2 2 4 4" xfId="3860"/>
    <cellStyle name="20% - Accent2 2 5 2 2 4 5" xfId="3861"/>
    <cellStyle name="20% - Accent2 2 5 2 2 4 6" xfId="3862"/>
    <cellStyle name="20% - Accent2 2 5 2 2 4 7" xfId="3863"/>
    <cellStyle name="20% - Accent2 2 5 2 2 5" xfId="3864"/>
    <cellStyle name="20% - Accent2 2 5 2 2 5 2" xfId="3865"/>
    <cellStyle name="20% - Accent2 2 5 2 2 6" xfId="3866"/>
    <cellStyle name="20% - Accent2 2 5 2 2 6 2" xfId="3867"/>
    <cellStyle name="20% - Accent2 2 5 2 2 7" xfId="3868"/>
    <cellStyle name="20% - Accent2 2 5 2 2 8" xfId="3869"/>
    <cellStyle name="20% - Accent2 2 5 2 2 9" xfId="3870"/>
    <cellStyle name="20% - Accent2 2 5 2 3" xfId="3871"/>
    <cellStyle name="20% - Accent2 2 5 2 3 2" xfId="3872"/>
    <cellStyle name="20% - Accent2 2 5 2 3 2 2" xfId="3873"/>
    <cellStyle name="20% - Accent2 2 5 2 3 3" xfId="3874"/>
    <cellStyle name="20% - Accent2 2 5 2 3 3 2" xfId="3875"/>
    <cellStyle name="20% - Accent2 2 5 2 3 4" xfId="3876"/>
    <cellStyle name="20% - Accent2 2 5 2 3 5" xfId="3877"/>
    <cellStyle name="20% - Accent2 2 5 2 3 6" xfId="3878"/>
    <cellStyle name="20% - Accent2 2 5 2 3 7" xfId="3879"/>
    <cellStyle name="20% - Accent2 2 5 2 4" xfId="3880"/>
    <cellStyle name="20% - Accent2 2 5 2 4 2" xfId="3881"/>
    <cellStyle name="20% - Accent2 2 5 2 4 2 2" xfId="3882"/>
    <cellStyle name="20% - Accent2 2 5 2 4 3" xfId="3883"/>
    <cellStyle name="20% - Accent2 2 5 2 4 3 2" xfId="3884"/>
    <cellStyle name="20% - Accent2 2 5 2 4 4" xfId="3885"/>
    <cellStyle name="20% - Accent2 2 5 2 4 5" xfId="3886"/>
    <cellStyle name="20% - Accent2 2 5 2 4 6" xfId="3887"/>
    <cellStyle name="20% - Accent2 2 5 2 4 7" xfId="3888"/>
    <cellStyle name="20% - Accent2 2 5 2 5" xfId="3889"/>
    <cellStyle name="20% - Accent2 2 5 2 5 2" xfId="3890"/>
    <cellStyle name="20% - Accent2 2 5 2 5 2 2" xfId="3891"/>
    <cellStyle name="20% - Accent2 2 5 2 5 3" xfId="3892"/>
    <cellStyle name="20% - Accent2 2 5 2 5 3 2" xfId="3893"/>
    <cellStyle name="20% - Accent2 2 5 2 5 4" xfId="3894"/>
    <cellStyle name="20% - Accent2 2 5 2 5 5" xfId="3895"/>
    <cellStyle name="20% - Accent2 2 5 2 5 6" xfId="3896"/>
    <cellStyle name="20% - Accent2 2 5 2 5 7" xfId="3897"/>
    <cellStyle name="20% - Accent2 2 5 2 6" xfId="3898"/>
    <cellStyle name="20% - Accent2 2 5 2 6 2" xfId="3899"/>
    <cellStyle name="20% - Accent2 2 5 2 7" xfId="3900"/>
    <cellStyle name="20% - Accent2 2 5 2 7 2" xfId="3901"/>
    <cellStyle name="20% - Accent2 2 5 2 8" xfId="3902"/>
    <cellStyle name="20% - Accent2 2 5 2 9" xfId="3903"/>
    <cellStyle name="20% - Accent2 2 5 3" xfId="3904"/>
    <cellStyle name="20% - Accent2 2 5 3 10" xfId="3905"/>
    <cellStyle name="20% - Accent2 2 5 3 11" xfId="3906"/>
    <cellStyle name="20% - Accent2 2 5 3 2" xfId="3907"/>
    <cellStyle name="20% - Accent2 2 5 3 2 10" xfId="3908"/>
    <cellStyle name="20% - Accent2 2 5 3 2 2" xfId="3909"/>
    <cellStyle name="20% - Accent2 2 5 3 2 2 2" xfId="3910"/>
    <cellStyle name="20% - Accent2 2 5 3 2 2 2 2" xfId="3911"/>
    <cellStyle name="20% - Accent2 2 5 3 2 2 3" xfId="3912"/>
    <cellStyle name="20% - Accent2 2 5 3 2 2 3 2" xfId="3913"/>
    <cellStyle name="20% - Accent2 2 5 3 2 2 4" xfId="3914"/>
    <cellStyle name="20% - Accent2 2 5 3 2 2 5" xfId="3915"/>
    <cellStyle name="20% - Accent2 2 5 3 2 2 6" xfId="3916"/>
    <cellStyle name="20% - Accent2 2 5 3 2 2 7" xfId="3917"/>
    <cellStyle name="20% - Accent2 2 5 3 2 3" xfId="3918"/>
    <cellStyle name="20% - Accent2 2 5 3 2 3 2" xfId="3919"/>
    <cellStyle name="20% - Accent2 2 5 3 2 3 2 2" xfId="3920"/>
    <cellStyle name="20% - Accent2 2 5 3 2 3 3" xfId="3921"/>
    <cellStyle name="20% - Accent2 2 5 3 2 3 3 2" xfId="3922"/>
    <cellStyle name="20% - Accent2 2 5 3 2 3 4" xfId="3923"/>
    <cellStyle name="20% - Accent2 2 5 3 2 3 5" xfId="3924"/>
    <cellStyle name="20% - Accent2 2 5 3 2 3 6" xfId="3925"/>
    <cellStyle name="20% - Accent2 2 5 3 2 3 7" xfId="3926"/>
    <cellStyle name="20% - Accent2 2 5 3 2 4" xfId="3927"/>
    <cellStyle name="20% - Accent2 2 5 3 2 4 2" xfId="3928"/>
    <cellStyle name="20% - Accent2 2 5 3 2 4 2 2" xfId="3929"/>
    <cellStyle name="20% - Accent2 2 5 3 2 4 3" xfId="3930"/>
    <cellStyle name="20% - Accent2 2 5 3 2 4 3 2" xfId="3931"/>
    <cellStyle name="20% - Accent2 2 5 3 2 4 4" xfId="3932"/>
    <cellStyle name="20% - Accent2 2 5 3 2 4 5" xfId="3933"/>
    <cellStyle name="20% - Accent2 2 5 3 2 4 6" xfId="3934"/>
    <cellStyle name="20% - Accent2 2 5 3 2 4 7" xfId="3935"/>
    <cellStyle name="20% - Accent2 2 5 3 2 5" xfId="3936"/>
    <cellStyle name="20% - Accent2 2 5 3 2 5 2" xfId="3937"/>
    <cellStyle name="20% - Accent2 2 5 3 2 6" xfId="3938"/>
    <cellStyle name="20% - Accent2 2 5 3 2 6 2" xfId="3939"/>
    <cellStyle name="20% - Accent2 2 5 3 2 7" xfId="3940"/>
    <cellStyle name="20% - Accent2 2 5 3 2 8" xfId="3941"/>
    <cellStyle name="20% - Accent2 2 5 3 2 9" xfId="3942"/>
    <cellStyle name="20% - Accent2 2 5 3 3" xfId="3943"/>
    <cellStyle name="20% - Accent2 2 5 3 3 2" xfId="3944"/>
    <cellStyle name="20% - Accent2 2 5 3 3 2 2" xfId="3945"/>
    <cellStyle name="20% - Accent2 2 5 3 3 3" xfId="3946"/>
    <cellStyle name="20% - Accent2 2 5 3 3 3 2" xfId="3947"/>
    <cellStyle name="20% - Accent2 2 5 3 3 4" xfId="3948"/>
    <cellStyle name="20% - Accent2 2 5 3 3 5" xfId="3949"/>
    <cellStyle name="20% - Accent2 2 5 3 3 6" xfId="3950"/>
    <cellStyle name="20% - Accent2 2 5 3 3 7" xfId="3951"/>
    <cellStyle name="20% - Accent2 2 5 3 4" xfId="3952"/>
    <cellStyle name="20% - Accent2 2 5 3 4 2" xfId="3953"/>
    <cellStyle name="20% - Accent2 2 5 3 4 2 2" xfId="3954"/>
    <cellStyle name="20% - Accent2 2 5 3 4 3" xfId="3955"/>
    <cellStyle name="20% - Accent2 2 5 3 4 3 2" xfId="3956"/>
    <cellStyle name="20% - Accent2 2 5 3 4 4" xfId="3957"/>
    <cellStyle name="20% - Accent2 2 5 3 4 5" xfId="3958"/>
    <cellStyle name="20% - Accent2 2 5 3 4 6" xfId="3959"/>
    <cellStyle name="20% - Accent2 2 5 3 4 7" xfId="3960"/>
    <cellStyle name="20% - Accent2 2 5 3 5" xfId="3961"/>
    <cellStyle name="20% - Accent2 2 5 3 5 2" xfId="3962"/>
    <cellStyle name="20% - Accent2 2 5 3 5 2 2" xfId="3963"/>
    <cellStyle name="20% - Accent2 2 5 3 5 3" xfId="3964"/>
    <cellStyle name="20% - Accent2 2 5 3 5 3 2" xfId="3965"/>
    <cellStyle name="20% - Accent2 2 5 3 5 4" xfId="3966"/>
    <cellStyle name="20% - Accent2 2 5 3 5 5" xfId="3967"/>
    <cellStyle name="20% - Accent2 2 5 3 5 6" xfId="3968"/>
    <cellStyle name="20% - Accent2 2 5 3 5 7" xfId="3969"/>
    <cellStyle name="20% - Accent2 2 5 3 6" xfId="3970"/>
    <cellStyle name="20% - Accent2 2 5 3 6 2" xfId="3971"/>
    <cellStyle name="20% - Accent2 2 5 3 7" xfId="3972"/>
    <cellStyle name="20% - Accent2 2 5 3 7 2" xfId="3973"/>
    <cellStyle name="20% - Accent2 2 5 3 8" xfId="3974"/>
    <cellStyle name="20% - Accent2 2 5 3 9" xfId="3975"/>
    <cellStyle name="20% - Accent2 2 5 4" xfId="3976"/>
    <cellStyle name="20% - Accent2 2 5 4 10" xfId="3977"/>
    <cellStyle name="20% - Accent2 2 5 4 2" xfId="3978"/>
    <cellStyle name="20% - Accent2 2 5 4 2 2" xfId="3979"/>
    <cellStyle name="20% - Accent2 2 5 4 2 2 2" xfId="3980"/>
    <cellStyle name="20% - Accent2 2 5 4 2 3" xfId="3981"/>
    <cellStyle name="20% - Accent2 2 5 4 2 3 2" xfId="3982"/>
    <cellStyle name="20% - Accent2 2 5 4 2 4" xfId="3983"/>
    <cellStyle name="20% - Accent2 2 5 4 2 5" xfId="3984"/>
    <cellStyle name="20% - Accent2 2 5 4 2 6" xfId="3985"/>
    <cellStyle name="20% - Accent2 2 5 4 2 7" xfId="3986"/>
    <cellStyle name="20% - Accent2 2 5 4 3" xfId="3987"/>
    <cellStyle name="20% - Accent2 2 5 4 3 2" xfId="3988"/>
    <cellStyle name="20% - Accent2 2 5 4 3 2 2" xfId="3989"/>
    <cellStyle name="20% - Accent2 2 5 4 3 3" xfId="3990"/>
    <cellStyle name="20% - Accent2 2 5 4 3 3 2" xfId="3991"/>
    <cellStyle name="20% - Accent2 2 5 4 3 4" xfId="3992"/>
    <cellStyle name="20% - Accent2 2 5 4 3 5" xfId="3993"/>
    <cellStyle name="20% - Accent2 2 5 4 3 6" xfId="3994"/>
    <cellStyle name="20% - Accent2 2 5 4 3 7" xfId="3995"/>
    <cellStyle name="20% - Accent2 2 5 4 4" xfId="3996"/>
    <cellStyle name="20% - Accent2 2 5 4 4 2" xfId="3997"/>
    <cellStyle name="20% - Accent2 2 5 4 4 2 2" xfId="3998"/>
    <cellStyle name="20% - Accent2 2 5 4 4 3" xfId="3999"/>
    <cellStyle name="20% - Accent2 2 5 4 4 3 2" xfId="4000"/>
    <cellStyle name="20% - Accent2 2 5 4 4 4" xfId="4001"/>
    <cellStyle name="20% - Accent2 2 5 4 4 5" xfId="4002"/>
    <cellStyle name="20% - Accent2 2 5 4 4 6" xfId="4003"/>
    <cellStyle name="20% - Accent2 2 5 4 4 7" xfId="4004"/>
    <cellStyle name="20% - Accent2 2 5 4 5" xfId="4005"/>
    <cellStyle name="20% - Accent2 2 5 4 5 2" xfId="4006"/>
    <cellStyle name="20% - Accent2 2 5 4 6" xfId="4007"/>
    <cellStyle name="20% - Accent2 2 5 4 6 2" xfId="4008"/>
    <cellStyle name="20% - Accent2 2 5 4 7" xfId="4009"/>
    <cellStyle name="20% - Accent2 2 5 4 8" xfId="4010"/>
    <cellStyle name="20% - Accent2 2 5 4 9" xfId="4011"/>
    <cellStyle name="20% - Accent2 2 5 5" xfId="4012"/>
    <cellStyle name="20% - Accent2 2 5 5 2" xfId="4013"/>
    <cellStyle name="20% - Accent2 2 5 5 2 2" xfId="4014"/>
    <cellStyle name="20% - Accent2 2 5 5 3" xfId="4015"/>
    <cellStyle name="20% - Accent2 2 5 5 3 2" xfId="4016"/>
    <cellStyle name="20% - Accent2 2 5 5 4" xfId="4017"/>
    <cellStyle name="20% - Accent2 2 5 5 5" xfId="4018"/>
    <cellStyle name="20% - Accent2 2 5 5 6" xfId="4019"/>
    <cellStyle name="20% - Accent2 2 5 5 7" xfId="4020"/>
    <cellStyle name="20% - Accent2 2 5 6" xfId="4021"/>
    <cellStyle name="20% - Accent2 2 5 6 2" xfId="4022"/>
    <cellStyle name="20% - Accent2 2 5 6 2 2" xfId="4023"/>
    <cellStyle name="20% - Accent2 2 5 6 3" xfId="4024"/>
    <cellStyle name="20% - Accent2 2 5 6 3 2" xfId="4025"/>
    <cellStyle name="20% - Accent2 2 5 6 4" xfId="4026"/>
    <cellStyle name="20% - Accent2 2 5 6 5" xfId="4027"/>
    <cellStyle name="20% - Accent2 2 5 6 6" xfId="4028"/>
    <cellStyle name="20% - Accent2 2 5 6 7" xfId="4029"/>
    <cellStyle name="20% - Accent2 2 5 7" xfId="4030"/>
    <cellStyle name="20% - Accent2 2 5 7 2" xfId="4031"/>
    <cellStyle name="20% - Accent2 2 5 7 2 2" xfId="4032"/>
    <cellStyle name="20% - Accent2 2 5 7 3" xfId="4033"/>
    <cellStyle name="20% - Accent2 2 5 7 3 2" xfId="4034"/>
    <cellStyle name="20% - Accent2 2 5 7 4" xfId="4035"/>
    <cellStyle name="20% - Accent2 2 5 7 5" xfId="4036"/>
    <cellStyle name="20% - Accent2 2 5 7 6" xfId="4037"/>
    <cellStyle name="20% - Accent2 2 5 7 7" xfId="4038"/>
    <cellStyle name="20% - Accent2 2 5 8" xfId="4039"/>
    <cellStyle name="20% - Accent2 2 5 8 2" xfId="4040"/>
    <cellStyle name="20% - Accent2 2 5 9" xfId="4041"/>
    <cellStyle name="20% - Accent2 2 5 9 2" xfId="4042"/>
    <cellStyle name="20% - Accent2 2 6" xfId="4043"/>
    <cellStyle name="20% - Accent2 2 6 10" xfId="4044"/>
    <cellStyle name="20% - Accent2 2 6 11" xfId="4045"/>
    <cellStyle name="20% - Accent2 2 6 12" xfId="4046"/>
    <cellStyle name="20% - Accent2 2 6 13" xfId="4047"/>
    <cellStyle name="20% - Accent2 2 6 2" xfId="4048"/>
    <cellStyle name="20% - Accent2 2 6 2 10" xfId="4049"/>
    <cellStyle name="20% - Accent2 2 6 2 11" xfId="4050"/>
    <cellStyle name="20% - Accent2 2 6 2 2" xfId="4051"/>
    <cellStyle name="20% - Accent2 2 6 2 2 10" xfId="4052"/>
    <cellStyle name="20% - Accent2 2 6 2 2 2" xfId="4053"/>
    <cellStyle name="20% - Accent2 2 6 2 2 2 2" xfId="4054"/>
    <cellStyle name="20% - Accent2 2 6 2 2 2 2 2" xfId="4055"/>
    <cellStyle name="20% - Accent2 2 6 2 2 2 3" xfId="4056"/>
    <cellStyle name="20% - Accent2 2 6 2 2 2 3 2" xfId="4057"/>
    <cellStyle name="20% - Accent2 2 6 2 2 2 4" xfId="4058"/>
    <cellStyle name="20% - Accent2 2 6 2 2 2 5" xfId="4059"/>
    <cellStyle name="20% - Accent2 2 6 2 2 2 6" xfId="4060"/>
    <cellStyle name="20% - Accent2 2 6 2 2 2 7" xfId="4061"/>
    <cellStyle name="20% - Accent2 2 6 2 2 3" xfId="4062"/>
    <cellStyle name="20% - Accent2 2 6 2 2 3 2" xfId="4063"/>
    <cellStyle name="20% - Accent2 2 6 2 2 3 2 2" xfId="4064"/>
    <cellStyle name="20% - Accent2 2 6 2 2 3 3" xfId="4065"/>
    <cellStyle name="20% - Accent2 2 6 2 2 3 3 2" xfId="4066"/>
    <cellStyle name="20% - Accent2 2 6 2 2 3 4" xfId="4067"/>
    <cellStyle name="20% - Accent2 2 6 2 2 3 5" xfId="4068"/>
    <cellStyle name="20% - Accent2 2 6 2 2 3 6" xfId="4069"/>
    <cellStyle name="20% - Accent2 2 6 2 2 3 7" xfId="4070"/>
    <cellStyle name="20% - Accent2 2 6 2 2 4" xfId="4071"/>
    <cellStyle name="20% - Accent2 2 6 2 2 4 2" xfId="4072"/>
    <cellStyle name="20% - Accent2 2 6 2 2 4 2 2" xfId="4073"/>
    <cellStyle name="20% - Accent2 2 6 2 2 4 3" xfId="4074"/>
    <cellStyle name="20% - Accent2 2 6 2 2 4 3 2" xfId="4075"/>
    <cellStyle name="20% - Accent2 2 6 2 2 4 4" xfId="4076"/>
    <cellStyle name="20% - Accent2 2 6 2 2 4 5" xfId="4077"/>
    <cellStyle name="20% - Accent2 2 6 2 2 4 6" xfId="4078"/>
    <cellStyle name="20% - Accent2 2 6 2 2 4 7" xfId="4079"/>
    <cellStyle name="20% - Accent2 2 6 2 2 5" xfId="4080"/>
    <cellStyle name="20% - Accent2 2 6 2 2 5 2" xfId="4081"/>
    <cellStyle name="20% - Accent2 2 6 2 2 6" xfId="4082"/>
    <cellStyle name="20% - Accent2 2 6 2 2 6 2" xfId="4083"/>
    <cellStyle name="20% - Accent2 2 6 2 2 7" xfId="4084"/>
    <cellStyle name="20% - Accent2 2 6 2 2 8" xfId="4085"/>
    <cellStyle name="20% - Accent2 2 6 2 2 9" xfId="4086"/>
    <cellStyle name="20% - Accent2 2 6 2 3" xfId="4087"/>
    <cellStyle name="20% - Accent2 2 6 2 3 2" xfId="4088"/>
    <cellStyle name="20% - Accent2 2 6 2 3 2 2" xfId="4089"/>
    <cellStyle name="20% - Accent2 2 6 2 3 3" xfId="4090"/>
    <cellStyle name="20% - Accent2 2 6 2 3 3 2" xfId="4091"/>
    <cellStyle name="20% - Accent2 2 6 2 3 4" xfId="4092"/>
    <cellStyle name="20% - Accent2 2 6 2 3 5" xfId="4093"/>
    <cellStyle name="20% - Accent2 2 6 2 3 6" xfId="4094"/>
    <cellStyle name="20% - Accent2 2 6 2 3 7" xfId="4095"/>
    <cellStyle name="20% - Accent2 2 6 2 4" xfId="4096"/>
    <cellStyle name="20% - Accent2 2 6 2 4 2" xfId="4097"/>
    <cellStyle name="20% - Accent2 2 6 2 4 2 2" xfId="4098"/>
    <cellStyle name="20% - Accent2 2 6 2 4 3" xfId="4099"/>
    <cellStyle name="20% - Accent2 2 6 2 4 3 2" xfId="4100"/>
    <cellStyle name="20% - Accent2 2 6 2 4 4" xfId="4101"/>
    <cellStyle name="20% - Accent2 2 6 2 4 5" xfId="4102"/>
    <cellStyle name="20% - Accent2 2 6 2 4 6" xfId="4103"/>
    <cellStyle name="20% - Accent2 2 6 2 4 7" xfId="4104"/>
    <cellStyle name="20% - Accent2 2 6 2 5" xfId="4105"/>
    <cellStyle name="20% - Accent2 2 6 2 5 2" xfId="4106"/>
    <cellStyle name="20% - Accent2 2 6 2 5 2 2" xfId="4107"/>
    <cellStyle name="20% - Accent2 2 6 2 5 3" xfId="4108"/>
    <cellStyle name="20% - Accent2 2 6 2 5 3 2" xfId="4109"/>
    <cellStyle name="20% - Accent2 2 6 2 5 4" xfId="4110"/>
    <cellStyle name="20% - Accent2 2 6 2 5 5" xfId="4111"/>
    <cellStyle name="20% - Accent2 2 6 2 5 6" xfId="4112"/>
    <cellStyle name="20% - Accent2 2 6 2 5 7" xfId="4113"/>
    <cellStyle name="20% - Accent2 2 6 2 6" xfId="4114"/>
    <cellStyle name="20% - Accent2 2 6 2 6 2" xfId="4115"/>
    <cellStyle name="20% - Accent2 2 6 2 7" xfId="4116"/>
    <cellStyle name="20% - Accent2 2 6 2 7 2" xfId="4117"/>
    <cellStyle name="20% - Accent2 2 6 2 8" xfId="4118"/>
    <cellStyle name="20% - Accent2 2 6 2 9" xfId="4119"/>
    <cellStyle name="20% - Accent2 2 6 3" xfId="4120"/>
    <cellStyle name="20% - Accent2 2 6 3 10" xfId="4121"/>
    <cellStyle name="20% - Accent2 2 6 3 11" xfId="4122"/>
    <cellStyle name="20% - Accent2 2 6 3 2" xfId="4123"/>
    <cellStyle name="20% - Accent2 2 6 3 2 10" xfId="4124"/>
    <cellStyle name="20% - Accent2 2 6 3 2 2" xfId="4125"/>
    <cellStyle name="20% - Accent2 2 6 3 2 2 2" xfId="4126"/>
    <cellStyle name="20% - Accent2 2 6 3 2 2 2 2" xfId="4127"/>
    <cellStyle name="20% - Accent2 2 6 3 2 2 3" xfId="4128"/>
    <cellStyle name="20% - Accent2 2 6 3 2 2 3 2" xfId="4129"/>
    <cellStyle name="20% - Accent2 2 6 3 2 2 4" xfId="4130"/>
    <cellStyle name="20% - Accent2 2 6 3 2 2 5" xfId="4131"/>
    <cellStyle name="20% - Accent2 2 6 3 2 2 6" xfId="4132"/>
    <cellStyle name="20% - Accent2 2 6 3 2 2 7" xfId="4133"/>
    <cellStyle name="20% - Accent2 2 6 3 2 3" xfId="4134"/>
    <cellStyle name="20% - Accent2 2 6 3 2 3 2" xfId="4135"/>
    <cellStyle name="20% - Accent2 2 6 3 2 3 2 2" xfId="4136"/>
    <cellStyle name="20% - Accent2 2 6 3 2 3 3" xfId="4137"/>
    <cellStyle name="20% - Accent2 2 6 3 2 3 3 2" xfId="4138"/>
    <cellStyle name="20% - Accent2 2 6 3 2 3 4" xfId="4139"/>
    <cellStyle name="20% - Accent2 2 6 3 2 3 5" xfId="4140"/>
    <cellStyle name="20% - Accent2 2 6 3 2 3 6" xfId="4141"/>
    <cellStyle name="20% - Accent2 2 6 3 2 3 7" xfId="4142"/>
    <cellStyle name="20% - Accent2 2 6 3 2 4" xfId="4143"/>
    <cellStyle name="20% - Accent2 2 6 3 2 4 2" xfId="4144"/>
    <cellStyle name="20% - Accent2 2 6 3 2 4 2 2" xfId="4145"/>
    <cellStyle name="20% - Accent2 2 6 3 2 4 3" xfId="4146"/>
    <cellStyle name="20% - Accent2 2 6 3 2 4 3 2" xfId="4147"/>
    <cellStyle name="20% - Accent2 2 6 3 2 4 4" xfId="4148"/>
    <cellStyle name="20% - Accent2 2 6 3 2 4 5" xfId="4149"/>
    <cellStyle name="20% - Accent2 2 6 3 2 4 6" xfId="4150"/>
    <cellStyle name="20% - Accent2 2 6 3 2 4 7" xfId="4151"/>
    <cellStyle name="20% - Accent2 2 6 3 2 5" xfId="4152"/>
    <cellStyle name="20% - Accent2 2 6 3 2 5 2" xfId="4153"/>
    <cellStyle name="20% - Accent2 2 6 3 2 6" xfId="4154"/>
    <cellStyle name="20% - Accent2 2 6 3 2 6 2" xfId="4155"/>
    <cellStyle name="20% - Accent2 2 6 3 2 7" xfId="4156"/>
    <cellStyle name="20% - Accent2 2 6 3 2 8" xfId="4157"/>
    <cellStyle name="20% - Accent2 2 6 3 2 9" xfId="4158"/>
    <cellStyle name="20% - Accent2 2 6 3 3" xfId="4159"/>
    <cellStyle name="20% - Accent2 2 6 3 3 2" xfId="4160"/>
    <cellStyle name="20% - Accent2 2 6 3 3 2 2" xfId="4161"/>
    <cellStyle name="20% - Accent2 2 6 3 3 3" xfId="4162"/>
    <cellStyle name="20% - Accent2 2 6 3 3 3 2" xfId="4163"/>
    <cellStyle name="20% - Accent2 2 6 3 3 4" xfId="4164"/>
    <cellStyle name="20% - Accent2 2 6 3 3 5" xfId="4165"/>
    <cellStyle name="20% - Accent2 2 6 3 3 6" xfId="4166"/>
    <cellStyle name="20% - Accent2 2 6 3 3 7" xfId="4167"/>
    <cellStyle name="20% - Accent2 2 6 3 4" xfId="4168"/>
    <cellStyle name="20% - Accent2 2 6 3 4 2" xfId="4169"/>
    <cellStyle name="20% - Accent2 2 6 3 4 2 2" xfId="4170"/>
    <cellStyle name="20% - Accent2 2 6 3 4 3" xfId="4171"/>
    <cellStyle name="20% - Accent2 2 6 3 4 3 2" xfId="4172"/>
    <cellStyle name="20% - Accent2 2 6 3 4 4" xfId="4173"/>
    <cellStyle name="20% - Accent2 2 6 3 4 5" xfId="4174"/>
    <cellStyle name="20% - Accent2 2 6 3 4 6" xfId="4175"/>
    <cellStyle name="20% - Accent2 2 6 3 4 7" xfId="4176"/>
    <cellStyle name="20% - Accent2 2 6 3 5" xfId="4177"/>
    <cellStyle name="20% - Accent2 2 6 3 5 2" xfId="4178"/>
    <cellStyle name="20% - Accent2 2 6 3 5 2 2" xfId="4179"/>
    <cellStyle name="20% - Accent2 2 6 3 5 3" xfId="4180"/>
    <cellStyle name="20% - Accent2 2 6 3 5 3 2" xfId="4181"/>
    <cellStyle name="20% - Accent2 2 6 3 5 4" xfId="4182"/>
    <cellStyle name="20% - Accent2 2 6 3 5 5" xfId="4183"/>
    <cellStyle name="20% - Accent2 2 6 3 5 6" xfId="4184"/>
    <cellStyle name="20% - Accent2 2 6 3 5 7" xfId="4185"/>
    <cellStyle name="20% - Accent2 2 6 3 6" xfId="4186"/>
    <cellStyle name="20% - Accent2 2 6 3 6 2" xfId="4187"/>
    <cellStyle name="20% - Accent2 2 6 3 7" xfId="4188"/>
    <cellStyle name="20% - Accent2 2 6 3 7 2" xfId="4189"/>
    <cellStyle name="20% - Accent2 2 6 3 8" xfId="4190"/>
    <cellStyle name="20% - Accent2 2 6 3 9" xfId="4191"/>
    <cellStyle name="20% - Accent2 2 6 4" xfId="4192"/>
    <cellStyle name="20% - Accent2 2 6 4 10" xfId="4193"/>
    <cellStyle name="20% - Accent2 2 6 4 2" xfId="4194"/>
    <cellStyle name="20% - Accent2 2 6 4 2 2" xfId="4195"/>
    <cellStyle name="20% - Accent2 2 6 4 2 2 2" xfId="4196"/>
    <cellStyle name="20% - Accent2 2 6 4 2 3" xfId="4197"/>
    <cellStyle name="20% - Accent2 2 6 4 2 3 2" xfId="4198"/>
    <cellStyle name="20% - Accent2 2 6 4 2 4" xfId="4199"/>
    <cellStyle name="20% - Accent2 2 6 4 2 5" xfId="4200"/>
    <cellStyle name="20% - Accent2 2 6 4 2 6" xfId="4201"/>
    <cellStyle name="20% - Accent2 2 6 4 2 7" xfId="4202"/>
    <cellStyle name="20% - Accent2 2 6 4 3" xfId="4203"/>
    <cellStyle name="20% - Accent2 2 6 4 3 2" xfId="4204"/>
    <cellStyle name="20% - Accent2 2 6 4 3 2 2" xfId="4205"/>
    <cellStyle name="20% - Accent2 2 6 4 3 3" xfId="4206"/>
    <cellStyle name="20% - Accent2 2 6 4 3 3 2" xfId="4207"/>
    <cellStyle name="20% - Accent2 2 6 4 3 4" xfId="4208"/>
    <cellStyle name="20% - Accent2 2 6 4 3 5" xfId="4209"/>
    <cellStyle name="20% - Accent2 2 6 4 3 6" xfId="4210"/>
    <cellStyle name="20% - Accent2 2 6 4 3 7" xfId="4211"/>
    <cellStyle name="20% - Accent2 2 6 4 4" xfId="4212"/>
    <cellStyle name="20% - Accent2 2 6 4 4 2" xfId="4213"/>
    <cellStyle name="20% - Accent2 2 6 4 4 2 2" xfId="4214"/>
    <cellStyle name="20% - Accent2 2 6 4 4 3" xfId="4215"/>
    <cellStyle name="20% - Accent2 2 6 4 4 3 2" xfId="4216"/>
    <cellStyle name="20% - Accent2 2 6 4 4 4" xfId="4217"/>
    <cellStyle name="20% - Accent2 2 6 4 4 5" xfId="4218"/>
    <cellStyle name="20% - Accent2 2 6 4 4 6" xfId="4219"/>
    <cellStyle name="20% - Accent2 2 6 4 4 7" xfId="4220"/>
    <cellStyle name="20% - Accent2 2 6 4 5" xfId="4221"/>
    <cellStyle name="20% - Accent2 2 6 4 5 2" xfId="4222"/>
    <cellStyle name="20% - Accent2 2 6 4 6" xfId="4223"/>
    <cellStyle name="20% - Accent2 2 6 4 6 2" xfId="4224"/>
    <cellStyle name="20% - Accent2 2 6 4 7" xfId="4225"/>
    <cellStyle name="20% - Accent2 2 6 4 8" xfId="4226"/>
    <cellStyle name="20% - Accent2 2 6 4 9" xfId="4227"/>
    <cellStyle name="20% - Accent2 2 6 5" xfId="4228"/>
    <cellStyle name="20% - Accent2 2 6 5 2" xfId="4229"/>
    <cellStyle name="20% - Accent2 2 6 5 2 2" xfId="4230"/>
    <cellStyle name="20% - Accent2 2 6 5 3" xfId="4231"/>
    <cellStyle name="20% - Accent2 2 6 5 3 2" xfId="4232"/>
    <cellStyle name="20% - Accent2 2 6 5 4" xfId="4233"/>
    <cellStyle name="20% - Accent2 2 6 5 5" xfId="4234"/>
    <cellStyle name="20% - Accent2 2 6 5 6" xfId="4235"/>
    <cellStyle name="20% - Accent2 2 6 5 7" xfId="4236"/>
    <cellStyle name="20% - Accent2 2 6 6" xfId="4237"/>
    <cellStyle name="20% - Accent2 2 6 6 2" xfId="4238"/>
    <cellStyle name="20% - Accent2 2 6 6 2 2" xfId="4239"/>
    <cellStyle name="20% - Accent2 2 6 6 3" xfId="4240"/>
    <cellStyle name="20% - Accent2 2 6 6 3 2" xfId="4241"/>
    <cellStyle name="20% - Accent2 2 6 6 4" xfId="4242"/>
    <cellStyle name="20% - Accent2 2 6 6 5" xfId="4243"/>
    <cellStyle name="20% - Accent2 2 6 6 6" xfId="4244"/>
    <cellStyle name="20% - Accent2 2 6 6 7" xfId="4245"/>
    <cellStyle name="20% - Accent2 2 6 7" xfId="4246"/>
    <cellStyle name="20% - Accent2 2 6 7 2" xfId="4247"/>
    <cellStyle name="20% - Accent2 2 6 7 2 2" xfId="4248"/>
    <cellStyle name="20% - Accent2 2 6 7 3" xfId="4249"/>
    <cellStyle name="20% - Accent2 2 6 7 3 2" xfId="4250"/>
    <cellStyle name="20% - Accent2 2 6 7 4" xfId="4251"/>
    <cellStyle name="20% - Accent2 2 6 7 5" xfId="4252"/>
    <cellStyle name="20% - Accent2 2 6 7 6" xfId="4253"/>
    <cellStyle name="20% - Accent2 2 6 7 7" xfId="4254"/>
    <cellStyle name="20% - Accent2 2 6 8" xfId="4255"/>
    <cellStyle name="20% - Accent2 2 6 8 2" xfId="4256"/>
    <cellStyle name="20% - Accent2 2 6 9" xfId="4257"/>
    <cellStyle name="20% - Accent2 2 6 9 2" xfId="4258"/>
    <cellStyle name="20% - Accent2 2 7" xfId="4259"/>
    <cellStyle name="20% - Accent2 2 7 10" xfId="4260"/>
    <cellStyle name="20% - Accent2 2 7 11" xfId="4261"/>
    <cellStyle name="20% - Accent2 2 7 2" xfId="4262"/>
    <cellStyle name="20% - Accent2 2 7 2 10" xfId="4263"/>
    <cellStyle name="20% - Accent2 2 7 2 2" xfId="4264"/>
    <cellStyle name="20% - Accent2 2 7 2 2 2" xfId="4265"/>
    <cellStyle name="20% - Accent2 2 7 2 2 2 2" xfId="4266"/>
    <cellStyle name="20% - Accent2 2 7 2 2 3" xfId="4267"/>
    <cellStyle name="20% - Accent2 2 7 2 2 3 2" xfId="4268"/>
    <cellStyle name="20% - Accent2 2 7 2 2 4" xfId="4269"/>
    <cellStyle name="20% - Accent2 2 7 2 2 5" xfId="4270"/>
    <cellStyle name="20% - Accent2 2 7 2 2 6" xfId="4271"/>
    <cellStyle name="20% - Accent2 2 7 2 2 7" xfId="4272"/>
    <cellStyle name="20% - Accent2 2 7 2 3" xfId="4273"/>
    <cellStyle name="20% - Accent2 2 7 2 3 2" xfId="4274"/>
    <cellStyle name="20% - Accent2 2 7 2 3 2 2" xfId="4275"/>
    <cellStyle name="20% - Accent2 2 7 2 3 3" xfId="4276"/>
    <cellStyle name="20% - Accent2 2 7 2 3 3 2" xfId="4277"/>
    <cellStyle name="20% - Accent2 2 7 2 3 4" xfId="4278"/>
    <cellStyle name="20% - Accent2 2 7 2 3 5" xfId="4279"/>
    <cellStyle name="20% - Accent2 2 7 2 3 6" xfId="4280"/>
    <cellStyle name="20% - Accent2 2 7 2 3 7" xfId="4281"/>
    <cellStyle name="20% - Accent2 2 7 2 4" xfId="4282"/>
    <cellStyle name="20% - Accent2 2 7 2 4 2" xfId="4283"/>
    <cellStyle name="20% - Accent2 2 7 2 4 2 2" xfId="4284"/>
    <cellStyle name="20% - Accent2 2 7 2 4 3" xfId="4285"/>
    <cellStyle name="20% - Accent2 2 7 2 4 3 2" xfId="4286"/>
    <cellStyle name="20% - Accent2 2 7 2 4 4" xfId="4287"/>
    <cellStyle name="20% - Accent2 2 7 2 4 5" xfId="4288"/>
    <cellStyle name="20% - Accent2 2 7 2 4 6" xfId="4289"/>
    <cellStyle name="20% - Accent2 2 7 2 4 7" xfId="4290"/>
    <cellStyle name="20% - Accent2 2 7 2 5" xfId="4291"/>
    <cellStyle name="20% - Accent2 2 7 2 5 2" xfId="4292"/>
    <cellStyle name="20% - Accent2 2 7 2 6" xfId="4293"/>
    <cellStyle name="20% - Accent2 2 7 2 6 2" xfId="4294"/>
    <cellStyle name="20% - Accent2 2 7 2 7" xfId="4295"/>
    <cellStyle name="20% - Accent2 2 7 2 8" xfId="4296"/>
    <cellStyle name="20% - Accent2 2 7 2 9" xfId="4297"/>
    <cellStyle name="20% - Accent2 2 7 3" xfId="4298"/>
    <cellStyle name="20% - Accent2 2 7 3 2" xfId="4299"/>
    <cellStyle name="20% - Accent2 2 7 3 2 2" xfId="4300"/>
    <cellStyle name="20% - Accent2 2 7 3 3" xfId="4301"/>
    <cellStyle name="20% - Accent2 2 7 3 3 2" xfId="4302"/>
    <cellStyle name="20% - Accent2 2 7 3 4" xfId="4303"/>
    <cellStyle name="20% - Accent2 2 7 3 5" xfId="4304"/>
    <cellStyle name="20% - Accent2 2 7 3 6" xfId="4305"/>
    <cellStyle name="20% - Accent2 2 7 3 7" xfId="4306"/>
    <cellStyle name="20% - Accent2 2 7 4" xfId="4307"/>
    <cellStyle name="20% - Accent2 2 7 4 2" xfId="4308"/>
    <cellStyle name="20% - Accent2 2 7 4 2 2" xfId="4309"/>
    <cellStyle name="20% - Accent2 2 7 4 3" xfId="4310"/>
    <cellStyle name="20% - Accent2 2 7 4 3 2" xfId="4311"/>
    <cellStyle name="20% - Accent2 2 7 4 4" xfId="4312"/>
    <cellStyle name="20% - Accent2 2 7 4 5" xfId="4313"/>
    <cellStyle name="20% - Accent2 2 7 4 6" xfId="4314"/>
    <cellStyle name="20% - Accent2 2 7 4 7" xfId="4315"/>
    <cellStyle name="20% - Accent2 2 7 5" xfId="4316"/>
    <cellStyle name="20% - Accent2 2 7 5 2" xfId="4317"/>
    <cellStyle name="20% - Accent2 2 7 5 2 2" xfId="4318"/>
    <cellStyle name="20% - Accent2 2 7 5 3" xfId="4319"/>
    <cellStyle name="20% - Accent2 2 7 5 3 2" xfId="4320"/>
    <cellStyle name="20% - Accent2 2 7 5 4" xfId="4321"/>
    <cellStyle name="20% - Accent2 2 7 5 5" xfId="4322"/>
    <cellStyle name="20% - Accent2 2 7 5 6" xfId="4323"/>
    <cellStyle name="20% - Accent2 2 7 5 7" xfId="4324"/>
    <cellStyle name="20% - Accent2 2 7 6" xfId="4325"/>
    <cellStyle name="20% - Accent2 2 7 6 2" xfId="4326"/>
    <cellStyle name="20% - Accent2 2 7 7" xfId="4327"/>
    <cellStyle name="20% - Accent2 2 7 7 2" xfId="4328"/>
    <cellStyle name="20% - Accent2 2 7 8" xfId="4329"/>
    <cellStyle name="20% - Accent2 2 7 9" xfId="4330"/>
    <cellStyle name="20% - Accent2 2 8" xfId="4331"/>
    <cellStyle name="20% - Accent2 2 8 10" xfId="4332"/>
    <cellStyle name="20% - Accent2 2 8 11" xfId="4333"/>
    <cellStyle name="20% - Accent2 2 8 2" xfId="4334"/>
    <cellStyle name="20% - Accent2 2 8 2 10" xfId="4335"/>
    <cellStyle name="20% - Accent2 2 8 2 2" xfId="4336"/>
    <cellStyle name="20% - Accent2 2 8 2 2 2" xfId="4337"/>
    <cellStyle name="20% - Accent2 2 8 2 2 2 2" xfId="4338"/>
    <cellStyle name="20% - Accent2 2 8 2 2 3" xfId="4339"/>
    <cellStyle name="20% - Accent2 2 8 2 2 3 2" xfId="4340"/>
    <cellStyle name="20% - Accent2 2 8 2 2 4" xfId="4341"/>
    <cellStyle name="20% - Accent2 2 8 2 2 5" xfId="4342"/>
    <cellStyle name="20% - Accent2 2 8 2 2 6" xfId="4343"/>
    <cellStyle name="20% - Accent2 2 8 2 2 7" xfId="4344"/>
    <cellStyle name="20% - Accent2 2 8 2 3" xfId="4345"/>
    <cellStyle name="20% - Accent2 2 8 2 3 2" xfId="4346"/>
    <cellStyle name="20% - Accent2 2 8 2 3 2 2" xfId="4347"/>
    <cellStyle name="20% - Accent2 2 8 2 3 3" xfId="4348"/>
    <cellStyle name="20% - Accent2 2 8 2 3 3 2" xfId="4349"/>
    <cellStyle name="20% - Accent2 2 8 2 3 4" xfId="4350"/>
    <cellStyle name="20% - Accent2 2 8 2 3 5" xfId="4351"/>
    <cellStyle name="20% - Accent2 2 8 2 3 6" xfId="4352"/>
    <cellStyle name="20% - Accent2 2 8 2 3 7" xfId="4353"/>
    <cellStyle name="20% - Accent2 2 8 2 4" xfId="4354"/>
    <cellStyle name="20% - Accent2 2 8 2 4 2" xfId="4355"/>
    <cellStyle name="20% - Accent2 2 8 2 4 2 2" xfId="4356"/>
    <cellStyle name="20% - Accent2 2 8 2 4 3" xfId="4357"/>
    <cellStyle name="20% - Accent2 2 8 2 4 3 2" xfId="4358"/>
    <cellStyle name="20% - Accent2 2 8 2 4 4" xfId="4359"/>
    <cellStyle name="20% - Accent2 2 8 2 4 5" xfId="4360"/>
    <cellStyle name="20% - Accent2 2 8 2 4 6" xfId="4361"/>
    <cellStyle name="20% - Accent2 2 8 2 4 7" xfId="4362"/>
    <cellStyle name="20% - Accent2 2 8 2 5" xfId="4363"/>
    <cellStyle name="20% - Accent2 2 8 2 5 2" xfId="4364"/>
    <cellStyle name="20% - Accent2 2 8 2 6" xfId="4365"/>
    <cellStyle name="20% - Accent2 2 8 2 6 2" xfId="4366"/>
    <cellStyle name="20% - Accent2 2 8 2 7" xfId="4367"/>
    <cellStyle name="20% - Accent2 2 8 2 8" xfId="4368"/>
    <cellStyle name="20% - Accent2 2 8 2 9" xfId="4369"/>
    <cellStyle name="20% - Accent2 2 8 3" xfId="4370"/>
    <cellStyle name="20% - Accent2 2 8 3 2" xfId="4371"/>
    <cellStyle name="20% - Accent2 2 8 3 2 2" xfId="4372"/>
    <cellStyle name="20% - Accent2 2 8 3 3" xfId="4373"/>
    <cellStyle name="20% - Accent2 2 8 3 3 2" xfId="4374"/>
    <cellStyle name="20% - Accent2 2 8 3 4" xfId="4375"/>
    <cellStyle name="20% - Accent2 2 8 3 5" xfId="4376"/>
    <cellStyle name="20% - Accent2 2 8 3 6" xfId="4377"/>
    <cellStyle name="20% - Accent2 2 8 3 7" xfId="4378"/>
    <cellStyle name="20% - Accent2 2 8 4" xfId="4379"/>
    <cellStyle name="20% - Accent2 2 8 4 2" xfId="4380"/>
    <cellStyle name="20% - Accent2 2 8 4 2 2" xfId="4381"/>
    <cellStyle name="20% - Accent2 2 8 4 3" xfId="4382"/>
    <cellStyle name="20% - Accent2 2 8 4 3 2" xfId="4383"/>
    <cellStyle name="20% - Accent2 2 8 4 4" xfId="4384"/>
    <cellStyle name="20% - Accent2 2 8 4 5" xfId="4385"/>
    <cellStyle name="20% - Accent2 2 8 4 6" xfId="4386"/>
    <cellStyle name="20% - Accent2 2 8 4 7" xfId="4387"/>
    <cellStyle name="20% - Accent2 2 8 5" xfId="4388"/>
    <cellStyle name="20% - Accent2 2 8 5 2" xfId="4389"/>
    <cellStyle name="20% - Accent2 2 8 5 2 2" xfId="4390"/>
    <cellStyle name="20% - Accent2 2 8 5 3" xfId="4391"/>
    <cellStyle name="20% - Accent2 2 8 5 3 2" xfId="4392"/>
    <cellStyle name="20% - Accent2 2 8 5 4" xfId="4393"/>
    <cellStyle name="20% - Accent2 2 8 5 5" xfId="4394"/>
    <cellStyle name="20% - Accent2 2 8 5 6" xfId="4395"/>
    <cellStyle name="20% - Accent2 2 8 5 7" xfId="4396"/>
    <cellStyle name="20% - Accent2 2 8 6" xfId="4397"/>
    <cellStyle name="20% - Accent2 2 8 6 2" xfId="4398"/>
    <cellStyle name="20% - Accent2 2 8 7" xfId="4399"/>
    <cellStyle name="20% - Accent2 2 8 7 2" xfId="4400"/>
    <cellStyle name="20% - Accent2 2 8 8" xfId="4401"/>
    <cellStyle name="20% - Accent2 2 8 9" xfId="4402"/>
    <cellStyle name="20% - Accent2 2 9" xfId="4403"/>
    <cellStyle name="20% - Accent2 2 9 10" xfId="4404"/>
    <cellStyle name="20% - Accent2 2 9 2" xfId="4405"/>
    <cellStyle name="20% - Accent2 2 9 2 2" xfId="4406"/>
    <cellStyle name="20% - Accent2 2 9 2 2 2" xfId="4407"/>
    <cellStyle name="20% - Accent2 2 9 2 3" xfId="4408"/>
    <cellStyle name="20% - Accent2 2 9 2 3 2" xfId="4409"/>
    <cellStyle name="20% - Accent2 2 9 2 4" xfId="4410"/>
    <cellStyle name="20% - Accent2 2 9 2 5" xfId="4411"/>
    <cellStyle name="20% - Accent2 2 9 2 6" xfId="4412"/>
    <cellStyle name="20% - Accent2 2 9 2 7" xfId="4413"/>
    <cellStyle name="20% - Accent2 2 9 3" xfId="4414"/>
    <cellStyle name="20% - Accent2 2 9 3 2" xfId="4415"/>
    <cellStyle name="20% - Accent2 2 9 3 2 2" xfId="4416"/>
    <cellStyle name="20% - Accent2 2 9 3 3" xfId="4417"/>
    <cellStyle name="20% - Accent2 2 9 3 3 2" xfId="4418"/>
    <cellStyle name="20% - Accent2 2 9 3 4" xfId="4419"/>
    <cellStyle name="20% - Accent2 2 9 3 5" xfId="4420"/>
    <cellStyle name="20% - Accent2 2 9 3 6" xfId="4421"/>
    <cellStyle name="20% - Accent2 2 9 3 7" xfId="4422"/>
    <cellStyle name="20% - Accent2 2 9 4" xfId="4423"/>
    <cellStyle name="20% - Accent2 2 9 4 2" xfId="4424"/>
    <cellStyle name="20% - Accent2 2 9 4 2 2" xfId="4425"/>
    <cellStyle name="20% - Accent2 2 9 4 3" xfId="4426"/>
    <cellStyle name="20% - Accent2 2 9 4 3 2" xfId="4427"/>
    <cellStyle name="20% - Accent2 2 9 4 4" xfId="4428"/>
    <cellStyle name="20% - Accent2 2 9 4 5" xfId="4429"/>
    <cellStyle name="20% - Accent2 2 9 4 6" xfId="4430"/>
    <cellStyle name="20% - Accent2 2 9 4 7" xfId="4431"/>
    <cellStyle name="20% - Accent2 2 9 5" xfId="4432"/>
    <cellStyle name="20% - Accent2 2 9 5 2" xfId="4433"/>
    <cellStyle name="20% - Accent2 2 9 6" xfId="4434"/>
    <cellStyle name="20% - Accent2 2 9 6 2" xfId="4435"/>
    <cellStyle name="20% - Accent2 2 9 7" xfId="4436"/>
    <cellStyle name="20% - Accent2 2 9 8" xfId="4437"/>
    <cellStyle name="20% - Accent2 2 9 9" xfId="4438"/>
    <cellStyle name="20% - Accent2 3" xfId="278"/>
    <cellStyle name="20% - Accent2 3 10" xfId="4439"/>
    <cellStyle name="20% - Accent2 3 10 2" xfId="4440"/>
    <cellStyle name="20% - Accent2 3 10 2 2" xfId="4441"/>
    <cellStyle name="20% - Accent2 3 10 3" xfId="4442"/>
    <cellStyle name="20% - Accent2 3 10 3 2" xfId="4443"/>
    <cellStyle name="20% - Accent2 3 10 4" xfId="4444"/>
    <cellStyle name="20% - Accent2 3 10 5" xfId="4445"/>
    <cellStyle name="20% - Accent2 3 10 6" xfId="4446"/>
    <cellStyle name="20% - Accent2 3 10 7" xfId="4447"/>
    <cellStyle name="20% - Accent2 3 11" xfId="4448"/>
    <cellStyle name="20% - Accent2 3 11 2" xfId="4449"/>
    <cellStyle name="20% - Accent2 3 11 2 2" xfId="4450"/>
    <cellStyle name="20% - Accent2 3 11 3" xfId="4451"/>
    <cellStyle name="20% - Accent2 3 11 3 2" xfId="4452"/>
    <cellStyle name="20% - Accent2 3 11 4" xfId="4453"/>
    <cellStyle name="20% - Accent2 3 11 5" xfId="4454"/>
    <cellStyle name="20% - Accent2 3 11 6" xfId="4455"/>
    <cellStyle name="20% - Accent2 3 11 7" xfId="4456"/>
    <cellStyle name="20% - Accent2 3 12" xfId="4457"/>
    <cellStyle name="20% - Accent2 3 12 2" xfId="4458"/>
    <cellStyle name="20% - Accent2 3 12 2 2" xfId="4459"/>
    <cellStyle name="20% - Accent2 3 12 3" xfId="4460"/>
    <cellStyle name="20% - Accent2 3 12 3 2" xfId="4461"/>
    <cellStyle name="20% - Accent2 3 12 4" xfId="4462"/>
    <cellStyle name="20% - Accent2 3 12 5" xfId="4463"/>
    <cellStyle name="20% - Accent2 3 12 6" xfId="4464"/>
    <cellStyle name="20% - Accent2 3 12 7" xfId="4465"/>
    <cellStyle name="20% - Accent2 3 13" xfId="4466"/>
    <cellStyle name="20% - Accent2 3 13 2" xfId="4467"/>
    <cellStyle name="20% - Accent2 3 14" xfId="4468"/>
    <cellStyle name="20% - Accent2 3 14 2" xfId="4469"/>
    <cellStyle name="20% - Accent2 3 15" xfId="4470"/>
    <cellStyle name="20% - Accent2 3 16" xfId="4471"/>
    <cellStyle name="20% - Accent2 3 17" xfId="4472"/>
    <cellStyle name="20% - Accent2 3 18" xfId="4473"/>
    <cellStyle name="20% - Accent2 3 2" xfId="4474"/>
    <cellStyle name="20% - Accent2 3 2 10" xfId="4475"/>
    <cellStyle name="20% - Accent2 3 2 11" xfId="4476"/>
    <cellStyle name="20% - Accent2 3 2 12" xfId="4477"/>
    <cellStyle name="20% - Accent2 3 2 13" xfId="4478"/>
    <cellStyle name="20% - Accent2 3 2 2" xfId="4479"/>
    <cellStyle name="20% - Accent2 3 2 2 10" xfId="4480"/>
    <cellStyle name="20% - Accent2 3 2 2 11" xfId="4481"/>
    <cellStyle name="20% - Accent2 3 2 2 2" xfId="4482"/>
    <cellStyle name="20% - Accent2 3 2 2 2 10" xfId="4483"/>
    <cellStyle name="20% - Accent2 3 2 2 2 2" xfId="4484"/>
    <cellStyle name="20% - Accent2 3 2 2 2 2 2" xfId="4485"/>
    <cellStyle name="20% - Accent2 3 2 2 2 2 2 2" xfId="4486"/>
    <cellStyle name="20% - Accent2 3 2 2 2 2 3" xfId="4487"/>
    <cellStyle name="20% - Accent2 3 2 2 2 2 3 2" xfId="4488"/>
    <cellStyle name="20% - Accent2 3 2 2 2 2 4" xfId="4489"/>
    <cellStyle name="20% - Accent2 3 2 2 2 2 5" xfId="4490"/>
    <cellStyle name="20% - Accent2 3 2 2 2 2 6" xfId="4491"/>
    <cellStyle name="20% - Accent2 3 2 2 2 2 7" xfId="4492"/>
    <cellStyle name="20% - Accent2 3 2 2 2 3" xfId="4493"/>
    <cellStyle name="20% - Accent2 3 2 2 2 3 2" xfId="4494"/>
    <cellStyle name="20% - Accent2 3 2 2 2 3 2 2" xfId="4495"/>
    <cellStyle name="20% - Accent2 3 2 2 2 3 3" xfId="4496"/>
    <cellStyle name="20% - Accent2 3 2 2 2 3 3 2" xfId="4497"/>
    <cellStyle name="20% - Accent2 3 2 2 2 3 4" xfId="4498"/>
    <cellStyle name="20% - Accent2 3 2 2 2 3 5" xfId="4499"/>
    <cellStyle name="20% - Accent2 3 2 2 2 3 6" xfId="4500"/>
    <cellStyle name="20% - Accent2 3 2 2 2 3 7" xfId="4501"/>
    <cellStyle name="20% - Accent2 3 2 2 2 4" xfId="4502"/>
    <cellStyle name="20% - Accent2 3 2 2 2 4 2" xfId="4503"/>
    <cellStyle name="20% - Accent2 3 2 2 2 4 2 2" xfId="4504"/>
    <cellStyle name="20% - Accent2 3 2 2 2 4 3" xfId="4505"/>
    <cellStyle name="20% - Accent2 3 2 2 2 4 3 2" xfId="4506"/>
    <cellStyle name="20% - Accent2 3 2 2 2 4 4" xfId="4507"/>
    <cellStyle name="20% - Accent2 3 2 2 2 4 5" xfId="4508"/>
    <cellStyle name="20% - Accent2 3 2 2 2 4 6" xfId="4509"/>
    <cellStyle name="20% - Accent2 3 2 2 2 4 7" xfId="4510"/>
    <cellStyle name="20% - Accent2 3 2 2 2 5" xfId="4511"/>
    <cellStyle name="20% - Accent2 3 2 2 2 5 2" xfId="4512"/>
    <cellStyle name="20% - Accent2 3 2 2 2 6" xfId="4513"/>
    <cellStyle name="20% - Accent2 3 2 2 2 6 2" xfId="4514"/>
    <cellStyle name="20% - Accent2 3 2 2 2 7" xfId="4515"/>
    <cellStyle name="20% - Accent2 3 2 2 2 8" xfId="4516"/>
    <cellStyle name="20% - Accent2 3 2 2 2 9" xfId="4517"/>
    <cellStyle name="20% - Accent2 3 2 2 3" xfId="4518"/>
    <cellStyle name="20% - Accent2 3 2 2 3 2" xfId="4519"/>
    <cellStyle name="20% - Accent2 3 2 2 3 2 2" xfId="4520"/>
    <cellStyle name="20% - Accent2 3 2 2 3 3" xfId="4521"/>
    <cellStyle name="20% - Accent2 3 2 2 3 3 2" xfId="4522"/>
    <cellStyle name="20% - Accent2 3 2 2 3 4" xfId="4523"/>
    <cellStyle name="20% - Accent2 3 2 2 3 5" xfId="4524"/>
    <cellStyle name="20% - Accent2 3 2 2 3 6" xfId="4525"/>
    <cellStyle name="20% - Accent2 3 2 2 3 7" xfId="4526"/>
    <cellStyle name="20% - Accent2 3 2 2 4" xfId="4527"/>
    <cellStyle name="20% - Accent2 3 2 2 4 2" xfId="4528"/>
    <cellStyle name="20% - Accent2 3 2 2 4 2 2" xfId="4529"/>
    <cellStyle name="20% - Accent2 3 2 2 4 3" xfId="4530"/>
    <cellStyle name="20% - Accent2 3 2 2 4 3 2" xfId="4531"/>
    <cellStyle name="20% - Accent2 3 2 2 4 4" xfId="4532"/>
    <cellStyle name="20% - Accent2 3 2 2 4 5" xfId="4533"/>
    <cellStyle name="20% - Accent2 3 2 2 4 6" xfId="4534"/>
    <cellStyle name="20% - Accent2 3 2 2 4 7" xfId="4535"/>
    <cellStyle name="20% - Accent2 3 2 2 5" xfId="4536"/>
    <cellStyle name="20% - Accent2 3 2 2 5 2" xfId="4537"/>
    <cellStyle name="20% - Accent2 3 2 2 5 2 2" xfId="4538"/>
    <cellStyle name="20% - Accent2 3 2 2 5 3" xfId="4539"/>
    <cellStyle name="20% - Accent2 3 2 2 5 3 2" xfId="4540"/>
    <cellStyle name="20% - Accent2 3 2 2 5 4" xfId="4541"/>
    <cellStyle name="20% - Accent2 3 2 2 5 5" xfId="4542"/>
    <cellStyle name="20% - Accent2 3 2 2 5 6" xfId="4543"/>
    <cellStyle name="20% - Accent2 3 2 2 5 7" xfId="4544"/>
    <cellStyle name="20% - Accent2 3 2 2 6" xfId="4545"/>
    <cellStyle name="20% - Accent2 3 2 2 6 2" xfId="4546"/>
    <cellStyle name="20% - Accent2 3 2 2 7" xfId="4547"/>
    <cellStyle name="20% - Accent2 3 2 2 7 2" xfId="4548"/>
    <cellStyle name="20% - Accent2 3 2 2 8" xfId="4549"/>
    <cellStyle name="20% - Accent2 3 2 2 9" xfId="4550"/>
    <cellStyle name="20% - Accent2 3 2 3" xfId="4551"/>
    <cellStyle name="20% - Accent2 3 2 3 10" xfId="4552"/>
    <cellStyle name="20% - Accent2 3 2 3 11" xfId="4553"/>
    <cellStyle name="20% - Accent2 3 2 3 2" xfId="4554"/>
    <cellStyle name="20% - Accent2 3 2 3 2 10" xfId="4555"/>
    <cellStyle name="20% - Accent2 3 2 3 2 2" xfId="4556"/>
    <cellStyle name="20% - Accent2 3 2 3 2 2 2" xfId="4557"/>
    <cellStyle name="20% - Accent2 3 2 3 2 2 2 2" xfId="4558"/>
    <cellStyle name="20% - Accent2 3 2 3 2 2 3" xfId="4559"/>
    <cellStyle name="20% - Accent2 3 2 3 2 2 3 2" xfId="4560"/>
    <cellStyle name="20% - Accent2 3 2 3 2 2 4" xfId="4561"/>
    <cellStyle name="20% - Accent2 3 2 3 2 2 5" xfId="4562"/>
    <cellStyle name="20% - Accent2 3 2 3 2 2 6" xfId="4563"/>
    <cellStyle name="20% - Accent2 3 2 3 2 2 7" xfId="4564"/>
    <cellStyle name="20% - Accent2 3 2 3 2 3" xfId="4565"/>
    <cellStyle name="20% - Accent2 3 2 3 2 3 2" xfId="4566"/>
    <cellStyle name="20% - Accent2 3 2 3 2 3 2 2" xfId="4567"/>
    <cellStyle name="20% - Accent2 3 2 3 2 3 3" xfId="4568"/>
    <cellStyle name="20% - Accent2 3 2 3 2 3 3 2" xfId="4569"/>
    <cellStyle name="20% - Accent2 3 2 3 2 3 4" xfId="4570"/>
    <cellStyle name="20% - Accent2 3 2 3 2 3 5" xfId="4571"/>
    <cellStyle name="20% - Accent2 3 2 3 2 3 6" xfId="4572"/>
    <cellStyle name="20% - Accent2 3 2 3 2 3 7" xfId="4573"/>
    <cellStyle name="20% - Accent2 3 2 3 2 4" xfId="4574"/>
    <cellStyle name="20% - Accent2 3 2 3 2 4 2" xfId="4575"/>
    <cellStyle name="20% - Accent2 3 2 3 2 4 2 2" xfId="4576"/>
    <cellStyle name="20% - Accent2 3 2 3 2 4 3" xfId="4577"/>
    <cellStyle name="20% - Accent2 3 2 3 2 4 3 2" xfId="4578"/>
    <cellStyle name="20% - Accent2 3 2 3 2 4 4" xfId="4579"/>
    <cellStyle name="20% - Accent2 3 2 3 2 4 5" xfId="4580"/>
    <cellStyle name="20% - Accent2 3 2 3 2 4 6" xfId="4581"/>
    <cellStyle name="20% - Accent2 3 2 3 2 4 7" xfId="4582"/>
    <cellStyle name="20% - Accent2 3 2 3 2 5" xfId="4583"/>
    <cellStyle name="20% - Accent2 3 2 3 2 5 2" xfId="4584"/>
    <cellStyle name="20% - Accent2 3 2 3 2 6" xfId="4585"/>
    <cellStyle name="20% - Accent2 3 2 3 2 6 2" xfId="4586"/>
    <cellStyle name="20% - Accent2 3 2 3 2 7" xfId="4587"/>
    <cellStyle name="20% - Accent2 3 2 3 2 8" xfId="4588"/>
    <cellStyle name="20% - Accent2 3 2 3 2 9" xfId="4589"/>
    <cellStyle name="20% - Accent2 3 2 3 3" xfId="4590"/>
    <cellStyle name="20% - Accent2 3 2 3 3 2" xfId="4591"/>
    <cellStyle name="20% - Accent2 3 2 3 3 2 2" xfId="4592"/>
    <cellStyle name="20% - Accent2 3 2 3 3 3" xfId="4593"/>
    <cellStyle name="20% - Accent2 3 2 3 3 3 2" xfId="4594"/>
    <cellStyle name="20% - Accent2 3 2 3 3 4" xfId="4595"/>
    <cellStyle name="20% - Accent2 3 2 3 3 5" xfId="4596"/>
    <cellStyle name="20% - Accent2 3 2 3 3 6" xfId="4597"/>
    <cellStyle name="20% - Accent2 3 2 3 3 7" xfId="4598"/>
    <cellStyle name="20% - Accent2 3 2 3 4" xfId="4599"/>
    <cellStyle name="20% - Accent2 3 2 3 4 2" xfId="4600"/>
    <cellStyle name="20% - Accent2 3 2 3 4 2 2" xfId="4601"/>
    <cellStyle name="20% - Accent2 3 2 3 4 3" xfId="4602"/>
    <cellStyle name="20% - Accent2 3 2 3 4 3 2" xfId="4603"/>
    <cellStyle name="20% - Accent2 3 2 3 4 4" xfId="4604"/>
    <cellStyle name="20% - Accent2 3 2 3 4 5" xfId="4605"/>
    <cellStyle name="20% - Accent2 3 2 3 4 6" xfId="4606"/>
    <cellStyle name="20% - Accent2 3 2 3 4 7" xfId="4607"/>
    <cellStyle name="20% - Accent2 3 2 3 5" xfId="4608"/>
    <cellStyle name="20% - Accent2 3 2 3 5 2" xfId="4609"/>
    <cellStyle name="20% - Accent2 3 2 3 5 2 2" xfId="4610"/>
    <cellStyle name="20% - Accent2 3 2 3 5 3" xfId="4611"/>
    <cellStyle name="20% - Accent2 3 2 3 5 3 2" xfId="4612"/>
    <cellStyle name="20% - Accent2 3 2 3 5 4" xfId="4613"/>
    <cellStyle name="20% - Accent2 3 2 3 5 5" xfId="4614"/>
    <cellStyle name="20% - Accent2 3 2 3 5 6" xfId="4615"/>
    <cellStyle name="20% - Accent2 3 2 3 5 7" xfId="4616"/>
    <cellStyle name="20% - Accent2 3 2 3 6" xfId="4617"/>
    <cellStyle name="20% - Accent2 3 2 3 6 2" xfId="4618"/>
    <cellStyle name="20% - Accent2 3 2 3 7" xfId="4619"/>
    <cellStyle name="20% - Accent2 3 2 3 7 2" xfId="4620"/>
    <cellStyle name="20% - Accent2 3 2 3 8" xfId="4621"/>
    <cellStyle name="20% - Accent2 3 2 3 9" xfId="4622"/>
    <cellStyle name="20% - Accent2 3 2 4" xfId="4623"/>
    <cellStyle name="20% - Accent2 3 2 4 10" xfId="4624"/>
    <cellStyle name="20% - Accent2 3 2 4 2" xfId="4625"/>
    <cellStyle name="20% - Accent2 3 2 4 2 2" xfId="4626"/>
    <cellStyle name="20% - Accent2 3 2 4 2 2 2" xfId="4627"/>
    <cellStyle name="20% - Accent2 3 2 4 2 3" xfId="4628"/>
    <cellStyle name="20% - Accent2 3 2 4 2 3 2" xfId="4629"/>
    <cellStyle name="20% - Accent2 3 2 4 2 4" xfId="4630"/>
    <cellStyle name="20% - Accent2 3 2 4 2 5" xfId="4631"/>
    <cellStyle name="20% - Accent2 3 2 4 2 6" xfId="4632"/>
    <cellStyle name="20% - Accent2 3 2 4 2 7" xfId="4633"/>
    <cellStyle name="20% - Accent2 3 2 4 3" xfId="4634"/>
    <cellStyle name="20% - Accent2 3 2 4 3 2" xfId="4635"/>
    <cellStyle name="20% - Accent2 3 2 4 3 2 2" xfId="4636"/>
    <cellStyle name="20% - Accent2 3 2 4 3 3" xfId="4637"/>
    <cellStyle name="20% - Accent2 3 2 4 3 3 2" xfId="4638"/>
    <cellStyle name="20% - Accent2 3 2 4 3 4" xfId="4639"/>
    <cellStyle name="20% - Accent2 3 2 4 3 5" xfId="4640"/>
    <cellStyle name="20% - Accent2 3 2 4 3 6" xfId="4641"/>
    <cellStyle name="20% - Accent2 3 2 4 3 7" xfId="4642"/>
    <cellStyle name="20% - Accent2 3 2 4 4" xfId="4643"/>
    <cellStyle name="20% - Accent2 3 2 4 4 2" xfId="4644"/>
    <cellStyle name="20% - Accent2 3 2 4 4 2 2" xfId="4645"/>
    <cellStyle name="20% - Accent2 3 2 4 4 3" xfId="4646"/>
    <cellStyle name="20% - Accent2 3 2 4 4 3 2" xfId="4647"/>
    <cellStyle name="20% - Accent2 3 2 4 4 4" xfId="4648"/>
    <cellStyle name="20% - Accent2 3 2 4 4 5" xfId="4649"/>
    <cellStyle name="20% - Accent2 3 2 4 4 6" xfId="4650"/>
    <cellStyle name="20% - Accent2 3 2 4 4 7" xfId="4651"/>
    <cellStyle name="20% - Accent2 3 2 4 5" xfId="4652"/>
    <cellStyle name="20% - Accent2 3 2 4 5 2" xfId="4653"/>
    <cellStyle name="20% - Accent2 3 2 4 6" xfId="4654"/>
    <cellStyle name="20% - Accent2 3 2 4 6 2" xfId="4655"/>
    <cellStyle name="20% - Accent2 3 2 4 7" xfId="4656"/>
    <cellStyle name="20% - Accent2 3 2 4 8" xfId="4657"/>
    <cellStyle name="20% - Accent2 3 2 4 9" xfId="4658"/>
    <cellStyle name="20% - Accent2 3 2 5" xfId="4659"/>
    <cellStyle name="20% - Accent2 3 2 5 2" xfId="4660"/>
    <cellStyle name="20% - Accent2 3 2 5 2 2" xfId="4661"/>
    <cellStyle name="20% - Accent2 3 2 5 3" xfId="4662"/>
    <cellStyle name="20% - Accent2 3 2 5 3 2" xfId="4663"/>
    <cellStyle name="20% - Accent2 3 2 5 4" xfId="4664"/>
    <cellStyle name="20% - Accent2 3 2 5 5" xfId="4665"/>
    <cellStyle name="20% - Accent2 3 2 5 6" xfId="4666"/>
    <cellStyle name="20% - Accent2 3 2 5 7" xfId="4667"/>
    <cellStyle name="20% - Accent2 3 2 6" xfId="4668"/>
    <cellStyle name="20% - Accent2 3 2 6 2" xfId="4669"/>
    <cellStyle name="20% - Accent2 3 2 6 2 2" xfId="4670"/>
    <cellStyle name="20% - Accent2 3 2 6 3" xfId="4671"/>
    <cellStyle name="20% - Accent2 3 2 6 3 2" xfId="4672"/>
    <cellStyle name="20% - Accent2 3 2 6 4" xfId="4673"/>
    <cellStyle name="20% - Accent2 3 2 6 5" xfId="4674"/>
    <cellStyle name="20% - Accent2 3 2 6 6" xfId="4675"/>
    <cellStyle name="20% - Accent2 3 2 6 7" xfId="4676"/>
    <cellStyle name="20% - Accent2 3 2 7" xfId="4677"/>
    <cellStyle name="20% - Accent2 3 2 7 2" xfId="4678"/>
    <cellStyle name="20% - Accent2 3 2 7 2 2" xfId="4679"/>
    <cellStyle name="20% - Accent2 3 2 7 3" xfId="4680"/>
    <cellStyle name="20% - Accent2 3 2 7 3 2" xfId="4681"/>
    <cellStyle name="20% - Accent2 3 2 7 4" xfId="4682"/>
    <cellStyle name="20% - Accent2 3 2 7 5" xfId="4683"/>
    <cellStyle name="20% - Accent2 3 2 7 6" xfId="4684"/>
    <cellStyle name="20% - Accent2 3 2 7 7" xfId="4685"/>
    <cellStyle name="20% - Accent2 3 2 8" xfId="4686"/>
    <cellStyle name="20% - Accent2 3 2 8 2" xfId="4687"/>
    <cellStyle name="20% - Accent2 3 2 9" xfId="4688"/>
    <cellStyle name="20% - Accent2 3 2 9 2" xfId="4689"/>
    <cellStyle name="20% - Accent2 3 3" xfId="4690"/>
    <cellStyle name="20% - Accent2 3 3 10" xfId="4691"/>
    <cellStyle name="20% - Accent2 3 3 11" xfId="4692"/>
    <cellStyle name="20% - Accent2 3 3 12" xfId="4693"/>
    <cellStyle name="20% - Accent2 3 3 13" xfId="4694"/>
    <cellStyle name="20% - Accent2 3 3 2" xfId="4695"/>
    <cellStyle name="20% - Accent2 3 3 2 10" xfId="4696"/>
    <cellStyle name="20% - Accent2 3 3 2 11" xfId="4697"/>
    <cellStyle name="20% - Accent2 3 3 2 2" xfId="4698"/>
    <cellStyle name="20% - Accent2 3 3 2 2 10" xfId="4699"/>
    <cellStyle name="20% - Accent2 3 3 2 2 2" xfId="4700"/>
    <cellStyle name="20% - Accent2 3 3 2 2 2 2" xfId="4701"/>
    <cellStyle name="20% - Accent2 3 3 2 2 2 2 2" xfId="4702"/>
    <cellStyle name="20% - Accent2 3 3 2 2 2 3" xfId="4703"/>
    <cellStyle name="20% - Accent2 3 3 2 2 2 3 2" xfId="4704"/>
    <cellStyle name="20% - Accent2 3 3 2 2 2 4" xfId="4705"/>
    <cellStyle name="20% - Accent2 3 3 2 2 2 5" xfId="4706"/>
    <cellStyle name="20% - Accent2 3 3 2 2 2 6" xfId="4707"/>
    <cellStyle name="20% - Accent2 3 3 2 2 2 7" xfId="4708"/>
    <cellStyle name="20% - Accent2 3 3 2 2 3" xfId="4709"/>
    <cellStyle name="20% - Accent2 3 3 2 2 3 2" xfId="4710"/>
    <cellStyle name="20% - Accent2 3 3 2 2 3 2 2" xfId="4711"/>
    <cellStyle name="20% - Accent2 3 3 2 2 3 3" xfId="4712"/>
    <cellStyle name="20% - Accent2 3 3 2 2 3 3 2" xfId="4713"/>
    <cellStyle name="20% - Accent2 3 3 2 2 3 4" xfId="4714"/>
    <cellStyle name="20% - Accent2 3 3 2 2 3 5" xfId="4715"/>
    <cellStyle name="20% - Accent2 3 3 2 2 3 6" xfId="4716"/>
    <cellStyle name="20% - Accent2 3 3 2 2 3 7" xfId="4717"/>
    <cellStyle name="20% - Accent2 3 3 2 2 4" xfId="4718"/>
    <cellStyle name="20% - Accent2 3 3 2 2 4 2" xfId="4719"/>
    <cellStyle name="20% - Accent2 3 3 2 2 4 2 2" xfId="4720"/>
    <cellStyle name="20% - Accent2 3 3 2 2 4 3" xfId="4721"/>
    <cellStyle name="20% - Accent2 3 3 2 2 4 3 2" xfId="4722"/>
    <cellStyle name="20% - Accent2 3 3 2 2 4 4" xfId="4723"/>
    <cellStyle name="20% - Accent2 3 3 2 2 4 5" xfId="4724"/>
    <cellStyle name="20% - Accent2 3 3 2 2 4 6" xfId="4725"/>
    <cellStyle name="20% - Accent2 3 3 2 2 4 7" xfId="4726"/>
    <cellStyle name="20% - Accent2 3 3 2 2 5" xfId="4727"/>
    <cellStyle name="20% - Accent2 3 3 2 2 5 2" xfId="4728"/>
    <cellStyle name="20% - Accent2 3 3 2 2 6" xfId="4729"/>
    <cellStyle name="20% - Accent2 3 3 2 2 6 2" xfId="4730"/>
    <cellStyle name="20% - Accent2 3 3 2 2 7" xfId="4731"/>
    <cellStyle name="20% - Accent2 3 3 2 2 8" xfId="4732"/>
    <cellStyle name="20% - Accent2 3 3 2 2 9" xfId="4733"/>
    <cellStyle name="20% - Accent2 3 3 2 3" xfId="4734"/>
    <cellStyle name="20% - Accent2 3 3 2 3 2" xfId="4735"/>
    <cellStyle name="20% - Accent2 3 3 2 3 2 2" xfId="4736"/>
    <cellStyle name="20% - Accent2 3 3 2 3 3" xfId="4737"/>
    <cellStyle name="20% - Accent2 3 3 2 3 3 2" xfId="4738"/>
    <cellStyle name="20% - Accent2 3 3 2 3 4" xfId="4739"/>
    <cellStyle name="20% - Accent2 3 3 2 3 5" xfId="4740"/>
    <cellStyle name="20% - Accent2 3 3 2 3 6" xfId="4741"/>
    <cellStyle name="20% - Accent2 3 3 2 3 7" xfId="4742"/>
    <cellStyle name="20% - Accent2 3 3 2 4" xfId="4743"/>
    <cellStyle name="20% - Accent2 3 3 2 4 2" xfId="4744"/>
    <cellStyle name="20% - Accent2 3 3 2 4 2 2" xfId="4745"/>
    <cellStyle name="20% - Accent2 3 3 2 4 3" xfId="4746"/>
    <cellStyle name="20% - Accent2 3 3 2 4 3 2" xfId="4747"/>
    <cellStyle name="20% - Accent2 3 3 2 4 4" xfId="4748"/>
    <cellStyle name="20% - Accent2 3 3 2 4 5" xfId="4749"/>
    <cellStyle name="20% - Accent2 3 3 2 4 6" xfId="4750"/>
    <cellStyle name="20% - Accent2 3 3 2 4 7" xfId="4751"/>
    <cellStyle name="20% - Accent2 3 3 2 5" xfId="4752"/>
    <cellStyle name="20% - Accent2 3 3 2 5 2" xfId="4753"/>
    <cellStyle name="20% - Accent2 3 3 2 5 2 2" xfId="4754"/>
    <cellStyle name="20% - Accent2 3 3 2 5 3" xfId="4755"/>
    <cellStyle name="20% - Accent2 3 3 2 5 3 2" xfId="4756"/>
    <cellStyle name="20% - Accent2 3 3 2 5 4" xfId="4757"/>
    <cellStyle name="20% - Accent2 3 3 2 5 5" xfId="4758"/>
    <cellStyle name="20% - Accent2 3 3 2 5 6" xfId="4759"/>
    <cellStyle name="20% - Accent2 3 3 2 5 7" xfId="4760"/>
    <cellStyle name="20% - Accent2 3 3 2 6" xfId="4761"/>
    <cellStyle name="20% - Accent2 3 3 2 6 2" xfId="4762"/>
    <cellStyle name="20% - Accent2 3 3 2 7" xfId="4763"/>
    <cellStyle name="20% - Accent2 3 3 2 7 2" xfId="4764"/>
    <cellStyle name="20% - Accent2 3 3 2 8" xfId="4765"/>
    <cellStyle name="20% - Accent2 3 3 2 9" xfId="4766"/>
    <cellStyle name="20% - Accent2 3 3 3" xfId="4767"/>
    <cellStyle name="20% - Accent2 3 3 3 10" xfId="4768"/>
    <cellStyle name="20% - Accent2 3 3 3 11" xfId="4769"/>
    <cellStyle name="20% - Accent2 3 3 3 2" xfId="4770"/>
    <cellStyle name="20% - Accent2 3 3 3 2 10" xfId="4771"/>
    <cellStyle name="20% - Accent2 3 3 3 2 2" xfId="4772"/>
    <cellStyle name="20% - Accent2 3 3 3 2 2 2" xfId="4773"/>
    <cellStyle name="20% - Accent2 3 3 3 2 2 2 2" xfId="4774"/>
    <cellStyle name="20% - Accent2 3 3 3 2 2 3" xfId="4775"/>
    <cellStyle name="20% - Accent2 3 3 3 2 2 3 2" xfId="4776"/>
    <cellStyle name="20% - Accent2 3 3 3 2 2 4" xfId="4777"/>
    <cellStyle name="20% - Accent2 3 3 3 2 2 5" xfId="4778"/>
    <cellStyle name="20% - Accent2 3 3 3 2 2 6" xfId="4779"/>
    <cellStyle name="20% - Accent2 3 3 3 2 2 7" xfId="4780"/>
    <cellStyle name="20% - Accent2 3 3 3 2 3" xfId="4781"/>
    <cellStyle name="20% - Accent2 3 3 3 2 3 2" xfId="4782"/>
    <cellStyle name="20% - Accent2 3 3 3 2 3 2 2" xfId="4783"/>
    <cellStyle name="20% - Accent2 3 3 3 2 3 3" xfId="4784"/>
    <cellStyle name="20% - Accent2 3 3 3 2 3 3 2" xfId="4785"/>
    <cellStyle name="20% - Accent2 3 3 3 2 3 4" xfId="4786"/>
    <cellStyle name="20% - Accent2 3 3 3 2 3 5" xfId="4787"/>
    <cellStyle name="20% - Accent2 3 3 3 2 3 6" xfId="4788"/>
    <cellStyle name="20% - Accent2 3 3 3 2 3 7" xfId="4789"/>
    <cellStyle name="20% - Accent2 3 3 3 2 4" xfId="4790"/>
    <cellStyle name="20% - Accent2 3 3 3 2 4 2" xfId="4791"/>
    <cellStyle name="20% - Accent2 3 3 3 2 4 2 2" xfId="4792"/>
    <cellStyle name="20% - Accent2 3 3 3 2 4 3" xfId="4793"/>
    <cellStyle name="20% - Accent2 3 3 3 2 4 3 2" xfId="4794"/>
    <cellStyle name="20% - Accent2 3 3 3 2 4 4" xfId="4795"/>
    <cellStyle name="20% - Accent2 3 3 3 2 4 5" xfId="4796"/>
    <cellStyle name="20% - Accent2 3 3 3 2 4 6" xfId="4797"/>
    <cellStyle name="20% - Accent2 3 3 3 2 4 7" xfId="4798"/>
    <cellStyle name="20% - Accent2 3 3 3 2 5" xfId="4799"/>
    <cellStyle name="20% - Accent2 3 3 3 2 5 2" xfId="4800"/>
    <cellStyle name="20% - Accent2 3 3 3 2 6" xfId="4801"/>
    <cellStyle name="20% - Accent2 3 3 3 2 6 2" xfId="4802"/>
    <cellStyle name="20% - Accent2 3 3 3 2 7" xfId="4803"/>
    <cellStyle name="20% - Accent2 3 3 3 2 8" xfId="4804"/>
    <cellStyle name="20% - Accent2 3 3 3 2 9" xfId="4805"/>
    <cellStyle name="20% - Accent2 3 3 3 3" xfId="4806"/>
    <cellStyle name="20% - Accent2 3 3 3 3 2" xfId="4807"/>
    <cellStyle name="20% - Accent2 3 3 3 3 2 2" xfId="4808"/>
    <cellStyle name="20% - Accent2 3 3 3 3 3" xfId="4809"/>
    <cellStyle name="20% - Accent2 3 3 3 3 3 2" xfId="4810"/>
    <cellStyle name="20% - Accent2 3 3 3 3 4" xfId="4811"/>
    <cellStyle name="20% - Accent2 3 3 3 3 5" xfId="4812"/>
    <cellStyle name="20% - Accent2 3 3 3 3 6" xfId="4813"/>
    <cellStyle name="20% - Accent2 3 3 3 3 7" xfId="4814"/>
    <cellStyle name="20% - Accent2 3 3 3 4" xfId="4815"/>
    <cellStyle name="20% - Accent2 3 3 3 4 2" xfId="4816"/>
    <cellStyle name="20% - Accent2 3 3 3 4 2 2" xfId="4817"/>
    <cellStyle name="20% - Accent2 3 3 3 4 3" xfId="4818"/>
    <cellStyle name="20% - Accent2 3 3 3 4 3 2" xfId="4819"/>
    <cellStyle name="20% - Accent2 3 3 3 4 4" xfId="4820"/>
    <cellStyle name="20% - Accent2 3 3 3 4 5" xfId="4821"/>
    <cellStyle name="20% - Accent2 3 3 3 4 6" xfId="4822"/>
    <cellStyle name="20% - Accent2 3 3 3 4 7" xfId="4823"/>
    <cellStyle name="20% - Accent2 3 3 3 5" xfId="4824"/>
    <cellStyle name="20% - Accent2 3 3 3 5 2" xfId="4825"/>
    <cellStyle name="20% - Accent2 3 3 3 5 2 2" xfId="4826"/>
    <cellStyle name="20% - Accent2 3 3 3 5 3" xfId="4827"/>
    <cellStyle name="20% - Accent2 3 3 3 5 3 2" xfId="4828"/>
    <cellStyle name="20% - Accent2 3 3 3 5 4" xfId="4829"/>
    <cellStyle name="20% - Accent2 3 3 3 5 5" xfId="4830"/>
    <cellStyle name="20% - Accent2 3 3 3 5 6" xfId="4831"/>
    <cellStyle name="20% - Accent2 3 3 3 5 7" xfId="4832"/>
    <cellStyle name="20% - Accent2 3 3 3 6" xfId="4833"/>
    <cellStyle name="20% - Accent2 3 3 3 6 2" xfId="4834"/>
    <cellStyle name="20% - Accent2 3 3 3 7" xfId="4835"/>
    <cellStyle name="20% - Accent2 3 3 3 7 2" xfId="4836"/>
    <cellStyle name="20% - Accent2 3 3 3 8" xfId="4837"/>
    <cellStyle name="20% - Accent2 3 3 3 9" xfId="4838"/>
    <cellStyle name="20% - Accent2 3 3 4" xfId="4839"/>
    <cellStyle name="20% - Accent2 3 3 4 10" xfId="4840"/>
    <cellStyle name="20% - Accent2 3 3 4 2" xfId="4841"/>
    <cellStyle name="20% - Accent2 3 3 4 2 2" xfId="4842"/>
    <cellStyle name="20% - Accent2 3 3 4 2 2 2" xfId="4843"/>
    <cellStyle name="20% - Accent2 3 3 4 2 3" xfId="4844"/>
    <cellStyle name="20% - Accent2 3 3 4 2 3 2" xfId="4845"/>
    <cellStyle name="20% - Accent2 3 3 4 2 4" xfId="4846"/>
    <cellStyle name="20% - Accent2 3 3 4 2 5" xfId="4847"/>
    <cellStyle name="20% - Accent2 3 3 4 2 6" xfId="4848"/>
    <cellStyle name="20% - Accent2 3 3 4 2 7" xfId="4849"/>
    <cellStyle name="20% - Accent2 3 3 4 3" xfId="4850"/>
    <cellStyle name="20% - Accent2 3 3 4 3 2" xfId="4851"/>
    <cellStyle name="20% - Accent2 3 3 4 3 2 2" xfId="4852"/>
    <cellStyle name="20% - Accent2 3 3 4 3 3" xfId="4853"/>
    <cellStyle name="20% - Accent2 3 3 4 3 3 2" xfId="4854"/>
    <cellStyle name="20% - Accent2 3 3 4 3 4" xfId="4855"/>
    <cellStyle name="20% - Accent2 3 3 4 3 5" xfId="4856"/>
    <cellStyle name="20% - Accent2 3 3 4 3 6" xfId="4857"/>
    <cellStyle name="20% - Accent2 3 3 4 3 7" xfId="4858"/>
    <cellStyle name="20% - Accent2 3 3 4 4" xfId="4859"/>
    <cellStyle name="20% - Accent2 3 3 4 4 2" xfId="4860"/>
    <cellStyle name="20% - Accent2 3 3 4 4 2 2" xfId="4861"/>
    <cellStyle name="20% - Accent2 3 3 4 4 3" xfId="4862"/>
    <cellStyle name="20% - Accent2 3 3 4 4 3 2" xfId="4863"/>
    <cellStyle name="20% - Accent2 3 3 4 4 4" xfId="4864"/>
    <cellStyle name="20% - Accent2 3 3 4 4 5" xfId="4865"/>
    <cellStyle name="20% - Accent2 3 3 4 4 6" xfId="4866"/>
    <cellStyle name="20% - Accent2 3 3 4 4 7" xfId="4867"/>
    <cellStyle name="20% - Accent2 3 3 4 5" xfId="4868"/>
    <cellStyle name="20% - Accent2 3 3 4 5 2" xfId="4869"/>
    <cellStyle name="20% - Accent2 3 3 4 6" xfId="4870"/>
    <cellStyle name="20% - Accent2 3 3 4 6 2" xfId="4871"/>
    <cellStyle name="20% - Accent2 3 3 4 7" xfId="4872"/>
    <cellStyle name="20% - Accent2 3 3 4 8" xfId="4873"/>
    <cellStyle name="20% - Accent2 3 3 4 9" xfId="4874"/>
    <cellStyle name="20% - Accent2 3 3 5" xfId="4875"/>
    <cellStyle name="20% - Accent2 3 3 5 2" xfId="4876"/>
    <cellStyle name="20% - Accent2 3 3 5 2 2" xfId="4877"/>
    <cellStyle name="20% - Accent2 3 3 5 3" xfId="4878"/>
    <cellStyle name="20% - Accent2 3 3 5 3 2" xfId="4879"/>
    <cellStyle name="20% - Accent2 3 3 5 4" xfId="4880"/>
    <cellStyle name="20% - Accent2 3 3 5 5" xfId="4881"/>
    <cellStyle name="20% - Accent2 3 3 5 6" xfId="4882"/>
    <cellStyle name="20% - Accent2 3 3 5 7" xfId="4883"/>
    <cellStyle name="20% - Accent2 3 3 6" xfId="4884"/>
    <cellStyle name="20% - Accent2 3 3 6 2" xfId="4885"/>
    <cellStyle name="20% - Accent2 3 3 6 2 2" xfId="4886"/>
    <cellStyle name="20% - Accent2 3 3 6 3" xfId="4887"/>
    <cellStyle name="20% - Accent2 3 3 6 3 2" xfId="4888"/>
    <cellStyle name="20% - Accent2 3 3 6 4" xfId="4889"/>
    <cellStyle name="20% - Accent2 3 3 6 5" xfId="4890"/>
    <cellStyle name="20% - Accent2 3 3 6 6" xfId="4891"/>
    <cellStyle name="20% - Accent2 3 3 6 7" xfId="4892"/>
    <cellStyle name="20% - Accent2 3 3 7" xfId="4893"/>
    <cellStyle name="20% - Accent2 3 3 7 2" xfId="4894"/>
    <cellStyle name="20% - Accent2 3 3 7 2 2" xfId="4895"/>
    <cellStyle name="20% - Accent2 3 3 7 3" xfId="4896"/>
    <cellStyle name="20% - Accent2 3 3 7 3 2" xfId="4897"/>
    <cellStyle name="20% - Accent2 3 3 7 4" xfId="4898"/>
    <cellStyle name="20% - Accent2 3 3 7 5" xfId="4899"/>
    <cellStyle name="20% - Accent2 3 3 7 6" xfId="4900"/>
    <cellStyle name="20% - Accent2 3 3 7 7" xfId="4901"/>
    <cellStyle name="20% - Accent2 3 3 8" xfId="4902"/>
    <cellStyle name="20% - Accent2 3 3 8 2" xfId="4903"/>
    <cellStyle name="20% - Accent2 3 3 9" xfId="4904"/>
    <cellStyle name="20% - Accent2 3 3 9 2" xfId="4905"/>
    <cellStyle name="20% - Accent2 3 4" xfId="4906"/>
    <cellStyle name="20% - Accent2 3 4 10" xfId="4907"/>
    <cellStyle name="20% - Accent2 3 4 11" xfId="4908"/>
    <cellStyle name="20% - Accent2 3 4 12" xfId="4909"/>
    <cellStyle name="20% - Accent2 3 4 13" xfId="4910"/>
    <cellStyle name="20% - Accent2 3 4 2" xfId="4911"/>
    <cellStyle name="20% - Accent2 3 4 2 10" xfId="4912"/>
    <cellStyle name="20% - Accent2 3 4 2 11" xfId="4913"/>
    <cellStyle name="20% - Accent2 3 4 2 2" xfId="4914"/>
    <cellStyle name="20% - Accent2 3 4 2 2 10" xfId="4915"/>
    <cellStyle name="20% - Accent2 3 4 2 2 2" xfId="4916"/>
    <cellStyle name="20% - Accent2 3 4 2 2 2 2" xfId="4917"/>
    <cellStyle name="20% - Accent2 3 4 2 2 2 2 2" xfId="4918"/>
    <cellStyle name="20% - Accent2 3 4 2 2 2 3" xfId="4919"/>
    <cellStyle name="20% - Accent2 3 4 2 2 2 3 2" xfId="4920"/>
    <cellStyle name="20% - Accent2 3 4 2 2 2 4" xfId="4921"/>
    <cellStyle name="20% - Accent2 3 4 2 2 2 5" xfId="4922"/>
    <cellStyle name="20% - Accent2 3 4 2 2 2 6" xfId="4923"/>
    <cellStyle name="20% - Accent2 3 4 2 2 2 7" xfId="4924"/>
    <cellStyle name="20% - Accent2 3 4 2 2 3" xfId="4925"/>
    <cellStyle name="20% - Accent2 3 4 2 2 3 2" xfId="4926"/>
    <cellStyle name="20% - Accent2 3 4 2 2 3 2 2" xfId="4927"/>
    <cellStyle name="20% - Accent2 3 4 2 2 3 3" xfId="4928"/>
    <cellStyle name="20% - Accent2 3 4 2 2 3 3 2" xfId="4929"/>
    <cellStyle name="20% - Accent2 3 4 2 2 3 4" xfId="4930"/>
    <cellStyle name="20% - Accent2 3 4 2 2 3 5" xfId="4931"/>
    <cellStyle name="20% - Accent2 3 4 2 2 3 6" xfId="4932"/>
    <cellStyle name="20% - Accent2 3 4 2 2 3 7" xfId="4933"/>
    <cellStyle name="20% - Accent2 3 4 2 2 4" xfId="4934"/>
    <cellStyle name="20% - Accent2 3 4 2 2 4 2" xfId="4935"/>
    <cellStyle name="20% - Accent2 3 4 2 2 4 2 2" xfId="4936"/>
    <cellStyle name="20% - Accent2 3 4 2 2 4 3" xfId="4937"/>
    <cellStyle name="20% - Accent2 3 4 2 2 4 3 2" xfId="4938"/>
    <cellStyle name="20% - Accent2 3 4 2 2 4 4" xfId="4939"/>
    <cellStyle name="20% - Accent2 3 4 2 2 4 5" xfId="4940"/>
    <cellStyle name="20% - Accent2 3 4 2 2 4 6" xfId="4941"/>
    <cellStyle name="20% - Accent2 3 4 2 2 4 7" xfId="4942"/>
    <cellStyle name="20% - Accent2 3 4 2 2 5" xfId="4943"/>
    <cellStyle name="20% - Accent2 3 4 2 2 5 2" xfId="4944"/>
    <cellStyle name="20% - Accent2 3 4 2 2 6" xfId="4945"/>
    <cellStyle name="20% - Accent2 3 4 2 2 6 2" xfId="4946"/>
    <cellStyle name="20% - Accent2 3 4 2 2 7" xfId="4947"/>
    <cellStyle name="20% - Accent2 3 4 2 2 8" xfId="4948"/>
    <cellStyle name="20% - Accent2 3 4 2 2 9" xfId="4949"/>
    <cellStyle name="20% - Accent2 3 4 2 3" xfId="4950"/>
    <cellStyle name="20% - Accent2 3 4 2 3 2" xfId="4951"/>
    <cellStyle name="20% - Accent2 3 4 2 3 2 2" xfId="4952"/>
    <cellStyle name="20% - Accent2 3 4 2 3 3" xfId="4953"/>
    <cellStyle name="20% - Accent2 3 4 2 3 3 2" xfId="4954"/>
    <cellStyle name="20% - Accent2 3 4 2 3 4" xfId="4955"/>
    <cellStyle name="20% - Accent2 3 4 2 3 5" xfId="4956"/>
    <cellStyle name="20% - Accent2 3 4 2 3 6" xfId="4957"/>
    <cellStyle name="20% - Accent2 3 4 2 3 7" xfId="4958"/>
    <cellStyle name="20% - Accent2 3 4 2 4" xfId="4959"/>
    <cellStyle name="20% - Accent2 3 4 2 4 2" xfId="4960"/>
    <cellStyle name="20% - Accent2 3 4 2 4 2 2" xfId="4961"/>
    <cellStyle name="20% - Accent2 3 4 2 4 3" xfId="4962"/>
    <cellStyle name="20% - Accent2 3 4 2 4 3 2" xfId="4963"/>
    <cellStyle name="20% - Accent2 3 4 2 4 4" xfId="4964"/>
    <cellStyle name="20% - Accent2 3 4 2 4 5" xfId="4965"/>
    <cellStyle name="20% - Accent2 3 4 2 4 6" xfId="4966"/>
    <cellStyle name="20% - Accent2 3 4 2 4 7" xfId="4967"/>
    <cellStyle name="20% - Accent2 3 4 2 5" xfId="4968"/>
    <cellStyle name="20% - Accent2 3 4 2 5 2" xfId="4969"/>
    <cellStyle name="20% - Accent2 3 4 2 5 2 2" xfId="4970"/>
    <cellStyle name="20% - Accent2 3 4 2 5 3" xfId="4971"/>
    <cellStyle name="20% - Accent2 3 4 2 5 3 2" xfId="4972"/>
    <cellStyle name="20% - Accent2 3 4 2 5 4" xfId="4973"/>
    <cellStyle name="20% - Accent2 3 4 2 5 5" xfId="4974"/>
    <cellStyle name="20% - Accent2 3 4 2 5 6" xfId="4975"/>
    <cellStyle name="20% - Accent2 3 4 2 5 7" xfId="4976"/>
    <cellStyle name="20% - Accent2 3 4 2 6" xfId="4977"/>
    <cellStyle name="20% - Accent2 3 4 2 6 2" xfId="4978"/>
    <cellStyle name="20% - Accent2 3 4 2 7" xfId="4979"/>
    <cellStyle name="20% - Accent2 3 4 2 7 2" xfId="4980"/>
    <cellStyle name="20% - Accent2 3 4 2 8" xfId="4981"/>
    <cellStyle name="20% - Accent2 3 4 2 9" xfId="4982"/>
    <cellStyle name="20% - Accent2 3 4 3" xfId="4983"/>
    <cellStyle name="20% - Accent2 3 4 3 10" xfId="4984"/>
    <cellStyle name="20% - Accent2 3 4 3 11" xfId="4985"/>
    <cellStyle name="20% - Accent2 3 4 3 2" xfId="4986"/>
    <cellStyle name="20% - Accent2 3 4 3 2 10" xfId="4987"/>
    <cellStyle name="20% - Accent2 3 4 3 2 2" xfId="4988"/>
    <cellStyle name="20% - Accent2 3 4 3 2 2 2" xfId="4989"/>
    <cellStyle name="20% - Accent2 3 4 3 2 2 2 2" xfId="4990"/>
    <cellStyle name="20% - Accent2 3 4 3 2 2 3" xfId="4991"/>
    <cellStyle name="20% - Accent2 3 4 3 2 2 3 2" xfId="4992"/>
    <cellStyle name="20% - Accent2 3 4 3 2 2 4" xfId="4993"/>
    <cellStyle name="20% - Accent2 3 4 3 2 2 5" xfId="4994"/>
    <cellStyle name="20% - Accent2 3 4 3 2 2 6" xfId="4995"/>
    <cellStyle name="20% - Accent2 3 4 3 2 2 7" xfId="4996"/>
    <cellStyle name="20% - Accent2 3 4 3 2 3" xfId="4997"/>
    <cellStyle name="20% - Accent2 3 4 3 2 3 2" xfId="4998"/>
    <cellStyle name="20% - Accent2 3 4 3 2 3 2 2" xfId="4999"/>
    <cellStyle name="20% - Accent2 3 4 3 2 3 3" xfId="5000"/>
    <cellStyle name="20% - Accent2 3 4 3 2 3 3 2" xfId="5001"/>
    <cellStyle name="20% - Accent2 3 4 3 2 3 4" xfId="5002"/>
    <cellStyle name="20% - Accent2 3 4 3 2 3 5" xfId="5003"/>
    <cellStyle name="20% - Accent2 3 4 3 2 3 6" xfId="5004"/>
    <cellStyle name="20% - Accent2 3 4 3 2 3 7" xfId="5005"/>
    <cellStyle name="20% - Accent2 3 4 3 2 4" xfId="5006"/>
    <cellStyle name="20% - Accent2 3 4 3 2 4 2" xfId="5007"/>
    <cellStyle name="20% - Accent2 3 4 3 2 4 2 2" xfId="5008"/>
    <cellStyle name="20% - Accent2 3 4 3 2 4 3" xfId="5009"/>
    <cellStyle name="20% - Accent2 3 4 3 2 4 3 2" xfId="5010"/>
    <cellStyle name="20% - Accent2 3 4 3 2 4 4" xfId="5011"/>
    <cellStyle name="20% - Accent2 3 4 3 2 4 5" xfId="5012"/>
    <cellStyle name="20% - Accent2 3 4 3 2 4 6" xfId="5013"/>
    <cellStyle name="20% - Accent2 3 4 3 2 4 7" xfId="5014"/>
    <cellStyle name="20% - Accent2 3 4 3 2 5" xfId="5015"/>
    <cellStyle name="20% - Accent2 3 4 3 2 5 2" xfId="5016"/>
    <cellStyle name="20% - Accent2 3 4 3 2 6" xfId="5017"/>
    <cellStyle name="20% - Accent2 3 4 3 2 6 2" xfId="5018"/>
    <cellStyle name="20% - Accent2 3 4 3 2 7" xfId="5019"/>
    <cellStyle name="20% - Accent2 3 4 3 2 8" xfId="5020"/>
    <cellStyle name="20% - Accent2 3 4 3 2 9" xfId="5021"/>
    <cellStyle name="20% - Accent2 3 4 3 3" xfId="5022"/>
    <cellStyle name="20% - Accent2 3 4 3 3 2" xfId="5023"/>
    <cellStyle name="20% - Accent2 3 4 3 3 2 2" xfId="5024"/>
    <cellStyle name="20% - Accent2 3 4 3 3 3" xfId="5025"/>
    <cellStyle name="20% - Accent2 3 4 3 3 3 2" xfId="5026"/>
    <cellStyle name="20% - Accent2 3 4 3 3 4" xfId="5027"/>
    <cellStyle name="20% - Accent2 3 4 3 3 5" xfId="5028"/>
    <cellStyle name="20% - Accent2 3 4 3 3 6" xfId="5029"/>
    <cellStyle name="20% - Accent2 3 4 3 3 7" xfId="5030"/>
    <cellStyle name="20% - Accent2 3 4 3 4" xfId="5031"/>
    <cellStyle name="20% - Accent2 3 4 3 4 2" xfId="5032"/>
    <cellStyle name="20% - Accent2 3 4 3 4 2 2" xfId="5033"/>
    <cellStyle name="20% - Accent2 3 4 3 4 3" xfId="5034"/>
    <cellStyle name="20% - Accent2 3 4 3 4 3 2" xfId="5035"/>
    <cellStyle name="20% - Accent2 3 4 3 4 4" xfId="5036"/>
    <cellStyle name="20% - Accent2 3 4 3 4 5" xfId="5037"/>
    <cellStyle name="20% - Accent2 3 4 3 4 6" xfId="5038"/>
    <cellStyle name="20% - Accent2 3 4 3 4 7" xfId="5039"/>
    <cellStyle name="20% - Accent2 3 4 3 5" xfId="5040"/>
    <cellStyle name="20% - Accent2 3 4 3 5 2" xfId="5041"/>
    <cellStyle name="20% - Accent2 3 4 3 5 2 2" xfId="5042"/>
    <cellStyle name="20% - Accent2 3 4 3 5 3" xfId="5043"/>
    <cellStyle name="20% - Accent2 3 4 3 5 3 2" xfId="5044"/>
    <cellStyle name="20% - Accent2 3 4 3 5 4" xfId="5045"/>
    <cellStyle name="20% - Accent2 3 4 3 5 5" xfId="5046"/>
    <cellStyle name="20% - Accent2 3 4 3 5 6" xfId="5047"/>
    <cellStyle name="20% - Accent2 3 4 3 5 7" xfId="5048"/>
    <cellStyle name="20% - Accent2 3 4 3 6" xfId="5049"/>
    <cellStyle name="20% - Accent2 3 4 3 6 2" xfId="5050"/>
    <cellStyle name="20% - Accent2 3 4 3 7" xfId="5051"/>
    <cellStyle name="20% - Accent2 3 4 3 7 2" xfId="5052"/>
    <cellStyle name="20% - Accent2 3 4 3 8" xfId="5053"/>
    <cellStyle name="20% - Accent2 3 4 3 9" xfId="5054"/>
    <cellStyle name="20% - Accent2 3 4 4" xfId="5055"/>
    <cellStyle name="20% - Accent2 3 4 4 10" xfId="5056"/>
    <cellStyle name="20% - Accent2 3 4 4 2" xfId="5057"/>
    <cellStyle name="20% - Accent2 3 4 4 2 2" xfId="5058"/>
    <cellStyle name="20% - Accent2 3 4 4 2 2 2" xfId="5059"/>
    <cellStyle name="20% - Accent2 3 4 4 2 3" xfId="5060"/>
    <cellStyle name="20% - Accent2 3 4 4 2 3 2" xfId="5061"/>
    <cellStyle name="20% - Accent2 3 4 4 2 4" xfId="5062"/>
    <cellStyle name="20% - Accent2 3 4 4 2 5" xfId="5063"/>
    <cellStyle name="20% - Accent2 3 4 4 2 6" xfId="5064"/>
    <cellStyle name="20% - Accent2 3 4 4 2 7" xfId="5065"/>
    <cellStyle name="20% - Accent2 3 4 4 3" xfId="5066"/>
    <cellStyle name="20% - Accent2 3 4 4 3 2" xfId="5067"/>
    <cellStyle name="20% - Accent2 3 4 4 3 2 2" xfId="5068"/>
    <cellStyle name="20% - Accent2 3 4 4 3 3" xfId="5069"/>
    <cellStyle name="20% - Accent2 3 4 4 3 3 2" xfId="5070"/>
    <cellStyle name="20% - Accent2 3 4 4 3 4" xfId="5071"/>
    <cellStyle name="20% - Accent2 3 4 4 3 5" xfId="5072"/>
    <cellStyle name="20% - Accent2 3 4 4 3 6" xfId="5073"/>
    <cellStyle name="20% - Accent2 3 4 4 3 7" xfId="5074"/>
    <cellStyle name="20% - Accent2 3 4 4 4" xfId="5075"/>
    <cellStyle name="20% - Accent2 3 4 4 4 2" xfId="5076"/>
    <cellStyle name="20% - Accent2 3 4 4 4 2 2" xfId="5077"/>
    <cellStyle name="20% - Accent2 3 4 4 4 3" xfId="5078"/>
    <cellStyle name="20% - Accent2 3 4 4 4 3 2" xfId="5079"/>
    <cellStyle name="20% - Accent2 3 4 4 4 4" xfId="5080"/>
    <cellStyle name="20% - Accent2 3 4 4 4 5" xfId="5081"/>
    <cellStyle name="20% - Accent2 3 4 4 4 6" xfId="5082"/>
    <cellStyle name="20% - Accent2 3 4 4 4 7" xfId="5083"/>
    <cellStyle name="20% - Accent2 3 4 4 5" xfId="5084"/>
    <cellStyle name="20% - Accent2 3 4 4 5 2" xfId="5085"/>
    <cellStyle name="20% - Accent2 3 4 4 6" xfId="5086"/>
    <cellStyle name="20% - Accent2 3 4 4 6 2" xfId="5087"/>
    <cellStyle name="20% - Accent2 3 4 4 7" xfId="5088"/>
    <cellStyle name="20% - Accent2 3 4 4 8" xfId="5089"/>
    <cellStyle name="20% - Accent2 3 4 4 9" xfId="5090"/>
    <cellStyle name="20% - Accent2 3 4 5" xfId="5091"/>
    <cellStyle name="20% - Accent2 3 4 5 2" xfId="5092"/>
    <cellStyle name="20% - Accent2 3 4 5 2 2" xfId="5093"/>
    <cellStyle name="20% - Accent2 3 4 5 3" xfId="5094"/>
    <cellStyle name="20% - Accent2 3 4 5 3 2" xfId="5095"/>
    <cellStyle name="20% - Accent2 3 4 5 4" xfId="5096"/>
    <cellStyle name="20% - Accent2 3 4 5 5" xfId="5097"/>
    <cellStyle name="20% - Accent2 3 4 5 6" xfId="5098"/>
    <cellStyle name="20% - Accent2 3 4 5 7" xfId="5099"/>
    <cellStyle name="20% - Accent2 3 4 6" xfId="5100"/>
    <cellStyle name="20% - Accent2 3 4 6 2" xfId="5101"/>
    <cellStyle name="20% - Accent2 3 4 6 2 2" xfId="5102"/>
    <cellStyle name="20% - Accent2 3 4 6 3" xfId="5103"/>
    <cellStyle name="20% - Accent2 3 4 6 3 2" xfId="5104"/>
    <cellStyle name="20% - Accent2 3 4 6 4" xfId="5105"/>
    <cellStyle name="20% - Accent2 3 4 6 5" xfId="5106"/>
    <cellStyle name="20% - Accent2 3 4 6 6" xfId="5107"/>
    <cellStyle name="20% - Accent2 3 4 6 7" xfId="5108"/>
    <cellStyle name="20% - Accent2 3 4 7" xfId="5109"/>
    <cellStyle name="20% - Accent2 3 4 7 2" xfId="5110"/>
    <cellStyle name="20% - Accent2 3 4 7 2 2" xfId="5111"/>
    <cellStyle name="20% - Accent2 3 4 7 3" xfId="5112"/>
    <cellStyle name="20% - Accent2 3 4 7 3 2" xfId="5113"/>
    <cellStyle name="20% - Accent2 3 4 7 4" xfId="5114"/>
    <cellStyle name="20% - Accent2 3 4 7 5" xfId="5115"/>
    <cellStyle name="20% - Accent2 3 4 7 6" xfId="5116"/>
    <cellStyle name="20% - Accent2 3 4 7 7" xfId="5117"/>
    <cellStyle name="20% - Accent2 3 4 8" xfId="5118"/>
    <cellStyle name="20% - Accent2 3 4 8 2" xfId="5119"/>
    <cellStyle name="20% - Accent2 3 4 9" xfId="5120"/>
    <cellStyle name="20% - Accent2 3 4 9 2" xfId="5121"/>
    <cellStyle name="20% - Accent2 3 5" xfId="5122"/>
    <cellStyle name="20% - Accent2 3 5 10" xfId="5123"/>
    <cellStyle name="20% - Accent2 3 5 11" xfId="5124"/>
    <cellStyle name="20% - Accent2 3 5 12" xfId="5125"/>
    <cellStyle name="20% - Accent2 3 5 13" xfId="5126"/>
    <cellStyle name="20% - Accent2 3 5 2" xfId="5127"/>
    <cellStyle name="20% - Accent2 3 5 2 10" xfId="5128"/>
    <cellStyle name="20% - Accent2 3 5 2 11" xfId="5129"/>
    <cellStyle name="20% - Accent2 3 5 2 2" xfId="5130"/>
    <cellStyle name="20% - Accent2 3 5 2 2 10" xfId="5131"/>
    <cellStyle name="20% - Accent2 3 5 2 2 2" xfId="5132"/>
    <cellStyle name="20% - Accent2 3 5 2 2 2 2" xfId="5133"/>
    <cellStyle name="20% - Accent2 3 5 2 2 2 2 2" xfId="5134"/>
    <cellStyle name="20% - Accent2 3 5 2 2 2 3" xfId="5135"/>
    <cellStyle name="20% - Accent2 3 5 2 2 2 3 2" xfId="5136"/>
    <cellStyle name="20% - Accent2 3 5 2 2 2 4" xfId="5137"/>
    <cellStyle name="20% - Accent2 3 5 2 2 2 5" xfId="5138"/>
    <cellStyle name="20% - Accent2 3 5 2 2 2 6" xfId="5139"/>
    <cellStyle name="20% - Accent2 3 5 2 2 2 7" xfId="5140"/>
    <cellStyle name="20% - Accent2 3 5 2 2 3" xfId="5141"/>
    <cellStyle name="20% - Accent2 3 5 2 2 3 2" xfId="5142"/>
    <cellStyle name="20% - Accent2 3 5 2 2 3 2 2" xfId="5143"/>
    <cellStyle name="20% - Accent2 3 5 2 2 3 3" xfId="5144"/>
    <cellStyle name="20% - Accent2 3 5 2 2 3 3 2" xfId="5145"/>
    <cellStyle name="20% - Accent2 3 5 2 2 3 4" xfId="5146"/>
    <cellStyle name="20% - Accent2 3 5 2 2 3 5" xfId="5147"/>
    <cellStyle name="20% - Accent2 3 5 2 2 3 6" xfId="5148"/>
    <cellStyle name="20% - Accent2 3 5 2 2 3 7" xfId="5149"/>
    <cellStyle name="20% - Accent2 3 5 2 2 4" xfId="5150"/>
    <cellStyle name="20% - Accent2 3 5 2 2 4 2" xfId="5151"/>
    <cellStyle name="20% - Accent2 3 5 2 2 4 2 2" xfId="5152"/>
    <cellStyle name="20% - Accent2 3 5 2 2 4 3" xfId="5153"/>
    <cellStyle name="20% - Accent2 3 5 2 2 4 3 2" xfId="5154"/>
    <cellStyle name="20% - Accent2 3 5 2 2 4 4" xfId="5155"/>
    <cellStyle name="20% - Accent2 3 5 2 2 4 5" xfId="5156"/>
    <cellStyle name="20% - Accent2 3 5 2 2 4 6" xfId="5157"/>
    <cellStyle name="20% - Accent2 3 5 2 2 4 7" xfId="5158"/>
    <cellStyle name="20% - Accent2 3 5 2 2 5" xfId="5159"/>
    <cellStyle name="20% - Accent2 3 5 2 2 5 2" xfId="5160"/>
    <cellStyle name="20% - Accent2 3 5 2 2 6" xfId="5161"/>
    <cellStyle name="20% - Accent2 3 5 2 2 6 2" xfId="5162"/>
    <cellStyle name="20% - Accent2 3 5 2 2 7" xfId="5163"/>
    <cellStyle name="20% - Accent2 3 5 2 2 8" xfId="5164"/>
    <cellStyle name="20% - Accent2 3 5 2 2 9" xfId="5165"/>
    <cellStyle name="20% - Accent2 3 5 2 3" xfId="5166"/>
    <cellStyle name="20% - Accent2 3 5 2 3 2" xfId="5167"/>
    <cellStyle name="20% - Accent2 3 5 2 3 2 2" xfId="5168"/>
    <cellStyle name="20% - Accent2 3 5 2 3 3" xfId="5169"/>
    <cellStyle name="20% - Accent2 3 5 2 3 3 2" xfId="5170"/>
    <cellStyle name="20% - Accent2 3 5 2 3 4" xfId="5171"/>
    <cellStyle name="20% - Accent2 3 5 2 3 5" xfId="5172"/>
    <cellStyle name="20% - Accent2 3 5 2 3 6" xfId="5173"/>
    <cellStyle name="20% - Accent2 3 5 2 3 7" xfId="5174"/>
    <cellStyle name="20% - Accent2 3 5 2 4" xfId="5175"/>
    <cellStyle name="20% - Accent2 3 5 2 4 2" xfId="5176"/>
    <cellStyle name="20% - Accent2 3 5 2 4 2 2" xfId="5177"/>
    <cellStyle name="20% - Accent2 3 5 2 4 3" xfId="5178"/>
    <cellStyle name="20% - Accent2 3 5 2 4 3 2" xfId="5179"/>
    <cellStyle name="20% - Accent2 3 5 2 4 4" xfId="5180"/>
    <cellStyle name="20% - Accent2 3 5 2 4 5" xfId="5181"/>
    <cellStyle name="20% - Accent2 3 5 2 4 6" xfId="5182"/>
    <cellStyle name="20% - Accent2 3 5 2 4 7" xfId="5183"/>
    <cellStyle name="20% - Accent2 3 5 2 5" xfId="5184"/>
    <cellStyle name="20% - Accent2 3 5 2 5 2" xfId="5185"/>
    <cellStyle name="20% - Accent2 3 5 2 5 2 2" xfId="5186"/>
    <cellStyle name="20% - Accent2 3 5 2 5 3" xfId="5187"/>
    <cellStyle name="20% - Accent2 3 5 2 5 3 2" xfId="5188"/>
    <cellStyle name="20% - Accent2 3 5 2 5 4" xfId="5189"/>
    <cellStyle name="20% - Accent2 3 5 2 5 5" xfId="5190"/>
    <cellStyle name="20% - Accent2 3 5 2 5 6" xfId="5191"/>
    <cellStyle name="20% - Accent2 3 5 2 5 7" xfId="5192"/>
    <cellStyle name="20% - Accent2 3 5 2 6" xfId="5193"/>
    <cellStyle name="20% - Accent2 3 5 2 6 2" xfId="5194"/>
    <cellStyle name="20% - Accent2 3 5 2 7" xfId="5195"/>
    <cellStyle name="20% - Accent2 3 5 2 7 2" xfId="5196"/>
    <cellStyle name="20% - Accent2 3 5 2 8" xfId="5197"/>
    <cellStyle name="20% - Accent2 3 5 2 9" xfId="5198"/>
    <cellStyle name="20% - Accent2 3 5 3" xfId="5199"/>
    <cellStyle name="20% - Accent2 3 5 3 10" xfId="5200"/>
    <cellStyle name="20% - Accent2 3 5 3 11" xfId="5201"/>
    <cellStyle name="20% - Accent2 3 5 3 2" xfId="5202"/>
    <cellStyle name="20% - Accent2 3 5 3 2 10" xfId="5203"/>
    <cellStyle name="20% - Accent2 3 5 3 2 2" xfId="5204"/>
    <cellStyle name="20% - Accent2 3 5 3 2 2 2" xfId="5205"/>
    <cellStyle name="20% - Accent2 3 5 3 2 2 2 2" xfId="5206"/>
    <cellStyle name="20% - Accent2 3 5 3 2 2 3" xfId="5207"/>
    <cellStyle name="20% - Accent2 3 5 3 2 2 3 2" xfId="5208"/>
    <cellStyle name="20% - Accent2 3 5 3 2 2 4" xfId="5209"/>
    <cellStyle name="20% - Accent2 3 5 3 2 2 5" xfId="5210"/>
    <cellStyle name="20% - Accent2 3 5 3 2 2 6" xfId="5211"/>
    <cellStyle name="20% - Accent2 3 5 3 2 2 7" xfId="5212"/>
    <cellStyle name="20% - Accent2 3 5 3 2 3" xfId="5213"/>
    <cellStyle name="20% - Accent2 3 5 3 2 3 2" xfId="5214"/>
    <cellStyle name="20% - Accent2 3 5 3 2 3 2 2" xfId="5215"/>
    <cellStyle name="20% - Accent2 3 5 3 2 3 3" xfId="5216"/>
    <cellStyle name="20% - Accent2 3 5 3 2 3 3 2" xfId="5217"/>
    <cellStyle name="20% - Accent2 3 5 3 2 3 4" xfId="5218"/>
    <cellStyle name="20% - Accent2 3 5 3 2 3 5" xfId="5219"/>
    <cellStyle name="20% - Accent2 3 5 3 2 3 6" xfId="5220"/>
    <cellStyle name="20% - Accent2 3 5 3 2 3 7" xfId="5221"/>
    <cellStyle name="20% - Accent2 3 5 3 2 4" xfId="5222"/>
    <cellStyle name="20% - Accent2 3 5 3 2 4 2" xfId="5223"/>
    <cellStyle name="20% - Accent2 3 5 3 2 4 2 2" xfId="5224"/>
    <cellStyle name="20% - Accent2 3 5 3 2 4 3" xfId="5225"/>
    <cellStyle name="20% - Accent2 3 5 3 2 4 3 2" xfId="5226"/>
    <cellStyle name="20% - Accent2 3 5 3 2 4 4" xfId="5227"/>
    <cellStyle name="20% - Accent2 3 5 3 2 4 5" xfId="5228"/>
    <cellStyle name="20% - Accent2 3 5 3 2 4 6" xfId="5229"/>
    <cellStyle name="20% - Accent2 3 5 3 2 4 7" xfId="5230"/>
    <cellStyle name="20% - Accent2 3 5 3 2 5" xfId="5231"/>
    <cellStyle name="20% - Accent2 3 5 3 2 5 2" xfId="5232"/>
    <cellStyle name="20% - Accent2 3 5 3 2 6" xfId="5233"/>
    <cellStyle name="20% - Accent2 3 5 3 2 6 2" xfId="5234"/>
    <cellStyle name="20% - Accent2 3 5 3 2 7" xfId="5235"/>
    <cellStyle name="20% - Accent2 3 5 3 2 8" xfId="5236"/>
    <cellStyle name="20% - Accent2 3 5 3 2 9" xfId="5237"/>
    <cellStyle name="20% - Accent2 3 5 3 3" xfId="5238"/>
    <cellStyle name="20% - Accent2 3 5 3 3 2" xfId="5239"/>
    <cellStyle name="20% - Accent2 3 5 3 3 2 2" xfId="5240"/>
    <cellStyle name="20% - Accent2 3 5 3 3 3" xfId="5241"/>
    <cellStyle name="20% - Accent2 3 5 3 3 3 2" xfId="5242"/>
    <cellStyle name="20% - Accent2 3 5 3 3 4" xfId="5243"/>
    <cellStyle name="20% - Accent2 3 5 3 3 5" xfId="5244"/>
    <cellStyle name="20% - Accent2 3 5 3 3 6" xfId="5245"/>
    <cellStyle name="20% - Accent2 3 5 3 3 7" xfId="5246"/>
    <cellStyle name="20% - Accent2 3 5 3 4" xfId="5247"/>
    <cellStyle name="20% - Accent2 3 5 3 4 2" xfId="5248"/>
    <cellStyle name="20% - Accent2 3 5 3 4 2 2" xfId="5249"/>
    <cellStyle name="20% - Accent2 3 5 3 4 3" xfId="5250"/>
    <cellStyle name="20% - Accent2 3 5 3 4 3 2" xfId="5251"/>
    <cellStyle name="20% - Accent2 3 5 3 4 4" xfId="5252"/>
    <cellStyle name="20% - Accent2 3 5 3 4 5" xfId="5253"/>
    <cellStyle name="20% - Accent2 3 5 3 4 6" xfId="5254"/>
    <cellStyle name="20% - Accent2 3 5 3 4 7" xfId="5255"/>
    <cellStyle name="20% - Accent2 3 5 3 5" xfId="5256"/>
    <cellStyle name="20% - Accent2 3 5 3 5 2" xfId="5257"/>
    <cellStyle name="20% - Accent2 3 5 3 5 2 2" xfId="5258"/>
    <cellStyle name="20% - Accent2 3 5 3 5 3" xfId="5259"/>
    <cellStyle name="20% - Accent2 3 5 3 5 3 2" xfId="5260"/>
    <cellStyle name="20% - Accent2 3 5 3 5 4" xfId="5261"/>
    <cellStyle name="20% - Accent2 3 5 3 5 5" xfId="5262"/>
    <cellStyle name="20% - Accent2 3 5 3 5 6" xfId="5263"/>
    <cellStyle name="20% - Accent2 3 5 3 5 7" xfId="5264"/>
    <cellStyle name="20% - Accent2 3 5 3 6" xfId="5265"/>
    <cellStyle name="20% - Accent2 3 5 3 6 2" xfId="5266"/>
    <cellStyle name="20% - Accent2 3 5 3 7" xfId="5267"/>
    <cellStyle name="20% - Accent2 3 5 3 7 2" xfId="5268"/>
    <cellStyle name="20% - Accent2 3 5 3 8" xfId="5269"/>
    <cellStyle name="20% - Accent2 3 5 3 9" xfId="5270"/>
    <cellStyle name="20% - Accent2 3 5 4" xfId="5271"/>
    <cellStyle name="20% - Accent2 3 5 4 10" xfId="5272"/>
    <cellStyle name="20% - Accent2 3 5 4 2" xfId="5273"/>
    <cellStyle name="20% - Accent2 3 5 4 2 2" xfId="5274"/>
    <cellStyle name="20% - Accent2 3 5 4 2 2 2" xfId="5275"/>
    <cellStyle name="20% - Accent2 3 5 4 2 3" xfId="5276"/>
    <cellStyle name="20% - Accent2 3 5 4 2 3 2" xfId="5277"/>
    <cellStyle name="20% - Accent2 3 5 4 2 4" xfId="5278"/>
    <cellStyle name="20% - Accent2 3 5 4 2 5" xfId="5279"/>
    <cellStyle name="20% - Accent2 3 5 4 2 6" xfId="5280"/>
    <cellStyle name="20% - Accent2 3 5 4 2 7" xfId="5281"/>
    <cellStyle name="20% - Accent2 3 5 4 3" xfId="5282"/>
    <cellStyle name="20% - Accent2 3 5 4 3 2" xfId="5283"/>
    <cellStyle name="20% - Accent2 3 5 4 3 2 2" xfId="5284"/>
    <cellStyle name="20% - Accent2 3 5 4 3 3" xfId="5285"/>
    <cellStyle name="20% - Accent2 3 5 4 3 3 2" xfId="5286"/>
    <cellStyle name="20% - Accent2 3 5 4 3 4" xfId="5287"/>
    <cellStyle name="20% - Accent2 3 5 4 3 5" xfId="5288"/>
    <cellStyle name="20% - Accent2 3 5 4 3 6" xfId="5289"/>
    <cellStyle name="20% - Accent2 3 5 4 3 7" xfId="5290"/>
    <cellStyle name="20% - Accent2 3 5 4 4" xfId="5291"/>
    <cellStyle name="20% - Accent2 3 5 4 4 2" xfId="5292"/>
    <cellStyle name="20% - Accent2 3 5 4 4 2 2" xfId="5293"/>
    <cellStyle name="20% - Accent2 3 5 4 4 3" xfId="5294"/>
    <cellStyle name="20% - Accent2 3 5 4 4 3 2" xfId="5295"/>
    <cellStyle name="20% - Accent2 3 5 4 4 4" xfId="5296"/>
    <cellStyle name="20% - Accent2 3 5 4 4 5" xfId="5297"/>
    <cellStyle name="20% - Accent2 3 5 4 4 6" xfId="5298"/>
    <cellStyle name="20% - Accent2 3 5 4 4 7" xfId="5299"/>
    <cellStyle name="20% - Accent2 3 5 4 5" xfId="5300"/>
    <cellStyle name="20% - Accent2 3 5 4 5 2" xfId="5301"/>
    <cellStyle name="20% - Accent2 3 5 4 6" xfId="5302"/>
    <cellStyle name="20% - Accent2 3 5 4 6 2" xfId="5303"/>
    <cellStyle name="20% - Accent2 3 5 4 7" xfId="5304"/>
    <cellStyle name="20% - Accent2 3 5 4 8" xfId="5305"/>
    <cellStyle name="20% - Accent2 3 5 4 9" xfId="5306"/>
    <cellStyle name="20% - Accent2 3 5 5" xfId="5307"/>
    <cellStyle name="20% - Accent2 3 5 5 2" xfId="5308"/>
    <cellStyle name="20% - Accent2 3 5 5 2 2" xfId="5309"/>
    <cellStyle name="20% - Accent2 3 5 5 3" xfId="5310"/>
    <cellStyle name="20% - Accent2 3 5 5 3 2" xfId="5311"/>
    <cellStyle name="20% - Accent2 3 5 5 4" xfId="5312"/>
    <cellStyle name="20% - Accent2 3 5 5 5" xfId="5313"/>
    <cellStyle name="20% - Accent2 3 5 5 6" xfId="5314"/>
    <cellStyle name="20% - Accent2 3 5 5 7" xfId="5315"/>
    <cellStyle name="20% - Accent2 3 5 6" xfId="5316"/>
    <cellStyle name="20% - Accent2 3 5 6 2" xfId="5317"/>
    <cellStyle name="20% - Accent2 3 5 6 2 2" xfId="5318"/>
    <cellStyle name="20% - Accent2 3 5 6 3" xfId="5319"/>
    <cellStyle name="20% - Accent2 3 5 6 3 2" xfId="5320"/>
    <cellStyle name="20% - Accent2 3 5 6 4" xfId="5321"/>
    <cellStyle name="20% - Accent2 3 5 6 5" xfId="5322"/>
    <cellStyle name="20% - Accent2 3 5 6 6" xfId="5323"/>
    <cellStyle name="20% - Accent2 3 5 6 7" xfId="5324"/>
    <cellStyle name="20% - Accent2 3 5 7" xfId="5325"/>
    <cellStyle name="20% - Accent2 3 5 7 2" xfId="5326"/>
    <cellStyle name="20% - Accent2 3 5 7 2 2" xfId="5327"/>
    <cellStyle name="20% - Accent2 3 5 7 3" xfId="5328"/>
    <cellStyle name="20% - Accent2 3 5 7 3 2" xfId="5329"/>
    <cellStyle name="20% - Accent2 3 5 7 4" xfId="5330"/>
    <cellStyle name="20% - Accent2 3 5 7 5" xfId="5331"/>
    <cellStyle name="20% - Accent2 3 5 7 6" xfId="5332"/>
    <cellStyle name="20% - Accent2 3 5 7 7" xfId="5333"/>
    <cellStyle name="20% - Accent2 3 5 8" xfId="5334"/>
    <cellStyle name="20% - Accent2 3 5 8 2" xfId="5335"/>
    <cellStyle name="20% - Accent2 3 5 9" xfId="5336"/>
    <cellStyle name="20% - Accent2 3 5 9 2" xfId="5337"/>
    <cellStyle name="20% - Accent2 3 6" xfId="5338"/>
    <cellStyle name="20% - Accent2 3 6 10" xfId="5339"/>
    <cellStyle name="20% - Accent2 3 6 11" xfId="5340"/>
    <cellStyle name="20% - Accent2 3 6 12" xfId="5341"/>
    <cellStyle name="20% - Accent2 3 6 13" xfId="5342"/>
    <cellStyle name="20% - Accent2 3 6 2" xfId="5343"/>
    <cellStyle name="20% - Accent2 3 6 2 10" xfId="5344"/>
    <cellStyle name="20% - Accent2 3 6 2 11" xfId="5345"/>
    <cellStyle name="20% - Accent2 3 6 2 2" xfId="5346"/>
    <cellStyle name="20% - Accent2 3 6 2 2 10" xfId="5347"/>
    <cellStyle name="20% - Accent2 3 6 2 2 2" xfId="5348"/>
    <cellStyle name="20% - Accent2 3 6 2 2 2 2" xfId="5349"/>
    <cellStyle name="20% - Accent2 3 6 2 2 2 2 2" xfId="5350"/>
    <cellStyle name="20% - Accent2 3 6 2 2 2 3" xfId="5351"/>
    <cellStyle name="20% - Accent2 3 6 2 2 2 3 2" xfId="5352"/>
    <cellStyle name="20% - Accent2 3 6 2 2 2 4" xfId="5353"/>
    <cellStyle name="20% - Accent2 3 6 2 2 2 5" xfId="5354"/>
    <cellStyle name="20% - Accent2 3 6 2 2 2 6" xfId="5355"/>
    <cellStyle name="20% - Accent2 3 6 2 2 2 7" xfId="5356"/>
    <cellStyle name="20% - Accent2 3 6 2 2 3" xfId="5357"/>
    <cellStyle name="20% - Accent2 3 6 2 2 3 2" xfId="5358"/>
    <cellStyle name="20% - Accent2 3 6 2 2 3 2 2" xfId="5359"/>
    <cellStyle name="20% - Accent2 3 6 2 2 3 3" xfId="5360"/>
    <cellStyle name="20% - Accent2 3 6 2 2 3 3 2" xfId="5361"/>
    <cellStyle name="20% - Accent2 3 6 2 2 3 4" xfId="5362"/>
    <cellStyle name="20% - Accent2 3 6 2 2 3 5" xfId="5363"/>
    <cellStyle name="20% - Accent2 3 6 2 2 3 6" xfId="5364"/>
    <cellStyle name="20% - Accent2 3 6 2 2 3 7" xfId="5365"/>
    <cellStyle name="20% - Accent2 3 6 2 2 4" xfId="5366"/>
    <cellStyle name="20% - Accent2 3 6 2 2 4 2" xfId="5367"/>
    <cellStyle name="20% - Accent2 3 6 2 2 4 2 2" xfId="5368"/>
    <cellStyle name="20% - Accent2 3 6 2 2 4 3" xfId="5369"/>
    <cellStyle name="20% - Accent2 3 6 2 2 4 3 2" xfId="5370"/>
    <cellStyle name="20% - Accent2 3 6 2 2 4 4" xfId="5371"/>
    <cellStyle name="20% - Accent2 3 6 2 2 4 5" xfId="5372"/>
    <cellStyle name="20% - Accent2 3 6 2 2 4 6" xfId="5373"/>
    <cellStyle name="20% - Accent2 3 6 2 2 4 7" xfId="5374"/>
    <cellStyle name="20% - Accent2 3 6 2 2 5" xfId="5375"/>
    <cellStyle name="20% - Accent2 3 6 2 2 5 2" xfId="5376"/>
    <cellStyle name="20% - Accent2 3 6 2 2 6" xfId="5377"/>
    <cellStyle name="20% - Accent2 3 6 2 2 6 2" xfId="5378"/>
    <cellStyle name="20% - Accent2 3 6 2 2 7" xfId="5379"/>
    <cellStyle name="20% - Accent2 3 6 2 2 8" xfId="5380"/>
    <cellStyle name="20% - Accent2 3 6 2 2 9" xfId="5381"/>
    <cellStyle name="20% - Accent2 3 6 2 3" xfId="5382"/>
    <cellStyle name="20% - Accent2 3 6 2 3 2" xfId="5383"/>
    <cellStyle name="20% - Accent2 3 6 2 3 2 2" xfId="5384"/>
    <cellStyle name="20% - Accent2 3 6 2 3 3" xfId="5385"/>
    <cellStyle name="20% - Accent2 3 6 2 3 3 2" xfId="5386"/>
    <cellStyle name="20% - Accent2 3 6 2 3 4" xfId="5387"/>
    <cellStyle name="20% - Accent2 3 6 2 3 5" xfId="5388"/>
    <cellStyle name="20% - Accent2 3 6 2 3 6" xfId="5389"/>
    <cellStyle name="20% - Accent2 3 6 2 3 7" xfId="5390"/>
    <cellStyle name="20% - Accent2 3 6 2 4" xfId="5391"/>
    <cellStyle name="20% - Accent2 3 6 2 4 2" xfId="5392"/>
    <cellStyle name="20% - Accent2 3 6 2 4 2 2" xfId="5393"/>
    <cellStyle name="20% - Accent2 3 6 2 4 3" xfId="5394"/>
    <cellStyle name="20% - Accent2 3 6 2 4 3 2" xfId="5395"/>
    <cellStyle name="20% - Accent2 3 6 2 4 4" xfId="5396"/>
    <cellStyle name="20% - Accent2 3 6 2 4 5" xfId="5397"/>
    <cellStyle name="20% - Accent2 3 6 2 4 6" xfId="5398"/>
    <cellStyle name="20% - Accent2 3 6 2 4 7" xfId="5399"/>
    <cellStyle name="20% - Accent2 3 6 2 5" xfId="5400"/>
    <cellStyle name="20% - Accent2 3 6 2 5 2" xfId="5401"/>
    <cellStyle name="20% - Accent2 3 6 2 5 2 2" xfId="5402"/>
    <cellStyle name="20% - Accent2 3 6 2 5 3" xfId="5403"/>
    <cellStyle name="20% - Accent2 3 6 2 5 3 2" xfId="5404"/>
    <cellStyle name="20% - Accent2 3 6 2 5 4" xfId="5405"/>
    <cellStyle name="20% - Accent2 3 6 2 5 5" xfId="5406"/>
    <cellStyle name="20% - Accent2 3 6 2 5 6" xfId="5407"/>
    <cellStyle name="20% - Accent2 3 6 2 5 7" xfId="5408"/>
    <cellStyle name="20% - Accent2 3 6 2 6" xfId="5409"/>
    <cellStyle name="20% - Accent2 3 6 2 6 2" xfId="5410"/>
    <cellStyle name="20% - Accent2 3 6 2 7" xfId="5411"/>
    <cellStyle name="20% - Accent2 3 6 2 7 2" xfId="5412"/>
    <cellStyle name="20% - Accent2 3 6 2 8" xfId="5413"/>
    <cellStyle name="20% - Accent2 3 6 2 9" xfId="5414"/>
    <cellStyle name="20% - Accent2 3 6 3" xfId="5415"/>
    <cellStyle name="20% - Accent2 3 6 3 10" xfId="5416"/>
    <cellStyle name="20% - Accent2 3 6 3 11" xfId="5417"/>
    <cellStyle name="20% - Accent2 3 6 3 2" xfId="5418"/>
    <cellStyle name="20% - Accent2 3 6 3 2 10" xfId="5419"/>
    <cellStyle name="20% - Accent2 3 6 3 2 2" xfId="5420"/>
    <cellStyle name="20% - Accent2 3 6 3 2 2 2" xfId="5421"/>
    <cellStyle name="20% - Accent2 3 6 3 2 2 2 2" xfId="5422"/>
    <cellStyle name="20% - Accent2 3 6 3 2 2 3" xfId="5423"/>
    <cellStyle name="20% - Accent2 3 6 3 2 2 3 2" xfId="5424"/>
    <cellStyle name="20% - Accent2 3 6 3 2 2 4" xfId="5425"/>
    <cellStyle name="20% - Accent2 3 6 3 2 2 5" xfId="5426"/>
    <cellStyle name="20% - Accent2 3 6 3 2 2 6" xfId="5427"/>
    <cellStyle name="20% - Accent2 3 6 3 2 2 7" xfId="5428"/>
    <cellStyle name="20% - Accent2 3 6 3 2 3" xfId="5429"/>
    <cellStyle name="20% - Accent2 3 6 3 2 3 2" xfId="5430"/>
    <cellStyle name="20% - Accent2 3 6 3 2 3 2 2" xfId="5431"/>
    <cellStyle name="20% - Accent2 3 6 3 2 3 3" xfId="5432"/>
    <cellStyle name="20% - Accent2 3 6 3 2 3 3 2" xfId="5433"/>
    <cellStyle name="20% - Accent2 3 6 3 2 3 4" xfId="5434"/>
    <cellStyle name="20% - Accent2 3 6 3 2 3 5" xfId="5435"/>
    <cellStyle name="20% - Accent2 3 6 3 2 3 6" xfId="5436"/>
    <cellStyle name="20% - Accent2 3 6 3 2 3 7" xfId="5437"/>
    <cellStyle name="20% - Accent2 3 6 3 2 4" xfId="5438"/>
    <cellStyle name="20% - Accent2 3 6 3 2 4 2" xfId="5439"/>
    <cellStyle name="20% - Accent2 3 6 3 2 4 2 2" xfId="5440"/>
    <cellStyle name="20% - Accent2 3 6 3 2 4 3" xfId="5441"/>
    <cellStyle name="20% - Accent2 3 6 3 2 4 3 2" xfId="5442"/>
    <cellStyle name="20% - Accent2 3 6 3 2 4 4" xfId="5443"/>
    <cellStyle name="20% - Accent2 3 6 3 2 4 5" xfId="5444"/>
    <cellStyle name="20% - Accent2 3 6 3 2 4 6" xfId="5445"/>
    <cellStyle name="20% - Accent2 3 6 3 2 4 7" xfId="5446"/>
    <cellStyle name="20% - Accent2 3 6 3 2 5" xfId="5447"/>
    <cellStyle name="20% - Accent2 3 6 3 2 5 2" xfId="5448"/>
    <cellStyle name="20% - Accent2 3 6 3 2 6" xfId="5449"/>
    <cellStyle name="20% - Accent2 3 6 3 2 6 2" xfId="5450"/>
    <cellStyle name="20% - Accent2 3 6 3 2 7" xfId="5451"/>
    <cellStyle name="20% - Accent2 3 6 3 2 8" xfId="5452"/>
    <cellStyle name="20% - Accent2 3 6 3 2 9" xfId="5453"/>
    <cellStyle name="20% - Accent2 3 6 3 3" xfId="5454"/>
    <cellStyle name="20% - Accent2 3 6 3 3 2" xfId="5455"/>
    <cellStyle name="20% - Accent2 3 6 3 3 2 2" xfId="5456"/>
    <cellStyle name="20% - Accent2 3 6 3 3 3" xfId="5457"/>
    <cellStyle name="20% - Accent2 3 6 3 3 3 2" xfId="5458"/>
    <cellStyle name="20% - Accent2 3 6 3 3 4" xfId="5459"/>
    <cellStyle name="20% - Accent2 3 6 3 3 5" xfId="5460"/>
    <cellStyle name="20% - Accent2 3 6 3 3 6" xfId="5461"/>
    <cellStyle name="20% - Accent2 3 6 3 3 7" xfId="5462"/>
    <cellStyle name="20% - Accent2 3 6 3 4" xfId="5463"/>
    <cellStyle name="20% - Accent2 3 6 3 4 2" xfId="5464"/>
    <cellStyle name="20% - Accent2 3 6 3 4 2 2" xfId="5465"/>
    <cellStyle name="20% - Accent2 3 6 3 4 3" xfId="5466"/>
    <cellStyle name="20% - Accent2 3 6 3 4 3 2" xfId="5467"/>
    <cellStyle name="20% - Accent2 3 6 3 4 4" xfId="5468"/>
    <cellStyle name="20% - Accent2 3 6 3 4 5" xfId="5469"/>
    <cellStyle name="20% - Accent2 3 6 3 4 6" xfId="5470"/>
    <cellStyle name="20% - Accent2 3 6 3 4 7" xfId="5471"/>
    <cellStyle name="20% - Accent2 3 6 3 5" xfId="5472"/>
    <cellStyle name="20% - Accent2 3 6 3 5 2" xfId="5473"/>
    <cellStyle name="20% - Accent2 3 6 3 5 2 2" xfId="5474"/>
    <cellStyle name="20% - Accent2 3 6 3 5 3" xfId="5475"/>
    <cellStyle name="20% - Accent2 3 6 3 5 3 2" xfId="5476"/>
    <cellStyle name="20% - Accent2 3 6 3 5 4" xfId="5477"/>
    <cellStyle name="20% - Accent2 3 6 3 5 5" xfId="5478"/>
    <cellStyle name="20% - Accent2 3 6 3 5 6" xfId="5479"/>
    <cellStyle name="20% - Accent2 3 6 3 5 7" xfId="5480"/>
    <cellStyle name="20% - Accent2 3 6 3 6" xfId="5481"/>
    <cellStyle name="20% - Accent2 3 6 3 6 2" xfId="5482"/>
    <cellStyle name="20% - Accent2 3 6 3 7" xfId="5483"/>
    <cellStyle name="20% - Accent2 3 6 3 7 2" xfId="5484"/>
    <cellStyle name="20% - Accent2 3 6 3 8" xfId="5485"/>
    <cellStyle name="20% - Accent2 3 6 3 9" xfId="5486"/>
    <cellStyle name="20% - Accent2 3 6 4" xfId="5487"/>
    <cellStyle name="20% - Accent2 3 6 4 10" xfId="5488"/>
    <cellStyle name="20% - Accent2 3 6 4 2" xfId="5489"/>
    <cellStyle name="20% - Accent2 3 6 4 2 2" xfId="5490"/>
    <cellStyle name="20% - Accent2 3 6 4 2 2 2" xfId="5491"/>
    <cellStyle name="20% - Accent2 3 6 4 2 3" xfId="5492"/>
    <cellStyle name="20% - Accent2 3 6 4 2 3 2" xfId="5493"/>
    <cellStyle name="20% - Accent2 3 6 4 2 4" xfId="5494"/>
    <cellStyle name="20% - Accent2 3 6 4 2 5" xfId="5495"/>
    <cellStyle name="20% - Accent2 3 6 4 2 6" xfId="5496"/>
    <cellStyle name="20% - Accent2 3 6 4 2 7" xfId="5497"/>
    <cellStyle name="20% - Accent2 3 6 4 3" xfId="5498"/>
    <cellStyle name="20% - Accent2 3 6 4 3 2" xfId="5499"/>
    <cellStyle name="20% - Accent2 3 6 4 3 2 2" xfId="5500"/>
    <cellStyle name="20% - Accent2 3 6 4 3 3" xfId="5501"/>
    <cellStyle name="20% - Accent2 3 6 4 3 3 2" xfId="5502"/>
    <cellStyle name="20% - Accent2 3 6 4 3 4" xfId="5503"/>
    <cellStyle name="20% - Accent2 3 6 4 3 5" xfId="5504"/>
    <cellStyle name="20% - Accent2 3 6 4 3 6" xfId="5505"/>
    <cellStyle name="20% - Accent2 3 6 4 3 7" xfId="5506"/>
    <cellStyle name="20% - Accent2 3 6 4 4" xfId="5507"/>
    <cellStyle name="20% - Accent2 3 6 4 4 2" xfId="5508"/>
    <cellStyle name="20% - Accent2 3 6 4 4 2 2" xfId="5509"/>
    <cellStyle name="20% - Accent2 3 6 4 4 3" xfId="5510"/>
    <cellStyle name="20% - Accent2 3 6 4 4 3 2" xfId="5511"/>
    <cellStyle name="20% - Accent2 3 6 4 4 4" xfId="5512"/>
    <cellStyle name="20% - Accent2 3 6 4 4 5" xfId="5513"/>
    <cellStyle name="20% - Accent2 3 6 4 4 6" xfId="5514"/>
    <cellStyle name="20% - Accent2 3 6 4 4 7" xfId="5515"/>
    <cellStyle name="20% - Accent2 3 6 4 5" xfId="5516"/>
    <cellStyle name="20% - Accent2 3 6 4 5 2" xfId="5517"/>
    <cellStyle name="20% - Accent2 3 6 4 6" xfId="5518"/>
    <cellStyle name="20% - Accent2 3 6 4 6 2" xfId="5519"/>
    <cellStyle name="20% - Accent2 3 6 4 7" xfId="5520"/>
    <cellStyle name="20% - Accent2 3 6 4 8" xfId="5521"/>
    <cellStyle name="20% - Accent2 3 6 4 9" xfId="5522"/>
    <cellStyle name="20% - Accent2 3 6 5" xfId="5523"/>
    <cellStyle name="20% - Accent2 3 6 5 2" xfId="5524"/>
    <cellStyle name="20% - Accent2 3 6 5 2 2" xfId="5525"/>
    <cellStyle name="20% - Accent2 3 6 5 3" xfId="5526"/>
    <cellStyle name="20% - Accent2 3 6 5 3 2" xfId="5527"/>
    <cellStyle name="20% - Accent2 3 6 5 4" xfId="5528"/>
    <cellStyle name="20% - Accent2 3 6 5 5" xfId="5529"/>
    <cellStyle name="20% - Accent2 3 6 5 6" xfId="5530"/>
    <cellStyle name="20% - Accent2 3 6 5 7" xfId="5531"/>
    <cellStyle name="20% - Accent2 3 6 6" xfId="5532"/>
    <cellStyle name="20% - Accent2 3 6 6 2" xfId="5533"/>
    <cellStyle name="20% - Accent2 3 6 6 2 2" xfId="5534"/>
    <cellStyle name="20% - Accent2 3 6 6 3" xfId="5535"/>
    <cellStyle name="20% - Accent2 3 6 6 3 2" xfId="5536"/>
    <cellStyle name="20% - Accent2 3 6 6 4" xfId="5537"/>
    <cellStyle name="20% - Accent2 3 6 6 5" xfId="5538"/>
    <cellStyle name="20% - Accent2 3 6 6 6" xfId="5539"/>
    <cellStyle name="20% - Accent2 3 6 6 7" xfId="5540"/>
    <cellStyle name="20% - Accent2 3 6 7" xfId="5541"/>
    <cellStyle name="20% - Accent2 3 6 7 2" xfId="5542"/>
    <cellStyle name="20% - Accent2 3 6 7 2 2" xfId="5543"/>
    <cellStyle name="20% - Accent2 3 6 7 3" xfId="5544"/>
    <cellStyle name="20% - Accent2 3 6 7 3 2" xfId="5545"/>
    <cellStyle name="20% - Accent2 3 6 7 4" xfId="5546"/>
    <cellStyle name="20% - Accent2 3 6 7 5" xfId="5547"/>
    <cellStyle name="20% - Accent2 3 6 7 6" xfId="5548"/>
    <cellStyle name="20% - Accent2 3 6 7 7" xfId="5549"/>
    <cellStyle name="20% - Accent2 3 6 8" xfId="5550"/>
    <cellStyle name="20% - Accent2 3 6 8 2" xfId="5551"/>
    <cellStyle name="20% - Accent2 3 6 9" xfId="5552"/>
    <cellStyle name="20% - Accent2 3 6 9 2" xfId="5553"/>
    <cellStyle name="20% - Accent2 3 7" xfId="5554"/>
    <cellStyle name="20% - Accent2 3 7 10" xfId="5555"/>
    <cellStyle name="20% - Accent2 3 7 11" xfId="5556"/>
    <cellStyle name="20% - Accent2 3 7 2" xfId="5557"/>
    <cellStyle name="20% - Accent2 3 7 2 10" xfId="5558"/>
    <cellStyle name="20% - Accent2 3 7 2 2" xfId="5559"/>
    <cellStyle name="20% - Accent2 3 7 2 2 2" xfId="5560"/>
    <cellStyle name="20% - Accent2 3 7 2 2 2 2" xfId="5561"/>
    <cellStyle name="20% - Accent2 3 7 2 2 3" xfId="5562"/>
    <cellStyle name="20% - Accent2 3 7 2 2 3 2" xfId="5563"/>
    <cellStyle name="20% - Accent2 3 7 2 2 4" xfId="5564"/>
    <cellStyle name="20% - Accent2 3 7 2 2 5" xfId="5565"/>
    <cellStyle name="20% - Accent2 3 7 2 2 6" xfId="5566"/>
    <cellStyle name="20% - Accent2 3 7 2 2 7" xfId="5567"/>
    <cellStyle name="20% - Accent2 3 7 2 3" xfId="5568"/>
    <cellStyle name="20% - Accent2 3 7 2 3 2" xfId="5569"/>
    <cellStyle name="20% - Accent2 3 7 2 3 2 2" xfId="5570"/>
    <cellStyle name="20% - Accent2 3 7 2 3 3" xfId="5571"/>
    <cellStyle name="20% - Accent2 3 7 2 3 3 2" xfId="5572"/>
    <cellStyle name="20% - Accent2 3 7 2 3 4" xfId="5573"/>
    <cellStyle name="20% - Accent2 3 7 2 3 5" xfId="5574"/>
    <cellStyle name="20% - Accent2 3 7 2 3 6" xfId="5575"/>
    <cellStyle name="20% - Accent2 3 7 2 3 7" xfId="5576"/>
    <cellStyle name="20% - Accent2 3 7 2 4" xfId="5577"/>
    <cellStyle name="20% - Accent2 3 7 2 4 2" xfId="5578"/>
    <cellStyle name="20% - Accent2 3 7 2 4 2 2" xfId="5579"/>
    <cellStyle name="20% - Accent2 3 7 2 4 3" xfId="5580"/>
    <cellStyle name="20% - Accent2 3 7 2 4 3 2" xfId="5581"/>
    <cellStyle name="20% - Accent2 3 7 2 4 4" xfId="5582"/>
    <cellStyle name="20% - Accent2 3 7 2 4 5" xfId="5583"/>
    <cellStyle name="20% - Accent2 3 7 2 4 6" xfId="5584"/>
    <cellStyle name="20% - Accent2 3 7 2 4 7" xfId="5585"/>
    <cellStyle name="20% - Accent2 3 7 2 5" xfId="5586"/>
    <cellStyle name="20% - Accent2 3 7 2 5 2" xfId="5587"/>
    <cellStyle name="20% - Accent2 3 7 2 6" xfId="5588"/>
    <cellStyle name="20% - Accent2 3 7 2 6 2" xfId="5589"/>
    <cellStyle name="20% - Accent2 3 7 2 7" xfId="5590"/>
    <cellStyle name="20% - Accent2 3 7 2 8" xfId="5591"/>
    <cellStyle name="20% - Accent2 3 7 2 9" xfId="5592"/>
    <cellStyle name="20% - Accent2 3 7 3" xfId="5593"/>
    <cellStyle name="20% - Accent2 3 7 3 2" xfId="5594"/>
    <cellStyle name="20% - Accent2 3 7 3 2 2" xfId="5595"/>
    <cellStyle name="20% - Accent2 3 7 3 3" xfId="5596"/>
    <cellStyle name="20% - Accent2 3 7 3 3 2" xfId="5597"/>
    <cellStyle name="20% - Accent2 3 7 3 4" xfId="5598"/>
    <cellStyle name="20% - Accent2 3 7 3 5" xfId="5599"/>
    <cellStyle name="20% - Accent2 3 7 3 6" xfId="5600"/>
    <cellStyle name="20% - Accent2 3 7 3 7" xfId="5601"/>
    <cellStyle name="20% - Accent2 3 7 4" xfId="5602"/>
    <cellStyle name="20% - Accent2 3 7 4 2" xfId="5603"/>
    <cellStyle name="20% - Accent2 3 7 4 2 2" xfId="5604"/>
    <cellStyle name="20% - Accent2 3 7 4 3" xfId="5605"/>
    <cellStyle name="20% - Accent2 3 7 4 3 2" xfId="5606"/>
    <cellStyle name="20% - Accent2 3 7 4 4" xfId="5607"/>
    <cellStyle name="20% - Accent2 3 7 4 5" xfId="5608"/>
    <cellStyle name="20% - Accent2 3 7 4 6" xfId="5609"/>
    <cellStyle name="20% - Accent2 3 7 4 7" xfId="5610"/>
    <cellStyle name="20% - Accent2 3 7 5" xfId="5611"/>
    <cellStyle name="20% - Accent2 3 7 5 2" xfId="5612"/>
    <cellStyle name="20% - Accent2 3 7 5 2 2" xfId="5613"/>
    <cellStyle name="20% - Accent2 3 7 5 3" xfId="5614"/>
    <cellStyle name="20% - Accent2 3 7 5 3 2" xfId="5615"/>
    <cellStyle name="20% - Accent2 3 7 5 4" xfId="5616"/>
    <cellStyle name="20% - Accent2 3 7 5 5" xfId="5617"/>
    <cellStyle name="20% - Accent2 3 7 5 6" xfId="5618"/>
    <cellStyle name="20% - Accent2 3 7 5 7" xfId="5619"/>
    <cellStyle name="20% - Accent2 3 7 6" xfId="5620"/>
    <cellStyle name="20% - Accent2 3 7 6 2" xfId="5621"/>
    <cellStyle name="20% - Accent2 3 7 7" xfId="5622"/>
    <cellStyle name="20% - Accent2 3 7 7 2" xfId="5623"/>
    <cellStyle name="20% - Accent2 3 7 8" xfId="5624"/>
    <cellStyle name="20% - Accent2 3 7 9" xfId="5625"/>
    <cellStyle name="20% - Accent2 3 8" xfId="5626"/>
    <cellStyle name="20% - Accent2 3 8 10" xfId="5627"/>
    <cellStyle name="20% - Accent2 3 8 11" xfId="5628"/>
    <cellStyle name="20% - Accent2 3 8 2" xfId="5629"/>
    <cellStyle name="20% - Accent2 3 8 2 10" xfId="5630"/>
    <cellStyle name="20% - Accent2 3 8 2 2" xfId="5631"/>
    <cellStyle name="20% - Accent2 3 8 2 2 2" xfId="5632"/>
    <cellStyle name="20% - Accent2 3 8 2 2 2 2" xfId="5633"/>
    <cellStyle name="20% - Accent2 3 8 2 2 3" xfId="5634"/>
    <cellStyle name="20% - Accent2 3 8 2 2 3 2" xfId="5635"/>
    <cellStyle name="20% - Accent2 3 8 2 2 4" xfId="5636"/>
    <cellStyle name="20% - Accent2 3 8 2 2 5" xfId="5637"/>
    <cellStyle name="20% - Accent2 3 8 2 2 6" xfId="5638"/>
    <cellStyle name="20% - Accent2 3 8 2 2 7" xfId="5639"/>
    <cellStyle name="20% - Accent2 3 8 2 3" xfId="5640"/>
    <cellStyle name="20% - Accent2 3 8 2 3 2" xfId="5641"/>
    <cellStyle name="20% - Accent2 3 8 2 3 2 2" xfId="5642"/>
    <cellStyle name="20% - Accent2 3 8 2 3 3" xfId="5643"/>
    <cellStyle name="20% - Accent2 3 8 2 3 3 2" xfId="5644"/>
    <cellStyle name="20% - Accent2 3 8 2 3 4" xfId="5645"/>
    <cellStyle name="20% - Accent2 3 8 2 3 5" xfId="5646"/>
    <cellStyle name="20% - Accent2 3 8 2 3 6" xfId="5647"/>
    <cellStyle name="20% - Accent2 3 8 2 3 7" xfId="5648"/>
    <cellStyle name="20% - Accent2 3 8 2 4" xfId="5649"/>
    <cellStyle name="20% - Accent2 3 8 2 4 2" xfId="5650"/>
    <cellStyle name="20% - Accent2 3 8 2 4 2 2" xfId="5651"/>
    <cellStyle name="20% - Accent2 3 8 2 4 3" xfId="5652"/>
    <cellStyle name="20% - Accent2 3 8 2 4 3 2" xfId="5653"/>
    <cellStyle name="20% - Accent2 3 8 2 4 4" xfId="5654"/>
    <cellStyle name="20% - Accent2 3 8 2 4 5" xfId="5655"/>
    <cellStyle name="20% - Accent2 3 8 2 4 6" xfId="5656"/>
    <cellStyle name="20% - Accent2 3 8 2 4 7" xfId="5657"/>
    <cellStyle name="20% - Accent2 3 8 2 5" xfId="5658"/>
    <cellStyle name="20% - Accent2 3 8 2 5 2" xfId="5659"/>
    <cellStyle name="20% - Accent2 3 8 2 6" xfId="5660"/>
    <cellStyle name="20% - Accent2 3 8 2 6 2" xfId="5661"/>
    <cellStyle name="20% - Accent2 3 8 2 7" xfId="5662"/>
    <cellStyle name="20% - Accent2 3 8 2 8" xfId="5663"/>
    <cellStyle name="20% - Accent2 3 8 2 9" xfId="5664"/>
    <cellStyle name="20% - Accent2 3 8 3" xfId="5665"/>
    <cellStyle name="20% - Accent2 3 8 3 2" xfId="5666"/>
    <cellStyle name="20% - Accent2 3 8 3 2 2" xfId="5667"/>
    <cellStyle name="20% - Accent2 3 8 3 3" xfId="5668"/>
    <cellStyle name="20% - Accent2 3 8 3 3 2" xfId="5669"/>
    <cellStyle name="20% - Accent2 3 8 3 4" xfId="5670"/>
    <cellStyle name="20% - Accent2 3 8 3 5" xfId="5671"/>
    <cellStyle name="20% - Accent2 3 8 3 6" xfId="5672"/>
    <cellStyle name="20% - Accent2 3 8 3 7" xfId="5673"/>
    <cellStyle name="20% - Accent2 3 8 4" xfId="5674"/>
    <cellStyle name="20% - Accent2 3 8 4 2" xfId="5675"/>
    <cellStyle name="20% - Accent2 3 8 4 2 2" xfId="5676"/>
    <cellStyle name="20% - Accent2 3 8 4 3" xfId="5677"/>
    <cellStyle name="20% - Accent2 3 8 4 3 2" xfId="5678"/>
    <cellStyle name="20% - Accent2 3 8 4 4" xfId="5679"/>
    <cellStyle name="20% - Accent2 3 8 4 5" xfId="5680"/>
    <cellStyle name="20% - Accent2 3 8 4 6" xfId="5681"/>
    <cellStyle name="20% - Accent2 3 8 4 7" xfId="5682"/>
    <cellStyle name="20% - Accent2 3 8 5" xfId="5683"/>
    <cellStyle name="20% - Accent2 3 8 5 2" xfId="5684"/>
    <cellStyle name="20% - Accent2 3 8 5 2 2" xfId="5685"/>
    <cellStyle name="20% - Accent2 3 8 5 3" xfId="5686"/>
    <cellStyle name="20% - Accent2 3 8 5 3 2" xfId="5687"/>
    <cellStyle name="20% - Accent2 3 8 5 4" xfId="5688"/>
    <cellStyle name="20% - Accent2 3 8 5 5" xfId="5689"/>
    <cellStyle name="20% - Accent2 3 8 5 6" xfId="5690"/>
    <cellStyle name="20% - Accent2 3 8 5 7" xfId="5691"/>
    <cellStyle name="20% - Accent2 3 8 6" xfId="5692"/>
    <cellStyle name="20% - Accent2 3 8 6 2" xfId="5693"/>
    <cellStyle name="20% - Accent2 3 8 7" xfId="5694"/>
    <cellStyle name="20% - Accent2 3 8 7 2" xfId="5695"/>
    <cellStyle name="20% - Accent2 3 8 8" xfId="5696"/>
    <cellStyle name="20% - Accent2 3 8 9" xfId="5697"/>
    <cellStyle name="20% - Accent2 3 9" xfId="5698"/>
    <cellStyle name="20% - Accent2 3 9 10" xfId="5699"/>
    <cellStyle name="20% - Accent2 3 9 2" xfId="5700"/>
    <cellStyle name="20% - Accent2 3 9 2 2" xfId="5701"/>
    <cellStyle name="20% - Accent2 3 9 2 2 2" xfId="5702"/>
    <cellStyle name="20% - Accent2 3 9 2 3" xfId="5703"/>
    <cellStyle name="20% - Accent2 3 9 2 3 2" xfId="5704"/>
    <cellStyle name="20% - Accent2 3 9 2 4" xfId="5705"/>
    <cellStyle name="20% - Accent2 3 9 2 5" xfId="5706"/>
    <cellStyle name="20% - Accent2 3 9 2 6" xfId="5707"/>
    <cellStyle name="20% - Accent2 3 9 2 7" xfId="5708"/>
    <cellStyle name="20% - Accent2 3 9 3" xfId="5709"/>
    <cellStyle name="20% - Accent2 3 9 3 2" xfId="5710"/>
    <cellStyle name="20% - Accent2 3 9 3 2 2" xfId="5711"/>
    <cellStyle name="20% - Accent2 3 9 3 3" xfId="5712"/>
    <cellStyle name="20% - Accent2 3 9 3 3 2" xfId="5713"/>
    <cellStyle name="20% - Accent2 3 9 3 4" xfId="5714"/>
    <cellStyle name="20% - Accent2 3 9 3 5" xfId="5715"/>
    <cellStyle name="20% - Accent2 3 9 3 6" xfId="5716"/>
    <cellStyle name="20% - Accent2 3 9 3 7" xfId="5717"/>
    <cellStyle name="20% - Accent2 3 9 4" xfId="5718"/>
    <cellStyle name="20% - Accent2 3 9 4 2" xfId="5719"/>
    <cellStyle name="20% - Accent2 3 9 4 2 2" xfId="5720"/>
    <cellStyle name="20% - Accent2 3 9 4 3" xfId="5721"/>
    <cellStyle name="20% - Accent2 3 9 4 3 2" xfId="5722"/>
    <cellStyle name="20% - Accent2 3 9 4 4" xfId="5723"/>
    <cellStyle name="20% - Accent2 3 9 4 5" xfId="5724"/>
    <cellStyle name="20% - Accent2 3 9 4 6" xfId="5725"/>
    <cellStyle name="20% - Accent2 3 9 4 7" xfId="5726"/>
    <cellStyle name="20% - Accent2 3 9 5" xfId="5727"/>
    <cellStyle name="20% - Accent2 3 9 5 2" xfId="5728"/>
    <cellStyle name="20% - Accent2 3 9 6" xfId="5729"/>
    <cellStyle name="20% - Accent2 3 9 6 2" xfId="5730"/>
    <cellStyle name="20% - Accent2 3 9 7" xfId="5731"/>
    <cellStyle name="20% - Accent2 3 9 8" xfId="5732"/>
    <cellStyle name="20% - Accent2 3 9 9" xfId="5733"/>
    <cellStyle name="20% - Accent2 4" xfId="5734"/>
    <cellStyle name="20% - Accent2 4 2" xfId="5735"/>
    <cellStyle name="20% - Accent2 5" xfId="5736"/>
    <cellStyle name="20% - Accent2 5 2" xfId="5737"/>
    <cellStyle name="20% - Accent2 5 3" xfId="5738"/>
    <cellStyle name="20% - Accent2 6" xfId="5739"/>
    <cellStyle name="20% - Accent2 7" xfId="5740"/>
    <cellStyle name="20% - Accent3" xfId="37793" builtinId="38" customBuiltin="1"/>
    <cellStyle name="20% - Accent3 2" xfId="279"/>
    <cellStyle name="20% - Accent3 2 10" xfId="5741"/>
    <cellStyle name="20% - Accent3 2 10 2" xfId="5742"/>
    <cellStyle name="20% - Accent3 2 10 2 2" xfId="5743"/>
    <cellStyle name="20% - Accent3 2 10 3" xfId="5744"/>
    <cellStyle name="20% - Accent3 2 10 3 2" xfId="5745"/>
    <cellStyle name="20% - Accent3 2 10 4" xfId="5746"/>
    <cellStyle name="20% - Accent3 2 10 5" xfId="5747"/>
    <cellStyle name="20% - Accent3 2 10 6" xfId="5748"/>
    <cellStyle name="20% - Accent3 2 10 7" xfId="5749"/>
    <cellStyle name="20% - Accent3 2 11" xfId="5750"/>
    <cellStyle name="20% - Accent3 2 11 2" xfId="5751"/>
    <cellStyle name="20% - Accent3 2 11 2 2" xfId="5752"/>
    <cellStyle name="20% - Accent3 2 11 3" xfId="5753"/>
    <cellStyle name="20% - Accent3 2 11 3 2" xfId="5754"/>
    <cellStyle name="20% - Accent3 2 11 4" xfId="5755"/>
    <cellStyle name="20% - Accent3 2 11 5" xfId="5756"/>
    <cellStyle name="20% - Accent3 2 11 6" xfId="5757"/>
    <cellStyle name="20% - Accent3 2 11 7" xfId="5758"/>
    <cellStyle name="20% - Accent3 2 12" xfId="5759"/>
    <cellStyle name="20% - Accent3 2 12 2" xfId="5760"/>
    <cellStyle name="20% - Accent3 2 12 2 2" xfId="5761"/>
    <cellStyle name="20% - Accent3 2 12 3" xfId="5762"/>
    <cellStyle name="20% - Accent3 2 12 3 2" xfId="5763"/>
    <cellStyle name="20% - Accent3 2 12 4" xfId="5764"/>
    <cellStyle name="20% - Accent3 2 12 5" xfId="5765"/>
    <cellStyle name="20% - Accent3 2 12 6" xfId="5766"/>
    <cellStyle name="20% - Accent3 2 12 7" xfId="5767"/>
    <cellStyle name="20% - Accent3 2 13" xfId="5768"/>
    <cellStyle name="20% - Accent3 2 13 2" xfId="5769"/>
    <cellStyle name="20% - Accent3 2 14" xfId="5770"/>
    <cellStyle name="20% - Accent3 2 15" xfId="5771"/>
    <cellStyle name="20% - Accent3 2 16" xfId="5772"/>
    <cellStyle name="20% - Accent3 2 17" xfId="5773"/>
    <cellStyle name="20% - Accent3 2 18" xfId="5774"/>
    <cellStyle name="20% - Accent3 2 19" xfId="5775"/>
    <cellStyle name="20% - Accent3 2 2" xfId="5776"/>
    <cellStyle name="20% - Accent3 2 2 10" xfId="5777"/>
    <cellStyle name="20% - Accent3 2 2 11" xfId="5778"/>
    <cellStyle name="20% - Accent3 2 2 12" xfId="5779"/>
    <cellStyle name="20% - Accent3 2 2 13" xfId="5780"/>
    <cellStyle name="20% - Accent3 2 2 14" xfId="5781"/>
    <cellStyle name="20% - Accent3 2 2 2" xfId="5782"/>
    <cellStyle name="20% - Accent3 2 2 2 10" xfId="5783"/>
    <cellStyle name="20% - Accent3 2 2 2 11" xfId="5784"/>
    <cellStyle name="20% - Accent3 2 2 2 2" xfId="5785"/>
    <cellStyle name="20% - Accent3 2 2 2 2 10" xfId="5786"/>
    <cellStyle name="20% - Accent3 2 2 2 2 2" xfId="5787"/>
    <cellStyle name="20% - Accent3 2 2 2 2 2 2" xfId="5788"/>
    <cellStyle name="20% - Accent3 2 2 2 2 2 2 2" xfId="5789"/>
    <cellStyle name="20% - Accent3 2 2 2 2 2 3" xfId="5790"/>
    <cellStyle name="20% - Accent3 2 2 2 2 2 3 2" xfId="5791"/>
    <cellStyle name="20% - Accent3 2 2 2 2 2 4" xfId="5792"/>
    <cellStyle name="20% - Accent3 2 2 2 2 2 5" xfId="5793"/>
    <cellStyle name="20% - Accent3 2 2 2 2 2 6" xfId="5794"/>
    <cellStyle name="20% - Accent3 2 2 2 2 2 7" xfId="5795"/>
    <cellStyle name="20% - Accent3 2 2 2 2 3" xfId="5796"/>
    <cellStyle name="20% - Accent3 2 2 2 2 3 2" xfId="5797"/>
    <cellStyle name="20% - Accent3 2 2 2 2 3 2 2" xfId="5798"/>
    <cellStyle name="20% - Accent3 2 2 2 2 3 3" xfId="5799"/>
    <cellStyle name="20% - Accent3 2 2 2 2 3 3 2" xfId="5800"/>
    <cellStyle name="20% - Accent3 2 2 2 2 3 4" xfId="5801"/>
    <cellStyle name="20% - Accent3 2 2 2 2 3 5" xfId="5802"/>
    <cellStyle name="20% - Accent3 2 2 2 2 3 6" xfId="5803"/>
    <cellStyle name="20% - Accent3 2 2 2 2 3 7" xfId="5804"/>
    <cellStyle name="20% - Accent3 2 2 2 2 4" xfId="5805"/>
    <cellStyle name="20% - Accent3 2 2 2 2 4 2" xfId="5806"/>
    <cellStyle name="20% - Accent3 2 2 2 2 4 2 2" xfId="5807"/>
    <cellStyle name="20% - Accent3 2 2 2 2 4 3" xfId="5808"/>
    <cellStyle name="20% - Accent3 2 2 2 2 4 3 2" xfId="5809"/>
    <cellStyle name="20% - Accent3 2 2 2 2 4 4" xfId="5810"/>
    <cellStyle name="20% - Accent3 2 2 2 2 4 5" xfId="5811"/>
    <cellStyle name="20% - Accent3 2 2 2 2 4 6" xfId="5812"/>
    <cellStyle name="20% - Accent3 2 2 2 2 4 7" xfId="5813"/>
    <cellStyle name="20% - Accent3 2 2 2 2 5" xfId="5814"/>
    <cellStyle name="20% - Accent3 2 2 2 2 5 2" xfId="5815"/>
    <cellStyle name="20% - Accent3 2 2 2 2 6" xfId="5816"/>
    <cellStyle name="20% - Accent3 2 2 2 2 6 2" xfId="5817"/>
    <cellStyle name="20% - Accent3 2 2 2 2 7" xfId="5818"/>
    <cellStyle name="20% - Accent3 2 2 2 2 8" xfId="5819"/>
    <cellStyle name="20% - Accent3 2 2 2 2 9" xfId="5820"/>
    <cellStyle name="20% - Accent3 2 2 2 3" xfId="5821"/>
    <cellStyle name="20% - Accent3 2 2 2 3 2" xfId="5822"/>
    <cellStyle name="20% - Accent3 2 2 2 3 2 2" xfId="5823"/>
    <cellStyle name="20% - Accent3 2 2 2 3 3" xfId="5824"/>
    <cellStyle name="20% - Accent3 2 2 2 3 3 2" xfId="5825"/>
    <cellStyle name="20% - Accent3 2 2 2 3 4" xfId="5826"/>
    <cellStyle name="20% - Accent3 2 2 2 3 5" xfId="5827"/>
    <cellStyle name="20% - Accent3 2 2 2 3 6" xfId="5828"/>
    <cellStyle name="20% - Accent3 2 2 2 3 7" xfId="5829"/>
    <cellStyle name="20% - Accent3 2 2 2 4" xfId="5830"/>
    <cellStyle name="20% - Accent3 2 2 2 4 2" xfId="5831"/>
    <cellStyle name="20% - Accent3 2 2 2 4 2 2" xfId="5832"/>
    <cellStyle name="20% - Accent3 2 2 2 4 3" xfId="5833"/>
    <cellStyle name="20% - Accent3 2 2 2 4 3 2" xfId="5834"/>
    <cellStyle name="20% - Accent3 2 2 2 4 4" xfId="5835"/>
    <cellStyle name="20% - Accent3 2 2 2 4 5" xfId="5836"/>
    <cellStyle name="20% - Accent3 2 2 2 4 6" xfId="5837"/>
    <cellStyle name="20% - Accent3 2 2 2 4 7" xfId="5838"/>
    <cellStyle name="20% - Accent3 2 2 2 5" xfId="5839"/>
    <cellStyle name="20% - Accent3 2 2 2 5 2" xfId="5840"/>
    <cellStyle name="20% - Accent3 2 2 2 5 2 2" xfId="5841"/>
    <cellStyle name="20% - Accent3 2 2 2 5 3" xfId="5842"/>
    <cellStyle name="20% - Accent3 2 2 2 5 3 2" xfId="5843"/>
    <cellStyle name="20% - Accent3 2 2 2 5 4" xfId="5844"/>
    <cellStyle name="20% - Accent3 2 2 2 5 5" xfId="5845"/>
    <cellStyle name="20% - Accent3 2 2 2 5 6" xfId="5846"/>
    <cellStyle name="20% - Accent3 2 2 2 5 7" xfId="5847"/>
    <cellStyle name="20% - Accent3 2 2 2 6" xfId="5848"/>
    <cellStyle name="20% - Accent3 2 2 2 6 2" xfId="5849"/>
    <cellStyle name="20% - Accent3 2 2 2 7" xfId="5850"/>
    <cellStyle name="20% - Accent3 2 2 2 7 2" xfId="5851"/>
    <cellStyle name="20% - Accent3 2 2 2 8" xfId="5852"/>
    <cellStyle name="20% - Accent3 2 2 2 9" xfId="5853"/>
    <cellStyle name="20% - Accent3 2 2 3" xfId="5854"/>
    <cellStyle name="20% - Accent3 2 2 3 10" xfId="5855"/>
    <cellStyle name="20% - Accent3 2 2 3 11" xfId="5856"/>
    <cellStyle name="20% - Accent3 2 2 3 2" xfId="5857"/>
    <cellStyle name="20% - Accent3 2 2 3 2 10" xfId="5858"/>
    <cellStyle name="20% - Accent3 2 2 3 2 2" xfId="5859"/>
    <cellStyle name="20% - Accent3 2 2 3 2 2 2" xfId="5860"/>
    <cellStyle name="20% - Accent3 2 2 3 2 2 2 2" xfId="5861"/>
    <cellStyle name="20% - Accent3 2 2 3 2 2 3" xfId="5862"/>
    <cellStyle name="20% - Accent3 2 2 3 2 2 3 2" xfId="5863"/>
    <cellStyle name="20% - Accent3 2 2 3 2 2 4" xfId="5864"/>
    <cellStyle name="20% - Accent3 2 2 3 2 2 5" xfId="5865"/>
    <cellStyle name="20% - Accent3 2 2 3 2 2 6" xfId="5866"/>
    <cellStyle name="20% - Accent3 2 2 3 2 2 7" xfId="5867"/>
    <cellStyle name="20% - Accent3 2 2 3 2 3" xfId="5868"/>
    <cellStyle name="20% - Accent3 2 2 3 2 3 2" xfId="5869"/>
    <cellStyle name="20% - Accent3 2 2 3 2 3 2 2" xfId="5870"/>
    <cellStyle name="20% - Accent3 2 2 3 2 3 3" xfId="5871"/>
    <cellStyle name="20% - Accent3 2 2 3 2 3 3 2" xfId="5872"/>
    <cellStyle name="20% - Accent3 2 2 3 2 3 4" xfId="5873"/>
    <cellStyle name="20% - Accent3 2 2 3 2 3 5" xfId="5874"/>
    <cellStyle name="20% - Accent3 2 2 3 2 3 6" xfId="5875"/>
    <cellStyle name="20% - Accent3 2 2 3 2 3 7" xfId="5876"/>
    <cellStyle name="20% - Accent3 2 2 3 2 4" xfId="5877"/>
    <cellStyle name="20% - Accent3 2 2 3 2 4 2" xfId="5878"/>
    <cellStyle name="20% - Accent3 2 2 3 2 4 2 2" xfId="5879"/>
    <cellStyle name="20% - Accent3 2 2 3 2 4 3" xfId="5880"/>
    <cellStyle name="20% - Accent3 2 2 3 2 4 3 2" xfId="5881"/>
    <cellStyle name="20% - Accent3 2 2 3 2 4 4" xfId="5882"/>
    <cellStyle name="20% - Accent3 2 2 3 2 4 5" xfId="5883"/>
    <cellStyle name="20% - Accent3 2 2 3 2 4 6" xfId="5884"/>
    <cellStyle name="20% - Accent3 2 2 3 2 4 7" xfId="5885"/>
    <cellStyle name="20% - Accent3 2 2 3 2 5" xfId="5886"/>
    <cellStyle name="20% - Accent3 2 2 3 2 5 2" xfId="5887"/>
    <cellStyle name="20% - Accent3 2 2 3 2 6" xfId="5888"/>
    <cellStyle name="20% - Accent3 2 2 3 2 6 2" xfId="5889"/>
    <cellStyle name="20% - Accent3 2 2 3 2 7" xfId="5890"/>
    <cellStyle name="20% - Accent3 2 2 3 2 8" xfId="5891"/>
    <cellStyle name="20% - Accent3 2 2 3 2 9" xfId="5892"/>
    <cellStyle name="20% - Accent3 2 2 3 3" xfId="5893"/>
    <cellStyle name="20% - Accent3 2 2 3 3 2" xfId="5894"/>
    <cellStyle name="20% - Accent3 2 2 3 3 2 2" xfId="5895"/>
    <cellStyle name="20% - Accent3 2 2 3 3 3" xfId="5896"/>
    <cellStyle name="20% - Accent3 2 2 3 3 3 2" xfId="5897"/>
    <cellStyle name="20% - Accent3 2 2 3 3 4" xfId="5898"/>
    <cellStyle name="20% - Accent3 2 2 3 3 5" xfId="5899"/>
    <cellStyle name="20% - Accent3 2 2 3 3 6" xfId="5900"/>
    <cellStyle name="20% - Accent3 2 2 3 3 7" xfId="5901"/>
    <cellStyle name="20% - Accent3 2 2 3 4" xfId="5902"/>
    <cellStyle name="20% - Accent3 2 2 3 4 2" xfId="5903"/>
    <cellStyle name="20% - Accent3 2 2 3 4 2 2" xfId="5904"/>
    <cellStyle name="20% - Accent3 2 2 3 4 3" xfId="5905"/>
    <cellStyle name="20% - Accent3 2 2 3 4 3 2" xfId="5906"/>
    <cellStyle name="20% - Accent3 2 2 3 4 4" xfId="5907"/>
    <cellStyle name="20% - Accent3 2 2 3 4 5" xfId="5908"/>
    <cellStyle name="20% - Accent3 2 2 3 4 6" xfId="5909"/>
    <cellStyle name="20% - Accent3 2 2 3 4 7" xfId="5910"/>
    <cellStyle name="20% - Accent3 2 2 3 5" xfId="5911"/>
    <cellStyle name="20% - Accent3 2 2 3 5 2" xfId="5912"/>
    <cellStyle name="20% - Accent3 2 2 3 5 2 2" xfId="5913"/>
    <cellStyle name="20% - Accent3 2 2 3 5 3" xfId="5914"/>
    <cellStyle name="20% - Accent3 2 2 3 5 3 2" xfId="5915"/>
    <cellStyle name="20% - Accent3 2 2 3 5 4" xfId="5916"/>
    <cellStyle name="20% - Accent3 2 2 3 5 5" xfId="5917"/>
    <cellStyle name="20% - Accent3 2 2 3 5 6" xfId="5918"/>
    <cellStyle name="20% - Accent3 2 2 3 5 7" xfId="5919"/>
    <cellStyle name="20% - Accent3 2 2 3 6" xfId="5920"/>
    <cellStyle name="20% - Accent3 2 2 3 6 2" xfId="5921"/>
    <cellStyle name="20% - Accent3 2 2 3 7" xfId="5922"/>
    <cellStyle name="20% - Accent3 2 2 3 7 2" xfId="5923"/>
    <cellStyle name="20% - Accent3 2 2 3 8" xfId="5924"/>
    <cellStyle name="20% - Accent3 2 2 3 9" xfId="5925"/>
    <cellStyle name="20% - Accent3 2 2 4" xfId="5926"/>
    <cellStyle name="20% - Accent3 2 2 4 10" xfId="5927"/>
    <cellStyle name="20% - Accent3 2 2 4 2" xfId="5928"/>
    <cellStyle name="20% - Accent3 2 2 4 2 2" xfId="5929"/>
    <cellStyle name="20% - Accent3 2 2 4 2 2 2" xfId="5930"/>
    <cellStyle name="20% - Accent3 2 2 4 2 3" xfId="5931"/>
    <cellStyle name="20% - Accent3 2 2 4 2 3 2" xfId="5932"/>
    <cellStyle name="20% - Accent3 2 2 4 2 4" xfId="5933"/>
    <cellStyle name="20% - Accent3 2 2 4 2 5" xfId="5934"/>
    <cellStyle name="20% - Accent3 2 2 4 2 6" xfId="5935"/>
    <cellStyle name="20% - Accent3 2 2 4 2 7" xfId="5936"/>
    <cellStyle name="20% - Accent3 2 2 4 3" xfId="5937"/>
    <cellStyle name="20% - Accent3 2 2 4 3 2" xfId="5938"/>
    <cellStyle name="20% - Accent3 2 2 4 3 2 2" xfId="5939"/>
    <cellStyle name="20% - Accent3 2 2 4 3 3" xfId="5940"/>
    <cellStyle name="20% - Accent3 2 2 4 3 3 2" xfId="5941"/>
    <cellStyle name="20% - Accent3 2 2 4 3 4" xfId="5942"/>
    <cellStyle name="20% - Accent3 2 2 4 3 5" xfId="5943"/>
    <cellStyle name="20% - Accent3 2 2 4 3 6" xfId="5944"/>
    <cellStyle name="20% - Accent3 2 2 4 3 7" xfId="5945"/>
    <cellStyle name="20% - Accent3 2 2 4 4" xfId="5946"/>
    <cellStyle name="20% - Accent3 2 2 4 4 2" xfId="5947"/>
    <cellStyle name="20% - Accent3 2 2 4 4 2 2" xfId="5948"/>
    <cellStyle name="20% - Accent3 2 2 4 4 3" xfId="5949"/>
    <cellStyle name="20% - Accent3 2 2 4 4 3 2" xfId="5950"/>
    <cellStyle name="20% - Accent3 2 2 4 4 4" xfId="5951"/>
    <cellStyle name="20% - Accent3 2 2 4 4 5" xfId="5952"/>
    <cellStyle name="20% - Accent3 2 2 4 4 6" xfId="5953"/>
    <cellStyle name="20% - Accent3 2 2 4 4 7" xfId="5954"/>
    <cellStyle name="20% - Accent3 2 2 4 5" xfId="5955"/>
    <cellStyle name="20% - Accent3 2 2 4 5 2" xfId="5956"/>
    <cellStyle name="20% - Accent3 2 2 4 6" xfId="5957"/>
    <cellStyle name="20% - Accent3 2 2 4 6 2" xfId="5958"/>
    <cellStyle name="20% - Accent3 2 2 4 7" xfId="5959"/>
    <cellStyle name="20% - Accent3 2 2 4 8" xfId="5960"/>
    <cellStyle name="20% - Accent3 2 2 4 9" xfId="5961"/>
    <cellStyle name="20% - Accent3 2 2 5" xfId="5962"/>
    <cellStyle name="20% - Accent3 2 2 5 2" xfId="5963"/>
    <cellStyle name="20% - Accent3 2 2 5 2 2" xfId="5964"/>
    <cellStyle name="20% - Accent3 2 2 5 3" xfId="5965"/>
    <cellStyle name="20% - Accent3 2 2 5 3 2" xfId="5966"/>
    <cellStyle name="20% - Accent3 2 2 5 4" xfId="5967"/>
    <cellStyle name="20% - Accent3 2 2 5 5" xfId="5968"/>
    <cellStyle name="20% - Accent3 2 2 5 6" xfId="5969"/>
    <cellStyle name="20% - Accent3 2 2 5 7" xfId="5970"/>
    <cellStyle name="20% - Accent3 2 2 6" xfId="5971"/>
    <cellStyle name="20% - Accent3 2 2 6 2" xfId="5972"/>
    <cellStyle name="20% - Accent3 2 2 6 2 2" xfId="5973"/>
    <cellStyle name="20% - Accent3 2 2 6 3" xfId="5974"/>
    <cellStyle name="20% - Accent3 2 2 6 3 2" xfId="5975"/>
    <cellStyle name="20% - Accent3 2 2 6 4" xfId="5976"/>
    <cellStyle name="20% - Accent3 2 2 6 5" xfId="5977"/>
    <cellStyle name="20% - Accent3 2 2 6 6" xfId="5978"/>
    <cellStyle name="20% - Accent3 2 2 6 7" xfId="5979"/>
    <cellStyle name="20% - Accent3 2 2 7" xfId="5980"/>
    <cellStyle name="20% - Accent3 2 2 7 2" xfId="5981"/>
    <cellStyle name="20% - Accent3 2 2 7 2 2" xfId="5982"/>
    <cellStyle name="20% - Accent3 2 2 7 3" xfId="5983"/>
    <cellStyle name="20% - Accent3 2 2 7 3 2" xfId="5984"/>
    <cellStyle name="20% - Accent3 2 2 7 4" xfId="5985"/>
    <cellStyle name="20% - Accent3 2 2 7 5" xfId="5986"/>
    <cellStyle name="20% - Accent3 2 2 7 6" xfId="5987"/>
    <cellStyle name="20% - Accent3 2 2 7 7" xfId="5988"/>
    <cellStyle name="20% - Accent3 2 2 8" xfId="5989"/>
    <cellStyle name="20% - Accent3 2 2 8 2" xfId="5990"/>
    <cellStyle name="20% - Accent3 2 2 9" xfId="5991"/>
    <cellStyle name="20% - Accent3 2 2 9 2" xfId="5992"/>
    <cellStyle name="20% - Accent3 2 3" xfId="5993"/>
    <cellStyle name="20% - Accent3 2 3 10" xfId="5994"/>
    <cellStyle name="20% - Accent3 2 3 11" xfId="5995"/>
    <cellStyle name="20% - Accent3 2 3 12" xfId="5996"/>
    <cellStyle name="20% - Accent3 2 3 13" xfId="5997"/>
    <cellStyle name="20% - Accent3 2 3 2" xfId="5998"/>
    <cellStyle name="20% - Accent3 2 3 2 10" xfId="5999"/>
    <cellStyle name="20% - Accent3 2 3 2 11" xfId="6000"/>
    <cellStyle name="20% - Accent3 2 3 2 2" xfId="6001"/>
    <cellStyle name="20% - Accent3 2 3 2 2 10" xfId="6002"/>
    <cellStyle name="20% - Accent3 2 3 2 2 2" xfId="6003"/>
    <cellStyle name="20% - Accent3 2 3 2 2 2 2" xfId="6004"/>
    <cellStyle name="20% - Accent3 2 3 2 2 2 2 2" xfId="6005"/>
    <cellStyle name="20% - Accent3 2 3 2 2 2 3" xfId="6006"/>
    <cellStyle name="20% - Accent3 2 3 2 2 2 3 2" xfId="6007"/>
    <cellStyle name="20% - Accent3 2 3 2 2 2 4" xfId="6008"/>
    <cellStyle name="20% - Accent3 2 3 2 2 2 5" xfId="6009"/>
    <cellStyle name="20% - Accent3 2 3 2 2 2 6" xfId="6010"/>
    <cellStyle name="20% - Accent3 2 3 2 2 2 7" xfId="6011"/>
    <cellStyle name="20% - Accent3 2 3 2 2 3" xfId="6012"/>
    <cellStyle name="20% - Accent3 2 3 2 2 3 2" xfId="6013"/>
    <cellStyle name="20% - Accent3 2 3 2 2 3 2 2" xfId="6014"/>
    <cellStyle name="20% - Accent3 2 3 2 2 3 3" xfId="6015"/>
    <cellStyle name="20% - Accent3 2 3 2 2 3 3 2" xfId="6016"/>
    <cellStyle name="20% - Accent3 2 3 2 2 3 4" xfId="6017"/>
    <cellStyle name="20% - Accent3 2 3 2 2 3 5" xfId="6018"/>
    <cellStyle name="20% - Accent3 2 3 2 2 3 6" xfId="6019"/>
    <cellStyle name="20% - Accent3 2 3 2 2 3 7" xfId="6020"/>
    <cellStyle name="20% - Accent3 2 3 2 2 4" xfId="6021"/>
    <cellStyle name="20% - Accent3 2 3 2 2 4 2" xfId="6022"/>
    <cellStyle name="20% - Accent3 2 3 2 2 4 2 2" xfId="6023"/>
    <cellStyle name="20% - Accent3 2 3 2 2 4 3" xfId="6024"/>
    <cellStyle name="20% - Accent3 2 3 2 2 4 3 2" xfId="6025"/>
    <cellStyle name="20% - Accent3 2 3 2 2 4 4" xfId="6026"/>
    <cellStyle name="20% - Accent3 2 3 2 2 4 5" xfId="6027"/>
    <cellStyle name="20% - Accent3 2 3 2 2 4 6" xfId="6028"/>
    <cellStyle name="20% - Accent3 2 3 2 2 4 7" xfId="6029"/>
    <cellStyle name="20% - Accent3 2 3 2 2 5" xfId="6030"/>
    <cellStyle name="20% - Accent3 2 3 2 2 5 2" xfId="6031"/>
    <cellStyle name="20% - Accent3 2 3 2 2 6" xfId="6032"/>
    <cellStyle name="20% - Accent3 2 3 2 2 6 2" xfId="6033"/>
    <cellStyle name="20% - Accent3 2 3 2 2 7" xfId="6034"/>
    <cellStyle name="20% - Accent3 2 3 2 2 8" xfId="6035"/>
    <cellStyle name="20% - Accent3 2 3 2 2 9" xfId="6036"/>
    <cellStyle name="20% - Accent3 2 3 2 3" xfId="6037"/>
    <cellStyle name="20% - Accent3 2 3 2 3 2" xfId="6038"/>
    <cellStyle name="20% - Accent3 2 3 2 3 2 2" xfId="6039"/>
    <cellStyle name="20% - Accent3 2 3 2 3 3" xfId="6040"/>
    <cellStyle name="20% - Accent3 2 3 2 3 3 2" xfId="6041"/>
    <cellStyle name="20% - Accent3 2 3 2 3 4" xfId="6042"/>
    <cellStyle name="20% - Accent3 2 3 2 3 5" xfId="6043"/>
    <cellStyle name="20% - Accent3 2 3 2 3 6" xfId="6044"/>
    <cellStyle name="20% - Accent3 2 3 2 3 7" xfId="6045"/>
    <cellStyle name="20% - Accent3 2 3 2 4" xfId="6046"/>
    <cellStyle name="20% - Accent3 2 3 2 4 2" xfId="6047"/>
    <cellStyle name="20% - Accent3 2 3 2 4 2 2" xfId="6048"/>
    <cellStyle name="20% - Accent3 2 3 2 4 3" xfId="6049"/>
    <cellStyle name="20% - Accent3 2 3 2 4 3 2" xfId="6050"/>
    <cellStyle name="20% - Accent3 2 3 2 4 4" xfId="6051"/>
    <cellStyle name="20% - Accent3 2 3 2 4 5" xfId="6052"/>
    <cellStyle name="20% - Accent3 2 3 2 4 6" xfId="6053"/>
    <cellStyle name="20% - Accent3 2 3 2 4 7" xfId="6054"/>
    <cellStyle name="20% - Accent3 2 3 2 5" xfId="6055"/>
    <cellStyle name="20% - Accent3 2 3 2 5 2" xfId="6056"/>
    <cellStyle name="20% - Accent3 2 3 2 5 2 2" xfId="6057"/>
    <cellStyle name="20% - Accent3 2 3 2 5 3" xfId="6058"/>
    <cellStyle name="20% - Accent3 2 3 2 5 3 2" xfId="6059"/>
    <cellStyle name="20% - Accent3 2 3 2 5 4" xfId="6060"/>
    <cellStyle name="20% - Accent3 2 3 2 5 5" xfId="6061"/>
    <cellStyle name="20% - Accent3 2 3 2 5 6" xfId="6062"/>
    <cellStyle name="20% - Accent3 2 3 2 5 7" xfId="6063"/>
    <cellStyle name="20% - Accent3 2 3 2 6" xfId="6064"/>
    <cellStyle name="20% - Accent3 2 3 2 6 2" xfId="6065"/>
    <cellStyle name="20% - Accent3 2 3 2 7" xfId="6066"/>
    <cellStyle name="20% - Accent3 2 3 2 7 2" xfId="6067"/>
    <cellStyle name="20% - Accent3 2 3 2 8" xfId="6068"/>
    <cellStyle name="20% - Accent3 2 3 2 9" xfId="6069"/>
    <cellStyle name="20% - Accent3 2 3 3" xfId="6070"/>
    <cellStyle name="20% - Accent3 2 3 3 10" xfId="6071"/>
    <cellStyle name="20% - Accent3 2 3 3 11" xfId="6072"/>
    <cellStyle name="20% - Accent3 2 3 3 2" xfId="6073"/>
    <cellStyle name="20% - Accent3 2 3 3 2 10" xfId="6074"/>
    <cellStyle name="20% - Accent3 2 3 3 2 2" xfId="6075"/>
    <cellStyle name="20% - Accent3 2 3 3 2 2 2" xfId="6076"/>
    <cellStyle name="20% - Accent3 2 3 3 2 2 2 2" xfId="6077"/>
    <cellStyle name="20% - Accent3 2 3 3 2 2 3" xfId="6078"/>
    <cellStyle name="20% - Accent3 2 3 3 2 2 3 2" xfId="6079"/>
    <cellStyle name="20% - Accent3 2 3 3 2 2 4" xfId="6080"/>
    <cellStyle name="20% - Accent3 2 3 3 2 2 5" xfId="6081"/>
    <cellStyle name="20% - Accent3 2 3 3 2 2 6" xfId="6082"/>
    <cellStyle name="20% - Accent3 2 3 3 2 2 7" xfId="6083"/>
    <cellStyle name="20% - Accent3 2 3 3 2 3" xfId="6084"/>
    <cellStyle name="20% - Accent3 2 3 3 2 3 2" xfId="6085"/>
    <cellStyle name="20% - Accent3 2 3 3 2 3 2 2" xfId="6086"/>
    <cellStyle name="20% - Accent3 2 3 3 2 3 3" xfId="6087"/>
    <cellStyle name="20% - Accent3 2 3 3 2 3 3 2" xfId="6088"/>
    <cellStyle name="20% - Accent3 2 3 3 2 3 4" xfId="6089"/>
    <cellStyle name="20% - Accent3 2 3 3 2 3 5" xfId="6090"/>
    <cellStyle name="20% - Accent3 2 3 3 2 3 6" xfId="6091"/>
    <cellStyle name="20% - Accent3 2 3 3 2 3 7" xfId="6092"/>
    <cellStyle name="20% - Accent3 2 3 3 2 4" xfId="6093"/>
    <cellStyle name="20% - Accent3 2 3 3 2 4 2" xfId="6094"/>
    <cellStyle name="20% - Accent3 2 3 3 2 4 2 2" xfId="6095"/>
    <cellStyle name="20% - Accent3 2 3 3 2 4 3" xfId="6096"/>
    <cellStyle name="20% - Accent3 2 3 3 2 4 3 2" xfId="6097"/>
    <cellStyle name="20% - Accent3 2 3 3 2 4 4" xfId="6098"/>
    <cellStyle name="20% - Accent3 2 3 3 2 4 5" xfId="6099"/>
    <cellStyle name="20% - Accent3 2 3 3 2 4 6" xfId="6100"/>
    <cellStyle name="20% - Accent3 2 3 3 2 4 7" xfId="6101"/>
    <cellStyle name="20% - Accent3 2 3 3 2 5" xfId="6102"/>
    <cellStyle name="20% - Accent3 2 3 3 2 5 2" xfId="6103"/>
    <cellStyle name="20% - Accent3 2 3 3 2 6" xfId="6104"/>
    <cellStyle name="20% - Accent3 2 3 3 2 6 2" xfId="6105"/>
    <cellStyle name="20% - Accent3 2 3 3 2 7" xfId="6106"/>
    <cellStyle name="20% - Accent3 2 3 3 2 8" xfId="6107"/>
    <cellStyle name="20% - Accent3 2 3 3 2 9" xfId="6108"/>
    <cellStyle name="20% - Accent3 2 3 3 3" xfId="6109"/>
    <cellStyle name="20% - Accent3 2 3 3 3 2" xfId="6110"/>
    <cellStyle name="20% - Accent3 2 3 3 3 2 2" xfId="6111"/>
    <cellStyle name="20% - Accent3 2 3 3 3 3" xfId="6112"/>
    <cellStyle name="20% - Accent3 2 3 3 3 3 2" xfId="6113"/>
    <cellStyle name="20% - Accent3 2 3 3 3 4" xfId="6114"/>
    <cellStyle name="20% - Accent3 2 3 3 3 5" xfId="6115"/>
    <cellStyle name="20% - Accent3 2 3 3 3 6" xfId="6116"/>
    <cellStyle name="20% - Accent3 2 3 3 3 7" xfId="6117"/>
    <cellStyle name="20% - Accent3 2 3 3 4" xfId="6118"/>
    <cellStyle name="20% - Accent3 2 3 3 4 2" xfId="6119"/>
    <cellStyle name="20% - Accent3 2 3 3 4 2 2" xfId="6120"/>
    <cellStyle name="20% - Accent3 2 3 3 4 3" xfId="6121"/>
    <cellStyle name="20% - Accent3 2 3 3 4 3 2" xfId="6122"/>
    <cellStyle name="20% - Accent3 2 3 3 4 4" xfId="6123"/>
    <cellStyle name="20% - Accent3 2 3 3 4 5" xfId="6124"/>
    <cellStyle name="20% - Accent3 2 3 3 4 6" xfId="6125"/>
    <cellStyle name="20% - Accent3 2 3 3 4 7" xfId="6126"/>
    <cellStyle name="20% - Accent3 2 3 3 5" xfId="6127"/>
    <cellStyle name="20% - Accent3 2 3 3 5 2" xfId="6128"/>
    <cellStyle name="20% - Accent3 2 3 3 5 2 2" xfId="6129"/>
    <cellStyle name="20% - Accent3 2 3 3 5 3" xfId="6130"/>
    <cellStyle name="20% - Accent3 2 3 3 5 3 2" xfId="6131"/>
    <cellStyle name="20% - Accent3 2 3 3 5 4" xfId="6132"/>
    <cellStyle name="20% - Accent3 2 3 3 5 5" xfId="6133"/>
    <cellStyle name="20% - Accent3 2 3 3 5 6" xfId="6134"/>
    <cellStyle name="20% - Accent3 2 3 3 5 7" xfId="6135"/>
    <cellStyle name="20% - Accent3 2 3 3 6" xfId="6136"/>
    <cellStyle name="20% - Accent3 2 3 3 6 2" xfId="6137"/>
    <cellStyle name="20% - Accent3 2 3 3 7" xfId="6138"/>
    <cellStyle name="20% - Accent3 2 3 3 7 2" xfId="6139"/>
    <cellStyle name="20% - Accent3 2 3 3 8" xfId="6140"/>
    <cellStyle name="20% - Accent3 2 3 3 9" xfId="6141"/>
    <cellStyle name="20% - Accent3 2 3 4" xfId="6142"/>
    <cellStyle name="20% - Accent3 2 3 4 10" xfId="6143"/>
    <cellStyle name="20% - Accent3 2 3 4 2" xfId="6144"/>
    <cellStyle name="20% - Accent3 2 3 4 2 2" xfId="6145"/>
    <cellStyle name="20% - Accent3 2 3 4 2 2 2" xfId="6146"/>
    <cellStyle name="20% - Accent3 2 3 4 2 3" xfId="6147"/>
    <cellStyle name="20% - Accent3 2 3 4 2 3 2" xfId="6148"/>
    <cellStyle name="20% - Accent3 2 3 4 2 4" xfId="6149"/>
    <cellStyle name="20% - Accent3 2 3 4 2 5" xfId="6150"/>
    <cellStyle name="20% - Accent3 2 3 4 2 6" xfId="6151"/>
    <cellStyle name="20% - Accent3 2 3 4 2 7" xfId="6152"/>
    <cellStyle name="20% - Accent3 2 3 4 3" xfId="6153"/>
    <cellStyle name="20% - Accent3 2 3 4 3 2" xfId="6154"/>
    <cellStyle name="20% - Accent3 2 3 4 3 2 2" xfId="6155"/>
    <cellStyle name="20% - Accent3 2 3 4 3 3" xfId="6156"/>
    <cellStyle name="20% - Accent3 2 3 4 3 3 2" xfId="6157"/>
    <cellStyle name="20% - Accent3 2 3 4 3 4" xfId="6158"/>
    <cellStyle name="20% - Accent3 2 3 4 3 5" xfId="6159"/>
    <cellStyle name="20% - Accent3 2 3 4 3 6" xfId="6160"/>
    <cellStyle name="20% - Accent3 2 3 4 3 7" xfId="6161"/>
    <cellStyle name="20% - Accent3 2 3 4 4" xfId="6162"/>
    <cellStyle name="20% - Accent3 2 3 4 4 2" xfId="6163"/>
    <cellStyle name="20% - Accent3 2 3 4 4 2 2" xfId="6164"/>
    <cellStyle name="20% - Accent3 2 3 4 4 3" xfId="6165"/>
    <cellStyle name="20% - Accent3 2 3 4 4 3 2" xfId="6166"/>
    <cellStyle name="20% - Accent3 2 3 4 4 4" xfId="6167"/>
    <cellStyle name="20% - Accent3 2 3 4 4 5" xfId="6168"/>
    <cellStyle name="20% - Accent3 2 3 4 4 6" xfId="6169"/>
    <cellStyle name="20% - Accent3 2 3 4 4 7" xfId="6170"/>
    <cellStyle name="20% - Accent3 2 3 4 5" xfId="6171"/>
    <cellStyle name="20% - Accent3 2 3 4 5 2" xfId="6172"/>
    <cellStyle name="20% - Accent3 2 3 4 6" xfId="6173"/>
    <cellStyle name="20% - Accent3 2 3 4 6 2" xfId="6174"/>
    <cellStyle name="20% - Accent3 2 3 4 7" xfId="6175"/>
    <cellStyle name="20% - Accent3 2 3 4 8" xfId="6176"/>
    <cellStyle name="20% - Accent3 2 3 4 9" xfId="6177"/>
    <cellStyle name="20% - Accent3 2 3 5" xfId="6178"/>
    <cellStyle name="20% - Accent3 2 3 5 2" xfId="6179"/>
    <cellStyle name="20% - Accent3 2 3 5 2 2" xfId="6180"/>
    <cellStyle name="20% - Accent3 2 3 5 3" xfId="6181"/>
    <cellStyle name="20% - Accent3 2 3 5 3 2" xfId="6182"/>
    <cellStyle name="20% - Accent3 2 3 5 4" xfId="6183"/>
    <cellStyle name="20% - Accent3 2 3 5 5" xfId="6184"/>
    <cellStyle name="20% - Accent3 2 3 5 6" xfId="6185"/>
    <cellStyle name="20% - Accent3 2 3 5 7" xfId="6186"/>
    <cellStyle name="20% - Accent3 2 3 6" xfId="6187"/>
    <cellStyle name="20% - Accent3 2 3 6 2" xfId="6188"/>
    <cellStyle name="20% - Accent3 2 3 6 2 2" xfId="6189"/>
    <cellStyle name="20% - Accent3 2 3 6 3" xfId="6190"/>
    <cellStyle name="20% - Accent3 2 3 6 3 2" xfId="6191"/>
    <cellStyle name="20% - Accent3 2 3 6 4" xfId="6192"/>
    <cellStyle name="20% - Accent3 2 3 6 5" xfId="6193"/>
    <cellStyle name="20% - Accent3 2 3 6 6" xfId="6194"/>
    <cellStyle name="20% - Accent3 2 3 6 7" xfId="6195"/>
    <cellStyle name="20% - Accent3 2 3 7" xfId="6196"/>
    <cellStyle name="20% - Accent3 2 3 7 2" xfId="6197"/>
    <cellStyle name="20% - Accent3 2 3 7 2 2" xfId="6198"/>
    <cellStyle name="20% - Accent3 2 3 7 3" xfId="6199"/>
    <cellStyle name="20% - Accent3 2 3 7 3 2" xfId="6200"/>
    <cellStyle name="20% - Accent3 2 3 7 4" xfId="6201"/>
    <cellStyle name="20% - Accent3 2 3 7 5" xfId="6202"/>
    <cellStyle name="20% - Accent3 2 3 7 6" xfId="6203"/>
    <cellStyle name="20% - Accent3 2 3 7 7" xfId="6204"/>
    <cellStyle name="20% - Accent3 2 3 8" xfId="6205"/>
    <cellStyle name="20% - Accent3 2 3 8 2" xfId="6206"/>
    <cellStyle name="20% - Accent3 2 3 9" xfId="6207"/>
    <cellStyle name="20% - Accent3 2 3 9 2" xfId="6208"/>
    <cellStyle name="20% - Accent3 2 4" xfId="6209"/>
    <cellStyle name="20% - Accent3 2 4 10" xfId="6210"/>
    <cellStyle name="20% - Accent3 2 4 11" xfId="6211"/>
    <cellStyle name="20% - Accent3 2 4 12" xfId="6212"/>
    <cellStyle name="20% - Accent3 2 4 13" xfId="6213"/>
    <cellStyle name="20% - Accent3 2 4 2" xfId="6214"/>
    <cellStyle name="20% - Accent3 2 4 2 10" xfId="6215"/>
    <cellStyle name="20% - Accent3 2 4 2 11" xfId="6216"/>
    <cellStyle name="20% - Accent3 2 4 2 2" xfId="6217"/>
    <cellStyle name="20% - Accent3 2 4 2 2 10" xfId="6218"/>
    <cellStyle name="20% - Accent3 2 4 2 2 2" xfId="6219"/>
    <cellStyle name="20% - Accent3 2 4 2 2 2 2" xfId="6220"/>
    <cellStyle name="20% - Accent3 2 4 2 2 2 2 2" xfId="6221"/>
    <cellStyle name="20% - Accent3 2 4 2 2 2 3" xfId="6222"/>
    <cellStyle name="20% - Accent3 2 4 2 2 2 3 2" xfId="6223"/>
    <cellStyle name="20% - Accent3 2 4 2 2 2 4" xfId="6224"/>
    <cellStyle name="20% - Accent3 2 4 2 2 2 5" xfId="6225"/>
    <cellStyle name="20% - Accent3 2 4 2 2 2 6" xfId="6226"/>
    <cellStyle name="20% - Accent3 2 4 2 2 2 7" xfId="6227"/>
    <cellStyle name="20% - Accent3 2 4 2 2 3" xfId="6228"/>
    <cellStyle name="20% - Accent3 2 4 2 2 3 2" xfId="6229"/>
    <cellStyle name="20% - Accent3 2 4 2 2 3 2 2" xfId="6230"/>
    <cellStyle name="20% - Accent3 2 4 2 2 3 3" xfId="6231"/>
    <cellStyle name="20% - Accent3 2 4 2 2 3 3 2" xfId="6232"/>
    <cellStyle name="20% - Accent3 2 4 2 2 3 4" xfId="6233"/>
    <cellStyle name="20% - Accent3 2 4 2 2 3 5" xfId="6234"/>
    <cellStyle name="20% - Accent3 2 4 2 2 3 6" xfId="6235"/>
    <cellStyle name="20% - Accent3 2 4 2 2 3 7" xfId="6236"/>
    <cellStyle name="20% - Accent3 2 4 2 2 4" xfId="6237"/>
    <cellStyle name="20% - Accent3 2 4 2 2 4 2" xfId="6238"/>
    <cellStyle name="20% - Accent3 2 4 2 2 4 2 2" xfId="6239"/>
    <cellStyle name="20% - Accent3 2 4 2 2 4 3" xfId="6240"/>
    <cellStyle name="20% - Accent3 2 4 2 2 4 3 2" xfId="6241"/>
    <cellStyle name="20% - Accent3 2 4 2 2 4 4" xfId="6242"/>
    <cellStyle name="20% - Accent3 2 4 2 2 4 5" xfId="6243"/>
    <cellStyle name="20% - Accent3 2 4 2 2 4 6" xfId="6244"/>
    <cellStyle name="20% - Accent3 2 4 2 2 4 7" xfId="6245"/>
    <cellStyle name="20% - Accent3 2 4 2 2 5" xfId="6246"/>
    <cellStyle name="20% - Accent3 2 4 2 2 5 2" xfId="6247"/>
    <cellStyle name="20% - Accent3 2 4 2 2 6" xfId="6248"/>
    <cellStyle name="20% - Accent3 2 4 2 2 6 2" xfId="6249"/>
    <cellStyle name="20% - Accent3 2 4 2 2 7" xfId="6250"/>
    <cellStyle name="20% - Accent3 2 4 2 2 8" xfId="6251"/>
    <cellStyle name="20% - Accent3 2 4 2 2 9" xfId="6252"/>
    <cellStyle name="20% - Accent3 2 4 2 3" xfId="6253"/>
    <cellStyle name="20% - Accent3 2 4 2 3 2" xfId="6254"/>
    <cellStyle name="20% - Accent3 2 4 2 3 2 2" xfId="6255"/>
    <cellStyle name="20% - Accent3 2 4 2 3 3" xfId="6256"/>
    <cellStyle name="20% - Accent3 2 4 2 3 3 2" xfId="6257"/>
    <cellStyle name="20% - Accent3 2 4 2 3 4" xfId="6258"/>
    <cellStyle name="20% - Accent3 2 4 2 3 5" xfId="6259"/>
    <cellStyle name="20% - Accent3 2 4 2 3 6" xfId="6260"/>
    <cellStyle name="20% - Accent3 2 4 2 3 7" xfId="6261"/>
    <cellStyle name="20% - Accent3 2 4 2 4" xfId="6262"/>
    <cellStyle name="20% - Accent3 2 4 2 4 2" xfId="6263"/>
    <cellStyle name="20% - Accent3 2 4 2 4 2 2" xfId="6264"/>
    <cellStyle name="20% - Accent3 2 4 2 4 3" xfId="6265"/>
    <cellStyle name="20% - Accent3 2 4 2 4 3 2" xfId="6266"/>
    <cellStyle name="20% - Accent3 2 4 2 4 4" xfId="6267"/>
    <cellStyle name="20% - Accent3 2 4 2 4 5" xfId="6268"/>
    <cellStyle name="20% - Accent3 2 4 2 4 6" xfId="6269"/>
    <cellStyle name="20% - Accent3 2 4 2 4 7" xfId="6270"/>
    <cellStyle name="20% - Accent3 2 4 2 5" xfId="6271"/>
    <cellStyle name="20% - Accent3 2 4 2 5 2" xfId="6272"/>
    <cellStyle name="20% - Accent3 2 4 2 5 2 2" xfId="6273"/>
    <cellStyle name="20% - Accent3 2 4 2 5 3" xfId="6274"/>
    <cellStyle name="20% - Accent3 2 4 2 5 3 2" xfId="6275"/>
    <cellStyle name="20% - Accent3 2 4 2 5 4" xfId="6276"/>
    <cellStyle name="20% - Accent3 2 4 2 5 5" xfId="6277"/>
    <cellStyle name="20% - Accent3 2 4 2 5 6" xfId="6278"/>
    <cellStyle name="20% - Accent3 2 4 2 5 7" xfId="6279"/>
    <cellStyle name="20% - Accent3 2 4 2 6" xfId="6280"/>
    <cellStyle name="20% - Accent3 2 4 2 6 2" xfId="6281"/>
    <cellStyle name="20% - Accent3 2 4 2 7" xfId="6282"/>
    <cellStyle name="20% - Accent3 2 4 2 7 2" xfId="6283"/>
    <cellStyle name="20% - Accent3 2 4 2 8" xfId="6284"/>
    <cellStyle name="20% - Accent3 2 4 2 9" xfId="6285"/>
    <cellStyle name="20% - Accent3 2 4 3" xfId="6286"/>
    <cellStyle name="20% - Accent3 2 4 3 10" xfId="6287"/>
    <cellStyle name="20% - Accent3 2 4 3 11" xfId="6288"/>
    <cellStyle name="20% - Accent3 2 4 3 2" xfId="6289"/>
    <cellStyle name="20% - Accent3 2 4 3 2 10" xfId="6290"/>
    <cellStyle name="20% - Accent3 2 4 3 2 2" xfId="6291"/>
    <cellStyle name="20% - Accent3 2 4 3 2 2 2" xfId="6292"/>
    <cellStyle name="20% - Accent3 2 4 3 2 2 2 2" xfId="6293"/>
    <cellStyle name="20% - Accent3 2 4 3 2 2 3" xfId="6294"/>
    <cellStyle name="20% - Accent3 2 4 3 2 2 3 2" xfId="6295"/>
    <cellStyle name="20% - Accent3 2 4 3 2 2 4" xfId="6296"/>
    <cellStyle name="20% - Accent3 2 4 3 2 2 5" xfId="6297"/>
    <cellStyle name="20% - Accent3 2 4 3 2 2 6" xfId="6298"/>
    <cellStyle name="20% - Accent3 2 4 3 2 2 7" xfId="6299"/>
    <cellStyle name="20% - Accent3 2 4 3 2 3" xfId="6300"/>
    <cellStyle name="20% - Accent3 2 4 3 2 3 2" xfId="6301"/>
    <cellStyle name="20% - Accent3 2 4 3 2 3 2 2" xfId="6302"/>
    <cellStyle name="20% - Accent3 2 4 3 2 3 3" xfId="6303"/>
    <cellStyle name="20% - Accent3 2 4 3 2 3 3 2" xfId="6304"/>
    <cellStyle name="20% - Accent3 2 4 3 2 3 4" xfId="6305"/>
    <cellStyle name="20% - Accent3 2 4 3 2 3 5" xfId="6306"/>
    <cellStyle name="20% - Accent3 2 4 3 2 3 6" xfId="6307"/>
    <cellStyle name="20% - Accent3 2 4 3 2 3 7" xfId="6308"/>
    <cellStyle name="20% - Accent3 2 4 3 2 4" xfId="6309"/>
    <cellStyle name="20% - Accent3 2 4 3 2 4 2" xfId="6310"/>
    <cellStyle name="20% - Accent3 2 4 3 2 4 2 2" xfId="6311"/>
    <cellStyle name="20% - Accent3 2 4 3 2 4 3" xfId="6312"/>
    <cellStyle name="20% - Accent3 2 4 3 2 4 3 2" xfId="6313"/>
    <cellStyle name="20% - Accent3 2 4 3 2 4 4" xfId="6314"/>
    <cellStyle name="20% - Accent3 2 4 3 2 4 5" xfId="6315"/>
    <cellStyle name="20% - Accent3 2 4 3 2 4 6" xfId="6316"/>
    <cellStyle name="20% - Accent3 2 4 3 2 4 7" xfId="6317"/>
    <cellStyle name="20% - Accent3 2 4 3 2 5" xfId="6318"/>
    <cellStyle name="20% - Accent3 2 4 3 2 5 2" xfId="6319"/>
    <cellStyle name="20% - Accent3 2 4 3 2 6" xfId="6320"/>
    <cellStyle name="20% - Accent3 2 4 3 2 6 2" xfId="6321"/>
    <cellStyle name="20% - Accent3 2 4 3 2 7" xfId="6322"/>
    <cellStyle name="20% - Accent3 2 4 3 2 8" xfId="6323"/>
    <cellStyle name="20% - Accent3 2 4 3 2 9" xfId="6324"/>
    <cellStyle name="20% - Accent3 2 4 3 3" xfId="6325"/>
    <cellStyle name="20% - Accent3 2 4 3 3 2" xfId="6326"/>
    <cellStyle name="20% - Accent3 2 4 3 3 2 2" xfId="6327"/>
    <cellStyle name="20% - Accent3 2 4 3 3 3" xfId="6328"/>
    <cellStyle name="20% - Accent3 2 4 3 3 3 2" xfId="6329"/>
    <cellStyle name="20% - Accent3 2 4 3 3 4" xfId="6330"/>
    <cellStyle name="20% - Accent3 2 4 3 3 5" xfId="6331"/>
    <cellStyle name="20% - Accent3 2 4 3 3 6" xfId="6332"/>
    <cellStyle name="20% - Accent3 2 4 3 3 7" xfId="6333"/>
    <cellStyle name="20% - Accent3 2 4 3 4" xfId="6334"/>
    <cellStyle name="20% - Accent3 2 4 3 4 2" xfId="6335"/>
    <cellStyle name="20% - Accent3 2 4 3 4 2 2" xfId="6336"/>
    <cellStyle name="20% - Accent3 2 4 3 4 3" xfId="6337"/>
    <cellStyle name="20% - Accent3 2 4 3 4 3 2" xfId="6338"/>
    <cellStyle name="20% - Accent3 2 4 3 4 4" xfId="6339"/>
    <cellStyle name="20% - Accent3 2 4 3 4 5" xfId="6340"/>
    <cellStyle name="20% - Accent3 2 4 3 4 6" xfId="6341"/>
    <cellStyle name="20% - Accent3 2 4 3 4 7" xfId="6342"/>
    <cellStyle name="20% - Accent3 2 4 3 5" xfId="6343"/>
    <cellStyle name="20% - Accent3 2 4 3 5 2" xfId="6344"/>
    <cellStyle name="20% - Accent3 2 4 3 5 2 2" xfId="6345"/>
    <cellStyle name="20% - Accent3 2 4 3 5 3" xfId="6346"/>
    <cellStyle name="20% - Accent3 2 4 3 5 3 2" xfId="6347"/>
    <cellStyle name="20% - Accent3 2 4 3 5 4" xfId="6348"/>
    <cellStyle name="20% - Accent3 2 4 3 5 5" xfId="6349"/>
    <cellStyle name="20% - Accent3 2 4 3 5 6" xfId="6350"/>
    <cellStyle name="20% - Accent3 2 4 3 5 7" xfId="6351"/>
    <cellStyle name="20% - Accent3 2 4 3 6" xfId="6352"/>
    <cellStyle name="20% - Accent3 2 4 3 6 2" xfId="6353"/>
    <cellStyle name="20% - Accent3 2 4 3 7" xfId="6354"/>
    <cellStyle name="20% - Accent3 2 4 3 7 2" xfId="6355"/>
    <cellStyle name="20% - Accent3 2 4 3 8" xfId="6356"/>
    <cellStyle name="20% - Accent3 2 4 3 9" xfId="6357"/>
    <cellStyle name="20% - Accent3 2 4 4" xfId="6358"/>
    <cellStyle name="20% - Accent3 2 4 4 10" xfId="6359"/>
    <cellStyle name="20% - Accent3 2 4 4 2" xfId="6360"/>
    <cellStyle name="20% - Accent3 2 4 4 2 2" xfId="6361"/>
    <cellStyle name="20% - Accent3 2 4 4 2 2 2" xfId="6362"/>
    <cellStyle name="20% - Accent3 2 4 4 2 3" xfId="6363"/>
    <cellStyle name="20% - Accent3 2 4 4 2 3 2" xfId="6364"/>
    <cellStyle name="20% - Accent3 2 4 4 2 4" xfId="6365"/>
    <cellStyle name="20% - Accent3 2 4 4 2 5" xfId="6366"/>
    <cellStyle name="20% - Accent3 2 4 4 2 6" xfId="6367"/>
    <cellStyle name="20% - Accent3 2 4 4 2 7" xfId="6368"/>
    <cellStyle name="20% - Accent3 2 4 4 3" xfId="6369"/>
    <cellStyle name="20% - Accent3 2 4 4 3 2" xfId="6370"/>
    <cellStyle name="20% - Accent3 2 4 4 3 2 2" xfId="6371"/>
    <cellStyle name="20% - Accent3 2 4 4 3 3" xfId="6372"/>
    <cellStyle name="20% - Accent3 2 4 4 3 3 2" xfId="6373"/>
    <cellStyle name="20% - Accent3 2 4 4 3 4" xfId="6374"/>
    <cellStyle name="20% - Accent3 2 4 4 3 5" xfId="6375"/>
    <cellStyle name="20% - Accent3 2 4 4 3 6" xfId="6376"/>
    <cellStyle name="20% - Accent3 2 4 4 3 7" xfId="6377"/>
    <cellStyle name="20% - Accent3 2 4 4 4" xfId="6378"/>
    <cellStyle name="20% - Accent3 2 4 4 4 2" xfId="6379"/>
    <cellStyle name="20% - Accent3 2 4 4 4 2 2" xfId="6380"/>
    <cellStyle name="20% - Accent3 2 4 4 4 3" xfId="6381"/>
    <cellStyle name="20% - Accent3 2 4 4 4 3 2" xfId="6382"/>
    <cellStyle name="20% - Accent3 2 4 4 4 4" xfId="6383"/>
    <cellStyle name="20% - Accent3 2 4 4 4 5" xfId="6384"/>
    <cellStyle name="20% - Accent3 2 4 4 4 6" xfId="6385"/>
    <cellStyle name="20% - Accent3 2 4 4 4 7" xfId="6386"/>
    <cellStyle name="20% - Accent3 2 4 4 5" xfId="6387"/>
    <cellStyle name="20% - Accent3 2 4 4 5 2" xfId="6388"/>
    <cellStyle name="20% - Accent3 2 4 4 6" xfId="6389"/>
    <cellStyle name="20% - Accent3 2 4 4 6 2" xfId="6390"/>
    <cellStyle name="20% - Accent3 2 4 4 7" xfId="6391"/>
    <cellStyle name="20% - Accent3 2 4 4 8" xfId="6392"/>
    <cellStyle name="20% - Accent3 2 4 4 9" xfId="6393"/>
    <cellStyle name="20% - Accent3 2 4 5" xfId="6394"/>
    <cellStyle name="20% - Accent3 2 4 5 2" xfId="6395"/>
    <cellStyle name="20% - Accent3 2 4 5 2 2" xfId="6396"/>
    <cellStyle name="20% - Accent3 2 4 5 3" xfId="6397"/>
    <cellStyle name="20% - Accent3 2 4 5 3 2" xfId="6398"/>
    <cellStyle name="20% - Accent3 2 4 5 4" xfId="6399"/>
    <cellStyle name="20% - Accent3 2 4 5 5" xfId="6400"/>
    <cellStyle name="20% - Accent3 2 4 5 6" xfId="6401"/>
    <cellStyle name="20% - Accent3 2 4 5 7" xfId="6402"/>
    <cellStyle name="20% - Accent3 2 4 6" xfId="6403"/>
    <cellStyle name="20% - Accent3 2 4 6 2" xfId="6404"/>
    <cellStyle name="20% - Accent3 2 4 6 2 2" xfId="6405"/>
    <cellStyle name="20% - Accent3 2 4 6 3" xfId="6406"/>
    <cellStyle name="20% - Accent3 2 4 6 3 2" xfId="6407"/>
    <cellStyle name="20% - Accent3 2 4 6 4" xfId="6408"/>
    <cellStyle name="20% - Accent3 2 4 6 5" xfId="6409"/>
    <cellStyle name="20% - Accent3 2 4 6 6" xfId="6410"/>
    <cellStyle name="20% - Accent3 2 4 6 7" xfId="6411"/>
    <cellStyle name="20% - Accent3 2 4 7" xfId="6412"/>
    <cellStyle name="20% - Accent3 2 4 7 2" xfId="6413"/>
    <cellStyle name="20% - Accent3 2 4 7 2 2" xfId="6414"/>
    <cellStyle name="20% - Accent3 2 4 7 3" xfId="6415"/>
    <cellStyle name="20% - Accent3 2 4 7 3 2" xfId="6416"/>
    <cellStyle name="20% - Accent3 2 4 7 4" xfId="6417"/>
    <cellStyle name="20% - Accent3 2 4 7 5" xfId="6418"/>
    <cellStyle name="20% - Accent3 2 4 7 6" xfId="6419"/>
    <cellStyle name="20% - Accent3 2 4 7 7" xfId="6420"/>
    <cellStyle name="20% - Accent3 2 4 8" xfId="6421"/>
    <cellStyle name="20% - Accent3 2 4 8 2" xfId="6422"/>
    <cellStyle name="20% - Accent3 2 4 9" xfId="6423"/>
    <cellStyle name="20% - Accent3 2 4 9 2" xfId="6424"/>
    <cellStyle name="20% - Accent3 2 5" xfId="6425"/>
    <cellStyle name="20% - Accent3 2 5 10" xfId="6426"/>
    <cellStyle name="20% - Accent3 2 5 11" xfId="6427"/>
    <cellStyle name="20% - Accent3 2 5 12" xfId="6428"/>
    <cellStyle name="20% - Accent3 2 5 13" xfId="6429"/>
    <cellStyle name="20% - Accent3 2 5 2" xfId="6430"/>
    <cellStyle name="20% - Accent3 2 5 2 10" xfId="6431"/>
    <cellStyle name="20% - Accent3 2 5 2 11" xfId="6432"/>
    <cellStyle name="20% - Accent3 2 5 2 2" xfId="6433"/>
    <cellStyle name="20% - Accent3 2 5 2 2 10" xfId="6434"/>
    <cellStyle name="20% - Accent3 2 5 2 2 2" xfId="6435"/>
    <cellStyle name="20% - Accent3 2 5 2 2 2 2" xfId="6436"/>
    <cellStyle name="20% - Accent3 2 5 2 2 2 2 2" xfId="6437"/>
    <cellStyle name="20% - Accent3 2 5 2 2 2 3" xfId="6438"/>
    <cellStyle name="20% - Accent3 2 5 2 2 2 3 2" xfId="6439"/>
    <cellStyle name="20% - Accent3 2 5 2 2 2 4" xfId="6440"/>
    <cellStyle name="20% - Accent3 2 5 2 2 2 5" xfId="6441"/>
    <cellStyle name="20% - Accent3 2 5 2 2 2 6" xfId="6442"/>
    <cellStyle name="20% - Accent3 2 5 2 2 2 7" xfId="6443"/>
    <cellStyle name="20% - Accent3 2 5 2 2 3" xfId="6444"/>
    <cellStyle name="20% - Accent3 2 5 2 2 3 2" xfId="6445"/>
    <cellStyle name="20% - Accent3 2 5 2 2 3 2 2" xfId="6446"/>
    <cellStyle name="20% - Accent3 2 5 2 2 3 3" xfId="6447"/>
    <cellStyle name="20% - Accent3 2 5 2 2 3 3 2" xfId="6448"/>
    <cellStyle name="20% - Accent3 2 5 2 2 3 4" xfId="6449"/>
    <cellStyle name="20% - Accent3 2 5 2 2 3 5" xfId="6450"/>
    <cellStyle name="20% - Accent3 2 5 2 2 3 6" xfId="6451"/>
    <cellStyle name="20% - Accent3 2 5 2 2 3 7" xfId="6452"/>
    <cellStyle name="20% - Accent3 2 5 2 2 4" xfId="6453"/>
    <cellStyle name="20% - Accent3 2 5 2 2 4 2" xfId="6454"/>
    <cellStyle name="20% - Accent3 2 5 2 2 4 2 2" xfId="6455"/>
    <cellStyle name="20% - Accent3 2 5 2 2 4 3" xfId="6456"/>
    <cellStyle name="20% - Accent3 2 5 2 2 4 3 2" xfId="6457"/>
    <cellStyle name="20% - Accent3 2 5 2 2 4 4" xfId="6458"/>
    <cellStyle name="20% - Accent3 2 5 2 2 4 5" xfId="6459"/>
    <cellStyle name="20% - Accent3 2 5 2 2 4 6" xfId="6460"/>
    <cellStyle name="20% - Accent3 2 5 2 2 4 7" xfId="6461"/>
    <cellStyle name="20% - Accent3 2 5 2 2 5" xfId="6462"/>
    <cellStyle name="20% - Accent3 2 5 2 2 5 2" xfId="6463"/>
    <cellStyle name="20% - Accent3 2 5 2 2 6" xfId="6464"/>
    <cellStyle name="20% - Accent3 2 5 2 2 6 2" xfId="6465"/>
    <cellStyle name="20% - Accent3 2 5 2 2 7" xfId="6466"/>
    <cellStyle name="20% - Accent3 2 5 2 2 8" xfId="6467"/>
    <cellStyle name="20% - Accent3 2 5 2 2 9" xfId="6468"/>
    <cellStyle name="20% - Accent3 2 5 2 3" xfId="6469"/>
    <cellStyle name="20% - Accent3 2 5 2 3 2" xfId="6470"/>
    <cellStyle name="20% - Accent3 2 5 2 3 2 2" xfId="6471"/>
    <cellStyle name="20% - Accent3 2 5 2 3 3" xfId="6472"/>
    <cellStyle name="20% - Accent3 2 5 2 3 3 2" xfId="6473"/>
    <cellStyle name="20% - Accent3 2 5 2 3 4" xfId="6474"/>
    <cellStyle name="20% - Accent3 2 5 2 3 5" xfId="6475"/>
    <cellStyle name="20% - Accent3 2 5 2 3 6" xfId="6476"/>
    <cellStyle name="20% - Accent3 2 5 2 3 7" xfId="6477"/>
    <cellStyle name="20% - Accent3 2 5 2 4" xfId="6478"/>
    <cellStyle name="20% - Accent3 2 5 2 4 2" xfId="6479"/>
    <cellStyle name="20% - Accent3 2 5 2 4 2 2" xfId="6480"/>
    <cellStyle name="20% - Accent3 2 5 2 4 3" xfId="6481"/>
    <cellStyle name="20% - Accent3 2 5 2 4 3 2" xfId="6482"/>
    <cellStyle name="20% - Accent3 2 5 2 4 4" xfId="6483"/>
    <cellStyle name="20% - Accent3 2 5 2 4 5" xfId="6484"/>
    <cellStyle name="20% - Accent3 2 5 2 4 6" xfId="6485"/>
    <cellStyle name="20% - Accent3 2 5 2 4 7" xfId="6486"/>
    <cellStyle name="20% - Accent3 2 5 2 5" xfId="6487"/>
    <cellStyle name="20% - Accent3 2 5 2 5 2" xfId="6488"/>
    <cellStyle name="20% - Accent3 2 5 2 5 2 2" xfId="6489"/>
    <cellStyle name="20% - Accent3 2 5 2 5 3" xfId="6490"/>
    <cellStyle name="20% - Accent3 2 5 2 5 3 2" xfId="6491"/>
    <cellStyle name="20% - Accent3 2 5 2 5 4" xfId="6492"/>
    <cellStyle name="20% - Accent3 2 5 2 5 5" xfId="6493"/>
    <cellStyle name="20% - Accent3 2 5 2 5 6" xfId="6494"/>
    <cellStyle name="20% - Accent3 2 5 2 5 7" xfId="6495"/>
    <cellStyle name="20% - Accent3 2 5 2 6" xfId="6496"/>
    <cellStyle name="20% - Accent3 2 5 2 6 2" xfId="6497"/>
    <cellStyle name="20% - Accent3 2 5 2 7" xfId="6498"/>
    <cellStyle name="20% - Accent3 2 5 2 7 2" xfId="6499"/>
    <cellStyle name="20% - Accent3 2 5 2 8" xfId="6500"/>
    <cellStyle name="20% - Accent3 2 5 2 9" xfId="6501"/>
    <cellStyle name="20% - Accent3 2 5 3" xfId="6502"/>
    <cellStyle name="20% - Accent3 2 5 3 10" xfId="6503"/>
    <cellStyle name="20% - Accent3 2 5 3 11" xfId="6504"/>
    <cellStyle name="20% - Accent3 2 5 3 2" xfId="6505"/>
    <cellStyle name="20% - Accent3 2 5 3 2 10" xfId="6506"/>
    <cellStyle name="20% - Accent3 2 5 3 2 2" xfId="6507"/>
    <cellStyle name="20% - Accent3 2 5 3 2 2 2" xfId="6508"/>
    <cellStyle name="20% - Accent3 2 5 3 2 2 2 2" xfId="6509"/>
    <cellStyle name="20% - Accent3 2 5 3 2 2 3" xfId="6510"/>
    <cellStyle name="20% - Accent3 2 5 3 2 2 3 2" xfId="6511"/>
    <cellStyle name="20% - Accent3 2 5 3 2 2 4" xfId="6512"/>
    <cellStyle name="20% - Accent3 2 5 3 2 2 5" xfId="6513"/>
    <cellStyle name="20% - Accent3 2 5 3 2 2 6" xfId="6514"/>
    <cellStyle name="20% - Accent3 2 5 3 2 2 7" xfId="6515"/>
    <cellStyle name="20% - Accent3 2 5 3 2 3" xfId="6516"/>
    <cellStyle name="20% - Accent3 2 5 3 2 3 2" xfId="6517"/>
    <cellStyle name="20% - Accent3 2 5 3 2 3 2 2" xfId="6518"/>
    <cellStyle name="20% - Accent3 2 5 3 2 3 3" xfId="6519"/>
    <cellStyle name="20% - Accent3 2 5 3 2 3 3 2" xfId="6520"/>
    <cellStyle name="20% - Accent3 2 5 3 2 3 4" xfId="6521"/>
    <cellStyle name="20% - Accent3 2 5 3 2 3 5" xfId="6522"/>
    <cellStyle name="20% - Accent3 2 5 3 2 3 6" xfId="6523"/>
    <cellStyle name="20% - Accent3 2 5 3 2 3 7" xfId="6524"/>
    <cellStyle name="20% - Accent3 2 5 3 2 4" xfId="6525"/>
    <cellStyle name="20% - Accent3 2 5 3 2 4 2" xfId="6526"/>
    <cellStyle name="20% - Accent3 2 5 3 2 4 2 2" xfId="6527"/>
    <cellStyle name="20% - Accent3 2 5 3 2 4 3" xfId="6528"/>
    <cellStyle name="20% - Accent3 2 5 3 2 4 3 2" xfId="6529"/>
    <cellStyle name="20% - Accent3 2 5 3 2 4 4" xfId="6530"/>
    <cellStyle name="20% - Accent3 2 5 3 2 4 5" xfId="6531"/>
    <cellStyle name="20% - Accent3 2 5 3 2 4 6" xfId="6532"/>
    <cellStyle name="20% - Accent3 2 5 3 2 4 7" xfId="6533"/>
    <cellStyle name="20% - Accent3 2 5 3 2 5" xfId="6534"/>
    <cellStyle name="20% - Accent3 2 5 3 2 5 2" xfId="6535"/>
    <cellStyle name="20% - Accent3 2 5 3 2 6" xfId="6536"/>
    <cellStyle name="20% - Accent3 2 5 3 2 6 2" xfId="6537"/>
    <cellStyle name="20% - Accent3 2 5 3 2 7" xfId="6538"/>
    <cellStyle name="20% - Accent3 2 5 3 2 8" xfId="6539"/>
    <cellStyle name="20% - Accent3 2 5 3 2 9" xfId="6540"/>
    <cellStyle name="20% - Accent3 2 5 3 3" xfId="6541"/>
    <cellStyle name="20% - Accent3 2 5 3 3 2" xfId="6542"/>
    <cellStyle name="20% - Accent3 2 5 3 3 2 2" xfId="6543"/>
    <cellStyle name="20% - Accent3 2 5 3 3 3" xfId="6544"/>
    <cellStyle name="20% - Accent3 2 5 3 3 3 2" xfId="6545"/>
    <cellStyle name="20% - Accent3 2 5 3 3 4" xfId="6546"/>
    <cellStyle name="20% - Accent3 2 5 3 3 5" xfId="6547"/>
    <cellStyle name="20% - Accent3 2 5 3 3 6" xfId="6548"/>
    <cellStyle name="20% - Accent3 2 5 3 3 7" xfId="6549"/>
    <cellStyle name="20% - Accent3 2 5 3 4" xfId="6550"/>
    <cellStyle name="20% - Accent3 2 5 3 4 2" xfId="6551"/>
    <cellStyle name="20% - Accent3 2 5 3 4 2 2" xfId="6552"/>
    <cellStyle name="20% - Accent3 2 5 3 4 3" xfId="6553"/>
    <cellStyle name="20% - Accent3 2 5 3 4 3 2" xfId="6554"/>
    <cellStyle name="20% - Accent3 2 5 3 4 4" xfId="6555"/>
    <cellStyle name="20% - Accent3 2 5 3 4 5" xfId="6556"/>
    <cellStyle name="20% - Accent3 2 5 3 4 6" xfId="6557"/>
    <cellStyle name="20% - Accent3 2 5 3 4 7" xfId="6558"/>
    <cellStyle name="20% - Accent3 2 5 3 5" xfId="6559"/>
    <cellStyle name="20% - Accent3 2 5 3 5 2" xfId="6560"/>
    <cellStyle name="20% - Accent3 2 5 3 5 2 2" xfId="6561"/>
    <cellStyle name="20% - Accent3 2 5 3 5 3" xfId="6562"/>
    <cellStyle name="20% - Accent3 2 5 3 5 3 2" xfId="6563"/>
    <cellStyle name="20% - Accent3 2 5 3 5 4" xfId="6564"/>
    <cellStyle name="20% - Accent3 2 5 3 5 5" xfId="6565"/>
    <cellStyle name="20% - Accent3 2 5 3 5 6" xfId="6566"/>
    <cellStyle name="20% - Accent3 2 5 3 5 7" xfId="6567"/>
    <cellStyle name="20% - Accent3 2 5 3 6" xfId="6568"/>
    <cellStyle name="20% - Accent3 2 5 3 6 2" xfId="6569"/>
    <cellStyle name="20% - Accent3 2 5 3 7" xfId="6570"/>
    <cellStyle name="20% - Accent3 2 5 3 7 2" xfId="6571"/>
    <cellStyle name="20% - Accent3 2 5 3 8" xfId="6572"/>
    <cellStyle name="20% - Accent3 2 5 3 9" xfId="6573"/>
    <cellStyle name="20% - Accent3 2 5 4" xfId="6574"/>
    <cellStyle name="20% - Accent3 2 5 4 10" xfId="6575"/>
    <cellStyle name="20% - Accent3 2 5 4 2" xfId="6576"/>
    <cellStyle name="20% - Accent3 2 5 4 2 2" xfId="6577"/>
    <cellStyle name="20% - Accent3 2 5 4 2 2 2" xfId="6578"/>
    <cellStyle name="20% - Accent3 2 5 4 2 3" xfId="6579"/>
    <cellStyle name="20% - Accent3 2 5 4 2 3 2" xfId="6580"/>
    <cellStyle name="20% - Accent3 2 5 4 2 4" xfId="6581"/>
    <cellStyle name="20% - Accent3 2 5 4 2 5" xfId="6582"/>
    <cellStyle name="20% - Accent3 2 5 4 2 6" xfId="6583"/>
    <cellStyle name="20% - Accent3 2 5 4 2 7" xfId="6584"/>
    <cellStyle name="20% - Accent3 2 5 4 3" xfId="6585"/>
    <cellStyle name="20% - Accent3 2 5 4 3 2" xfId="6586"/>
    <cellStyle name="20% - Accent3 2 5 4 3 2 2" xfId="6587"/>
    <cellStyle name="20% - Accent3 2 5 4 3 3" xfId="6588"/>
    <cellStyle name="20% - Accent3 2 5 4 3 3 2" xfId="6589"/>
    <cellStyle name="20% - Accent3 2 5 4 3 4" xfId="6590"/>
    <cellStyle name="20% - Accent3 2 5 4 3 5" xfId="6591"/>
    <cellStyle name="20% - Accent3 2 5 4 3 6" xfId="6592"/>
    <cellStyle name="20% - Accent3 2 5 4 3 7" xfId="6593"/>
    <cellStyle name="20% - Accent3 2 5 4 4" xfId="6594"/>
    <cellStyle name="20% - Accent3 2 5 4 4 2" xfId="6595"/>
    <cellStyle name="20% - Accent3 2 5 4 4 2 2" xfId="6596"/>
    <cellStyle name="20% - Accent3 2 5 4 4 3" xfId="6597"/>
    <cellStyle name="20% - Accent3 2 5 4 4 3 2" xfId="6598"/>
    <cellStyle name="20% - Accent3 2 5 4 4 4" xfId="6599"/>
    <cellStyle name="20% - Accent3 2 5 4 4 5" xfId="6600"/>
    <cellStyle name="20% - Accent3 2 5 4 4 6" xfId="6601"/>
    <cellStyle name="20% - Accent3 2 5 4 4 7" xfId="6602"/>
    <cellStyle name="20% - Accent3 2 5 4 5" xfId="6603"/>
    <cellStyle name="20% - Accent3 2 5 4 5 2" xfId="6604"/>
    <cellStyle name="20% - Accent3 2 5 4 6" xfId="6605"/>
    <cellStyle name="20% - Accent3 2 5 4 6 2" xfId="6606"/>
    <cellStyle name="20% - Accent3 2 5 4 7" xfId="6607"/>
    <cellStyle name="20% - Accent3 2 5 4 8" xfId="6608"/>
    <cellStyle name="20% - Accent3 2 5 4 9" xfId="6609"/>
    <cellStyle name="20% - Accent3 2 5 5" xfId="6610"/>
    <cellStyle name="20% - Accent3 2 5 5 2" xfId="6611"/>
    <cellStyle name="20% - Accent3 2 5 5 2 2" xfId="6612"/>
    <cellStyle name="20% - Accent3 2 5 5 3" xfId="6613"/>
    <cellStyle name="20% - Accent3 2 5 5 3 2" xfId="6614"/>
    <cellStyle name="20% - Accent3 2 5 5 4" xfId="6615"/>
    <cellStyle name="20% - Accent3 2 5 5 5" xfId="6616"/>
    <cellStyle name="20% - Accent3 2 5 5 6" xfId="6617"/>
    <cellStyle name="20% - Accent3 2 5 5 7" xfId="6618"/>
    <cellStyle name="20% - Accent3 2 5 6" xfId="6619"/>
    <cellStyle name="20% - Accent3 2 5 6 2" xfId="6620"/>
    <cellStyle name="20% - Accent3 2 5 6 2 2" xfId="6621"/>
    <cellStyle name="20% - Accent3 2 5 6 3" xfId="6622"/>
    <cellStyle name="20% - Accent3 2 5 6 3 2" xfId="6623"/>
    <cellStyle name="20% - Accent3 2 5 6 4" xfId="6624"/>
    <cellStyle name="20% - Accent3 2 5 6 5" xfId="6625"/>
    <cellStyle name="20% - Accent3 2 5 6 6" xfId="6626"/>
    <cellStyle name="20% - Accent3 2 5 6 7" xfId="6627"/>
    <cellStyle name="20% - Accent3 2 5 7" xfId="6628"/>
    <cellStyle name="20% - Accent3 2 5 7 2" xfId="6629"/>
    <cellStyle name="20% - Accent3 2 5 7 2 2" xfId="6630"/>
    <cellStyle name="20% - Accent3 2 5 7 3" xfId="6631"/>
    <cellStyle name="20% - Accent3 2 5 7 3 2" xfId="6632"/>
    <cellStyle name="20% - Accent3 2 5 7 4" xfId="6633"/>
    <cellStyle name="20% - Accent3 2 5 7 5" xfId="6634"/>
    <cellStyle name="20% - Accent3 2 5 7 6" xfId="6635"/>
    <cellStyle name="20% - Accent3 2 5 7 7" xfId="6636"/>
    <cellStyle name="20% - Accent3 2 5 8" xfId="6637"/>
    <cellStyle name="20% - Accent3 2 5 8 2" xfId="6638"/>
    <cellStyle name="20% - Accent3 2 5 9" xfId="6639"/>
    <cellStyle name="20% - Accent3 2 5 9 2" xfId="6640"/>
    <cellStyle name="20% - Accent3 2 6" xfId="6641"/>
    <cellStyle name="20% - Accent3 2 6 10" xfId="6642"/>
    <cellStyle name="20% - Accent3 2 6 11" xfId="6643"/>
    <cellStyle name="20% - Accent3 2 6 12" xfId="6644"/>
    <cellStyle name="20% - Accent3 2 6 13" xfId="6645"/>
    <cellStyle name="20% - Accent3 2 6 2" xfId="6646"/>
    <cellStyle name="20% - Accent3 2 6 2 10" xfId="6647"/>
    <cellStyle name="20% - Accent3 2 6 2 11" xfId="6648"/>
    <cellStyle name="20% - Accent3 2 6 2 2" xfId="6649"/>
    <cellStyle name="20% - Accent3 2 6 2 2 10" xfId="6650"/>
    <cellStyle name="20% - Accent3 2 6 2 2 2" xfId="6651"/>
    <cellStyle name="20% - Accent3 2 6 2 2 2 2" xfId="6652"/>
    <cellStyle name="20% - Accent3 2 6 2 2 2 2 2" xfId="6653"/>
    <cellStyle name="20% - Accent3 2 6 2 2 2 3" xfId="6654"/>
    <cellStyle name="20% - Accent3 2 6 2 2 2 3 2" xfId="6655"/>
    <cellStyle name="20% - Accent3 2 6 2 2 2 4" xfId="6656"/>
    <cellStyle name="20% - Accent3 2 6 2 2 2 5" xfId="6657"/>
    <cellStyle name="20% - Accent3 2 6 2 2 2 6" xfId="6658"/>
    <cellStyle name="20% - Accent3 2 6 2 2 2 7" xfId="6659"/>
    <cellStyle name="20% - Accent3 2 6 2 2 3" xfId="6660"/>
    <cellStyle name="20% - Accent3 2 6 2 2 3 2" xfId="6661"/>
    <cellStyle name="20% - Accent3 2 6 2 2 3 2 2" xfId="6662"/>
    <cellStyle name="20% - Accent3 2 6 2 2 3 3" xfId="6663"/>
    <cellStyle name="20% - Accent3 2 6 2 2 3 3 2" xfId="6664"/>
    <cellStyle name="20% - Accent3 2 6 2 2 3 4" xfId="6665"/>
    <cellStyle name="20% - Accent3 2 6 2 2 3 5" xfId="6666"/>
    <cellStyle name="20% - Accent3 2 6 2 2 3 6" xfId="6667"/>
    <cellStyle name="20% - Accent3 2 6 2 2 3 7" xfId="6668"/>
    <cellStyle name="20% - Accent3 2 6 2 2 4" xfId="6669"/>
    <cellStyle name="20% - Accent3 2 6 2 2 4 2" xfId="6670"/>
    <cellStyle name="20% - Accent3 2 6 2 2 4 2 2" xfId="6671"/>
    <cellStyle name="20% - Accent3 2 6 2 2 4 3" xfId="6672"/>
    <cellStyle name="20% - Accent3 2 6 2 2 4 3 2" xfId="6673"/>
    <cellStyle name="20% - Accent3 2 6 2 2 4 4" xfId="6674"/>
    <cellStyle name="20% - Accent3 2 6 2 2 4 5" xfId="6675"/>
    <cellStyle name="20% - Accent3 2 6 2 2 4 6" xfId="6676"/>
    <cellStyle name="20% - Accent3 2 6 2 2 4 7" xfId="6677"/>
    <cellStyle name="20% - Accent3 2 6 2 2 5" xfId="6678"/>
    <cellStyle name="20% - Accent3 2 6 2 2 5 2" xfId="6679"/>
    <cellStyle name="20% - Accent3 2 6 2 2 6" xfId="6680"/>
    <cellStyle name="20% - Accent3 2 6 2 2 6 2" xfId="6681"/>
    <cellStyle name="20% - Accent3 2 6 2 2 7" xfId="6682"/>
    <cellStyle name="20% - Accent3 2 6 2 2 8" xfId="6683"/>
    <cellStyle name="20% - Accent3 2 6 2 2 9" xfId="6684"/>
    <cellStyle name="20% - Accent3 2 6 2 3" xfId="6685"/>
    <cellStyle name="20% - Accent3 2 6 2 3 2" xfId="6686"/>
    <cellStyle name="20% - Accent3 2 6 2 3 2 2" xfId="6687"/>
    <cellStyle name="20% - Accent3 2 6 2 3 3" xfId="6688"/>
    <cellStyle name="20% - Accent3 2 6 2 3 3 2" xfId="6689"/>
    <cellStyle name="20% - Accent3 2 6 2 3 4" xfId="6690"/>
    <cellStyle name="20% - Accent3 2 6 2 3 5" xfId="6691"/>
    <cellStyle name="20% - Accent3 2 6 2 3 6" xfId="6692"/>
    <cellStyle name="20% - Accent3 2 6 2 3 7" xfId="6693"/>
    <cellStyle name="20% - Accent3 2 6 2 4" xfId="6694"/>
    <cellStyle name="20% - Accent3 2 6 2 4 2" xfId="6695"/>
    <cellStyle name="20% - Accent3 2 6 2 4 2 2" xfId="6696"/>
    <cellStyle name="20% - Accent3 2 6 2 4 3" xfId="6697"/>
    <cellStyle name="20% - Accent3 2 6 2 4 3 2" xfId="6698"/>
    <cellStyle name="20% - Accent3 2 6 2 4 4" xfId="6699"/>
    <cellStyle name="20% - Accent3 2 6 2 4 5" xfId="6700"/>
    <cellStyle name="20% - Accent3 2 6 2 4 6" xfId="6701"/>
    <cellStyle name="20% - Accent3 2 6 2 4 7" xfId="6702"/>
    <cellStyle name="20% - Accent3 2 6 2 5" xfId="6703"/>
    <cellStyle name="20% - Accent3 2 6 2 5 2" xfId="6704"/>
    <cellStyle name="20% - Accent3 2 6 2 5 2 2" xfId="6705"/>
    <cellStyle name="20% - Accent3 2 6 2 5 3" xfId="6706"/>
    <cellStyle name="20% - Accent3 2 6 2 5 3 2" xfId="6707"/>
    <cellStyle name="20% - Accent3 2 6 2 5 4" xfId="6708"/>
    <cellStyle name="20% - Accent3 2 6 2 5 5" xfId="6709"/>
    <cellStyle name="20% - Accent3 2 6 2 5 6" xfId="6710"/>
    <cellStyle name="20% - Accent3 2 6 2 5 7" xfId="6711"/>
    <cellStyle name="20% - Accent3 2 6 2 6" xfId="6712"/>
    <cellStyle name="20% - Accent3 2 6 2 6 2" xfId="6713"/>
    <cellStyle name="20% - Accent3 2 6 2 7" xfId="6714"/>
    <cellStyle name="20% - Accent3 2 6 2 7 2" xfId="6715"/>
    <cellStyle name="20% - Accent3 2 6 2 8" xfId="6716"/>
    <cellStyle name="20% - Accent3 2 6 2 9" xfId="6717"/>
    <cellStyle name="20% - Accent3 2 6 3" xfId="6718"/>
    <cellStyle name="20% - Accent3 2 6 3 10" xfId="6719"/>
    <cellStyle name="20% - Accent3 2 6 3 11" xfId="6720"/>
    <cellStyle name="20% - Accent3 2 6 3 2" xfId="6721"/>
    <cellStyle name="20% - Accent3 2 6 3 2 10" xfId="6722"/>
    <cellStyle name="20% - Accent3 2 6 3 2 2" xfId="6723"/>
    <cellStyle name="20% - Accent3 2 6 3 2 2 2" xfId="6724"/>
    <cellStyle name="20% - Accent3 2 6 3 2 2 2 2" xfId="6725"/>
    <cellStyle name="20% - Accent3 2 6 3 2 2 3" xfId="6726"/>
    <cellStyle name="20% - Accent3 2 6 3 2 2 3 2" xfId="6727"/>
    <cellStyle name="20% - Accent3 2 6 3 2 2 4" xfId="6728"/>
    <cellStyle name="20% - Accent3 2 6 3 2 2 5" xfId="6729"/>
    <cellStyle name="20% - Accent3 2 6 3 2 2 6" xfId="6730"/>
    <cellStyle name="20% - Accent3 2 6 3 2 2 7" xfId="6731"/>
    <cellStyle name="20% - Accent3 2 6 3 2 3" xfId="6732"/>
    <cellStyle name="20% - Accent3 2 6 3 2 3 2" xfId="6733"/>
    <cellStyle name="20% - Accent3 2 6 3 2 3 2 2" xfId="6734"/>
    <cellStyle name="20% - Accent3 2 6 3 2 3 3" xfId="6735"/>
    <cellStyle name="20% - Accent3 2 6 3 2 3 3 2" xfId="6736"/>
    <cellStyle name="20% - Accent3 2 6 3 2 3 4" xfId="6737"/>
    <cellStyle name="20% - Accent3 2 6 3 2 3 5" xfId="6738"/>
    <cellStyle name="20% - Accent3 2 6 3 2 3 6" xfId="6739"/>
    <cellStyle name="20% - Accent3 2 6 3 2 3 7" xfId="6740"/>
    <cellStyle name="20% - Accent3 2 6 3 2 4" xfId="6741"/>
    <cellStyle name="20% - Accent3 2 6 3 2 4 2" xfId="6742"/>
    <cellStyle name="20% - Accent3 2 6 3 2 4 2 2" xfId="6743"/>
    <cellStyle name="20% - Accent3 2 6 3 2 4 3" xfId="6744"/>
    <cellStyle name="20% - Accent3 2 6 3 2 4 3 2" xfId="6745"/>
    <cellStyle name="20% - Accent3 2 6 3 2 4 4" xfId="6746"/>
    <cellStyle name="20% - Accent3 2 6 3 2 4 5" xfId="6747"/>
    <cellStyle name="20% - Accent3 2 6 3 2 4 6" xfId="6748"/>
    <cellStyle name="20% - Accent3 2 6 3 2 4 7" xfId="6749"/>
    <cellStyle name="20% - Accent3 2 6 3 2 5" xfId="6750"/>
    <cellStyle name="20% - Accent3 2 6 3 2 5 2" xfId="6751"/>
    <cellStyle name="20% - Accent3 2 6 3 2 6" xfId="6752"/>
    <cellStyle name="20% - Accent3 2 6 3 2 6 2" xfId="6753"/>
    <cellStyle name="20% - Accent3 2 6 3 2 7" xfId="6754"/>
    <cellStyle name="20% - Accent3 2 6 3 2 8" xfId="6755"/>
    <cellStyle name="20% - Accent3 2 6 3 2 9" xfId="6756"/>
    <cellStyle name="20% - Accent3 2 6 3 3" xfId="6757"/>
    <cellStyle name="20% - Accent3 2 6 3 3 2" xfId="6758"/>
    <cellStyle name="20% - Accent3 2 6 3 3 2 2" xfId="6759"/>
    <cellStyle name="20% - Accent3 2 6 3 3 3" xfId="6760"/>
    <cellStyle name="20% - Accent3 2 6 3 3 3 2" xfId="6761"/>
    <cellStyle name="20% - Accent3 2 6 3 3 4" xfId="6762"/>
    <cellStyle name="20% - Accent3 2 6 3 3 5" xfId="6763"/>
    <cellStyle name="20% - Accent3 2 6 3 3 6" xfId="6764"/>
    <cellStyle name="20% - Accent3 2 6 3 3 7" xfId="6765"/>
    <cellStyle name="20% - Accent3 2 6 3 4" xfId="6766"/>
    <cellStyle name="20% - Accent3 2 6 3 4 2" xfId="6767"/>
    <cellStyle name="20% - Accent3 2 6 3 4 2 2" xfId="6768"/>
    <cellStyle name="20% - Accent3 2 6 3 4 3" xfId="6769"/>
    <cellStyle name="20% - Accent3 2 6 3 4 3 2" xfId="6770"/>
    <cellStyle name="20% - Accent3 2 6 3 4 4" xfId="6771"/>
    <cellStyle name="20% - Accent3 2 6 3 4 5" xfId="6772"/>
    <cellStyle name="20% - Accent3 2 6 3 4 6" xfId="6773"/>
    <cellStyle name="20% - Accent3 2 6 3 4 7" xfId="6774"/>
    <cellStyle name="20% - Accent3 2 6 3 5" xfId="6775"/>
    <cellStyle name="20% - Accent3 2 6 3 5 2" xfId="6776"/>
    <cellStyle name="20% - Accent3 2 6 3 5 2 2" xfId="6777"/>
    <cellStyle name="20% - Accent3 2 6 3 5 3" xfId="6778"/>
    <cellStyle name="20% - Accent3 2 6 3 5 3 2" xfId="6779"/>
    <cellStyle name="20% - Accent3 2 6 3 5 4" xfId="6780"/>
    <cellStyle name="20% - Accent3 2 6 3 5 5" xfId="6781"/>
    <cellStyle name="20% - Accent3 2 6 3 5 6" xfId="6782"/>
    <cellStyle name="20% - Accent3 2 6 3 5 7" xfId="6783"/>
    <cellStyle name="20% - Accent3 2 6 3 6" xfId="6784"/>
    <cellStyle name="20% - Accent3 2 6 3 6 2" xfId="6785"/>
    <cellStyle name="20% - Accent3 2 6 3 7" xfId="6786"/>
    <cellStyle name="20% - Accent3 2 6 3 7 2" xfId="6787"/>
    <cellStyle name="20% - Accent3 2 6 3 8" xfId="6788"/>
    <cellStyle name="20% - Accent3 2 6 3 9" xfId="6789"/>
    <cellStyle name="20% - Accent3 2 6 4" xfId="6790"/>
    <cellStyle name="20% - Accent3 2 6 4 10" xfId="6791"/>
    <cellStyle name="20% - Accent3 2 6 4 2" xfId="6792"/>
    <cellStyle name="20% - Accent3 2 6 4 2 2" xfId="6793"/>
    <cellStyle name="20% - Accent3 2 6 4 2 2 2" xfId="6794"/>
    <cellStyle name="20% - Accent3 2 6 4 2 3" xfId="6795"/>
    <cellStyle name="20% - Accent3 2 6 4 2 3 2" xfId="6796"/>
    <cellStyle name="20% - Accent3 2 6 4 2 4" xfId="6797"/>
    <cellStyle name="20% - Accent3 2 6 4 2 5" xfId="6798"/>
    <cellStyle name="20% - Accent3 2 6 4 2 6" xfId="6799"/>
    <cellStyle name="20% - Accent3 2 6 4 2 7" xfId="6800"/>
    <cellStyle name="20% - Accent3 2 6 4 3" xfId="6801"/>
    <cellStyle name="20% - Accent3 2 6 4 3 2" xfId="6802"/>
    <cellStyle name="20% - Accent3 2 6 4 3 2 2" xfId="6803"/>
    <cellStyle name="20% - Accent3 2 6 4 3 3" xfId="6804"/>
    <cellStyle name="20% - Accent3 2 6 4 3 3 2" xfId="6805"/>
    <cellStyle name="20% - Accent3 2 6 4 3 4" xfId="6806"/>
    <cellStyle name="20% - Accent3 2 6 4 3 5" xfId="6807"/>
    <cellStyle name="20% - Accent3 2 6 4 3 6" xfId="6808"/>
    <cellStyle name="20% - Accent3 2 6 4 3 7" xfId="6809"/>
    <cellStyle name="20% - Accent3 2 6 4 4" xfId="6810"/>
    <cellStyle name="20% - Accent3 2 6 4 4 2" xfId="6811"/>
    <cellStyle name="20% - Accent3 2 6 4 4 2 2" xfId="6812"/>
    <cellStyle name="20% - Accent3 2 6 4 4 3" xfId="6813"/>
    <cellStyle name="20% - Accent3 2 6 4 4 3 2" xfId="6814"/>
    <cellStyle name="20% - Accent3 2 6 4 4 4" xfId="6815"/>
    <cellStyle name="20% - Accent3 2 6 4 4 5" xfId="6816"/>
    <cellStyle name="20% - Accent3 2 6 4 4 6" xfId="6817"/>
    <cellStyle name="20% - Accent3 2 6 4 4 7" xfId="6818"/>
    <cellStyle name="20% - Accent3 2 6 4 5" xfId="6819"/>
    <cellStyle name="20% - Accent3 2 6 4 5 2" xfId="6820"/>
    <cellStyle name="20% - Accent3 2 6 4 6" xfId="6821"/>
    <cellStyle name="20% - Accent3 2 6 4 6 2" xfId="6822"/>
    <cellStyle name="20% - Accent3 2 6 4 7" xfId="6823"/>
    <cellStyle name="20% - Accent3 2 6 4 8" xfId="6824"/>
    <cellStyle name="20% - Accent3 2 6 4 9" xfId="6825"/>
    <cellStyle name="20% - Accent3 2 6 5" xfId="6826"/>
    <cellStyle name="20% - Accent3 2 6 5 2" xfId="6827"/>
    <cellStyle name="20% - Accent3 2 6 5 2 2" xfId="6828"/>
    <cellStyle name="20% - Accent3 2 6 5 3" xfId="6829"/>
    <cellStyle name="20% - Accent3 2 6 5 3 2" xfId="6830"/>
    <cellStyle name="20% - Accent3 2 6 5 4" xfId="6831"/>
    <cellStyle name="20% - Accent3 2 6 5 5" xfId="6832"/>
    <cellStyle name="20% - Accent3 2 6 5 6" xfId="6833"/>
    <cellStyle name="20% - Accent3 2 6 5 7" xfId="6834"/>
    <cellStyle name="20% - Accent3 2 6 6" xfId="6835"/>
    <cellStyle name="20% - Accent3 2 6 6 2" xfId="6836"/>
    <cellStyle name="20% - Accent3 2 6 6 2 2" xfId="6837"/>
    <cellStyle name="20% - Accent3 2 6 6 3" xfId="6838"/>
    <cellStyle name="20% - Accent3 2 6 6 3 2" xfId="6839"/>
    <cellStyle name="20% - Accent3 2 6 6 4" xfId="6840"/>
    <cellStyle name="20% - Accent3 2 6 6 5" xfId="6841"/>
    <cellStyle name="20% - Accent3 2 6 6 6" xfId="6842"/>
    <cellStyle name="20% - Accent3 2 6 6 7" xfId="6843"/>
    <cellStyle name="20% - Accent3 2 6 7" xfId="6844"/>
    <cellStyle name="20% - Accent3 2 6 7 2" xfId="6845"/>
    <cellStyle name="20% - Accent3 2 6 7 2 2" xfId="6846"/>
    <cellStyle name="20% - Accent3 2 6 7 3" xfId="6847"/>
    <cellStyle name="20% - Accent3 2 6 7 3 2" xfId="6848"/>
    <cellStyle name="20% - Accent3 2 6 7 4" xfId="6849"/>
    <cellStyle name="20% - Accent3 2 6 7 5" xfId="6850"/>
    <cellStyle name="20% - Accent3 2 6 7 6" xfId="6851"/>
    <cellStyle name="20% - Accent3 2 6 7 7" xfId="6852"/>
    <cellStyle name="20% - Accent3 2 6 8" xfId="6853"/>
    <cellStyle name="20% - Accent3 2 6 8 2" xfId="6854"/>
    <cellStyle name="20% - Accent3 2 6 9" xfId="6855"/>
    <cellStyle name="20% - Accent3 2 6 9 2" xfId="6856"/>
    <cellStyle name="20% - Accent3 2 7" xfId="6857"/>
    <cellStyle name="20% - Accent3 2 7 10" xfId="6858"/>
    <cellStyle name="20% - Accent3 2 7 11" xfId="6859"/>
    <cellStyle name="20% - Accent3 2 7 2" xfId="6860"/>
    <cellStyle name="20% - Accent3 2 7 2 10" xfId="6861"/>
    <cellStyle name="20% - Accent3 2 7 2 2" xfId="6862"/>
    <cellStyle name="20% - Accent3 2 7 2 2 2" xfId="6863"/>
    <cellStyle name="20% - Accent3 2 7 2 2 2 2" xfId="6864"/>
    <cellStyle name="20% - Accent3 2 7 2 2 3" xfId="6865"/>
    <cellStyle name="20% - Accent3 2 7 2 2 3 2" xfId="6866"/>
    <cellStyle name="20% - Accent3 2 7 2 2 4" xfId="6867"/>
    <cellStyle name="20% - Accent3 2 7 2 2 5" xfId="6868"/>
    <cellStyle name="20% - Accent3 2 7 2 2 6" xfId="6869"/>
    <cellStyle name="20% - Accent3 2 7 2 2 7" xfId="6870"/>
    <cellStyle name="20% - Accent3 2 7 2 3" xfId="6871"/>
    <cellStyle name="20% - Accent3 2 7 2 3 2" xfId="6872"/>
    <cellStyle name="20% - Accent3 2 7 2 3 2 2" xfId="6873"/>
    <cellStyle name="20% - Accent3 2 7 2 3 3" xfId="6874"/>
    <cellStyle name="20% - Accent3 2 7 2 3 3 2" xfId="6875"/>
    <cellStyle name="20% - Accent3 2 7 2 3 4" xfId="6876"/>
    <cellStyle name="20% - Accent3 2 7 2 3 5" xfId="6877"/>
    <cellStyle name="20% - Accent3 2 7 2 3 6" xfId="6878"/>
    <cellStyle name="20% - Accent3 2 7 2 3 7" xfId="6879"/>
    <cellStyle name="20% - Accent3 2 7 2 4" xfId="6880"/>
    <cellStyle name="20% - Accent3 2 7 2 4 2" xfId="6881"/>
    <cellStyle name="20% - Accent3 2 7 2 4 2 2" xfId="6882"/>
    <cellStyle name="20% - Accent3 2 7 2 4 3" xfId="6883"/>
    <cellStyle name="20% - Accent3 2 7 2 4 3 2" xfId="6884"/>
    <cellStyle name="20% - Accent3 2 7 2 4 4" xfId="6885"/>
    <cellStyle name="20% - Accent3 2 7 2 4 5" xfId="6886"/>
    <cellStyle name="20% - Accent3 2 7 2 4 6" xfId="6887"/>
    <cellStyle name="20% - Accent3 2 7 2 4 7" xfId="6888"/>
    <cellStyle name="20% - Accent3 2 7 2 5" xfId="6889"/>
    <cellStyle name="20% - Accent3 2 7 2 5 2" xfId="6890"/>
    <cellStyle name="20% - Accent3 2 7 2 6" xfId="6891"/>
    <cellStyle name="20% - Accent3 2 7 2 6 2" xfId="6892"/>
    <cellStyle name="20% - Accent3 2 7 2 7" xfId="6893"/>
    <cellStyle name="20% - Accent3 2 7 2 8" xfId="6894"/>
    <cellStyle name="20% - Accent3 2 7 2 9" xfId="6895"/>
    <cellStyle name="20% - Accent3 2 7 3" xfId="6896"/>
    <cellStyle name="20% - Accent3 2 7 3 2" xfId="6897"/>
    <cellStyle name="20% - Accent3 2 7 3 2 2" xfId="6898"/>
    <cellStyle name="20% - Accent3 2 7 3 3" xfId="6899"/>
    <cellStyle name="20% - Accent3 2 7 3 3 2" xfId="6900"/>
    <cellStyle name="20% - Accent3 2 7 3 4" xfId="6901"/>
    <cellStyle name="20% - Accent3 2 7 3 5" xfId="6902"/>
    <cellStyle name="20% - Accent3 2 7 3 6" xfId="6903"/>
    <cellStyle name="20% - Accent3 2 7 3 7" xfId="6904"/>
    <cellStyle name="20% - Accent3 2 7 4" xfId="6905"/>
    <cellStyle name="20% - Accent3 2 7 4 2" xfId="6906"/>
    <cellStyle name="20% - Accent3 2 7 4 2 2" xfId="6907"/>
    <cellStyle name="20% - Accent3 2 7 4 3" xfId="6908"/>
    <cellStyle name="20% - Accent3 2 7 4 3 2" xfId="6909"/>
    <cellStyle name="20% - Accent3 2 7 4 4" xfId="6910"/>
    <cellStyle name="20% - Accent3 2 7 4 5" xfId="6911"/>
    <cellStyle name="20% - Accent3 2 7 4 6" xfId="6912"/>
    <cellStyle name="20% - Accent3 2 7 4 7" xfId="6913"/>
    <cellStyle name="20% - Accent3 2 7 5" xfId="6914"/>
    <cellStyle name="20% - Accent3 2 7 5 2" xfId="6915"/>
    <cellStyle name="20% - Accent3 2 7 5 2 2" xfId="6916"/>
    <cellStyle name="20% - Accent3 2 7 5 3" xfId="6917"/>
    <cellStyle name="20% - Accent3 2 7 5 3 2" xfId="6918"/>
    <cellStyle name="20% - Accent3 2 7 5 4" xfId="6919"/>
    <cellStyle name="20% - Accent3 2 7 5 5" xfId="6920"/>
    <cellStyle name="20% - Accent3 2 7 5 6" xfId="6921"/>
    <cellStyle name="20% - Accent3 2 7 5 7" xfId="6922"/>
    <cellStyle name="20% - Accent3 2 7 6" xfId="6923"/>
    <cellStyle name="20% - Accent3 2 7 6 2" xfId="6924"/>
    <cellStyle name="20% - Accent3 2 7 7" xfId="6925"/>
    <cellStyle name="20% - Accent3 2 7 7 2" xfId="6926"/>
    <cellStyle name="20% - Accent3 2 7 8" xfId="6927"/>
    <cellStyle name="20% - Accent3 2 7 9" xfId="6928"/>
    <cellStyle name="20% - Accent3 2 8" xfId="6929"/>
    <cellStyle name="20% - Accent3 2 8 10" xfId="6930"/>
    <cellStyle name="20% - Accent3 2 8 11" xfId="6931"/>
    <cellStyle name="20% - Accent3 2 8 2" xfId="6932"/>
    <cellStyle name="20% - Accent3 2 8 2 10" xfId="6933"/>
    <cellStyle name="20% - Accent3 2 8 2 2" xfId="6934"/>
    <cellStyle name="20% - Accent3 2 8 2 2 2" xfId="6935"/>
    <cellStyle name="20% - Accent3 2 8 2 2 2 2" xfId="6936"/>
    <cellStyle name="20% - Accent3 2 8 2 2 3" xfId="6937"/>
    <cellStyle name="20% - Accent3 2 8 2 2 3 2" xfId="6938"/>
    <cellStyle name="20% - Accent3 2 8 2 2 4" xfId="6939"/>
    <cellStyle name="20% - Accent3 2 8 2 2 5" xfId="6940"/>
    <cellStyle name="20% - Accent3 2 8 2 2 6" xfId="6941"/>
    <cellStyle name="20% - Accent3 2 8 2 2 7" xfId="6942"/>
    <cellStyle name="20% - Accent3 2 8 2 3" xfId="6943"/>
    <cellStyle name="20% - Accent3 2 8 2 3 2" xfId="6944"/>
    <cellStyle name="20% - Accent3 2 8 2 3 2 2" xfId="6945"/>
    <cellStyle name="20% - Accent3 2 8 2 3 3" xfId="6946"/>
    <cellStyle name="20% - Accent3 2 8 2 3 3 2" xfId="6947"/>
    <cellStyle name="20% - Accent3 2 8 2 3 4" xfId="6948"/>
    <cellStyle name="20% - Accent3 2 8 2 3 5" xfId="6949"/>
    <cellStyle name="20% - Accent3 2 8 2 3 6" xfId="6950"/>
    <cellStyle name="20% - Accent3 2 8 2 3 7" xfId="6951"/>
    <cellStyle name="20% - Accent3 2 8 2 4" xfId="6952"/>
    <cellStyle name="20% - Accent3 2 8 2 4 2" xfId="6953"/>
    <cellStyle name="20% - Accent3 2 8 2 4 2 2" xfId="6954"/>
    <cellStyle name="20% - Accent3 2 8 2 4 3" xfId="6955"/>
    <cellStyle name="20% - Accent3 2 8 2 4 3 2" xfId="6956"/>
    <cellStyle name="20% - Accent3 2 8 2 4 4" xfId="6957"/>
    <cellStyle name="20% - Accent3 2 8 2 4 5" xfId="6958"/>
    <cellStyle name="20% - Accent3 2 8 2 4 6" xfId="6959"/>
    <cellStyle name="20% - Accent3 2 8 2 4 7" xfId="6960"/>
    <cellStyle name="20% - Accent3 2 8 2 5" xfId="6961"/>
    <cellStyle name="20% - Accent3 2 8 2 5 2" xfId="6962"/>
    <cellStyle name="20% - Accent3 2 8 2 6" xfId="6963"/>
    <cellStyle name="20% - Accent3 2 8 2 6 2" xfId="6964"/>
    <cellStyle name="20% - Accent3 2 8 2 7" xfId="6965"/>
    <cellStyle name="20% - Accent3 2 8 2 8" xfId="6966"/>
    <cellStyle name="20% - Accent3 2 8 2 9" xfId="6967"/>
    <cellStyle name="20% - Accent3 2 8 3" xfId="6968"/>
    <cellStyle name="20% - Accent3 2 8 3 2" xfId="6969"/>
    <cellStyle name="20% - Accent3 2 8 3 2 2" xfId="6970"/>
    <cellStyle name="20% - Accent3 2 8 3 3" xfId="6971"/>
    <cellStyle name="20% - Accent3 2 8 3 3 2" xfId="6972"/>
    <cellStyle name="20% - Accent3 2 8 3 4" xfId="6973"/>
    <cellStyle name="20% - Accent3 2 8 3 5" xfId="6974"/>
    <cellStyle name="20% - Accent3 2 8 3 6" xfId="6975"/>
    <cellStyle name="20% - Accent3 2 8 3 7" xfId="6976"/>
    <cellStyle name="20% - Accent3 2 8 4" xfId="6977"/>
    <cellStyle name="20% - Accent3 2 8 4 2" xfId="6978"/>
    <cellStyle name="20% - Accent3 2 8 4 2 2" xfId="6979"/>
    <cellStyle name="20% - Accent3 2 8 4 3" xfId="6980"/>
    <cellStyle name="20% - Accent3 2 8 4 3 2" xfId="6981"/>
    <cellStyle name="20% - Accent3 2 8 4 4" xfId="6982"/>
    <cellStyle name="20% - Accent3 2 8 4 5" xfId="6983"/>
    <cellStyle name="20% - Accent3 2 8 4 6" xfId="6984"/>
    <cellStyle name="20% - Accent3 2 8 4 7" xfId="6985"/>
    <cellStyle name="20% - Accent3 2 8 5" xfId="6986"/>
    <cellStyle name="20% - Accent3 2 8 5 2" xfId="6987"/>
    <cellStyle name="20% - Accent3 2 8 5 2 2" xfId="6988"/>
    <cellStyle name="20% - Accent3 2 8 5 3" xfId="6989"/>
    <cellStyle name="20% - Accent3 2 8 5 3 2" xfId="6990"/>
    <cellStyle name="20% - Accent3 2 8 5 4" xfId="6991"/>
    <cellStyle name="20% - Accent3 2 8 5 5" xfId="6992"/>
    <cellStyle name="20% - Accent3 2 8 5 6" xfId="6993"/>
    <cellStyle name="20% - Accent3 2 8 5 7" xfId="6994"/>
    <cellStyle name="20% - Accent3 2 8 6" xfId="6995"/>
    <cellStyle name="20% - Accent3 2 8 6 2" xfId="6996"/>
    <cellStyle name="20% - Accent3 2 8 7" xfId="6997"/>
    <cellStyle name="20% - Accent3 2 8 7 2" xfId="6998"/>
    <cellStyle name="20% - Accent3 2 8 8" xfId="6999"/>
    <cellStyle name="20% - Accent3 2 8 9" xfId="7000"/>
    <cellStyle name="20% - Accent3 2 9" xfId="7001"/>
    <cellStyle name="20% - Accent3 2 9 10" xfId="7002"/>
    <cellStyle name="20% - Accent3 2 9 2" xfId="7003"/>
    <cellStyle name="20% - Accent3 2 9 2 2" xfId="7004"/>
    <cellStyle name="20% - Accent3 2 9 2 2 2" xfId="7005"/>
    <cellStyle name="20% - Accent3 2 9 2 3" xfId="7006"/>
    <cellStyle name="20% - Accent3 2 9 2 3 2" xfId="7007"/>
    <cellStyle name="20% - Accent3 2 9 2 4" xfId="7008"/>
    <cellStyle name="20% - Accent3 2 9 2 5" xfId="7009"/>
    <cellStyle name="20% - Accent3 2 9 2 6" xfId="7010"/>
    <cellStyle name="20% - Accent3 2 9 2 7" xfId="7011"/>
    <cellStyle name="20% - Accent3 2 9 3" xfId="7012"/>
    <cellStyle name="20% - Accent3 2 9 3 2" xfId="7013"/>
    <cellStyle name="20% - Accent3 2 9 3 2 2" xfId="7014"/>
    <cellStyle name="20% - Accent3 2 9 3 3" xfId="7015"/>
    <cellStyle name="20% - Accent3 2 9 3 3 2" xfId="7016"/>
    <cellStyle name="20% - Accent3 2 9 3 4" xfId="7017"/>
    <cellStyle name="20% - Accent3 2 9 3 5" xfId="7018"/>
    <cellStyle name="20% - Accent3 2 9 3 6" xfId="7019"/>
    <cellStyle name="20% - Accent3 2 9 3 7" xfId="7020"/>
    <cellStyle name="20% - Accent3 2 9 4" xfId="7021"/>
    <cellStyle name="20% - Accent3 2 9 4 2" xfId="7022"/>
    <cellStyle name="20% - Accent3 2 9 4 2 2" xfId="7023"/>
    <cellStyle name="20% - Accent3 2 9 4 3" xfId="7024"/>
    <cellStyle name="20% - Accent3 2 9 4 3 2" xfId="7025"/>
    <cellStyle name="20% - Accent3 2 9 4 4" xfId="7026"/>
    <cellStyle name="20% - Accent3 2 9 4 5" xfId="7027"/>
    <cellStyle name="20% - Accent3 2 9 4 6" xfId="7028"/>
    <cellStyle name="20% - Accent3 2 9 4 7" xfId="7029"/>
    <cellStyle name="20% - Accent3 2 9 5" xfId="7030"/>
    <cellStyle name="20% - Accent3 2 9 5 2" xfId="7031"/>
    <cellStyle name="20% - Accent3 2 9 6" xfId="7032"/>
    <cellStyle name="20% - Accent3 2 9 6 2" xfId="7033"/>
    <cellStyle name="20% - Accent3 2 9 7" xfId="7034"/>
    <cellStyle name="20% - Accent3 2 9 8" xfId="7035"/>
    <cellStyle name="20% - Accent3 2 9 9" xfId="7036"/>
    <cellStyle name="20% - Accent3 3" xfId="280"/>
    <cellStyle name="20% - Accent3 3 10" xfId="7037"/>
    <cellStyle name="20% - Accent3 3 10 2" xfId="7038"/>
    <cellStyle name="20% - Accent3 3 10 2 2" xfId="7039"/>
    <cellStyle name="20% - Accent3 3 10 3" xfId="7040"/>
    <cellStyle name="20% - Accent3 3 10 3 2" xfId="7041"/>
    <cellStyle name="20% - Accent3 3 10 4" xfId="7042"/>
    <cellStyle name="20% - Accent3 3 10 5" xfId="7043"/>
    <cellStyle name="20% - Accent3 3 10 6" xfId="7044"/>
    <cellStyle name="20% - Accent3 3 10 7" xfId="7045"/>
    <cellStyle name="20% - Accent3 3 11" xfId="7046"/>
    <cellStyle name="20% - Accent3 3 11 2" xfId="7047"/>
    <cellStyle name="20% - Accent3 3 11 2 2" xfId="7048"/>
    <cellStyle name="20% - Accent3 3 11 3" xfId="7049"/>
    <cellStyle name="20% - Accent3 3 11 3 2" xfId="7050"/>
    <cellStyle name="20% - Accent3 3 11 4" xfId="7051"/>
    <cellStyle name="20% - Accent3 3 11 5" xfId="7052"/>
    <cellStyle name="20% - Accent3 3 11 6" xfId="7053"/>
    <cellStyle name="20% - Accent3 3 11 7" xfId="7054"/>
    <cellStyle name="20% - Accent3 3 12" xfId="7055"/>
    <cellStyle name="20% - Accent3 3 12 2" xfId="7056"/>
    <cellStyle name="20% - Accent3 3 12 2 2" xfId="7057"/>
    <cellStyle name="20% - Accent3 3 12 3" xfId="7058"/>
    <cellStyle name="20% - Accent3 3 12 3 2" xfId="7059"/>
    <cellStyle name="20% - Accent3 3 12 4" xfId="7060"/>
    <cellStyle name="20% - Accent3 3 12 5" xfId="7061"/>
    <cellStyle name="20% - Accent3 3 12 6" xfId="7062"/>
    <cellStyle name="20% - Accent3 3 12 7" xfId="7063"/>
    <cellStyle name="20% - Accent3 3 13" xfId="7064"/>
    <cellStyle name="20% - Accent3 3 13 2" xfId="7065"/>
    <cellStyle name="20% - Accent3 3 14" xfId="7066"/>
    <cellStyle name="20% - Accent3 3 14 2" xfId="7067"/>
    <cellStyle name="20% - Accent3 3 15" xfId="7068"/>
    <cellStyle name="20% - Accent3 3 16" xfId="7069"/>
    <cellStyle name="20% - Accent3 3 17" xfId="7070"/>
    <cellStyle name="20% - Accent3 3 18" xfId="7071"/>
    <cellStyle name="20% - Accent3 3 2" xfId="7072"/>
    <cellStyle name="20% - Accent3 3 2 10" xfId="7073"/>
    <cellStyle name="20% - Accent3 3 2 11" xfId="7074"/>
    <cellStyle name="20% - Accent3 3 2 12" xfId="7075"/>
    <cellStyle name="20% - Accent3 3 2 13" xfId="7076"/>
    <cellStyle name="20% - Accent3 3 2 2" xfId="7077"/>
    <cellStyle name="20% - Accent3 3 2 2 10" xfId="7078"/>
    <cellStyle name="20% - Accent3 3 2 2 11" xfId="7079"/>
    <cellStyle name="20% - Accent3 3 2 2 2" xfId="7080"/>
    <cellStyle name="20% - Accent3 3 2 2 2 10" xfId="7081"/>
    <cellStyle name="20% - Accent3 3 2 2 2 2" xfId="7082"/>
    <cellStyle name="20% - Accent3 3 2 2 2 2 2" xfId="7083"/>
    <cellStyle name="20% - Accent3 3 2 2 2 2 2 2" xfId="7084"/>
    <cellStyle name="20% - Accent3 3 2 2 2 2 3" xfId="7085"/>
    <cellStyle name="20% - Accent3 3 2 2 2 2 3 2" xfId="7086"/>
    <cellStyle name="20% - Accent3 3 2 2 2 2 4" xfId="7087"/>
    <cellStyle name="20% - Accent3 3 2 2 2 2 5" xfId="7088"/>
    <cellStyle name="20% - Accent3 3 2 2 2 2 6" xfId="7089"/>
    <cellStyle name="20% - Accent3 3 2 2 2 2 7" xfId="7090"/>
    <cellStyle name="20% - Accent3 3 2 2 2 3" xfId="7091"/>
    <cellStyle name="20% - Accent3 3 2 2 2 3 2" xfId="7092"/>
    <cellStyle name="20% - Accent3 3 2 2 2 3 2 2" xfId="7093"/>
    <cellStyle name="20% - Accent3 3 2 2 2 3 3" xfId="7094"/>
    <cellStyle name="20% - Accent3 3 2 2 2 3 3 2" xfId="7095"/>
    <cellStyle name="20% - Accent3 3 2 2 2 3 4" xfId="7096"/>
    <cellStyle name="20% - Accent3 3 2 2 2 3 5" xfId="7097"/>
    <cellStyle name="20% - Accent3 3 2 2 2 3 6" xfId="7098"/>
    <cellStyle name="20% - Accent3 3 2 2 2 3 7" xfId="7099"/>
    <cellStyle name="20% - Accent3 3 2 2 2 4" xfId="7100"/>
    <cellStyle name="20% - Accent3 3 2 2 2 4 2" xfId="7101"/>
    <cellStyle name="20% - Accent3 3 2 2 2 4 2 2" xfId="7102"/>
    <cellStyle name="20% - Accent3 3 2 2 2 4 3" xfId="7103"/>
    <cellStyle name="20% - Accent3 3 2 2 2 4 3 2" xfId="7104"/>
    <cellStyle name="20% - Accent3 3 2 2 2 4 4" xfId="7105"/>
    <cellStyle name="20% - Accent3 3 2 2 2 4 5" xfId="7106"/>
    <cellStyle name="20% - Accent3 3 2 2 2 4 6" xfId="7107"/>
    <cellStyle name="20% - Accent3 3 2 2 2 4 7" xfId="7108"/>
    <cellStyle name="20% - Accent3 3 2 2 2 5" xfId="7109"/>
    <cellStyle name="20% - Accent3 3 2 2 2 5 2" xfId="7110"/>
    <cellStyle name="20% - Accent3 3 2 2 2 6" xfId="7111"/>
    <cellStyle name="20% - Accent3 3 2 2 2 6 2" xfId="7112"/>
    <cellStyle name="20% - Accent3 3 2 2 2 7" xfId="7113"/>
    <cellStyle name="20% - Accent3 3 2 2 2 8" xfId="7114"/>
    <cellStyle name="20% - Accent3 3 2 2 2 9" xfId="7115"/>
    <cellStyle name="20% - Accent3 3 2 2 3" xfId="7116"/>
    <cellStyle name="20% - Accent3 3 2 2 3 2" xfId="7117"/>
    <cellStyle name="20% - Accent3 3 2 2 3 2 2" xfId="7118"/>
    <cellStyle name="20% - Accent3 3 2 2 3 3" xfId="7119"/>
    <cellStyle name="20% - Accent3 3 2 2 3 3 2" xfId="7120"/>
    <cellStyle name="20% - Accent3 3 2 2 3 4" xfId="7121"/>
    <cellStyle name="20% - Accent3 3 2 2 3 5" xfId="7122"/>
    <cellStyle name="20% - Accent3 3 2 2 3 6" xfId="7123"/>
    <cellStyle name="20% - Accent3 3 2 2 3 7" xfId="7124"/>
    <cellStyle name="20% - Accent3 3 2 2 4" xfId="7125"/>
    <cellStyle name="20% - Accent3 3 2 2 4 2" xfId="7126"/>
    <cellStyle name="20% - Accent3 3 2 2 4 2 2" xfId="7127"/>
    <cellStyle name="20% - Accent3 3 2 2 4 3" xfId="7128"/>
    <cellStyle name="20% - Accent3 3 2 2 4 3 2" xfId="7129"/>
    <cellStyle name="20% - Accent3 3 2 2 4 4" xfId="7130"/>
    <cellStyle name="20% - Accent3 3 2 2 4 5" xfId="7131"/>
    <cellStyle name="20% - Accent3 3 2 2 4 6" xfId="7132"/>
    <cellStyle name="20% - Accent3 3 2 2 4 7" xfId="7133"/>
    <cellStyle name="20% - Accent3 3 2 2 5" xfId="7134"/>
    <cellStyle name="20% - Accent3 3 2 2 5 2" xfId="7135"/>
    <cellStyle name="20% - Accent3 3 2 2 5 2 2" xfId="7136"/>
    <cellStyle name="20% - Accent3 3 2 2 5 3" xfId="7137"/>
    <cellStyle name="20% - Accent3 3 2 2 5 3 2" xfId="7138"/>
    <cellStyle name="20% - Accent3 3 2 2 5 4" xfId="7139"/>
    <cellStyle name="20% - Accent3 3 2 2 5 5" xfId="7140"/>
    <cellStyle name="20% - Accent3 3 2 2 5 6" xfId="7141"/>
    <cellStyle name="20% - Accent3 3 2 2 5 7" xfId="7142"/>
    <cellStyle name="20% - Accent3 3 2 2 6" xfId="7143"/>
    <cellStyle name="20% - Accent3 3 2 2 6 2" xfId="7144"/>
    <cellStyle name="20% - Accent3 3 2 2 7" xfId="7145"/>
    <cellStyle name="20% - Accent3 3 2 2 7 2" xfId="7146"/>
    <cellStyle name="20% - Accent3 3 2 2 8" xfId="7147"/>
    <cellStyle name="20% - Accent3 3 2 2 9" xfId="7148"/>
    <cellStyle name="20% - Accent3 3 2 3" xfId="7149"/>
    <cellStyle name="20% - Accent3 3 2 3 10" xfId="7150"/>
    <cellStyle name="20% - Accent3 3 2 3 11" xfId="7151"/>
    <cellStyle name="20% - Accent3 3 2 3 2" xfId="7152"/>
    <cellStyle name="20% - Accent3 3 2 3 2 10" xfId="7153"/>
    <cellStyle name="20% - Accent3 3 2 3 2 2" xfId="7154"/>
    <cellStyle name="20% - Accent3 3 2 3 2 2 2" xfId="7155"/>
    <cellStyle name="20% - Accent3 3 2 3 2 2 2 2" xfId="7156"/>
    <cellStyle name="20% - Accent3 3 2 3 2 2 3" xfId="7157"/>
    <cellStyle name="20% - Accent3 3 2 3 2 2 3 2" xfId="7158"/>
    <cellStyle name="20% - Accent3 3 2 3 2 2 4" xfId="7159"/>
    <cellStyle name="20% - Accent3 3 2 3 2 2 5" xfId="7160"/>
    <cellStyle name="20% - Accent3 3 2 3 2 2 6" xfId="7161"/>
    <cellStyle name="20% - Accent3 3 2 3 2 2 7" xfId="7162"/>
    <cellStyle name="20% - Accent3 3 2 3 2 3" xfId="7163"/>
    <cellStyle name="20% - Accent3 3 2 3 2 3 2" xfId="7164"/>
    <cellStyle name="20% - Accent3 3 2 3 2 3 2 2" xfId="7165"/>
    <cellStyle name="20% - Accent3 3 2 3 2 3 3" xfId="7166"/>
    <cellStyle name="20% - Accent3 3 2 3 2 3 3 2" xfId="7167"/>
    <cellStyle name="20% - Accent3 3 2 3 2 3 4" xfId="7168"/>
    <cellStyle name="20% - Accent3 3 2 3 2 3 5" xfId="7169"/>
    <cellStyle name="20% - Accent3 3 2 3 2 3 6" xfId="7170"/>
    <cellStyle name="20% - Accent3 3 2 3 2 3 7" xfId="7171"/>
    <cellStyle name="20% - Accent3 3 2 3 2 4" xfId="7172"/>
    <cellStyle name="20% - Accent3 3 2 3 2 4 2" xfId="7173"/>
    <cellStyle name="20% - Accent3 3 2 3 2 4 2 2" xfId="7174"/>
    <cellStyle name="20% - Accent3 3 2 3 2 4 3" xfId="7175"/>
    <cellStyle name="20% - Accent3 3 2 3 2 4 3 2" xfId="7176"/>
    <cellStyle name="20% - Accent3 3 2 3 2 4 4" xfId="7177"/>
    <cellStyle name="20% - Accent3 3 2 3 2 4 5" xfId="7178"/>
    <cellStyle name="20% - Accent3 3 2 3 2 4 6" xfId="7179"/>
    <cellStyle name="20% - Accent3 3 2 3 2 4 7" xfId="7180"/>
    <cellStyle name="20% - Accent3 3 2 3 2 5" xfId="7181"/>
    <cellStyle name="20% - Accent3 3 2 3 2 5 2" xfId="7182"/>
    <cellStyle name="20% - Accent3 3 2 3 2 6" xfId="7183"/>
    <cellStyle name="20% - Accent3 3 2 3 2 6 2" xfId="7184"/>
    <cellStyle name="20% - Accent3 3 2 3 2 7" xfId="7185"/>
    <cellStyle name="20% - Accent3 3 2 3 2 8" xfId="7186"/>
    <cellStyle name="20% - Accent3 3 2 3 2 9" xfId="7187"/>
    <cellStyle name="20% - Accent3 3 2 3 3" xfId="7188"/>
    <cellStyle name="20% - Accent3 3 2 3 3 2" xfId="7189"/>
    <cellStyle name="20% - Accent3 3 2 3 3 2 2" xfId="7190"/>
    <cellStyle name="20% - Accent3 3 2 3 3 3" xfId="7191"/>
    <cellStyle name="20% - Accent3 3 2 3 3 3 2" xfId="7192"/>
    <cellStyle name="20% - Accent3 3 2 3 3 4" xfId="7193"/>
    <cellStyle name="20% - Accent3 3 2 3 3 5" xfId="7194"/>
    <cellStyle name="20% - Accent3 3 2 3 3 6" xfId="7195"/>
    <cellStyle name="20% - Accent3 3 2 3 3 7" xfId="7196"/>
    <cellStyle name="20% - Accent3 3 2 3 4" xfId="7197"/>
    <cellStyle name="20% - Accent3 3 2 3 4 2" xfId="7198"/>
    <cellStyle name="20% - Accent3 3 2 3 4 2 2" xfId="7199"/>
    <cellStyle name="20% - Accent3 3 2 3 4 3" xfId="7200"/>
    <cellStyle name="20% - Accent3 3 2 3 4 3 2" xfId="7201"/>
    <cellStyle name="20% - Accent3 3 2 3 4 4" xfId="7202"/>
    <cellStyle name="20% - Accent3 3 2 3 4 5" xfId="7203"/>
    <cellStyle name="20% - Accent3 3 2 3 4 6" xfId="7204"/>
    <cellStyle name="20% - Accent3 3 2 3 4 7" xfId="7205"/>
    <cellStyle name="20% - Accent3 3 2 3 5" xfId="7206"/>
    <cellStyle name="20% - Accent3 3 2 3 5 2" xfId="7207"/>
    <cellStyle name="20% - Accent3 3 2 3 5 2 2" xfId="7208"/>
    <cellStyle name="20% - Accent3 3 2 3 5 3" xfId="7209"/>
    <cellStyle name="20% - Accent3 3 2 3 5 3 2" xfId="7210"/>
    <cellStyle name="20% - Accent3 3 2 3 5 4" xfId="7211"/>
    <cellStyle name="20% - Accent3 3 2 3 5 5" xfId="7212"/>
    <cellStyle name="20% - Accent3 3 2 3 5 6" xfId="7213"/>
    <cellStyle name="20% - Accent3 3 2 3 5 7" xfId="7214"/>
    <cellStyle name="20% - Accent3 3 2 3 6" xfId="7215"/>
    <cellStyle name="20% - Accent3 3 2 3 6 2" xfId="7216"/>
    <cellStyle name="20% - Accent3 3 2 3 7" xfId="7217"/>
    <cellStyle name="20% - Accent3 3 2 3 7 2" xfId="7218"/>
    <cellStyle name="20% - Accent3 3 2 3 8" xfId="7219"/>
    <cellStyle name="20% - Accent3 3 2 3 9" xfId="7220"/>
    <cellStyle name="20% - Accent3 3 2 4" xfId="7221"/>
    <cellStyle name="20% - Accent3 3 2 4 10" xfId="7222"/>
    <cellStyle name="20% - Accent3 3 2 4 2" xfId="7223"/>
    <cellStyle name="20% - Accent3 3 2 4 2 2" xfId="7224"/>
    <cellStyle name="20% - Accent3 3 2 4 2 2 2" xfId="7225"/>
    <cellStyle name="20% - Accent3 3 2 4 2 3" xfId="7226"/>
    <cellStyle name="20% - Accent3 3 2 4 2 3 2" xfId="7227"/>
    <cellStyle name="20% - Accent3 3 2 4 2 4" xfId="7228"/>
    <cellStyle name="20% - Accent3 3 2 4 2 5" xfId="7229"/>
    <cellStyle name="20% - Accent3 3 2 4 2 6" xfId="7230"/>
    <cellStyle name="20% - Accent3 3 2 4 2 7" xfId="7231"/>
    <cellStyle name="20% - Accent3 3 2 4 3" xfId="7232"/>
    <cellStyle name="20% - Accent3 3 2 4 3 2" xfId="7233"/>
    <cellStyle name="20% - Accent3 3 2 4 3 2 2" xfId="7234"/>
    <cellStyle name="20% - Accent3 3 2 4 3 3" xfId="7235"/>
    <cellStyle name="20% - Accent3 3 2 4 3 3 2" xfId="7236"/>
    <cellStyle name="20% - Accent3 3 2 4 3 4" xfId="7237"/>
    <cellStyle name="20% - Accent3 3 2 4 3 5" xfId="7238"/>
    <cellStyle name="20% - Accent3 3 2 4 3 6" xfId="7239"/>
    <cellStyle name="20% - Accent3 3 2 4 3 7" xfId="7240"/>
    <cellStyle name="20% - Accent3 3 2 4 4" xfId="7241"/>
    <cellStyle name="20% - Accent3 3 2 4 4 2" xfId="7242"/>
    <cellStyle name="20% - Accent3 3 2 4 4 2 2" xfId="7243"/>
    <cellStyle name="20% - Accent3 3 2 4 4 3" xfId="7244"/>
    <cellStyle name="20% - Accent3 3 2 4 4 3 2" xfId="7245"/>
    <cellStyle name="20% - Accent3 3 2 4 4 4" xfId="7246"/>
    <cellStyle name="20% - Accent3 3 2 4 4 5" xfId="7247"/>
    <cellStyle name="20% - Accent3 3 2 4 4 6" xfId="7248"/>
    <cellStyle name="20% - Accent3 3 2 4 4 7" xfId="7249"/>
    <cellStyle name="20% - Accent3 3 2 4 5" xfId="7250"/>
    <cellStyle name="20% - Accent3 3 2 4 5 2" xfId="7251"/>
    <cellStyle name="20% - Accent3 3 2 4 6" xfId="7252"/>
    <cellStyle name="20% - Accent3 3 2 4 6 2" xfId="7253"/>
    <cellStyle name="20% - Accent3 3 2 4 7" xfId="7254"/>
    <cellStyle name="20% - Accent3 3 2 4 8" xfId="7255"/>
    <cellStyle name="20% - Accent3 3 2 4 9" xfId="7256"/>
    <cellStyle name="20% - Accent3 3 2 5" xfId="7257"/>
    <cellStyle name="20% - Accent3 3 2 5 2" xfId="7258"/>
    <cellStyle name="20% - Accent3 3 2 5 2 2" xfId="7259"/>
    <cellStyle name="20% - Accent3 3 2 5 3" xfId="7260"/>
    <cellStyle name="20% - Accent3 3 2 5 3 2" xfId="7261"/>
    <cellStyle name="20% - Accent3 3 2 5 4" xfId="7262"/>
    <cellStyle name="20% - Accent3 3 2 5 5" xfId="7263"/>
    <cellStyle name="20% - Accent3 3 2 5 6" xfId="7264"/>
    <cellStyle name="20% - Accent3 3 2 5 7" xfId="7265"/>
    <cellStyle name="20% - Accent3 3 2 6" xfId="7266"/>
    <cellStyle name="20% - Accent3 3 2 6 2" xfId="7267"/>
    <cellStyle name="20% - Accent3 3 2 6 2 2" xfId="7268"/>
    <cellStyle name="20% - Accent3 3 2 6 3" xfId="7269"/>
    <cellStyle name="20% - Accent3 3 2 6 3 2" xfId="7270"/>
    <cellStyle name="20% - Accent3 3 2 6 4" xfId="7271"/>
    <cellStyle name="20% - Accent3 3 2 6 5" xfId="7272"/>
    <cellStyle name="20% - Accent3 3 2 6 6" xfId="7273"/>
    <cellStyle name="20% - Accent3 3 2 6 7" xfId="7274"/>
    <cellStyle name="20% - Accent3 3 2 7" xfId="7275"/>
    <cellStyle name="20% - Accent3 3 2 7 2" xfId="7276"/>
    <cellStyle name="20% - Accent3 3 2 7 2 2" xfId="7277"/>
    <cellStyle name="20% - Accent3 3 2 7 3" xfId="7278"/>
    <cellStyle name="20% - Accent3 3 2 7 3 2" xfId="7279"/>
    <cellStyle name="20% - Accent3 3 2 7 4" xfId="7280"/>
    <cellStyle name="20% - Accent3 3 2 7 5" xfId="7281"/>
    <cellStyle name="20% - Accent3 3 2 7 6" xfId="7282"/>
    <cellStyle name="20% - Accent3 3 2 7 7" xfId="7283"/>
    <cellStyle name="20% - Accent3 3 2 8" xfId="7284"/>
    <cellStyle name="20% - Accent3 3 2 8 2" xfId="7285"/>
    <cellStyle name="20% - Accent3 3 2 9" xfId="7286"/>
    <cellStyle name="20% - Accent3 3 2 9 2" xfId="7287"/>
    <cellStyle name="20% - Accent3 3 3" xfId="7288"/>
    <cellStyle name="20% - Accent3 3 3 10" xfId="7289"/>
    <cellStyle name="20% - Accent3 3 3 11" xfId="7290"/>
    <cellStyle name="20% - Accent3 3 3 12" xfId="7291"/>
    <cellStyle name="20% - Accent3 3 3 13" xfId="7292"/>
    <cellStyle name="20% - Accent3 3 3 2" xfId="7293"/>
    <cellStyle name="20% - Accent3 3 3 2 10" xfId="7294"/>
    <cellStyle name="20% - Accent3 3 3 2 11" xfId="7295"/>
    <cellStyle name="20% - Accent3 3 3 2 2" xfId="7296"/>
    <cellStyle name="20% - Accent3 3 3 2 2 10" xfId="7297"/>
    <cellStyle name="20% - Accent3 3 3 2 2 2" xfId="7298"/>
    <cellStyle name="20% - Accent3 3 3 2 2 2 2" xfId="7299"/>
    <cellStyle name="20% - Accent3 3 3 2 2 2 2 2" xfId="7300"/>
    <cellStyle name="20% - Accent3 3 3 2 2 2 3" xfId="7301"/>
    <cellStyle name="20% - Accent3 3 3 2 2 2 3 2" xfId="7302"/>
    <cellStyle name="20% - Accent3 3 3 2 2 2 4" xfId="7303"/>
    <cellStyle name="20% - Accent3 3 3 2 2 2 5" xfId="7304"/>
    <cellStyle name="20% - Accent3 3 3 2 2 2 6" xfId="7305"/>
    <cellStyle name="20% - Accent3 3 3 2 2 2 7" xfId="7306"/>
    <cellStyle name="20% - Accent3 3 3 2 2 3" xfId="7307"/>
    <cellStyle name="20% - Accent3 3 3 2 2 3 2" xfId="7308"/>
    <cellStyle name="20% - Accent3 3 3 2 2 3 2 2" xfId="7309"/>
    <cellStyle name="20% - Accent3 3 3 2 2 3 3" xfId="7310"/>
    <cellStyle name="20% - Accent3 3 3 2 2 3 3 2" xfId="7311"/>
    <cellStyle name="20% - Accent3 3 3 2 2 3 4" xfId="7312"/>
    <cellStyle name="20% - Accent3 3 3 2 2 3 5" xfId="7313"/>
    <cellStyle name="20% - Accent3 3 3 2 2 3 6" xfId="7314"/>
    <cellStyle name="20% - Accent3 3 3 2 2 3 7" xfId="7315"/>
    <cellStyle name="20% - Accent3 3 3 2 2 4" xfId="7316"/>
    <cellStyle name="20% - Accent3 3 3 2 2 4 2" xfId="7317"/>
    <cellStyle name="20% - Accent3 3 3 2 2 4 2 2" xfId="7318"/>
    <cellStyle name="20% - Accent3 3 3 2 2 4 3" xfId="7319"/>
    <cellStyle name="20% - Accent3 3 3 2 2 4 3 2" xfId="7320"/>
    <cellStyle name="20% - Accent3 3 3 2 2 4 4" xfId="7321"/>
    <cellStyle name="20% - Accent3 3 3 2 2 4 5" xfId="7322"/>
    <cellStyle name="20% - Accent3 3 3 2 2 4 6" xfId="7323"/>
    <cellStyle name="20% - Accent3 3 3 2 2 4 7" xfId="7324"/>
    <cellStyle name="20% - Accent3 3 3 2 2 5" xfId="7325"/>
    <cellStyle name="20% - Accent3 3 3 2 2 5 2" xfId="7326"/>
    <cellStyle name="20% - Accent3 3 3 2 2 6" xfId="7327"/>
    <cellStyle name="20% - Accent3 3 3 2 2 6 2" xfId="7328"/>
    <cellStyle name="20% - Accent3 3 3 2 2 7" xfId="7329"/>
    <cellStyle name="20% - Accent3 3 3 2 2 8" xfId="7330"/>
    <cellStyle name="20% - Accent3 3 3 2 2 9" xfId="7331"/>
    <cellStyle name="20% - Accent3 3 3 2 3" xfId="7332"/>
    <cellStyle name="20% - Accent3 3 3 2 3 2" xfId="7333"/>
    <cellStyle name="20% - Accent3 3 3 2 3 2 2" xfId="7334"/>
    <cellStyle name="20% - Accent3 3 3 2 3 3" xfId="7335"/>
    <cellStyle name="20% - Accent3 3 3 2 3 3 2" xfId="7336"/>
    <cellStyle name="20% - Accent3 3 3 2 3 4" xfId="7337"/>
    <cellStyle name="20% - Accent3 3 3 2 3 5" xfId="7338"/>
    <cellStyle name="20% - Accent3 3 3 2 3 6" xfId="7339"/>
    <cellStyle name="20% - Accent3 3 3 2 3 7" xfId="7340"/>
    <cellStyle name="20% - Accent3 3 3 2 4" xfId="7341"/>
    <cellStyle name="20% - Accent3 3 3 2 4 2" xfId="7342"/>
    <cellStyle name="20% - Accent3 3 3 2 4 2 2" xfId="7343"/>
    <cellStyle name="20% - Accent3 3 3 2 4 3" xfId="7344"/>
    <cellStyle name="20% - Accent3 3 3 2 4 3 2" xfId="7345"/>
    <cellStyle name="20% - Accent3 3 3 2 4 4" xfId="7346"/>
    <cellStyle name="20% - Accent3 3 3 2 4 5" xfId="7347"/>
    <cellStyle name="20% - Accent3 3 3 2 4 6" xfId="7348"/>
    <cellStyle name="20% - Accent3 3 3 2 4 7" xfId="7349"/>
    <cellStyle name="20% - Accent3 3 3 2 5" xfId="7350"/>
    <cellStyle name="20% - Accent3 3 3 2 5 2" xfId="7351"/>
    <cellStyle name="20% - Accent3 3 3 2 5 2 2" xfId="7352"/>
    <cellStyle name="20% - Accent3 3 3 2 5 3" xfId="7353"/>
    <cellStyle name="20% - Accent3 3 3 2 5 3 2" xfId="7354"/>
    <cellStyle name="20% - Accent3 3 3 2 5 4" xfId="7355"/>
    <cellStyle name="20% - Accent3 3 3 2 5 5" xfId="7356"/>
    <cellStyle name="20% - Accent3 3 3 2 5 6" xfId="7357"/>
    <cellStyle name="20% - Accent3 3 3 2 5 7" xfId="7358"/>
    <cellStyle name="20% - Accent3 3 3 2 6" xfId="7359"/>
    <cellStyle name="20% - Accent3 3 3 2 6 2" xfId="7360"/>
    <cellStyle name="20% - Accent3 3 3 2 7" xfId="7361"/>
    <cellStyle name="20% - Accent3 3 3 2 7 2" xfId="7362"/>
    <cellStyle name="20% - Accent3 3 3 2 8" xfId="7363"/>
    <cellStyle name="20% - Accent3 3 3 2 9" xfId="7364"/>
    <cellStyle name="20% - Accent3 3 3 3" xfId="7365"/>
    <cellStyle name="20% - Accent3 3 3 3 10" xfId="7366"/>
    <cellStyle name="20% - Accent3 3 3 3 11" xfId="7367"/>
    <cellStyle name="20% - Accent3 3 3 3 2" xfId="7368"/>
    <cellStyle name="20% - Accent3 3 3 3 2 10" xfId="7369"/>
    <cellStyle name="20% - Accent3 3 3 3 2 2" xfId="7370"/>
    <cellStyle name="20% - Accent3 3 3 3 2 2 2" xfId="7371"/>
    <cellStyle name="20% - Accent3 3 3 3 2 2 2 2" xfId="7372"/>
    <cellStyle name="20% - Accent3 3 3 3 2 2 3" xfId="7373"/>
    <cellStyle name="20% - Accent3 3 3 3 2 2 3 2" xfId="7374"/>
    <cellStyle name="20% - Accent3 3 3 3 2 2 4" xfId="7375"/>
    <cellStyle name="20% - Accent3 3 3 3 2 2 5" xfId="7376"/>
    <cellStyle name="20% - Accent3 3 3 3 2 2 6" xfId="7377"/>
    <cellStyle name="20% - Accent3 3 3 3 2 2 7" xfId="7378"/>
    <cellStyle name="20% - Accent3 3 3 3 2 3" xfId="7379"/>
    <cellStyle name="20% - Accent3 3 3 3 2 3 2" xfId="7380"/>
    <cellStyle name="20% - Accent3 3 3 3 2 3 2 2" xfId="7381"/>
    <cellStyle name="20% - Accent3 3 3 3 2 3 3" xfId="7382"/>
    <cellStyle name="20% - Accent3 3 3 3 2 3 3 2" xfId="7383"/>
    <cellStyle name="20% - Accent3 3 3 3 2 3 4" xfId="7384"/>
    <cellStyle name="20% - Accent3 3 3 3 2 3 5" xfId="7385"/>
    <cellStyle name="20% - Accent3 3 3 3 2 3 6" xfId="7386"/>
    <cellStyle name="20% - Accent3 3 3 3 2 3 7" xfId="7387"/>
    <cellStyle name="20% - Accent3 3 3 3 2 4" xfId="7388"/>
    <cellStyle name="20% - Accent3 3 3 3 2 4 2" xfId="7389"/>
    <cellStyle name="20% - Accent3 3 3 3 2 4 2 2" xfId="7390"/>
    <cellStyle name="20% - Accent3 3 3 3 2 4 3" xfId="7391"/>
    <cellStyle name="20% - Accent3 3 3 3 2 4 3 2" xfId="7392"/>
    <cellStyle name="20% - Accent3 3 3 3 2 4 4" xfId="7393"/>
    <cellStyle name="20% - Accent3 3 3 3 2 4 5" xfId="7394"/>
    <cellStyle name="20% - Accent3 3 3 3 2 4 6" xfId="7395"/>
    <cellStyle name="20% - Accent3 3 3 3 2 4 7" xfId="7396"/>
    <cellStyle name="20% - Accent3 3 3 3 2 5" xfId="7397"/>
    <cellStyle name="20% - Accent3 3 3 3 2 5 2" xfId="7398"/>
    <cellStyle name="20% - Accent3 3 3 3 2 6" xfId="7399"/>
    <cellStyle name="20% - Accent3 3 3 3 2 6 2" xfId="7400"/>
    <cellStyle name="20% - Accent3 3 3 3 2 7" xfId="7401"/>
    <cellStyle name="20% - Accent3 3 3 3 2 8" xfId="7402"/>
    <cellStyle name="20% - Accent3 3 3 3 2 9" xfId="7403"/>
    <cellStyle name="20% - Accent3 3 3 3 3" xfId="7404"/>
    <cellStyle name="20% - Accent3 3 3 3 3 2" xfId="7405"/>
    <cellStyle name="20% - Accent3 3 3 3 3 2 2" xfId="7406"/>
    <cellStyle name="20% - Accent3 3 3 3 3 3" xfId="7407"/>
    <cellStyle name="20% - Accent3 3 3 3 3 3 2" xfId="7408"/>
    <cellStyle name="20% - Accent3 3 3 3 3 4" xfId="7409"/>
    <cellStyle name="20% - Accent3 3 3 3 3 5" xfId="7410"/>
    <cellStyle name="20% - Accent3 3 3 3 3 6" xfId="7411"/>
    <cellStyle name="20% - Accent3 3 3 3 3 7" xfId="7412"/>
    <cellStyle name="20% - Accent3 3 3 3 4" xfId="7413"/>
    <cellStyle name="20% - Accent3 3 3 3 4 2" xfId="7414"/>
    <cellStyle name="20% - Accent3 3 3 3 4 2 2" xfId="7415"/>
    <cellStyle name="20% - Accent3 3 3 3 4 3" xfId="7416"/>
    <cellStyle name="20% - Accent3 3 3 3 4 3 2" xfId="7417"/>
    <cellStyle name="20% - Accent3 3 3 3 4 4" xfId="7418"/>
    <cellStyle name="20% - Accent3 3 3 3 4 5" xfId="7419"/>
    <cellStyle name="20% - Accent3 3 3 3 4 6" xfId="7420"/>
    <cellStyle name="20% - Accent3 3 3 3 4 7" xfId="7421"/>
    <cellStyle name="20% - Accent3 3 3 3 5" xfId="7422"/>
    <cellStyle name="20% - Accent3 3 3 3 5 2" xfId="7423"/>
    <cellStyle name="20% - Accent3 3 3 3 5 2 2" xfId="7424"/>
    <cellStyle name="20% - Accent3 3 3 3 5 3" xfId="7425"/>
    <cellStyle name="20% - Accent3 3 3 3 5 3 2" xfId="7426"/>
    <cellStyle name="20% - Accent3 3 3 3 5 4" xfId="7427"/>
    <cellStyle name="20% - Accent3 3 3 3 5 5" xfId="7428"/>
    <cellStyle name="20% - Accent3 3 3 3 5 6" xfId="7429"/>
    <cellStyle name="20% - Accent3 3 3 3 5 7" xfId="7430"/>
    <cellStyle name="20% - Accent3 3 3 3 6" xfId="7431"/>
    <cellStyle name="20% - Accent3 3 3 3 6 2" xfId="7432"/>
    <cellStyle name="20% - Accent3 3 3 3 7" xfId="7433"/>
    <cellStyle name="20% - Accent3 3 3 3 7 2" xfId="7434"/>
    <cellStyle name="20% - Accent3 3 3 3 8" xfId="7435"/>
    <cellStyle name="20% - Accent3 3 3 3 9" xfId="7436"/>
    <cellStyle name="20% - Accent3 3 3 4" xfId="7437"/>
    <cellStyle name="20% - Accent3 3 3 4 10" xfId="7438"/>
    <cellStyle name="20% - Accent3 3 3 4 2" xfId="7439"/>
    <cellStyle name="20% - Accent3 3 3 4 2 2" xfId="7440"/>
    <cellStyle name="20% - Accent3 3 3 4 2 2 2" xfId="7441"/>
    <cellStyle name="20% - Accent3 3 3 4 2 3" xfId="7442"/>
    <cellStyle name="20% - Accent3 3 3 4 2 3 2" xfId="7443"/>
    <cellStyle name="20% - Accent3 3 3 4 2 4" xfId="7444"/>
    <cellStyle name="20% - Accent3 3 3 4 2 5" xfId="7445"/>
    <cellStyle name="20% - Accent3 3 3 4 2 6" xfId="7446"/>
    <cellStyle name="20% - Accent3 3 3 4 2 7" xfId="7447"/>
    <cellStyle name="20% - Accent3 3 3 4 3" xfId="7448"/>
    <cellStyle name="20% - Accent3 3 3 4 3 2" xfId="7449"/>
    <cellStyle name="20% - Accent3 3 3 4 3 2 2" xfId="7450"/>
    <cellStyle name="20% - Accent3 3 3 4 3 3" xfId="7451"/>
    <cellStyle name="20% - Accent3 3 3 4 3 3 2" xfId="7452"/>
    <cellStyle name="20% - Accent3 3 3 4 3 4" xfId="7453"/>
    <cellStyle name="20% - Accent3 3 3 4 3 5" xfId="7454"/>
    <cellStyle name="20% - Accent3 3 3 4 3 6" xfId="7455"/>
    <cellStyle name="20% - Accent3 3 3 4 3 7" xfId="7456"/>
    <cellStyle name="20% - Accent3 3 3 4 4" xfId="7457"/>
    <cellStyle name="20% - Accent3 3 3 4 4 2" xfId="7458"/>
    <cellStyle name="20% - Accent3 3 3 4 4 2 2" xfId="7459"/>
    <cellStyle name="20% - Accent3 3 3 4 4 3" xfId="7460"/>
    <cellStyle name="20% - Accent3 3 3 4 4 3 2" xfId="7461"/>
    <cellStyle name="20% - Accent3 3 3 4 4 4" xfId="7462"/>
    <cellStyle name="20% - Accent3 3 3 4 4 5" xfId="7463"/>
    <cellStyle name="20% - Accent3 3 3 4 4 6" xfId="7464"/>
    <cellStyle name="20% - Accent3 3 3 4 4 7" xfId="7465"/>
    <cellStyle name="20% - Accent3 3 3 4 5" xfId="7466"/>
    <cellStyle name="20% - Accent3 3 3 4 5 2" xfId="7467"/>
    <cellStyle name="20% - Accent3 3 3 4 6" xfId="7468"/>
    <cellStyle name="20% - Accent3 3 3 4 6 2" xfId="7469"/>
    <cellStyle name="20% - Accent3 3 3 4 7" xfId="7470"/>
    <cellStyle name="20% - Accent3 3 3 4 8" xfId="7471"/>
    <cellStyle name="20% - Accent3 3 3 4 9" xfId="7472"/>
    <cellStyle name="20% - Accent3 3 3 5" xfId="7473"/>
    <cellStyle name="20% - Accent3 3 3 5 2" xfId="7474"/>
    <cellStyle name="20% - Accent3 3 3 5 2 2" xfId="7475"/>
    <cellStyle name="20% - Accent3 3 3 5 3" xfId="7476"/>
    <cellStyle name="20% - Accent3 3 3 5 3 2" xfId="7477"/>
    <cellStyle name="20% - Accent3 3 3 5 4" xfId="7478"/>
    <cellStyle name="20% - Accent3 3 3 5 5" xfId="7479"/>
    <cellStyle name="20% - Accent3 3 3 5 6" xfId="7480"/>
    <cellStyle name="20% - Accent3 3 3 5 7" xfId="7481"/>
    <cellStyle name="20% - Accent3 3 3 6" xfId="7482"/>
    <cellStyle name="20% - Accent3 3 3 6 2" xfId="7483"/>
    <cellStyle name="20% - Accent3 3 3 6 2 2" xfId="7484"/>
    <cellStyle name="20% - Accent3 3 3 6 3" xfId="7485"/>
    <cellStyle name="20% - Accent3 3 3 6 3 2" xfId="7486"/>
    <cellStyle name="20% - Accent3 3 3 6 4" xfId="7487"/>
    <cellStyle name="20% - Accent3 3 3 6 5" xfId="7488"/>
    <cellStyle name="20% - Accent3 3 3 6 6" xfId="7489"/>
    <cellStyle name="20% - Accent3 3 3 6 7" xfId="7490"/>
    <cellStyle name="20% - Accent3 3 3 7" xfId="7491"/>
    <cellStyle name="20% - Accent3 3 3 7 2" xfId="7492"/>
    <cellStyle name="20% - Accent3 3 3 7 2 2" xfId="7493"/>
    <cellStyle name="20% - Accent3 3 3 7 3" xfId="7494"/>
    <cellStyle name="20% - Accent3 3 3 7 3 2" xfId="7495"/>
    <cellStyle name="20% - Accent3 3 3 7 4" xfId="7496"/>
    <cellStyle name="20% - Accent3 3 3 7 5" xfId="7497"/>
    <cellStyle name="20% - Accent3 3 3 7 6" xfId="7498"/>
    <cellStyle name="20% - Accent3 3 3 7 7" xfId="7499"/>
    <cellStyle name="20% - Accent3 3 3 8" xfId="7500"/>
    <cellStyle name="20% - Accent3 3 3 8 2" xfId="7501"/>
    <cellStyle name="20% - Accent3 3 3 9" xfId="7502"/>
    <cellStyle name="20% - Accent3 3 3 9 2" xfId="7503"/>
    <cellStyle name="20% - Accent3 3 4" xfId="7504"/>
    <cellStyle name="20% - Accent3 3 4 10" xfId="7505"/>
    <cellStyle name="20% - Accent3 3 4 11" xfId="7506"/>
    <cellStyle name="20% - Accent3 3 4 12" xfId="7507"/>
    <cellStyle name="20% - Accent3 3 4 13" xfId="7508"/>
    <cellStyle name="20% - Accent3 3 4 2" xfId="7509"/>
    <cellStyle name="20% - Accent3 3 4 2 10" xfId="7510"/>
    <cellStyle name="20% - Accent3 3 4 2 11" xfId="7511"/>
    <cellStyle name="20% - Accent3 3 4 2 2" xfId="7512"/>
    <cellStyle name="20% - Accent3 3 4 2 2 10" xfId="7513"/>
    <cellStyle name="20% - Accent3 3 4 2 2 2" xfId="7514"/>
    <cellStyle name="20% - Accent3 3 4 2 2 2 2" xfId="7515"/>
    <cellStyle name="20% - Accent3 3 4 2 2 2 2 2" xfId="7516"/>
    <cellStyle name="20% - Accent3 3 4 2 2 2 3" xfId="7517"/>
    <cellStyle name="20% - Accent3 3 4 2 2 2 3 2" xfId="7518"/>
    <cellStyle name="20% - Accent3 3 4 2 2 2 4" xfId="7519"/>
    <cellStyle name="20% - Accent3 3 4 2 2 2 5" xfId="7520"/>
    <cellStyle name="20% - Accent3 3 4 2 2 2 6" xfId="7521"/>
    <cellStyle name="20% - Accent3 3 4 2 2 2 7" xfId="7522"/>
    <cellStyle name="20% - Accent3 3 4 2 2 3" xfId="7523"/>
    <cellStyle name="20% - Accent3 3 4 2 2 3 2" xfId="7524"/>
    <cellStyle name="20% - Accent3 3 4 2 2 3 2 2" xfId="7525"/>
    <cellStyle name="20% - Accent3 3 4 2 2 3 3" xfId="7526"/>
    <cellStyle name="20% - Accent3 3 4 2 2 3 3 2" xfId="7527"/>
    <cellStyle name="20% - Accent3 3 4 2 2 3 4" xfId="7528"/>
    <cellStyle name="20% - Accent3 3 4 2 2 3 5" xfId="7529"/>
    <cellStyle name="20% - Accent3 3 4 2 2 3 6" xfId="7530"/>
    <cellStyle name="20% - Accent3 3 4 2 2 3 7" xfId="7531"/>
    <cellStyle name="20% - Accent3 3 4 2 2 4" xfId="7532"/>
    <cellStyle name="20% - Accent3 3 4 2 2 4 2" xfId="7533"/>
    <cellStyle name="20% - Accent3 3 4 2 2 4 2 2" xfId="7534"/>
    <cellStyle name="20% - Accent3 3 4 2 2 4 3" xfId="7535"/>
    <cellStyle name="20% - Accent3 3 4 2 2 4 3 2" xfId="7536"/>
    <cellStyle name="20% - Accent3 3 4 2 2 4 4" xfId="7537"/>
    <cellStyle name="20% - Accent3 3 4 2 2 4 5" xfId="7538"/>
    <cellStyle name="20% - Accent3 3 4 2 2 4 6" xfId="7539"/>
    <cellStyle name="20% - Accent3 3 4 2 2 4 7" xfId="7540"/>
    <cellStyle name="20% - Accent3 3 4 2 2 5" xfId="7541"/>
    <cellStyle name="20% - Accent3 3 4 2 2 5 2" xfId="7542"/>
    <cellStyle name="20% - Accent3 3 4 2 2 6" xfId="7543"/>
    <cellStyle name="20% - Accent3 3 4 2 2 6 2" xfId="7544"/>
    <cellStyle name="20% - Accent3 3 4 2 2 7" xfId="7545"/>
    <cellStyle name="20% - Accent3 3 4 2 2 8" xfId="7546"/>
    <cellStyle name="20% - Accent3 3 4 2 2 9" xfId="7547"/>
    <cellStyle name="20% - Accent3 3 4 2 3" xfId="7548"/>
    <cellStyle name="20% - Accent3 3 4 2 3 2" xfId="7549"/>
    <cellStyle name="20% - Accent3 3 4 2 3 2 2" xfId="7550"/>
    <cellStyle name="20% - Accent3 3 4 2 3 3" xfId="7551"/>
    <cellStyle name="20% - Accent3 3 4 2 3 3 2" xfId="7552"/>
    <cellStyle name="20% - Accent3 3 4 2 3 4" xfId="7553"/>
    <cellStyle name="20% - Accent3 3 4 2 3 5" xfId="7554"/>
    <cellStyle name="20% - Accent3 3 4 2 3 6" xfId="7555"/>
    <cellStyle name="20% - Accent3 3 4 2 3 7" xfId="7556"/>
    <cellStyle name="20% - Accent3 3 4 2 4" xfId="7557"/>
    <cellStyle name="20% - Accent3 3 4 2 4 2" xfId="7558"/>
    <cellStyle name="20% - Accent3 3 4 2 4 2 2" xfId="7559"/>
    <cellStyle name="20% - Accent3 3 4 2 4 3" xfId="7560"/>
    <cellStyle name="20% - Accent3 3 4 2 4 3 2" xfId="7561"/>
    <cellStyle name="20% - Accent3 3 4 2 4 4" xfId="7562"/>
    <cellStyle name="20% - Accent3 3 4 2 4 5" xfId="7563"/>
    <cellStyle name="20% - Accent3 3 4 2 4 6" xfId="7564"/>
    <cellStyle name="20% - Accent3 3 4 2 4 7" xfId="7565"/>
    <cellStyle name="20% - Accent3 3 4 2 5" xfId="7566"/>
    <cellStyle name="20% - Accent3 3 4 2 5 2" xfId="7567"/>
    <cellStyle name="20% - Accent3 3 4 2 5 2 2" xfId="7568"/>
    <cellStyle name="20% - Accent3 3 4 2 5 3" xfId="7569"/>
    <cellStyle name="20% - Accent3 3 4 2 5 3 2" xfId="7570"/>
    <cellStyle name="20% - Accent3 3 4 2 5 4" xfId="7571"/>
    <cellStyle name="20% - Accent3 3 4 2 5 5" xfId="7572"/>
    <cellStyle name="20% - Accent3 3 4 2 5 6" xfId="7573"/>
    <cellStyle name="20% - Accent3 3 4 2 5 7" xfId="7574"/>
    <cellStyle name="20% - Accent3 3 4 2 6" xfId="7575"/>
    <cellStyle name="20% - Accent3 3 4 2 6 2" xfId="7576"/>
    <cellStyle name="20% - Accent3 3 4 2 7" xfId="7577"/>
    <cellStyle name="20% - Accent3 3 4 2 7 2" xfId="7578"/>
    <cellStyle name="20% - Accent3 3 4 2 8" xfId="7579"/>
    <cellStyle name="20% - Accent3 3 4 2 9" xfId="7580"/>
    <cellStyle name="20% - Accent3 3 4 3" xfId="7581"/>
    <cellStyle name="20% - Accent3 3 4 3 10" xfId="7582"/>
    <cellStyle name="20% - Accent3 3 4 3 11" xfId="7583"/>
    <cellStyle name="20% - Accent3 3 4 3 2" xfId="7584"/>
    <cellStyle name="20% - Accent3 3 4 3 2 10" xfId="7585"/>
    <cellStyle name="20% - Accent3 3 4 3 2 2" xfId="7586"/>
    <cellStyle name="20% - Accent3 3 4 3 2 2 2" xfId="7587"/>
    <cellStyle name="20% - Accent3 3 4 3 2 2 2 2" xfId="7588"/>
    <cellStyle name="20% - Accent3 3 4 3 2 2 3" xfId="7589"/>
    <cellStyle name="20% - Accent3 3 4 3 2 2 3 2" xfId="7590"/>
    <cellStyle name="20% - Accent3 3 4 3 2 2 4" xfId="7591"/>
    <cellStyle name="20% - Accent3 3 4 3 2 2 5" xfId="7592"/>
    <cellStyle name="20% - Accent3 3 4 3 2 2 6" xfId="7593"/>
    <cellStyle name="20% - Accent3 3 4 3 2 2 7" xfId="7594"/>
    <cellStyle name="20% - Accent3 3 4 3 2 3" xfId="7595"/>
    <cellStyle name="20% - Accent3 3 4 3 2 3 2" xfId="7596"/>
    <cellStyle name="20% - Accent3 3 4 3 2 3 2 2" xfId="7597"/>
    <cellStyle name="20% - Accent3 3 4 3 2 3 3" xfId="7598"/>
    <cellStyle name="20% - Accent3 3 4 3 2 3 3 2" xfId="7599"/>
    <cellStyle name="20% - Accent3 3 4 3 2 3 4" xfId="7600"/>
    <cellStyle name="20% - Accent3 3 4 3 2 3 5" xfId="7601"/>
    <cellStyle name="20% - Accent3 3 4 3 2 3 6" xfId="7602"/>
    <cellStyle name="20% - Accent3 3 4 3 2 3 7" xfId="7603"/>
    <cellStyle name="20% - Accent3 3 4 3 2 4" xfId="7604"/>
    <cellStyle name="20% - Accent3 3 4 3 2 4 2" xfId="7605"/>
    <cellStyle name="20% - Accent3 3 4 3 2 4 2 2" xfId="7606"/>
    <cellStyle name="20% - Accent3 3 4 3 2 4 3" xfId="7607"/>
    <cellStyle name="20% - Accent3 3 4 3 2 4 3 2" xfId="7608"/>
    <cellStyle name="20% - Accent3 3 4 3 2 4 4" xfId="7609"/>
    <cellStyle name="20% - Accent3 3 4 3 2 4 5" xfId="7610"/>
    <cellStyle name="20% - Accent3 3 4 3 2 4 6" xfId="7611"/>
    <cellStyle name="20% - Accent3 3 4 3 2 4 7" xfId="7612"/>
    <cellStyle name="20% - Accent3 3 4 3 2 5" xfId="7613"/>
    <cellStyle name="20% - Accent3 3 4 3 2 5 2" xfId="7614"/>
    <cellStyle name="20% - Accent3 3 4 3 2 6" xfId="7615"/>
    <cellStyle name="20% - Accent3 3 4 3 2 6 2" xfId="7616"/>
    <cellStyle name="20% - Accent3 3 4 3 2 7" xfId="7617"/>
    <cellStyle name="20% - Accent3 3 4 3 2 8" xfId="7618"/>
    <cellStyle name="20% - Accent3 3 4 3 2 9" xfId="7619"/>
    <cellStyle name="20% - Accent3 3 4 3 3" xfId="7620"/>
    <cellStyle name="20% - Accent3 3 4 3 3 2" xfId="7621"/>
    <cellStyle name="20% - Accent3 3 4 3 3 2 2" xfId="7622"/>
    <cellStyle name="20% - Accent3 3 4 3 3 3" xfId="7623"/>
    <cellStyle name="20% - Accent3 3 4 3 3 3 2" xfId="7624"/>
    <cellStyle name="20% - Accent3 3 4 3 3 4" xfId="7625"/>
    <cellStyle name="20% - Accent3 3 4 3 3 5" xfId="7626"/>
    <cellStyle name="20% - Accent3 3 4 3 3 6" xfId="7627"/>
    <cellStyle name="20% - Accent3 3 4 3 3 7" xfId="7628"/>
    <cellStyle name="20% - Accent3 3 4 3 4" xfId="7629"/>
    <cellStyle name="20% - Accent3 3 4 3 4 2" xfId="7630"/>
    <cellStyle name="20% - Accent3 3 4 3 4 2 2" xfId="7631"/>
    <cellStyle name="20% - Accent3 3 4 3 4 3" xfId="7632"/>
    <cellStyle name="20% - Accent3 3 4 3 4 3 2" xfId="7633"/>
    <cellStyle name="20% - Accent3 3 4 3 4 4" xfId="7634"/>
    <cellStyle name="20% - Accent3 3 4 3 4 5" xfId="7635"/>
    <cellStyle name="20% - Accent3 3 4 3 4 6" xfId="7636"/>
    <cellStyle name="20% - Accent3 3 4 3 4 7" xfId="7637"/>
    <cellStyle name="20% - Accent3 3 4 3 5" xfId="7638"/>
    <cellStyle name="20% - Accent3 3 4 3 5 2" xfId="7639"/>
    <cellStyle name="20% - Accent3 3 4 3 5 2 2" xfId="7640"/>
    <cellStyle name="20% - Accent3 3 4 3 5 3" xfId="7641"/>
    <cellStyle name="20% - Accent3 3 4 3 5 3 2" xfId="7642"/>
    <cellStyle name="20% - Accent3 3 4 3 5 4" xfId="7643"/>
    <cellStyle name="20% - Accent3 3 4 3 5 5" xfId="7644"/>
    <cellStyle name="20% - Accent3 3 4 3 5 6" xfId="7645"/>
    <cellStyle name="20% - Accent3 3 4 3 5 7" xfId="7646"/>
    <cellStyle name="20% - Accent3 3 4 3 6" xfId="7647"/>
    <cellStyle name="20% - Accent3 3 4 3 6 2" xfId="7648"/>
    <cellStyle name="20% - Accent3 3 4 3 7" xfId="7649"/>
    <cellStyle name="20% - Accent3 3 4 3 7 2" xfId="7650"/>
    <cellStyle name="20% - Accent3 3 4 3 8" xfId="7651"/>
    <cellStyle name="20% - Accent3 3 4 3 9" xfId="7652"/>
    <cellStyle name="20% - Accent3 3 4 4" xfId="7653"/>
    <cellStyle name="20% - Accent3 3 4 4 10" xfId="7654"/>
    <cellStyle name="20% - Accent3 3 4 4 2" xfId="7655"/>
    <cellStyle name="20% - Accent3 3 4 4 2 2" xfId="7656"/>
    <cellStyle name="20% - Accent3 3 4 4 2 2 2" xfId="7657"/>
    <cellStyle name="20% - Accent3 3 4 4 2 3" xfId="7658"/>
    <cellStyle name="20% - Accent3 3 4 4 2 3 2" xfId="7659"/>
    <cellStyle name="20% - Accent3 3 4 4 2 4" xfId="7660"/>
    <cellStyle name="20% - Accent3 3 4 4 2 5" xfId="7661"/>
    <cellStyle name="20% - Accent3 3 4 4 2 6" xfId="7662"/>
    <cellStyle name="20% - Accent3 3 4 4 2 7" xfId="7663"/>
    <cellStyle name="20% - Accent3 3 4 4 3" xfId="7664"/>
    <cellStyle name="20% - Accent3 3 4 4 3 2" xfId="7665"/>
    <cellStyle name="20% - Accent3 3 4 4 3 2 2" xfId="7666"/>
    <cellStyle name="20% - Accent3 3 4 4 3 3" xfId="7667"/>
    <cellStyle name="20% - Accent3 3 4 4 3 3 2" xfId="7668"/>
    <cellStyle name="20% - Accent3 3 4 4 3 4" xfId="7669"/>
    <cellStyle name="20% - Accent3 3 4 4 3 5" xfId="7670"/>
    <cellStyle name="20% - Accent3 3 4 4 3 6" xfId="7671"/>
    <cellStyle name="20% - Accent3 3 4 4 3 7" xfId="7672"/>
    <cellStyle name="20% - Accent3 3 4 4 4" xfId="7673"/>
    <cellStyle name="20% - Accent3 3 4 4 4 2" xfId="7674"/>
    <cellStyle name="20% - Accent3 3 4 4 4 2 2" xfId="7675"/>
    <cellStyle name="20% - Accent3 3 4 4 4 3" xfId="7676"/>
    <cellStyle name="20% - Accent3 3 4 4 4 3 2" xfId="7677"/>
    <cellStyle name="20% - Accent3 3 4 4 4 4" xfId="7678"/>
    <cellStyle name="20% - Accent3 3 4 4 4 5" xfId="7679"/>
    <cellStyle name="20% - Accent3 3 4 4 4 6" xfId="7680"/>
    <cellStyle name="20% - Accent3 3 4 4 4 7" xfId="7681"/>
    <cellStyle name="20% - Accent3 3 4 4 5" xfId="7682"/>
    <cellStyle name="20% - Accent3 3 4 4 5 2" xfId="7683"/>
    <cellStyle name="20% - Accent3 3 4 4 6" xfId="7684"/>
    <cellStyle name="20% - Accent3 3 4 4 6 2" xfId="7685"/>
    <cellStyle name="20% - Accent3 3 4 4 7" xfId="7686"/>
    <cellStyle name="20% - Accent3 3 4 4 8" xfId="7687"/>
    <cellStyle name="20% - Accent3 3 4 4 9" xfId="7688"/>
    <cellStyle name="20% - Accent3 3 4 5" xfId="7689"/>
    <cellStyle name="20% - Accent3 3 4 5 2" xfId="7690"/>
    <cellStyle name="20% - Accent3 3 4 5 2 2" xfId="7691"/>
    <cellStyle name="20% - Accent3 3 4 5 3" xfId="7692"/>
    <cellStyle name="20% - Accent3 3 4 5 3 2" xfId="7693"/>
    <cellStyle name="20% - Accent3 3 4 5 4" xfId="7694"/>
    <cellStyle name="20% - Accent3 3 4 5 5" xfId="7695"/>
    <cellStyle name="20% - Accent3 3 4 5 6" xfId="7696"/>
    <cellStyle name="20% - Accent3 3 4 5 7" xfId="7697"/>
    <cellStyle name="20% - Accent3 3 4 6" xfId="7698"/>
    <cellStyle name="20% - Accent3 3 4 6 2" xfId="7699"/>
    <cellStyle name="20% - Accent3 3 4 6 2 2" xfId="7700"/>
    <cellStyle name="20% - Accent3 3 4 6 3" xfId="7701"/>
    <cellStyle name="20% - Accent3 3 4 6 3 2" xfId="7702"/>
    <cellStyle name="20% - Accent3 3 4 6 4" xfId="7703"/>
    <cellStyle name="20% - Accent3 3 4 6 5" xfId="7704"/>
    <cellStyle name="20% - Accent3 3 4 6 6" xfId="7705"/>
    <cellStyle name="20% - Accent3 3 4 6 7" xfId="7706"/>
    <cellStyle name="20% - Accent3 3 4 7" xfId="7707"/>
    <cellStyle name="20% - Accent3 3 4 7 2" xfId="7708"/>
    <cellStyle name="20% - Accent3 3 4 7 2 2" xfId="7709"/>
    <cellStyle name="20% - Accent3 3 4 7 3" xfId="7710"/>
    <cellStyle name="20% - Accent3 3 4 7 3 2" xfId="7711"/>
    <cellStyle name="20% - Accent3 3 4 7 4" xfId="7712"/>
    <cellStyle name="20% - Accent3 3 4 7 5" xfId="7713"/>
    <cellStyle name="20% - Accent3 3 4 7 6" xfId="7714"/>
    <cellStyle name="20% - Accent3 3 4 7 7" xfId="7715"/>
    <cellStyle name="20% - Accent3 3 4 8" xfId="7716"/>
    <cellStyle name="20% - Accent3 3 4 8 2" xfId="7717"/>
    <cellStyle name="20% - Accent3 3 4 9" xfId="7718"/>
    <cellStyle name="20% - Accent3 3 4 9 2" xfId="7719"/>
    <cellStyle name="20% - Accent3 3 5" xfId="7720"/>
    <cellStyle name="20% - Accent3 3 5 10" xfId="7721"/>
    <cellStyle name="20% - Accent3 3 5 11" xfId="7722"/>
    <cellStyle name="20% - Accent3 3 5 12" xfId="7723"/>
    <cellStyle name="20% - Accent3 3 5 13" xfId="7724"/>
    <cellStyle name="20% - Accent3 3 5 2" xfId="7725"/>
    <cellStyle name="20% - Accent3 3 5 2 10" xfId="7726"/>
    <cellStyle name="20% - Accent3 3 5 2 11" xfId="7727"/>
    <cellStyle name="20% - Accent3 3 5 2 2" xfId="7728"/>
    <cellStyle name="20% - Accent3 3 5 2 2 10" xfId="7729"/>
    <cellStyle name="20% - Accent3 3 5 2 2 2" xfId="7730"/>
    <cellStyle name="20% - Accent3 3 5 2 2 2 2" xfId="7731"/>
    <cellStyle name="20% - Accent3 3 5 2 2 2 2 2" xfId="7732"/>
    <cellStyle name="20% - Accent3 3 5 2 2 2 3" xfId="7733"/>
    <cellStyle name="20% - Accent3 3 5 2 2 2 3 2" xfId="7734"/>
    <cellStyle name="20% - Accent3 3 5 2 2 2 4" xfId="7735"/>
    <cellStyle name="20% - Accent3 3 5 2 2 2 5" xfId="7736"/>
    <cellStyle name="20% - Accent3 3 5 2 2 2 6" xfId="7737"/>
    <cellStyle name="20% - Accent3 3 5 2 2 2 7" xfId="7738"/>
    <cellStyle name="20% - Accent3 3 5 2 2 3" xfId="7739"/>
    <cellStyle name="20% - Accent3 3 5 2 2 3 2" xfId="7740"/>
    <cellStyle name="20% - Accent3 3 5 2 2 3 2 2" xfId="7741"/>
    <cellStyle name="20% - Accent3 3 5 2 2 3 3" xfId="7742"/>
    <cellStyle name="20% - Accent3 3 5 2 2 3 3 2" xfId="7743"/>
    <cellStyle name="20% - Accent3 3 5 2 2 3 4" xfId="7744"/>
    <cellStyle name="20% - Accent3 3 5 2 2 3 5" xfId="7745"/>
    <cellStyle name="20% - Accent3 3 5 2 2 3 6" xfId="7746"/>
    <cellStyle name="20% - Accent3 3 5 2 2 3 7" xfId="7747"/>
    <cellStyle name="20% - Accent3 3 5 2 2 4" xfId="7748"/>
    <cellStyle name="20% - Accent3 3 5 2 2 4 2" xfId="7749"/>
    <cellStyle name="20% - Accent3 3 5 2 2 4 2 2" xfId="7750"/>
    <cellStyle name="20% - Accent3 3 5 2 2 4 3" xfId="7751"/>
    <cellStyle name="20% - Accent3 3 5 2 2 4 3 2" xfId="7752"/>
    <cellStyle name="20% - Accent3 3 5 2 2 4 4" xfId="7753"/>
    <cellStyle name="20% - Accent3 3 5 2 2 4 5" xfId="7754"/>
    <cellStyle name="20% - Accent3 3 5 2 2 4 6" xfId="7755"/>
    <cellStyle name="20% - Accent3 3 5 2 2 4 7" xfId="7756"/>
    <cellStyle name="20% - Accent3 3 5 2 2 5" xfId="7757"/>
    <cellStyle name="20% - Accent3 3 5 2 2 5 2" xfId="7758"/>
    <cellStyle name="20% - Accent3 3 5 2 2 6" xfId="7759"/>
    <cellStyle name="20% - Accent3 3 5 2 2 6 2" xfId="7760"/>
    <cellStyle name="20% - Accent3 3 5 2 2 7" xfId="7761"/>
    <cellStyle name="20% - Accent3 3 5 2 2 8" xfId="7762"/>
    <cellStyle name="20% - Accent3 3 5 2 2 9" xfId="7763"/>
    <cellStyle name="20% - Accent3 3 5 2 3" xfId="7764"/>
    <cellStyle name="20% - Accent3 3 5 2 3 2" xfId="7765"/>
    <cellStyle name="20% - Accent3 3 5 2 3 2 2" xfId="7766"/>
    <cellStyle name="20% - Accent3 3 5 2 3 3" xfId="7767"/>
    <cellStyle name="20% - Accent3 3 5 2 3 3 2" xfId="7768"/>
    <cellStyle name="20% - Accent3 3 5 2 3 4" xfId="7769"/>
    <cellStyle name="20% - Accent3 3 5 2 3 5" xfId="7770"/>
    <cellStyle name="20% - Accent3 3 5 2 3 6" xfId="7771"/>
    <cellStyle name="20% - Accent3 3 5 2 3 7" xfId="7772"/>
    <cellStyle name="20% - Accent3 3 5 2 4" xfId="7773"/>
    <cellStyle name="20% - Accent3 3 5 2 4 2" xfId="7774"/>
    <cellStyle name="20% - Accent3 3 5 2 4 2 2" xfId="7775"/>
    <cellStyle name="20% - Accent3 3 5 2 4 3" xfId="7776"/>
    <cellStyle name="20% - Accent3 3 5 2 4 3 2" xfId="7777"/>
    <cellStyle name="20% - Accent3 3 5 2 4 4" xfId="7778"/>
    <cellStyle name="20% - Accent3 3 5 2 4 5" xfId="7779"/>
    <cellStyle name="20% - Accent3 3 5 2 4 6" xfId="7780"/>
    <cellStyle name="20% - Accent3 3 5 2 4 7" xfId="7781"/>
    <cellStyle name="20% - Accent3 3 5 2 5" xfId="7782"/>
    <cellStyle name="20% - Accent3 3 5 2 5 2" xfId="7783"/>
    <cellStyle name="20% - Accent3 3 5 2 5 2 2" xfId="7784"/>
    <cellStyle name="20% - Accent3 3 5 2 5 3" xfId="7785"/>
    <cellStyle name="20% - Accent3 3 5 2 5 3 2" xfId="7786"/>
    <cellStyle name="20% - Accent3 3 5 2 5 4" xfId="7787"/>
    <cellStyle name="20% - Accent3 3 5 2 5 5" xfId="7788"/>
    <cellStyle name="20% - Accent3 3 5 2 5 6" xfId="7789"/>
    <cellStyle name="20% - Accent3 3 5 2 5 7" xfId="7790"/>
    <cellStyle name="20% - Accent3 3 5 2 6" xfId="7791"/>
    <cellStyle name="20% - Accent3 3 5 2 6 2" xfId="7792"/>
    <cellStyle name="20% - Accent3 3 5 2 7" xfId="7793"/>
    <cellStyle name="20% - Accent3 3 5 2 7 2" xfId="7794"/>
    <cellStyle name="20% - Accent3 3 5 2 8" xfId="7795"/>
    <cellStyle name="20% - Accent3 3 5 2 9" xfId="7796"/>
    <cellStyle name="20% - Accent3 3 5 3" xfId="7797"/>
    <cellStyle name="20% - Accent3 3 5 3 10" xfId="7798"/>
    <cellStyle name="20% - Accent3 3 5 3 11" xfId="7799"/>
    <cellStyle name="20% - Accent3 3 5 3 2" xfId="7800"/>
    <cellStyle name="20% - Accent3 3 5 3 2 10" xfId="7801"/>
    <cellStyle name="20% - Accent3 3 5 3 2 2" xfId="7802"/>
    <cellStyle name="20% - Accent3 3 5 3 2 2 2" xfId="7803"/>
    <cellStyle name="20% - Accent3 3 5 3 2 2 2 2" xfId="7804"/>
    <cellStyle name="20% - Accent3 3 5 3 2 2 3" xfId="7805"/>
    <cellStyle name="20% - Accent3 3 5 3 2 2 3 2" xfId="7806"/>
    <cellStyle name="20% - Accent3 3 5 3 2 2 4" xfId="7807"/>
    <cellStyle name="20% - Accent3 3 5 3 2 2 5" xfId="7808"/>
    <cellStyle name="20% - Accent3 3 5 3 2 2 6" xfId="7809"/>
    <cellStyle name="20% - Accent3 3 5 3 2 2 7" xfId="7810"/>
    <cellStyle name="20% - Accent3 3 5 3 2 3" xfId="7811"/>
    <cellStyle name="20% - Accent3 3 5 3 2 3 2" xfId="7812"/>
    <cellStyle name="20% - Accent3 3 5 3 2 3 2 2" xfId="7813"/>
    <cellStyle name="20% - Accent3 3 5 3 2 3 3" xfId="7814"/>
    <cellStyle name="20% - Accent3 3 5 3 2 3 3 2" xfId="7815"/>
    <cellStyle name="20% - Accent3 3 5 3 2 3 4" xfId="7816"/>
    <cellStyle name="20% - Accent3 3 5 3 2 3 5" xfId="7817"/>
    <cellStyle name="20% - Accent3 3 5 3 2 3 6" xfId="7818"/>
    <cellStyle name="20% - Accent3 3 5 3 2 3 7" xfId="7819"/>
    <cellStyle name="20% - Accent3 3 5 3 2 4" xfId="7820"/>
    <cellStyle name="20% - Accent3 3 5 3 2 4 2" xfId="7821"/>
    <cellStyle name="20% - Accent3 3 5 3 2 4 2 2" xfId="7822"/>
    <cellStyle name="20% - Accent3 3 5 3 2 4 3" xfId="7823"/>
    <cellStyle name="20% - Accent3 3 5 3 2 4 3 2" xfId="7824"/>
    <cellStyle name="20% - Accent3 3 5 3 2 4 4" xfId="7825"/>
    <cellStyle name="20% - Accent3 3 5 3 2 4 5" xfId="7826"/>
    <cellStyle name="20% - Accent3 3 5 3 2 4 6" xfId="7827"/>
    <cellStyle name="20% - Accent3 3 5 3 2 4 7" xfId="7828"/>
    <cellStyle name="20% - Accent3 3 5 3 2 5" xfId="7829"/>
    <cellStyle name="20% - Accent3 3 5 3 2 5 2" xfId="7830"/>
    <cellStyle name="20% - Accent3 3 5 3 2 6" xfId="7831"/>
    <cellStyle name="20% - Accent3 3 5 3 2 6 2" xfId="7832"/>
    <cellStyle name="20% - Accent3 3 5 3 2 7" xfId="7833"/>
    <cellStyle name="20% - Accent3 3 5 3 2 8" xfId="7834"/>
    <cellStyle name="20% - Accent3 3 5 3 2 9" xfId="7835"/>
    <cellStyle name="20% - Accent3 3 5 3 3" xfId="7836"/>
    <cellStyle name="20% - Accent3 3 5 3 3 2" xfId="7837"/>
    <cellStyle name="20% - Accent3 3 5 3 3 2 2" xfId="7838"/>
    <cellStyle name="20% - Accent3 3 5 3 3 3" xfId="7839"/>
    <cellStyle name="20% - Accent3 3 5 3 3 3 2" xfId="7840"/>
    <cellStyle name="20% - Accent3 3 5 3 3 4" xfId="7841"/>
    <cellStyle name="20% - Accent3 3 5 3 3 5" xfId="7842"/>
    <cellStyle name="20% - Accent3 3 5 3 3 6" xfId="7843"/>
    <cellStyle name="20% - Accent3 3 5 3 3 7" xfId="7844"/>
    <cellStyle name="20% - Accent3 3 5 3 4" xfId="7845"/>
    <cellStyle name="20% - Accent3 3 5 3 4 2" xfId="7846"/>
    <cellStyle name="20% - Accent3 3 5 3 4 2 2" xfId="7847"/>
    <cellStyle name="20% - Accent3 3 5 3 4 3" xfId="7848"/>
    <cellStyle name="20% - Accent3 3 5 3 4 3 2" xfId="7849"/>
    <cellStyle name="20% - Accent3 3 5 3 4 4" xfId="7850"/>
    <cellStyle name="20% - Accent3 3 5 3 4 5" xfId="7851"/>
    <cellStyle name="20% - Accent3 3 5 3 4 6" xfId="7852"/>
    <cellStyle name="20% - Accent3 3 5 3 4 7" xfId="7853"/>
    <cellStyle name="20% - Accent3 3 5 3 5" xfId="7854"/>
    <cellStyle name="20% - Accent3 3 5 3 5 2" xfId="7855"/>
    <cellStyle name="20% - Accent3 3 5 3 5 2 2" xfId="7856"/>
    <cellStyle name="20% - Accent3 3 5 3 5 3" xfId="7857"/>
    <cellStyle name="20% - Accent3 3 5 3 5 3 2" xfId="7858"/>
    <cellStyle name="20% - Accent3 3 5 3 5 4" xfId="7859"/>
    <cellStyle name="20% - Accent3 3 5 3 5 5" xfId="7860"/>
    <cellStyle name="20% - Accent3 3 5 3 5 6" xfId="7861"/>
    <cellStyle name="20% - Accent3 3 5 3 5 7" xfId="7862"/>
    <cellStyle name="20% - Accent3 3 5 3 6" xfId="7863"/>
    <cellStyle name="20% - Accent3 3 5 3 6 2" xfId="7864"/>
    <cellStyle name="20% - Accent3 3 5 3 7" xfId="7865"/>
    <cellStyle name="20% - Accent3 3 5 3 7 2" xfId="7866"/>
    <cellStyle name="20% - Accent3 3 5 3 8" xfId="7867"/>
    <cellStyle name="20% - Accent3 3 5 3 9" xfId="7868"/>
    <cellStyle name="20% - Accent3 3 5 4" xfId="7869"/>
    <cellStyle name="20% - Accent3 3 5 4 10" xfId="7870"/>
    <cellStyle name="20% - Accent3 3 5 4 2" xfId="7871"/>
    <cellStyle name="20% - Accent3 3 5 4 2 2" xfId="7872"/>
    <cellStyle name="20% - Accent3 3 5 4 2 2 2" xfId="7873"/>
    <cellStyle name="20% - Accent3 3 5 4 2 3" xfId="7874"/>
    <cellStyle name="20% - Accent3 3 5 4 2 3 2" xfId="7875"/>
    <cellStyle name="20% - Accent3 3 5 4 2 4" xfId="7876"/>
    <cellStyle name="20% - Accent3 3 5 4 2 5" xfId="7877"/>
    <cellStyle name="20% - Accent3 3 5 4 2 6" xfId="7878"/>
    <cellStyle name="20% - Accent3 3 5 4 2 7" xfId="7879"/>
    <cellStyle name="20% - Accent3 3 5 4 3" xfId="7880"/>
    <cellStyle name="20% - Accent3 3 5 4 3 2" xfId="7881"/>
    <cellStyle name="20% - Accent3 3 5 4 3 2 2" xfId="7882"/>
    <cellStyle name="20% - Accent3 3 5 4 3 3" xfId="7883"/>
    <cellStyle name="20% - Accent3 3 5 4 3 3 2" xfId="7884"/>
    <cellStyle name="20% - Accent3 3 5 4 3 4" xfId="7885"/>
    <cellStyle name="20% - Accent3 3 5 4 3 5" xfId="7886"/>
    <cellStyle name="20% - Accent3 3 5 4 3 6" xfId="7887"/>
    <cellStyle name="20% - Accent3 3 5 4 3 7" xfId="7888"/>
    <cellStyle name="20% - Accent3 3 5 4 4" xfId="7889"/>
    <cellStyle name="20% - Accent3 3 5 4 4 2" xfId="7890"/>
    <cellStyle name="20% - Accent3 3 5 4 4 2 2" xfId="7891"/>
    <cellStyle name="20% - Accent3 3 5 4 4 3" xfId="7892"/>
    <cellStyle name="20% - Accent3 3 5 4 4 3 2" xfId="7893"/>
    <cellStyle name="20% - Accent3 3 5 4 4 4" xfId="7894"/>
    <cellStyle name="20% - Accent3 3 5 4 4 5" xfId="7895"/>
    <cellStyle name="20% - Accent3 3 5 4 4 6" xfId="7896"/>
    <cellStyle name="20% - Accent3 3 5 4 4 7" xfId="7897"/>
    <cellStyle name="20% - Accent3 3 5 4 5" xfId="7898"/>
    <cellStyle name="20% - Accent3 3 5 4 5 2" xfId="7899"/>
    <cellStyle name="20% - Accent3 3 5 4 6" xfId="7900"/>
    <cellStyle name="20% - Accent3 3 5 4 6 2" xfId="7901"/>
    <cellStyle name="20% - Accent3 3 5 4 7" xfId="7902"/>
    <cellStyle name="20% - Accent3 3 5 4 8" xfId="7903"/>
    <cellStyle name="20% - Accent3 3 5 4 9" xfId="7904"/>
    <cellStyle name="20% - Accent3 3 5 5" xfId="7905"/>
    <cellStyle name="20% - Accent3 3 5 5 2" xfId="7906"/>
    <cellStyle name="20% - Accent3 3 5 5 2 2" xfId="7907"/>
    <cellStyle name="20% - Accent3 3 5 5 3" xfId="7908"/>
    <cellStyle name="20% - Accent3 3 5 5 3 2" xfId="7909"/>
    <cellStyle name="20% - Accent3 3 5 5 4" xfId="7910"/>
    <cellStyle name="20% - Accent3 3 5 5 5" xfId="7911"/>
    <cellStyle name="20% - Accent3 3 5 5 6" xfId="7912"/>
    <cellStyle name="20% - Accent3 3 5 5 7" xfId="7913"/>
    <cellStyle name="20% - Accent3 3 5 6" xfId="7914"/>
    <cellStyle name="20% - Accent3 3 5 6 2" xfId="7915"/>
    <cellStyle name="20% - Accent3 3 5 6 2 2" xfId="7916"/>
    <cellStyle name="20% - Accent3 3 5 6 3" xfId="7917"/>
    <cellStyle name="20% - Accent3 3 5 6 3 2" xfId="7918"/>
    <cellStyle name="20% - Accent3 3 5 6 4" xfId="7919"/>
    <cellStyle name="20% - Accent3 3 5 6 5" xfId="7920"/>
    <cellStyle name="20% - Accent3 3 5 6 6" xfId="7921"/>
    <cellStyle name="20% - Accent3 3 5 6 7" xfId="7922"/>
    <cellStyle name="20% - Accent3 3 5 7" xfId="7923"/>
    <cellStyle name="20% - Accent3 3 5 7 2" xfId="7924"/>
    <cellStyle name="20% - Accent3 3 5 7 2 2" xfId="7925"/>
    <cellStyle name="20% - Accent3 3 5 7 3" xfId="7926"/>
    <cellStyle name="20% - Accent3 3 5 7 3 2" xfId="7927"/>
    <cellStyle name="20% - Accent3 3 5 7 4" xfId="7928"/>
    <cellStyle name="20% - Accent3 3 5 7 5" xfId="7929"/>
    <cellStyle name="20% - Accent3 3 5 7 6" xfId="7930"/>
    <cellStyle name="20% - Accent3 3 5 7 7" xfId="7931"/>
    <cellStyle name="20% - Accent3 3 5 8" xfId="7932"/>
    <cellStyle name="20% - Accent3 3 5 8 2" xfId="7933"/>
    <cellStyle name="20% - Accent3 3 5 9" xfId="7934"/>
    <cellStyle name="20% - Accent3 3 5 9 2" xfId="7935"/>
    <cellStyle name="20% - Accent3 3 6" xfId="7936"/>
    <cellStyle name="20% - Accent3 3 6 10" xfId="7937"/>
    <cellStyle name="20% - Accent3 3 6 11" xfId="7938"/>
    <cellStyle name="20% - Accent3 3 6 12" xfId="7939"/>
    <cellStyle name="20% - Accent3 3 6 13" xfId="7940"/>
    <cellStyle name="20% - Accent3 3 6 2" xfId="7941"/>
    <cellStyle name="20% - Accent3 3 6 2 10" xfId="7942"/>
    <cellStyle name="20% - Accent3 3 6 2 11" xfId="7943"/>
    <cellStyle name="20% - Accent3 3 6 2 2" xfId="7944"/>
    <cellStyle name="20% - Accent3 3 6 2 2 10" xfId="7945"/>
    <cellStyle name="20% - Accent3 3 6 2 2 2" xfId="7946"/>
    <cellStyle name="20% - Accent3 3 6 2 2 2 2" xfId="7947"/>
    <cellStyle name="20% - Accent3 3 6 2 2 2 2 2" xfId="7948"/>
    <cellStyle name="20% - Accent3 3 6 2 2 2 3" xfId="7949"/>
    <cellStyle name="20% - Accent3 3 6 2 2 2 3 2" xfId="7950"/>
    <cellStyle name="20% - Accent3 3 6 2 2 2 4" xfId="7951"/>
    <cellStyle name="20% - Accent3 3 6 2 2 2 5" xfId="7952"/>
    <cellStyle name="20% - Accent3 3 6 2 2 2 6" xfId="7953"/>
    <cellStyle name="20% - Accent3 3 6 2 2 2 7" xfId="7954"/>
    <cellStyle name="20% - Accent3 3 6 2 2 3" xfId="7955"/>
    <cellStyle name="20% - Accent3 3 6 2 2 3 2" xfId="7956"/>
    <cellStyle name="20% - Accent3 3 6 2 2 3 2 2" xfId="7957"/>
    <cellStyle name="20% - Accent3 3 6 2 2 3 3" xfId="7958"/>
    <cellStyle name="20% - Accent3 3 6 2 2 3 3 2" xfId="7959"/>
    <cellStyle name="20% - Accent3 3 6 2 2 3 4" xfId="7960"/>
    <cellStyle name="20% - Accent3 3 6 2 2 3 5" xfId="7961"/>
    <cellStyle name="20% - Accent3 3 6 2 2 3 6" xfId="7962"/>
    <cellStyle name="20% - Accent3 3 6 2 2 3 7" xfId="7963"/>
    <cellStyle name="20% - Accent3 3 6 2 2 4" xfId="7964"/>
    <cellStyle name="20% - Accent3 3 6 2 2 4 2" xfId="7965"/>
    <cellStyle name="20% - Accent3 3 6 2 2 4 2 2" xfId="7966"/>
    <cellStyle name="20% - Accent3 3 6 2 2 4 3" xfId="7967"/>
    <cellStyle name="20% - Accent3 3 6 2 2 4 3 2" xfId="7968"/>
    <cellStyle name="20% - Accent3 3 6 2 2 4 4" xfId="7969"/>
    <cellStyle name="20% - Accent3 3 6 2 2 4 5" xfId="7970"/>
    <cellStyle name="20% - Accent3 3 6 2 2 4 6" xfId="7971"/>
    <cellStyle name="20% - Accent3 3 6 2 2 4 7" xfId="7972"/>
    <cellStyle name="20% - Accent3 3 6 2 2 5" xfId="7973"/>
    <cellStyle name="20% - Accent3 3 6 2 2 5 2" xfId="7974"/>
    <cellStyle name="20% - Accent3 3 6 2 2 6" xfId="7975"/>
    <cellStyle name="20% - Accent3 3 6 2 2 6 2" xfId="7976"/>
    <cellStyle name="20% - Accent3 3 6 2 2 7" xfId="7977"/>
    <cellStyle name="20% - Accent3 3 6 2 2 8" xfId="7978"/>
    <cellStyle name="20% - Accent3 3 6 2 2 9" xfId="7979"/>
    <cellStyle name="20% - Accent3 3 6 2 3" xfId="7980"/>
    <cellStyle name="20% - Accent3 3 6 2 3 2" xfId="7981"/>
    <cellStyle name="20% - Accent3 3 6 2 3 2 2" xfId="7982"/>
    <cellStyle name="20% - Accent3 3 6 2 3 3" xfId="7983"/>
    <cellStyle name="20% - Accent3 3 6 2 3 3 2" xfId="7984"/>
    <cellStyle name="20% - Accent3 3 6 2 3 4" xfId="7985"/>
    <cellStyle name="20% - Accent3 3 6 2 3 5" xfId="7986"/>
    <cellStyle name="20% - Accent3 3 6 2 3 6" xfId="7987"/>
    <cellStyle name="20% - Accent3 3 6 2 3 7" xfId="7988"/>
    <cellStyle name="20% - Accent3 3 6 2 4" xfId="7989"/>
    <cellStyle name="20% - Accent3 3 6 2 4 2" xfId="7990"/>
    <cellStyle name="20% - Accent3 3 6 2 4 2 2" xfId="7991"/>
    <cellStyle name="20% - Accent3 3 6 2 4 3" xfId="7992"/>
    <cellStyle name="20% - Accent3 3 6 2 4 3 2" xfId="7993"/>
    <cellStyle name="20% - Accent3 3 6 2 4 4" xfId="7994"/>
    <cellStyle name="20% - Accent3 3 6 2 4 5" xfId="7995"/>
    <cellStyle name="20% - Accent3 3 6 2 4 6" xfId="7996"/>
    <cellStyle name="20% - Accent3 3 6 2 4 7" xfId="7997"/>
    <cellStyle name="20% - Accent3 3 6 2 5" xfId="7998"/>
    <cellStyle name="20% - Accent3 3 6 2 5 2" xfId="7999"/>
    <cellStyle name="20% - Accent3 3 6 2 5 2 2" xfId="8000"/>
    <cellStyle name="20% - Accent3 3 6 2 5 3" xfId="8001"/>
    <cellStyle name="20% - Accent3 3 6 2 5 3 2" xfId="8002"/>
    <cellStyle name="20% - Accent3 3 6 2 5 4" xfId="8003"/>
    <cellStyle name="20% - Accent3 3 6 2 5 5" xfId="8004"/>
    <cellStyle name="20% - Accent3 3 6 2 5 6" xfId="8005"/>
    <cellStyle name="20% - Accent3 3 6 2 5 7" xfId="8006"/>
    <cellStyle name="20% - Accent3 3 6 2 6" xfId="8007"/>
    <cellStyle name="20% - Accent3 3 6 2 6 2" xfId="8008"/>
    <cellStyle name="20% - Accent3 3 6 2 7" xfId="8009"/>
    <cellStyle name="20% - Accent3 3 6 2 7 2" xfId="8010"/>
    <cellStyle name="20% - Accent3 3 6 2 8" xfId="8011"/>
    <cellStyle name="20% - Accent3 3 6 2 9" xfId="8012"/>
    <cellStyle name="20% - Accent3 3 6 3" xfId="8013"/>
    <cellStyle name="20% - Accent3 3 6 3 10" xfId="8014"/>
    <cellStyle name="20% - Accent3 3 6 3 11" xfId="8015"/>
    <cellStyle name="20% - Accent3 3 6 3 2" xfId="8016"/>
    <cellStyle name="20% - Accent3 3 6 3 2 10" xfId="8017"/>
    <cellStyle name="20% - Accent3 3 6 3 2 2" xfId="8018"/>
    <cellStyle name="20% - Accent3 3 6 3 2 2 2" xfId="8019"/>
    <cellStyle name="20% - Accent3 3 6 3 2 2 2 2" xfId="8020"/>
    <cellStyle name="20% - Accent3 3 6 3 2 2 3" xfId="8021"/>
    <cellStyle name="20% - Accent3 3 6 3 2 2 3 2" xfId="8022"/>
    <cellStyle name="20% - Accent3 3 6 3 2 2 4" xfId="8023"/>
    <cellStyle name="20% - Accent3 3 6 3 2 2 5" xfId="8024"/>
    <cellStyle name="20% - Accent3 3 6 3 2 2 6" xfId="8025"/>
    <cellStyle name="20% - Accent3 3 6 3 2 2 7" xfId="8026"/>
    <cellStyle name="20% - Accent3 3 6 3 2 3" xfId="8027"/>
    <cellStyle name="20% - Accent3 3 6 3 2 3 2" xfId="8028"/>
    <cellStyle name="20% - Accent3 3 6 3 2 3 2 2" xfId="8029"/>
    <cellStyle name="20% - Accent3 3 6 3 2 3 3" xfId="8030"/>
    <cellStyle name="20% - Accent3 3 6 3 2 3 3 2" xfId="8031"/>
    <cellStyle name="20% - Accent3 3 6 3 2 3 4" xfId="8032"/>
    <cellStyle name="20% - Accent3 3 6 3 2 3 5" xfId="8033"/>
    <cellStyle name="20% - Accent3 3 6 3 2 3 6" xfId="8034"/>
    <cellStyle name="20% - Accent3 3 6 3 2 3 7" xfId="8035"/>
    <cellStyle name="20% - Accent3 3 6 3 2 4" xfId="8036"/>
    <cellStyle name="20% - Accent3 3 6 3 2 4 2" xfId="8037"/>
    <cellStyle name="20% - Accent3 3 6 3 2 4 2 2" xfId="8038"/>
    <cellStyle name="20% - Accent3 3 6 3 2 4 3" xfId="8039"/>
    <cellStyle name="20% - Accent3 3 6 3 2 4 3 2" xfId="8040"/>
    <cellStyle name="20% - Accent3 3 6 3 2 4 4" xfId="8041"/>
    <cellStyle name="20% - Accent3 3 6 3 2 4 5" xfId="8042"/>
    <cellStyle name="20% - Accent3 3 6 3 2 4 6" xfId="8043"/>
    <cellStyle name="20% - Accent3 3 6 3 2 4 7" xfId="8044"/>
    <cellStyle name="20% - Accent3 3 6 3 2 5" xfId="8045"/>
    <cellStyle name="20% - Accent3 3 6 3 2 5 2" xfId="8046"/>
    <cellStyle name="20% - Accent3 3 6 3 2 6" xfId="8047"/>
    <cellStyle name="20% - Accent3 3 6 3 2 6 2" xfId="8048"/>
    <cellStyle name="20% - Accent3 3 6 3 2 7" xfId="8049"/>
    <cellStyle name="20% - Accent3 3 6 3 2 8" xfId="8050"/>
    <cellStyle name="20% - Accent3 3 6 3 2 9" xfId="8051"/>
    <cellStyle name="20% - Accent3 3 6 3 3" xfId="8052"/>
    <cellStyle name="20% - Accent3 3 6 3 3 2" xfId="8053"/>
    <cellStyle name="20% - Accent3 3 6 3 3 2 2" xfId="8054"/>
    <cellStyle name="20% - Accent3 3 6 3 3 3" xfId="8055"/>
    <cellStyle name="20% - Accent3 3 6 3 3 3 2" xfId="8056"/>
    <cellStyle name="20% - Accent3 3 6 3 3 4" xfId="8057"/>
    <cellStyle name="20% - Accent3 3 6 3 3 5" xfId="8058"/>
    <cellStyle name="20% - Accent3 3 6 3 3 6" xfId="8059"/>
    <cellStyle name="20% - Accent3 3 6 3 3 7" xfId="8060"/>
    <cellStyle name="20% - Accent3 3 6 3 4" xfId="8061"/>
    <cellStyle name="20% - Accent3 3 6 3 4 2" xfId="8062"/>
    <cellStyle name="20% - Accent3 3 6 3 4 2 2" xfId="8063"/>
    <cellStyle name="20% - Accent3 3 6 3 4 3" xfId="8064"/>
    <cellStyle name="20% - Accent3 3 6 3 4 3 2" xfId="8065"/>
    <cellStyle name="20% - Accent3 3 6 3 4 4" xfId="8066"/>
    <cellStyle name="20% - Accent3 3 6 3 4 5" xfId="8067"/>
    <cellStyle name="20% - Accent3 3 6 3 4 6" xfId="8068"/>
    <cellStyle name="20% - Accent3 3 6 3 4 7" xfId="8069"/>
    <cellStyle name="20% - Accent3 3 6 3 5" xfId="8070"/>
    <cellStyle name="20% - Accent3 3 6 3 5 2" xfId="8071"/>
    <cellStyle name="20% - Accent3 3 6 3 5 2 2" xfId="8072"/>
    <cellStyle name="20% - Accent3 3 6 3 5 3" xfId="8073"/>
    <cellStyle name="20% - Accent3 3 6 3 5 3 2" xfId="8074"/>
    <cellStyle name="20% - Accent3 3 6 3 5 4" xfId="8075"/>
    <cellStyle name="20% - Accent3 3 6 3 5 5" xfId="8076"/>
    <cellStyle name="20% - Accent3 3 6 3 5 6" xfId="8077"/>
    <cellStyle name="20% - Accent3 3 6 3 5 7" xfId="8078"/>
    <cellStyle name="20% - Accent3 3 6 3 6" xfId="8079"/>
    <cellStyle name="20% - Accent3 3 6 3 6 2" xfId="8080"/>
    <cellStyle name="20% - Accent3 3 6 3 7" xfId="8081"/>
    <cellStyle name="20% - Accent3 3 6 3 7 2" xfId="8082"/>
    <cellStyle name="20% - Accent3 3 6 3 8" xfId="8083"/>
    <cellStyle name="20% - Accent3 3 6 3 9" xfId="8084"/>
    <cellStyle name="20% - Accent3 3 6 4" xfId="8085"/>
    <cellStyle name="20% - Accent3 3 6 4 10" xfId="8086"/>
    <cellStyle name="20% - Accent3 3 6 4 2" xfId="8087"/>
    <cellStyle name="20% - Accent3 3 6 4 2 2" xfId="8088"/>
    <cellStyle name="20% - Accent3 3 6 4 2 2 2" xfId="8089"/>
    <cellStyle name="20% - Accent3 3 6 4 2 3" xfId="8090"/>
    <cellStyle name="20% - Accent3 3 6 4 2 3 2" xfId="8091"/>
    <cellStyle name="20% - Accent3 3 6 4 2 4" xfId="8092"/>
    <cellStyle name="20% - Accent3 3 6 4 2 5" xfId="8093"/>
    <cellStyle name="20% - Accent3 3 6 4 2 6" xfId="8094"/>
    <cellStyle name="20% - Accent3 3 6 4 2 7" xfId="8095"/>
    <cellStyle name="20% - Accent3 3 6 4 3" xfId="8096"/>
    <cellStyle name="20% - Accent3 3 6 4 3 2" xfId="8097"/>
    <cellStyle name="20% - Accent3 3 6 4 3 2 2" xfId="8098"/>
    <cellStyle name="20% - Accent3 3 6 4 3 3" xfId="8099"/>
    <cellStyle name="20% - Accent3 3 6 4 3 3 2" xfId="8100"/>
    <cellStyle name="20% - Accent3 3 6 4 3 4" xfId="8101"/>
    <cellStyle name="20% - Accent3 3 6 4 3 5" xfId="8102"/>
    <cellStyle name="20% - Accent3 3 6 4 3 6" xfId="8103"/>
    <cellStyle name="20% - Accent3 3 6 4 3 7" xfId="8104"/>
    <cellStyle name="20% - Accent3 3 6 4 4" xfId="8105"/>
    <cellStyle name="20% - Accent3 3 6 4 4 2" xfId="8106"/>
    <cellStyle name="20% - Accent3 3 6 4 4 2 2" xfId="8107"/>
    <cellStyle name="20% - Accent3 3 6 4 4 3" xfId="8108"/>
    <cellStyle name="20% - Accent3 3 6 4 4 3 2" xfId="8109"/>
    <cellStyle name="20% - Accent3 3 6 4 4 4" xfId="8110"/>
    <cellStyle name="20% - Accent3 3 6 4 4 5" xfId="8111"/>
    <cellStyle name="20% - Accent3 3 6 4 4 6" xfId="8112"/>
    <cellStyle name="20% - Accent3 3 6 4 4 7" xfId="8113"/>
    <cellStyle name="20% - Accent3 3 6 4 5" xfId="8114"/>
    <cellStyle name="20% - Accent3 3 6 4 5 2" xfId="8115"/>
    <cellStyle name="20% - Accent3 3 6 4 6" xfId="8116"/>
    <cellStyle name="20% - Accent3 3 6 4 6 2" xfId="8117"/>
    <cellStyle name="20% - Accent3 3 6 4 7" xfId="8118"/>
    <cellStyle name="20% - Accent3 3 6 4 8" xfId="8119"/>
    <cellStyle name="20% - Accent3 3 6 4 9" xfId="8120"/>
    <cellStyle name="20% - Accent3 3 6 5" xfId="8121"/>
    <cellStyle name="20% - Accent3 3 6 5 2" xfId="8122"/>
    <cellStyle name="20% - Accent3 3 6 5 2 2" xfId="8123"/>
    <cellStyle name="20% - Accent3 3 6 5 3" xfId="8124"/>
    <cellStyle name="20% - Accent3 3 6 5 3 2" xfId="8125"/>
    <cellStyle name="20% - Accent3 3 6 5 4" xfId="8126"/>
    <cellStyle name="20% - Accent3 3 6 5 5" xfId="8127"/>
    <cellStyle name="20% - Accent3 3 6 5 6" xfId="8128"/>
    <cellStyle name="20% - Accent3 3 6 5 7" xfId="8129"/>
    <cellStyle name="20% - Accent3 3 6 6" xfId="8130"/>
    <cellStyle name="20% - Accent3 3 6 6 2" xfId="8131"/>
    <cellStyle name="20% - Accent3 3 6 6 2 2" xfId="8132"/>
    <cellStyle name="20% - Accent3 3 6 6 3" xfId="8133"/>
    <cellStyle name="20% - Accent3 3 6 6 3 2" xfId="8134"/>
    <cellStyle name="20% - Accent3 3 6 6 4" xfId="8135"/>
    <cellStyle name="20% - Accent3 3 6 6 5" xfId="8136"/>
    <cellStyle name="20% - Accent3 3 6 6 6" xfId="8137"/>
    <cellStyle name="20% - Accent3 3 6 6 7" xfId="8138"/>
    <cellStyle name="20% - Accent3 3 6 7" xfId="8139"/>
    <cellStyle name="20% - Accent3 3 6 7 2" xfId="8140"/>
    <cellStyle name="20% - Accent3 3 6 7 2 2" xfId="8141"/>
    <cellStyle name="20% - Accent3 3 6 7 3" xfId="8142"/>
    <cellStyle name="20% - Accent3 3 6 7 3 2" xfId="8143"/>
    <cellStyle name="20% - Accent3 3 6 7 4" xfId="8144"/>
    <cellStyle name="20% - Accent3 3 6 7 5" xfId="8145"/>
    <cellStyle name="20% - Accent3 3 6 7 6" xfId="8146"/>
    <cellStyle name="20% - Accent3 3 6 7 7" xfId="8147"/>
    <cellStyle name="20% - Accent3 3 6 8" xfId="8148"/>
    <cellStyle name="20% - Accent3 3 6 8 2" xfId="8149"/>
    <cellStyle name="20% - Accent3 3 6 9" xfId="8150"/>
    <cellStyle name="20% - Accent3 3 6 9 2" xfId="8151"/>
    <cellStyle name="20% - Accent3 3 7" xfId="8152"/>
    <cellStyle name="20% - Accent3 3 7 10" xfId="8153"/>
    <cellStyle name="20% - Accent3 3 7 11" xfId="8154"/>
    <cellStyle name="20% - Accent3 3 7 2" xfId="8155"/>
    <cellStyle name="20% - Accent3 3 7 2 10" xfId="8156"/>
    <cellStyle name="20% - Accent3 3 7 2 2" xfId="8157"/>
    <cellStyle name="20% - Accent3 3 7 2 2 2" xfId="8158"/>
    <cellStyle name="20% - Accent3 3 7 2 2 2 2" xfId="8159"/>
    <cellStyle name="20% - Accent3 3 7 2 2 3" xfId="8160"/>
    <cellStyle name="20% - Accent3 3 7 2 2 3 2" xfId="8161"/>
    <cellStyle name="20% - Accent3 3 7 2 2 4" xfId="8162"/>
    <cellStyle name="20% - Accent3 3 7 2 2 5" xfId="8163"/>
    <cellStyle name="20% - Accent3 3 7 2 2 6" xfId="8164"/>
    <cellStyle name="20% - Accent3 3 7 2 2 7" xfId="8165"/>
    <cellStyle name="20% - Accent3 3 7 2 3" xfId="8166"/>
    <cellStyle name="20% - Accent3 3 7 2 3 2" xfId="8167"/>
    <cellStyle name="20% - Accent3 3 7 2 3 2 2" xfId="8168"/>
    <cellStyle name="20% - Accent3 3 7 2 3 3" xfId="8169"/>
    <cellStyle name="20% - Accent3 3 7 2 3 3 2" xfId="8170"/>
    <cellStyle name="20% - Accent3 3 7 2 3 4" xfId="8171"/>
    <cellStyle name="20% - Accent3 3 7 2 3 5" xfId="8172"/>
    <cellStyle name="20% - Accent3 3 7 2 3 6" xfId="8173"/>
    <cellStyle name="20% - Accent3 3 7 2 3 7" xfId="8174"/>
    <cellStyle name="20% - Accent3 3 7 2 4" xfId="8175"/>
    <cellStyle name="20% - Accent3 3 7 2 4 2" xfId="8176"/>
    <cellStyle name="20% - Accent3 3 7 2 4 2 2" xfId="8177"/>
    <cellStyle name="20% - Accent3 3 7 2 4 3" xfId="8178"/>
    <cellStyle name="20% - Accent3 3 7 2 4 3 2" xfId="8179"/>
    <cellStyle name="20% - Accent3 3 7 2 4 4" xfId="8180"/>
    <cellStyle name="20% - Accent3 3 7 2 4 5" xfId="8181"/>
    <cellStyle name="20% - Accent3 3 7 2 4 6" xfId="8182"/>
    <cellStyle name="20% - Accent3 3 7 2 4 7" xfId="8183"/>
    <cellStyle name="20% - Accent3 3 7 2 5" xfId="8184"/>
    <cellStyle name="20% - Accent3 3 7 2 5 2" xfId="8185"/>
    <cellStyle name="20% - Accent3 3 7 2 6" xfId="8186"/>
    <cellStyle name="20% - Accent3 3 7 2 6 2" xfId="8187"/>
    <cellStyle name="20% - Accent3 3 7 2 7" xfId="8188"/>
    <cellStyle name="20% - Accent3 3 7 2 8" xfId="8189"/>
    <cellStyle name="20% - Accent3 3 7 2 9" xfId="8190"/>
    <cellStyle name="20% - Accent3 3 7 3" xfId="8191"/>
    <cellStyle name="20% - Accent3 3 7 3 2" xfId="8192"/>
    <cellStyle name="20% - Accent3 3 7 3 2 2" xfId="8193"/>
    <cellStyle name="20% - Accent3 3 7 3 3" xfId="8194"/>
    <cellStyle name="20% - Accent3 3 7 3 3 2" xfId="8195"/>
    <cellStyle name="20% - Accent3 3 7 3 4" xfId="8196"/>
    <cellStyle name="20% - Accent3 3 7 3 5" xfId="8197"/>
    <cellStyle name="20% - Accent3 3 7 3 6" xfId="8198"/>
    <cellStyle name="20% - Accent3 3 7 3 7" xfId="8199"/>
    <cellStyle name="20% - Accent3 3 7 4" xfId="8200"/>
    <cellStyle name="20% - Accent3 3 7 4 2" xfId="8201"/>
    <cellStyle name="20% - Accent3 3 7 4 2 2" xfId="8202"/>
    <cellStyle name="20% - Accent3 3 7 4 3" xfId="8203"/>
    <cellStyle name="20% - Accent3 3 7 4 3 2" xfId="8204"/>
    <cellStyle name="20% - Accent3 3 7 4 4" xfId="8205"/>
    <cellStyle name="20% - Accent3 3 7 4 5" xfId="8206"/>
    <cellStyle name="20% - Accent3 3 7 4 6" xfId="8207"/>
    <cellStyle name="20% - Accent3 3 7 4 7" xfId="8208"/>
    <cellStyle name="20% - Accent3 3 7 5" xfId="8209"/>
    <cellStyle name="20% - Accent3 3 7 5 2" xfId="8210"/>
    <cellStyle name="20% - Accent3 3 7 5 2 2" xfId="8211"/>
    <cellStyle name="20% - Accent3 3 7 5 3" xfId="8212"/>
    <cellStyle name="20% - Accent3 3 7 5 3 2" xfId="8213"/>
    <cellStyle name="20% - Accent3 3 7 5 4" xfId="8214"/>
    <cellStyle name="20% - Accent3 3 7 5 5" xfId="8215"/>
    <cellStyle name="20% - Accent3 3 7 5 6" xfId="8216"/>
    <cellStyle name="20% - Accent3 3 7 5 7" xfId="8217"/>
    <cellStyle name="20% - Accent3 3 7 6" xfId="8218"/>
    <cellStyle name="20% - Accent3 3 7 6 2" xfId="8219"/>
    <cellStyle name="20% - Accent3 3 7 7" xfId="8220"/>
    <cellStyle name="20% - Accent3 3 7 7 2" xfId="8221"/>
    <cellStyle name="20% - Accent3 3 7 8" xfId="8222"/>
    <cellStyle name="20% - Accent3 3 7 9" xfId="8223"/>
    <cellStyle name="20% - Accent3 3 8" xfId="8224"/>
    <cellStyle name="20% - Accent3 3 8 10" xfId="8225"/>
    <cellStyle name="20% - Accent3 3 8 11" xfId="8226"/>
    <cellStyle name="20% - Accent3 3 8 2" xfId="8227"/>
    <cellStyle name="20% - Accent3 3 8 2 10" xfId="8228"/>
    <cellStyle name="20% - Accent3 3 8 2 2" xfId="8229"/>
    <cellStyle name="20% - Accent3 3 8 2 2 2" xfId="8230"/>
    <cellStyle name="20% - Accent3 3 8 2 2 2 2" xfId="8231"/>
    <cellStyle name="20% - Accent3 3 8 2 2 3" xfId="8232"/>
    <cellStyle name="20% - Accent3 3 8 2 2 3 2" xfId="8233"/>
    <cellStyle name="20% - Accent3 3 8 2 2 4" xfId="8234"/>
    <cellStyle name="20% - Accent3 3 8 2 2 5" xfId="8235"/>
    <cellStyle name="20% - Accent3 3 8 2 2 6" xfId="8236"/>
    <cellStyle name="20% - Accent3 3 8 2 2 7" xfId="8237"/>
    <cellStyle name="20% - Accent3 3 8 2 3" xfId="8238"/>
    <cellStyle name="20% - Accent3 3 8 2 3 2" xfId="8239"/>
    <cellStyle name="20% - Accent3 3 8 2 3 2 2" xfId="8240"/>
    <cellStyle name="20% - Accent3 3 8 2 3 3" xfId="8241"/>
    <cellStyle name="20% - Accent3 3 8 2 3 3 2" xfId="8242"/>
    <cellStyle name="20% - Accent3 3 8 2 3 4" xfId="8243"/>
    <cellStyle name="20% - Accent3 3 8 2 3 5" xfId="8244"/>
    <cellStyle name="20% - Accent3 3 8 2 3 6" xfId="8245"/>
    <cellStyle name="20% - Accent3 3 8 2 3 7" xfId="8246"/>
    <cellStyle name="20% - Accent3 3 8 2 4" xfId="8247"/>
    <cellStyle name="20% - Accent3 3 8 2 4 2" xfId="8248"/>
    <cellStyle name="20% - Accent3 3 8 2 4 2 2" xfId="8249"/>
    <cellStyle name="20% - Accent3 3 8 2 4 3" xfId="8250"/>
    <cellStyle name="20% - Accent3 3 8 2 4 3 2" xfId="8251"/>
    <cellStyle name="20% - Accent3 3 8 2 4 4" xfId="8252"/>
    <cellStyle name="20% - Accent3 3 8 2 4 5" xfId="8253"/>
    <cellStyle name="20% - Accent3 3 8 2 4 6" xfId="8254"/>
    <cellStyle name="20% - Accent3 3 8 2 4 7" xfId="8255"/>
    <cellStyle name="20% - Accent3 3 8 2 5" xfId="8256"/>
    <cellStyle name="20% - Accent3 3 8 2 5 2" xfId="8257"/>
    <cellStyle name="20% - Accent3 3 8 2 6" xfId="8258"/>
    <cellStyle name="20% - Accent3 3 8 2 6 2" xfId="8259"/>
    <cellStyle name="20% - Accent3 3 8 2 7" xfId="8260"/>
    <cellStyle name="20% - Accent3 3 8 2 8" xfId="8261"/>
    <cellStyle name="20% - Accent3 3 8 2 9" xfId="8262"/>
    <cellStyle name="20% - Accent3 3 8 3" xfId="8263"/>
    <cellStyle name="20% - Accent3 3 8 3 2" xfId="8264"/>
    <cellStyle name="20% - Accent3 3 8 3 2 2" xfId="8265"/>
    <cellStyle name="20% - Accent3 3 8 3 3" xfId="8266"/>
    <cellStyle name="20% - Accent3 3 8 3 3 2" xfId="8267"/>
    <cellStyle name="20% - Accent3 3 8 3 4" xfId="8268"/>
    <cellStyle name="20% - Accent3 3 8 3 5" xfId="8269"/>
    <cellStyle name="20% - Accent3 3 8 3 6" xfId="8270"/>
    <cellStyle name="20% - Accent3 3 8 3 7" xfId="8271"/>
    <cellStyle name="20% - Accent3 3 8 4" xfId="8272"/>
    <cellStyle name="20% - Accent3 3 8 4 2" xfId="8273"/>
    <cellStyle name="20% - Accent3 3 8 4 2 2" xfId="8274"/>
    <cellStyle name="20% - Accent3 3 8 4 3" xfId="8275"/>
    <cellStyle name="20% - Accent3 3 8 4 3 2" xfId="8276"/>
    <cellStyle name="20% - Accent3 3 8 4 4" xfId="8277"/>
    <cellStyle name="20% - Accent3 3 8 4 5" xfId="8278"/>
    <cellStyle name="20% - Accent3 3 8 4 6" xfId="8279"/>
    <cellStyle name="20% - Accent3 3 8 4 7" xfId="8280"/>
    <cellStyle name="20% - Accent3 3 8 5" xfId="8281"/>
    <cellStyle name="20% - Accent3 3 8 5 2" xfId="8282"/>
    <cellStyle name="20% - Accent3 3 8 5 2 2" xfId="8283"/>
    <cellStyle name="20% - Accent3 3 8 5 3" xfId="8284"/>
    <cellStyle name="20% - Accent3 3 8 5 3 2" xfId="8285"/>
    <cellStyle name="20% - Accent3 3 8 5 4" xfId="8286"/>
    <cellStyle name="20% - Accent3 3 8 5 5" xfId="8287"/>
    <cellStyle name="20% - Accent3 3 8 5 6" xfId="8288"/>
    <cellStyle name="20% - Accent3 3 8 5 7" xfId="8289"/>
    <cellStyle name="20% - Accent3 3 8 6" xfId="8290"/>
    <cellStyle name="20% - Accent3 3 8 6 2" xfId="8291"/>
    <cellStyle name="20% - Accent3 3 8 7" xfId="8292"/>
    <cellStyle name="20% - Accent3 3 8 7 2" xfId="8293"/>
    <cellStyle name="20% - Accent3 3 8 8" xfId="8294"/>
    <cellStyle name="20% - Accent3 3 8 9" xfId="8295"/>
    <cellStyle name="20% - Accent3 3 9" xfId="8296"/>
    <cellStyle name="20% - Accent3 3 9 10" xfId="8297"/>
    <cellStyle name="20% - Accent3 3 9 2" xfId="8298"/>
    <cellStyle name="20% - Accent3 3 9 2 2" xfId="8299"/>
    <cellStyle name="20% - Accent3 3 9 2 2 2" xfId="8300"/>
    <cellStyle name="20% - Accent3 3 9 2 3" xfId="8301"/>
    <cellStyle name="20% - Accent3 3 9 2 3 2" xfId="8302"/>
    <cellStyle name="20% - Accent3 3 9 2 4" xfId="8303"/>
    <cellStyle name="20% - Accent3 3 9 2 5" xfId="8304"/>
    <cellStyle name="20% - Accent3 3 9 2 6" xfId="8305"/>
    <cellStyle name="20% - Accent3 3 9 2 7" xfId="8306"/>
    <cellStyle name="20% - Accent3 3 9 3" xfId="8307"/>
    <cellStyle name="20% - Accent3 3 9 3 2" xfId="8308"/>
    <cellStyle name="20% - Accent3 3 9 3 2 2" xfId="8309"/>
    <cellStyle name="20% - Accent3 3 9 3 3" xfId="8310"/>
    <cellStyle name="20% - Accent3 3 9 3 3 2" xfId="8311"/>
    <cellStyle name="20% - Accent3 3 9 3 4" xfId="8312"/>
    <cellStyle name="20% - Accent3 3 9 3 5" xfId="8313"/>
    <cellStyle name="20% - Accent3 3 9 3 6" xfId="8314"/>
    <cellStyle name="20% - Accent3 3 9 3 7" xfId="8315"/>
    <cellStyle name="20% - Accent3 3 9 4" xfId="8316"/>
    <cellStyle name="20% - Accent3 3 9 4 2" xfId="8317"/>
    <cellStyle name="20% - Accent3 3 9 4 2 2" xfId="8318"/>
    <cellStyle name="20% - Accent3 3 9 4 3" xfId="8319"/>
    <cellStyle name="20% - Accent3 3 9 4 3 2" xfId="8320"/>
    <cellStyle name="20% - Accent3 3 9 4 4" xfId="8321"/>
    <cellStyle name="20% - Accent3 3 9 4 5" xfId="8322"/>
    <cellStyle name="20% - Accent3 3 9 4 6" xfId="8323"/>
    <cellStyle name="20% - Accent3 3 9 4 7" xfId="8324"/>
    <cellStyle name="20% - Accent3 3 9 5" xfId="8325"/>
    <cellStyle name="20% - Accent3 3 9 5 2" xfId="8326"/>
    <cellStyle name="20% - Accent3 3 9 6" xfId="8327"/>
    <cellStyle name="20% - Accent3 3 9 6 2" xfId="8328"/>
    <cellStyle name="20% - Accent3 3 9 7" xfId="8329"/>
    <cellStyle name="20% - Accent3 3 9 8" xfId="8330"/>
    <cellStyle name="20% - Accent3 3 9 9" xfId="8331"/>
    <cellStyle name="20% - Accent3 4" xfId="8332"/>
    <cellStyle name="20% - Accent3 4 2" xfId="8333"/>
    <cellStyle name="20% - Accent3 5" xfId="8334"/>
    <cellStyle name="20% - Accent3 5 2" xfId="8335"/>
    <cellStyle name="20% - Accent3 5 3" xfId="8336"/>
    <cellStyle name="20% - Accent3 6" xfId="8337"/>
    <cellStyle name="20% - Accent3 7" xfId="8338"/>
    <cellStyle name="20% - Accent4" xfId="37797" builtinId="42" customBuiltin="1"/>
    <cellStyle name="20% - Accent4 2" xfId="281"/>
    <cellStyle name="20% - Accent4 2 10" xfId="8339"/>
    <cellStyle name="20% - Accent4 2 10 2" xfId="8340"/>
    <cellStyle name="20% - Accent4 2 10 2 2" xfId="8341"/>
    <cellStyle name="20% - Accent4 2 10 3" xfId="8342"/>
    <cellStyle name="20% - Accent4 2 10 3 2" xfId="8343"/>
    <cellStyle name="20% - Accent4 2 10 4" xfId="8344"/>
    <cellStyle name="20% - Accent4 2 10 5" xfId="8345"/>
    <cellStyle name="20% - Accent4 2 10 6" xfId="8346"/>
    <cellStyle name="20% - Accent4 2 10 7" xfId="8347"/>
    <cellStyle name="20% - Accent4 2 11" xfId="8348"/>
    <cellStyle name="20% - Accent4 2 11 2" xfId="8349"/>
    <cellStyle name="20% - Accent4 2 11 2 2" xfId="8350"/>
    <cellStyle name="20% - Accent4 2 11 3" xfId="8351"/>
    <cellStyle name="20% - Accent4 2 11 3 2" xfId="8352"/>
    <cellStyle name="20% - Accent4 2 11 4" xfId="8353"/>
    <cellStyle name="20% - Accent4 2 11 5" xfId="8354"/>
    <cellStyle name="20% - Accent4 2 11 6" xfId="8355"/>
    <cellStyle name="20% - Accent4 2 11 7" xfId="8356"/>
    <cellStyle name="20% - Accent4 2 12" xfId="8357"/>
    <cellStyle name="20% - Accent4 2 12 2" xfId="8358"/>
    <cellStyle name="20% - Accent4 2 12 2 2" xfId="8359"/>
    <cellStyle name="20% - Accent4 2 12 3" xfId="8360"/>
    <cellStyle name="20% - Accent4 2 12 3 2" xfId="8361"/>
    <cellStyle name="20% - Accent4 2 12 4" xfId="8362"/>
    <cellStyle name="20% - Accent4 2 12 5" xfId="8363"/>
    <cellStyle name="20% - Accent4 2 12 6" xfId="8364"/>
    <cellStyle name="20% - Accent4 2 12 7" xfId="8365"/>
    <cellStyle name="20% - Accent4 2 13" xfId="8366"/>
    <cellStyle name="20% - Accent4 2 13 2" xfId="8367"/>
    <cellStyle name="20% - Accent4 2 14" xfId="8368"/>
    <cellStyle name="20% - Accent4 2 15" xfId="8369"/>
    <cellStyle name="20% - Accent4 2 16" xfId="8370"/>
    <cellStyle name="20% - Accent4 2 17" xfId="8371"/>
    <cellStyle name="20% - Accent4 2 18" xfId="8372"/>
    <cellStyle name="20% - Accent4 2 19" xfId="8373"/>
    <cellStyle name="20% - Accent4 2 2" xfId="8374"/>
    <cellStyle name="20% - Accent4 2 2 10" xfId="8375"/>
    <cellStyle name="20% - Accent4 2 2 11" xfId="8376"/>
    <cellStyle name="20% - Accent4 2 2 12" xfId="8377"/>
    <cellStyle name="20% - Accent4 2 2 13" xfId="8378"/>
    <cellStyle name="20% - Accent4 2 2 14" xfId="8379"/>
    <cellStyle name="20% - Accent4 2 2 2" xfId="8380"/>
    <cellStyle name="20% - Accent4 2 2 2 10" xfId="8381"/>
    <cellStyle name="20% - Accent4 2 2 2 11" xfId="8382"/>
    <cellStyle name="20% - Accent4 2 2 2 2" xfId="8383"/>
    <cellStyle name="20% - Accent4 2 2 2 2 10" xfId="8384"/>
    <cellStyle name="20% - Accent4 2 2 2 2 2" xfId="8385"/>
    <cellStyle name="20% - Accent4 2 2 2 2 2 2" xfId="8386"/>
    <cellStyle name="20% - Accent4 2 2 2 2 2 2 2" xfId="8387"/>
    <cellStyle name="20% - Accent4 2 2 2 2 2 3" xfId="8388"/>
    <cellStyle name="20% - Accent4 2 2 2 2 2 3 2" xfId="8389"/>
    <cellStyle name="20% - Accent4 2 2 2 2 2 4" xfId="8390"/>
    <cellStyle name="20% - Accent4 2 2 2 2 2 5" xfId="8391"/>
    <cellStyle name="20% - Accent4 2 2 2 2 2 6" xfId="8392"/>
    <cellStyle name="20% - Accent4 2 2 2 2 2 7" xfId="8393"/>
    <cellStyle name="20% - Accent4 2 2 2 2 3" xfId="8394"/>
    <cellStyle name="20% - Accent4 2 2 2 2 3 2" xfId="8395"/>
    <cellStyle name="20% - Accent4 2 2 2 2 3 2 2" xfId="8396"/>
    <cellStyle name="20% - Accent4 2 2 2 2 3 3" xfId="8397"/>
    <cellStyle name="20% - Accent4 2 2 2 2 3 3 2" xfId="8398"/>
    <cellStyle name="20% - Accent4 2 2 2 2 3 4" xfId="8399"/>
    <cellStyle name="20% - Accent4 2 2 2 2 3 5" xfId="8400"/>
    <cellStyle name="20% - Accent4 2 2 2 2 3 6" xfId="8401"/>
    <cellStyle name="20% - Accent4 2 2 2 2 3 7" xfId="8402"/>
    <cellStyle name="20% - Accent4 2 2 2 2 4" xfId="8403"/>
    <cellStyle name="20% - Accent4 2 2 2 2 4 2" xfId="8404"/>
    <cellStyle name="20% - Accent4 2 2 2 2 4 2 2" xfId="8405"/>
    <cellStyle name="20% - Accent4 2 2 2 2 4 3" xfId="8406"/>
    <cellStyle name="20% - Accent4 2 2 2 2 4 3 2" xfId="8407"/>
    <cellStyle name="20% - Accent4 2 2 2 2 4 4" xfId="8408"/>
    <cellStyle name="20% - Accent4 2 2 2 2 4 5" xfId="8409"/>
    <cellStyle name="20% - Accent4 2 2 2 2 4 6" xfId="8410"/>
    <cellStyle name="20% - Accent4 2 2 2 2 4 7" xfId="8411"/>
    <cellStyle name="20% - Accent4 2 2 2 2 5" xfId="8412"/>
    <cellStyle name="20% - Accent4 2 2 2 2 5 2" xfId="8413"/>
    <cellStyle name="20% - Accent4 2 2 2 2 6" xfId="8414"/>
    <cellStyle name="20% - Accent4 2 2 2 2 6 2" xfId="8415"/>
    <cellStyle name="20% - Accent4 2 2 2 2 7" xfId="8416"/>
    <cellStyle name="20% - Accent4 2 2 2 2 8" xfId="8417"/>
    <cellStyle name="20% - Accent4 2 2 2 2 9" xfId="8418"/>
    <cellStyle name="20% - Accent4 2 2 2 3" xfId="8419"/>
    <cellStyle name="20% - Accent4 2 2 2 3 2" xfId="8420"/>
    <cellStyle name="20% - Accent4 2 2 2 3 2 2" xfId="8421"/>
    <cellStyle name="20% - Accent4 2 2 2 3 3" xfId="8422"/>
    <cellStyle name="20% - Accent4 2 2 2 3 3 2" xfId="8423"/>
    <cellStyle name="20% - Accent4 2 2 2 3 4" xfId="8424"/>
    <cellStyle name="20% - Accent4 2 2 2 3 5" xfId="8425"/>
    <cellStyle name="20% - Accent4 2 2 2 3 6" xfId="8426"/>
    <cellStyle name="20% - Accent4 2 2 2 3 7" xfId="8427"/>
    <cellStyle name="20% - Accent4 2 2 2 4" xfId="8428"/>
    <cellStyle name="20% - Accent4 2 2 2 4 2" xfId="8429"/>
    <cellStyle name="20% - Accent4 2 2 2 4 2 2" xfId="8430"/>
    <cellStyle name="20% - Accent4 2 2 2 4 3" xfId="8431"/>
    <cellStyle name="20% - Accent4 2 2 2 4 3 2" xfId="8432"/>
    <cellStyle name="20% - Accent4 2 2 2 4 4" xfId="8433"/>
    <cellStyle name="20% - Accent4 2 2 2 4 5" xfId="8434"/>
    <cellStyle name="20% - Accent4 2 2 2 4 6" xfId="8435"/>
    <cellStyle name="20% - Accent4 2 2 2 4 7" xfId="8436"/>
    <cellStyle name="20% - Accent4 2 2 2 5" xfId="8437"/>
    <cellStyle name="20% - Accent4 2 2 2 5 2" xfId="8438"/>
    <cellStyle name="20% - Accent4 2 2 2 5 2 2" xfId="8439"/>
    <cellStyle name="20% - Accent4 2 2 2 5 3" xfId="8440"/>
    <cellStyle name="20% - Accent4 2 2 2 5 3 2" xfId="8441"/>
    <cellStyle name="20% - Accent4 2 2 2 5 4" xfId="8442"/>
    <cellStyle name="20% - Accent4 2 2 2 5 5" xfId="8443"/>
    <cellStyle name="20% - Accent4 2 2 2 5 6" xfId="8444"/>
    <cellStyle name="20% - Accent4 2 2 2 5 7" xfId="8445"/>
    <cellStyle name="20% - Accent4 2 2 2 6" xfId="8446"/>
    <cellStyle name="20% - Accent4 2 2 2 6 2" xfId="8447"/>
    <cellStyle name="20% - Accent4 2 2 2 7" xfId="8448"/>
    <cellStyle name="20% - Accent4 2 2 2 7 2" xfId="8449"/>
    <cellStyle name="20% - Accent4 2 2 2 8" xfId="8450"/>
    <cellStyle name="20% - Accent4 2 2 2 9" xfId="8451"/>
    <cellStyle name="20% - Accent4 2 2 3" xfId="8452"/>
    <cellStyle name="20% - Accent4 2 2 3 10" xfId="8453"/>
    <cellStyle name="20% - Accent4 2 2 3 11" xfId="8454"/>
    <cellStyle name="20% - Accent4 2 2 3 2" xfId="8455"/>
    <cellStyle name="20% - Accent4 2 2 3 2 10" xfId="8456"/>
    <cellStyle name="20% - Accent4 2 2 3 2 2" xfId="8457"/>
    <cellStyle name="20% - Accent4 2 2 3 2 2 2" xfId="8458"/>
    <cellStyle name="20% - Accent4 2 2 3 2 2 2 2" xfId="8459"/>
    <cellStyle name="20% - Accent4 2 2 3 2 2 3" xfId="8460"/>
    <cellStyle name="20% - Accent4 2 2 3 2 2 3 2" xfId="8461"/>
    <cellStyle name="20% - Accent4 2 2 3 2 2 4" xfId="8462"/>
    <cellStyle name="20% - Accent4 2 2 3 2 2 5" xfId="8463"/>
    <cellStyle name="20% - Accent4 2 2 3 2 2 6" xfId="8464"/>
    <cellStyle name="20% - Accent4 2 2 3 2 2 7" xfId="8465"/>
    <cellStyle name="20% - Accent4 2 2 3 2 3" xfId="8466"/>
    <cellStyle name="20% - Accent4 2 2 3 2 3 2" xfId="8467"/>
    <cellStyle name="20% - Accent4 2 2 3 2 3 2 2" xfId="8468"/>
    <cellStyle name="20% - Accent4 2 2 3 2 3 3" xfId="8469"/>
    <cellStyle name="20% - Accent4 2 2 3 2 3 3 2" xfId="8470"/>
    <cellStyle name="20% - Accent4 2 2 3 2 3 4" xfId="8471"/>
    <cellStyle name="20% - Accent4 2 2 3 2 3 5" xfId="8472"/>
    <cellStyle name="20% - Accent4 2 2 3 2 3 6" xfId="8473"/>
    <cellStyle name="20% - Accent4 2 2 3 2 3 7" xfId="8474"/>
    <cellStyle name="20% - Accent4 2 2 3 2 4" xfId="8475"/>
    <cellStyle name="20% - Accent4 2 2 3 2 4 2" xfId="8476"/>
    <cellStyle name="20% - Accent4 2 2 3 2 4 2 2" xfId="8477"/>
    <cellStyle name="20% - Accent4 2 2 3 2 4 3" xfId="8478"/>
    <cellStyle name="20% - Accent4 2 2 3 2 4 3 2" xfId="8479"/>
    <cellStyle name="20% - Accent4 2 2 3 2 4 4" xfId="8480"/>
    <cellStyle name="20% - Accent4 2 2 3 2 4 5" xfId="8481"/>
    <cellStyle name="20% - Accent4 2 2 3 2 4 6" xfId="8482"/>
    <cellStyle name="20% - Accent4 2 2 3 2 4 7" xfId="8483"/>
    <cellStyle name="20% - Accent4 2 2 3 2 5" xfId="8484"/>
    <cellStyle name="20% - Accent4 2 2 3 2 5 2" xfId="8485"/>
    <cellStyle name="20% - Accent4 2 2 3 2 6" xfId="8486"/>
    <cellStyle name="20% - Accent4 2 2 3 2 6 2" xfId="8487"/>
    <cellStyle name="20% - Accent4 2 2 3 2 7" xfId="8488"/>
    <cellStyle name="20% - Accent4 2 2 3 2 8" xfId="8489"/>
    <cellStyle name="20% - Accent4 2 2 3 2 9" xfId="8490"/>
    <cellStyle name="20% - Accent4 2 2 3 3" xfId="8491"/>
    <cellStyle name="20% - Accent4 2 2 3 3 2" xfId="8492"/>
    <cellStyle name="20% - Accent4 2 2 3 3 2 2" xfId="8493"/>
    <cellStyle name="20% - Accent4 2 2 3 3 3" xfId="8494"/>
    <cellStyle name="20% - Accent4 2 2 3 3 3 2" xfId="8495"/>
    <cellStyle name="20% - Accent4 2 2 3 3 4" xfId="8496"/>
    <cellStyle name="20% - Accent4 2 2 3 3 5" xfId="8497"/>
    <cellStyle name="20% - Accent4 2 2 3 3 6" xfId="8498"/>
    <cellStyle name="20% - Accent4 2 2 3 3 7" xfId="8499"/>
    <cellStyle name="20% - Accent4 2 2 3 4" xfId="8500"/>
    <cellStyle name="20% - Accent4 2 2 3 4 2" xfId="8501"/>
    <cellStyle name="20% - Accent4 2 2 3 4 2 2" xfId="8502"/>
    <cellStyle name="20% - Accent4 2 2 3 4 3" xfId="8503"/>
    <cellStyle name="20% - Accent4 2 2 3 4 3 2" xfId="8504"/>
    <cellStyle name="20% - Accent4 2 2 3 4 4" xfId="8505"/>
    <cellStyle name="20% - Accent4 2 2 3 4 5" xfId="8506"/>
    <cellStyle name="20% - Accent4 2 2 3 4 6" xfId="8507"/>
    <cellStyle name="20% - Accent4 2 2 3 4 7" xfId="8508"/>
    <cellStyle name="20% - Accent4 2 2 3 5" xfId="8509"/>
    <cellStyle name="20% - Accent4 2 2 3 5 2" xfId="8510"/>
    <cellStyle name="20% - Accent4 2 2 3 5 2 2" xfId="8511"/>
    <cellStyle name="20% - Accent4 2 2 3 5 3" xfId="8512"/>
    <cellStyle name="20% - Accent4 2 2 3 5 3 2" xfId="8513"/>
    <cellStyle name="20% - Accent4 2 2 3 5 4" xfId="8514"/>
    <cellStyle name="20% - Accent4 2 2 3 5 5" xfId="8515"/>
    <cellStyle name="20% - Accent4 2 2 3 5 6" xfId="8516"/>
    <cellStyle name="20% - Accent4 2 2 3 5 7" xfId="8517"/>
    <cellStyle name="20% - Accent4 2 2 3 6" xfId="8518"/>
    <cellStyle name="20% - Accent4 2 2 3 6 2" xfId="8519"/>
    <cellStyle name="20% - Accent4 2 2 3 7" xfId="8520"/>
    <cellStyle name="20% - Accent4 2 2 3 7 2" xfId="8521"/>
    <cellStyle name="20% - Accent4 2 2 3 8" xfId="8522"/>
    <cellStyle name="20% - Accent4 2 2 3 9" xfId="8523"/>
    <cellStyle name="20% - Accent4 2 2 4" xfId="8524"/>
    <cellStyle name="20% - Accent4 2 2 4 10" xfId="8525"/>
    <cellStyle name="20% - Accent4 2 2 4 2" xfId="8526"/>
    <cellStyle name="20% - Accent4 2 2 4 2 2" xfId="8527"/>
    <cellStyle name="20% - Accent4 2 2 4 2 2 2" xfId="8528"/>
    <cellStyle name="20% - Accent4 2 2 4 2 3" xfId="8529"/>
    <cellStyle name="20% - Accent4 2 2 4 2 3 2" xfId="8530"/>
    <cellStyle name="20% - Accent4 2 2 4 2 4" xfId="8531"/>
    <cellStyle name="20% - Accent4 2 2 4 2 5" xfId="8532"/>
    <cellStyle name="20% - Accent4 2 2 4 2 6" xfId="8533"/>
    <cellStyle name="20% - Accent4 2 2 4 2 7" xfId="8534"/>
    <cellStyle name="20% - Accent4 2 2 4 3" xfId="8535"/>
    <cellStyle name="20% - Accent4 2 2 4 3 2" xfId="8536"/>
    <cellStyle name="20% - Accent4 2 2 4 3 2 2" xfId="8537"/>
    <cellStyle name="20% - Accent4 2 2 4 3 3" xfId="8538"/>
    <cellStyle name="20% - Accent4 2 2 4 3 3 2" xfId="8539"/>
    <cellStyle name="20% - Accent4 2 2 4 3 4" xfId="8540"/>
    <cellStyle name="20% - Accent4 2 2 4 3 5" xfId="8541"/>
    <cellStyle name="20% - Accent4 2 2 4 3 6" xfId="8542"/>
    <cellStyle name="20% - Accent4 2 2 4 3 7" xfId="8543"/>
    <cellStyle name="20% - Accent4 2 2 4 4" xfId="8544"/>
    <cellStyle name="20% - Accent4 2 2 4 4 2" xfId="8545"/>
    <cellStyle name="20% - Accent4 2 2 4 4 2 2" xfId="8546"/>
    <cellStyle name="20% - Accent4 2 2 4 4 3" xfId="8547"/>
    <cellStyle name="20% - Accent4 2 2 4 4 3 2" xfId="8548"/>
    <cellStyle name="20% - Accent4 2 2 4 4 4" xfId="8549"/>
    <cellStyle name="20% - Accent4 2 2 4 4 5" xfId="8550"/>
    <cellStyle name="20% - Accent4 2 2 4 4 6" xfId="8551"/>
    <cellStyle name="20% - Accent4 2 2 4 4 7" xfId="8552"/>
    <cellStyle name="20% - Accent4 2 2 4 5" xfId="8553"/>
    <cellStyle name="20% - Accent4 2 2 4 5 2" xfId="8554"/>
    <cellStyle name="20% - Accent4 2 2 4 6" xfId="8555"/>
    <cellStyle name="20% - Accent4 2 2 4 6 2" xfId="8556"/>
    <cellStyle name="20% - Accent4 2 2 4 7" xfId="8557"/>
    <cellStyle name="20% - Accent4 2 2 4 8" xfId="8558"/>
    <cellStyle name="20% - Accent4 2 2 4 9" xfId="8559"/>
    <cellStyle name="20% - Accent4 2 2 5" xfId="8560"/>
    <cellStyle name="20% - Accent4 2 2 5 2" xfId="8561"/>
    <cellStyle name="20% - Accent4 2 2 5 2 2" xfId="8562"/>
    <cellStyle name="20% - Accent4 2 2 5 3" xfId="8563"/>
    <cellStyle name="20% - Accent4 2 2 5 3 2" xfId="8564"/>
    <cellStyle name="20% - Accent4 2 2 5 4" xfId="8565"/>
    <cellStyle name="20% - Accent4 2 2 5 5" xfId="8566"/>
    <cellStyle name="20% - Accent4 2 2 5 6" xfId="8567"/>
    <cellStyle name="20% - Accent4 2 2 5 7" xfId="8568"/>
    <cellStyle name="20% - Accent4 2 2 6" xfId="8569"/>
    <cellStyle name="20% - Accent4 2 2 6 2" xfId="8570"/>
    <cellStyle name="20% - Accent4 2 2 6 2 2" xfId="8571"/>
    <cellStyle name="20% - Accent4 2 2 6 3" xfId="8572"/>
    <cellStyle name="20% - Accent4 2 2 6 3 2" xfId="8573"/>
    <cellStyle name="20% - Accent4 2 2 6 4" xfId="8574"/>
    <cellStyle name="20% - Accent4 2 2 6 5" xfId="8575"/>
    <cellStyle name="20% - Accent4 2 2 6 6" xfId="8576"/>
    <cellStyle name="20% - Accent4 2 2 6 7" xfId="8577"/>
    <cellStyle name="20% - Accent4 2 2 7" xfId="8578"/>
    <cellStyle name="20% - Accent4 2 2 7 2" xfId="8579"/>
    <cellStyle name="20% - Accent4 2 2 7 2 2" xfId="8580"/>
    <cellStyle name="20% - Accent4 2 2 7 3" xfId="8581"/>
    <cellStyle name="20% - Accent4 2 2 7 3 2" xfId="8582"/>
    <cellStyle name="20% - Accent4 2 2 7 4" xfId="8583"/>
    <cellStyle name="20% - Accent4 2 2 7 5" xfId="8584"/>
    <cellStyle name="20% - Accent4 2 2 7 6" xfId="8585"/>
    <cellStyle name="20% - Accent4 2 2 7 7" xfId="8586"/>
    <cellStyle name="20% - Accent4 2 2 8" xfId="8587"/>
    <cellStyle name="20% - Accent4 2 2 8 2" xfId="8588"/>
    <cellStyle name="20% - Accent4 2 2 9" xfId="8589"/>
    <cellStyle name="20% - Accent4 2 2 9 2" xfId="8590"/>
    <cellStyle name="20% - Accent4 2 3" xfId="8591"/>
    <cellStyle name="20% - Accent4 2 3 10" xfId="8592"/>
    <cellStyle name="20% - Accent4 2 3 11" xfId="8593"/>
    <cellStyle name="20% - Accent4 2 3 12" xfId="8594"/>
    <cellStyle name="20% - Accent4 2 3 13" xfId="8595"/>
    <cellStyle name="20% - Accent4 2 3 2" xfId="8596"/>
    <cellStyle name="20% - Accent4 2 3 2 10" xfId="8597"/>
    <cellStyle name="20% - Accent4 2 3 2 11" xfId="8598"/>
    <cellStyle name="20% - Accent4 2 3 2 2" xfId="8599"/>
    <cellStyle name="20% - Accent4 2 3 2 2 10" xfId="8600"/>
    <cellStyle name="20% - Accent4 2 3 2 2 2" xfId="8601"/>
    <cellStyle name="20% - Accent4 2 3 2 2 2 2" xfId="8602"/>
    <cellStyle name="20% - Accent4 2 3 2 2 2 2 2" xfId="8603"/>
    <cellStyle name="20% - Accent4 2 3 2 2 2 3" xfId="8604"/>
    <cellStyle name="20% - Accent4 2 3 2 2 2 3 2" xfId="8605"/>
    <cellStyle name="20% - Accent4 2 3 2 2 2 4" xfId="8606"/>
    <cellStyle name="20% - Accent4 2 3 2 2 2 5" xfId="8607"/>
    <cellStyle name="20% - Accent4 2 3 2 2 2 6" xfId="8608"/>
    <cellStyle name="20% - Accent4 2 3 2 2 2 7" xfId="8609"/>
    <cellStyle name="20% - Accent4 2 3 2 2 3" xfId="8610"/>
    <cellStyle name="20% - Accent4 2 3 2 2 3 2" xfId="8611"/>
    <cellStyle name="20% - Accent4 2 3 2 2 3 2 2" xfId="8612"/>
    <cellStyle name="20% - Accent4 2 3 2 2 3 3" xfId="8613"/>
    <cellStyle name="20% - Accent4 2 3 2 2 3 3 2" xfId="8614"/>
    <cellStyle name="20% - Accent4 2 3 2 2 3 4" xfId="8615"/>
    <cellStyle name="20% - Accent4 2 3 2 2 3 5" xfId="8616"/>
    <cellStyle name="20% - Accent4 2 3 2 2 3 6" xfId="8617"/>
    <cellStyle name="20% - Accent4 2 3 2 2 3 7" xfId="8618"/>
    <cellStyle name="20% - Accent4 2 3 2 2 4" xfId="8619"/>
    <cellStyle name="20% - Accent4 2 3 2 2 4 2" xfId="8620"/>
    <cellStyle name="20% - Accent4 2 3 2 2 4 2 2" xfId="8621"/>
    <cellStyle name="20% - Accent4 2 3 2 2 4 3" xfId="8622"/>
    <cellStyle name="20% - Accent4 2 3 2 2 4 3 2" xfId="8623"/>
    <cellStyle name="20% - Accent4 2 3 2 2 4 4" xfId="8624"/>
    <cellStyle name="20% - Accent4 2 3 2 2 4 5" xfId="8625"/>
    <cellStyle name="20% - Accent4 2 3 2 2 4 6" xfId="8626"/>
    <cellStyle name="20% - Accent4 2 3 2 2 4 7" xfId="8627"/>
    <cellStyle name="20% - Accent4 2 3 2 2 5" xfId="8628"/>
    <cellStyle name="20% - Accent4 2 3 2 2 5 2" xfId="8629"/>
    <cellStyle name="20% - Accent4 2 3 2 2 6" xfId="8630"/>
    <cellStyle name="20% - Accent4 2 3 2 2 6 2" xfId="8631"/>
    <cellStyle name="20% - Accent4 2 3 2 2 7" xfId="8632"/>
    <cellStyle name="20% - Accent4 2 3 2 2 8" xfId="8633"/>
    <cellStyle name="20% - Accent4 2 3 2 2 9" xfId="8634"/>
    <cellStyle name="20% - Accent4 2 3 2 3" xfId="8635"/>
    <cellStyle name="20% - Accent4 2 3 2 3 2" xfId="8636"/>
    <cellStyle name="20% - Accent4 2 3 2 3 2 2" xfId="8637"/>
    <cellStyle name="20% - Accent4 2 3 2 3 3" xfId="8638"/>
    <cellStyle name="20% - Accent4 2 3 2 3 3 2" xfId="8639"/>
    <cellStyle name="20% - Accent4 2 3 2 3 4" xfId="8640"/>
    <cellStyle name="20% - Accent4 2 3 2 3 5" xfId="8641"/>
    <cellStyle name="20% - Accent4 2 3 2 3 6" xfId="8642"/>
    <cellStyle name="20% - Accent4 2 3 2 3 7" xfId="8643"/>
    <cellStyle name="20% - Accent4 2 3 2 4" xfId="8644"/>
    <cellStyle name="20% - Accent4 2 3 2 4 2" xfId="8645"/>
    <cellStyle name="20% - Accent4 2 3 2 4 2 2" xfId="8646"/>
    <cellStyle name="20% - Accent4 2 3 2 4 3" xfId="8647"/>
    <cellStyle name="20% - Accent4 2 3 2 4 3 2" xfId="8648"/>
    <cellStyle name="20% - Accent4 2 3 2 4 4" xfId="8649"/>
    <cellStyle name="20% - Accent4 2 3 2 4 5" xfId="8650"/>
    <cellStyle name="20% - Accent4 2 3 2 4 6" xfId="8651"/>
    <cellStyle name="20% - Accent4 2 3 2 4 7" xfId="8652"/>
    <cellStyle name="20% - Accent4 2 3 2 5" xfId="8653"/>
    <cellStyle name="20% - Accent4 2 3 2 5 2" xfId="8654"/>
    <cellStyle name="20% - Accent4 2 3 2 5 2 2" xfId="8655"/>
    <cellStyle name="20% - Accent4 2 3 2 5 3" xfId="8656"/>
    <cellStyle name="20% - Accent4 2 3 2 5 3 2" xfId="8657"/>
    <cellStyle name="20% - Accent4 2 3 2 5 4" xfId="8658"/>
    <cellStyle name="20% - Accent4 2 3 2 5 5" xfId="8659"/>
    <cellStyle name="20% - Accent4 2 3 2 5 6" xfId="8660"/>
    <cellStyle name="20% - Accent4 2 3 2 5 7" xfId="8661"/>
    <cellStyle name="20% - Accent4 2 3 2 6" xfId="8662"/>
    <cellStyle name="20% - Accent4 2 3 2 6 2" xfId="8663"/>
    <cellStyle name="20% - Accent4 2 3 2 7" xfId="8664"/>
    <cellStyle name="20% - Accent4 2 3 2 7 2" xfId="8665"/>
    <cellStyle name="20% - Accent4 2 3 2 8" xfId="8666"/>
    <cellStyle name="20% - Accent4 2 3 2 9" xfId="8667"/>
    <cellStyle name="20% - Accent4 2 3 3" xfId="8668"/>
    <cellStyle name="20% - Accent4 2 3 3 10" xfId="8669"/>
    <cellStyle name="20% - Accent4 2 3 3 11" xfId="8670"/>
    <cellStyle name="20% - Accent4 2 3 3 2" xfId="8671"/>
    <cellStyle name="20% - Accent4 2 3 3 2 10" xfId="8672"/>
    <cellStyle name="20% - Accent4 2 3 3 2 2" xfId="8673"/>
    <cellStyle name="20% - Accent4 2 3 3 2 2 2" xfId="8674"/>
    <cellStyle name="20% - Accent4 2 3 3 2 2 2 2" xfId="8675"/>
    <cellStyle name="20% - Accent4 2 3 3 2 2 3" xfId="8676"/>
    <cellStyle name="20% - Accent4 2 3 3 2 2 3 2" xfId="8677"/>
    <cellStyle name="20% - Accent4 2 3 3 2 2 4" xfId="8678"/>
    <cellStyle name="20% - Accent4 2 3 3 2 2 5" xfId="8679"/>
    <cellStyle name="20% - Accent4 2 3 3 2 2 6" xfId="8680"/>
    <cellStyle name="20% - Accent4 2 3 3 2 2 7" xfId="8681"/>
    <cellStyle name="20% - Accent4 2 3 3 2 3" xfId="8682"/>
    <cellStyle name="20% - Accent4 2 3 3 2 3 2" xfId="8683"/>
    <cellStyle name="20% - Accent4 2 3 3 2 3 2 2" xfId="8684"/>
    <cellStyle name="20% - Accent4 2 3 3 2 3 3" xfId="8685"/>
    <cellStyle name="20% - Accent4 2 3 3 2 3 3 2" xfId="8686"/>
    <cellStyle name="20% - Accent4 2 3 3 2 3 4" xfId="8687"/>
    <cellStyle name="20% - Accent4 2 3 3 2 3 5" xfId="8688"/>
    <cellStyle name="20% - Accent4 2 3 3 2 3 6" xfId="8689"/>
    <cellStyle name="20% - Accent4 2 3 3 2 3 7" xfId="8690"/>
    <cellStyle name="20% - Accent4 2 3 3 2 4" xfId="8691"/>
    <cellStyle name="20% - Accent4 2 3 3 2 4 2" xfId="8692"/>
    <cellStyle name="20% - Accent4 2 3 3 2 4 2 2" xfId="8693"/>
    <cellStyle name="20% - Accent4 2 3 3 2 4 3" xfId="8694"/>
    <cellStyle name="20% - Accent4 2 3 3 2 4 3 2" xfId="8695"/>
    <cellStyle name="20% - Accent4 2 3 3 2 4 4" xfId="8696"/>
    <cellStyle name="20% - Accent4 2 3 3 2 4 5" xfId="8697"/>
    <cellStyle name="20% - Accent4 2 3 3 2 4 6" xfId="8698"/>
    <cellStyle name="20% - Accent4 2 3 3 2 4 7" xfId="8699"/>
    <cellStyle name="20% - Accent4 2 3 3 2 5" xfId="8700"/>
    <cellStyle name="20% - Accent4 2 3 3 2 5 2" xfId="8701"/>
    <cellStyle name="20% - Accent4 2 3 3 2 6" xfId="8702"/>
    <cellStyle name="20% - Accent4 2 3 3 2 6 2" xfId="8703"/>
    <cellStyle name="20% - Accent4 2 3 3 2 7" xfId="8704"/>
    <cellStyle name="20% - Accent4 2 3 3 2 8" xfId="8705"/>
    <cellStyle name="20% - Accent4 2 3 3 2 9" xfId="8706"/>
    <cellStyle name="20% - Accent4 2 3 3 3" xfId="8707"/>
    <cellStyle name="20% - Accent4 2 3 3 3 2" xfId="8708"/>
    <cellStyle name="20% - Accent4 2 3 3 3 2 2" xfId="8709"/>
    <cellStyle name="20% - Accent4 2 3 3 3 3" xfId="8710"/>
    <cellStyle name="20% - Accent4 2 3 3 3 3 2" xfId="8711"/>
    <cellStyle name="20% - Accent4 2 3 3 3 4" xfId="8712"/>
    <cellStyle name="20% - Accent4 2 3 3 3 5" xfId="8713"/>
    <cellStyle name="20% - Accent4 2 3 3 3 6" xfId="8714"/>
    <cellStyle name="20% - Accent4 2 3 3 3 7" xfId="8715"/>
    <cellStyle name="20% - Accent4 2 3 3 4" xfId="8716"/>
    <cellStyle name="20% - Accent4 2 3 3 4 2" xfId="8717"/>
    <cellStyle name="20% - Accent4 2 3 3 4 2 2" xfId="8718"/>
    <cellStyle name="20% - Accent4 2 3 3 4 3" xfId="8719"/>
    <cellStyle name="20% - Accent4 2 3 3 4 3 2" xfId="8720"/>
    <cellStyle name="20% - Accent4 2 3 3 4 4" xfId="8721"/>
    <cellStyle name="20% - Accent4 2 3 3 4 5" xfId="8722"/>
    <cellStyle name="20% - Accent4 2 3 3 4 6" xfId="8723"/>
    <cellStyle name="20% - Accent4 2 3 3 4 7" xfId="8724"/>
    <cellStyle name="20% - Accent4 2 3 3 5" xfId="8725"/>
    <cellStyle name="20% - Accent4 2 3 3 5 2" xfId="8726"/>
    <cellStyle name="20% - Accent4 2 3 3 5 2 2" xfId="8727"/>
    <cellStyle name="20% - Accent4 2 3 3 5 3" xfId="8728"/>
    <cellStyle name="20% - Accent4 2 3 3 5 3 2" xfId="8729"/>
    <cellStyle name="20% - Accent4 2 3 3 5 4" xfId="8730"/>
    <cellStyle name="20% - Accent4 2 3 3 5 5" xfId="8731"/>
    <cellStyle name="20% - Accent4 2 3 3 5 6" xfId="8732"/>
    <cellStyle name="20% - Accent4 2 3 3 5 7" xfId="8733"/>
    <cellStyle name="20% - Accent4 2 3 3 6" xfId="8734"/>
    <cellStyle name="20% - Accent4 2 3 3 6 2" xfId="8735"/>
    <cellStyle name="20% - Accent4 2 3 3 7" xfId="8736"/>
    <cellStyle name="20% - Accent4 2 3 3 7 2" xfId="8737"/>
    <cellStyle name="20% - Accent4 2 3 3 8" xfId="8738"/>
    <cellStyle name="20% - Accent4 2 3 3 9" xfId="8739"/>
    <cellStyle name="20% - Accent4 2 3 4" xfId="8740"/>
    <cellStyle name="20% - Accent4 2 3 4 10" xfId="8741"/>
    <cellStyle name="20% - Accent4 2 3 4 2" xfId="8742"/>
    <cellStyle name="20% - Accent4 2 3 4 2 2" xfId="8743"/>
    <cellStyle name="20% - Accent4 2 3 4 2 2 2" xfId="8744"/>
    <cellStyle name="20% - Accent4 2 3 4 2 3" xfId="8745"/>
    <cellStyle name="20% - Accent4 2 3 4 2 3 2" xfId="8746"/>
    <cellStyle name="20% - Accent4 2 3 4 2 4" xfId="8747"/>
    <cellStyle name="20% - Accent4 2 3 4 2 5" xfId="8748"/>
    <cellStyle name="20% - Accent4 2 3 4 2 6" xfId="8749"/>
    <cellStyle name="20% - Accent4 2 3 4 2 7" xfId="8750"/>
    <cellStyle name="20% - Accent4 2 3 4 3" xfId="8751"/>
    <cellStyle name="20% - Accent4 2 3 4 3 2" xfId="8752"/>
    <cellStyle name="20% - Accent4 2 3 4 3 2 2" xfId="8753"/>
    <cellStyle name="20% - Accent4 2 3 4 3 3" xfId="8754"/>
    <cellStyle name="20% - Accent4 2 3 4 3 3 2" xfId="8755"/>
    <cellStyle name="20% - Accent4 2 3 4 3 4" xfId="8756"/>
    <cellStyle name="20% - Accent4 2 3 4 3 5" xfId="8757"/>
    <cellStyle name="20% - Accent4 2 3 4 3 6" xfId="8758"/>
    <cellStyle name="20% - Accent4 2 3 4 3 7" xfId="8759"/>
    <cellStyle name="20% - Accent4 2 3 4 4" xfId="8760"/>
    <cellStyle name="20% - Accent4 2 3 4 4 2" xfId="8761"/>
    <cellStyle name="20% - Accent4 2 3 4 4 2 2" xfId="8762"/>
    <cellStyle name="20% - Accent4 2 3 4 4 3" xfId="8763"/>
    <cellStyle name="20% - Accent4 2 3 4 4 3 2" xfId="8764"/>
    <cellStyle name="20% - Accent4 2 3 4 4 4" xfId="8765"/>
    <cellStyle name="20% - Accent4 2 3 4 4 5" xfId="8766"/>
    <cellStyle name="20% - Accent4 2 3 4 4 6" xfId="8767"/>
    <cellStyle name="20% - Accent4 2 3 4 4 7" xfId="8768"/>
    <cellStyle name="20% - Accent4 2 3 4 5" xfId="8769"/>
    <cellStyle name="20% - Accent4 2 3 4 5 2" xfId="8770"/>
    <cellStyle name="20% - Accent4 2 3 4 6" xfId="8771"/>
    <cellStyle name="20% - Accent4 2 3 4 6 2" xfId="8772"/>
    <cellStyle name="20% - Accent4 2 3 4 7" xfId="8773"/>
    <cellStyle name="20% - Accent4 2 3 4 8" xfId="8774"/>
    <cellStyle name="20% - Accent4 2 3 4 9" xfId="8775"/>
    <cellStyle name="20% - Accent4 2 3 5" xfId="8776"/>
    <cellStyle name="20% - Accent4 2 3 5 2" xfId="8777"/>
    <cellStyle name="20% - Accent4 2 3 5 2 2" xfId="8778"/>
    <cellStyle name="20% - Accent4 2 3 5 3" xfId="8779"/>
    <cellStyle name="20% - Accent4 2 3 5 3 2" xfId="8780"/>
    <cellStyle name="20% - Accent4 2 3 5 4" xfId="8781"/>
    <cellStyle name="20% - Accent4 2 3 5 5" xfId="8782"/>
    <cellStyle name="20% - Accent4 2 3 5 6" xfId="8783"/>
    <cellStyle name="20% - Accent4 2 3 5 7" xfId="8784"/>
    <cellStyle name="20% - Accent4 2 3 6" xfId="8785"/>
    <cellStyle name="20% - Accent4 2 3 6 2" xfId="8786"/>
    <cellStyle name="20% - Accent4 2 3 6 2 2" xfId="8787"/>
    <cellStyle name="20% - Accent4 2 3 6 3" xfId="8788"/>
    <cellStyle name="20% - Accent4 2 3 6 3 2" xfId="8789"/>
    <cellStyle name="20% - Accent4 2 3 6 4" xfId="8790"/>
    <cellStyle name="20% - Accent4 2 3 6 5" xfId="8791"/>
    <cellStyle name="20% - Accent4 2 3 6 6" xfId="8792"/>
    <cellStyle name="20% - Accent4 2 3 6 7" xfId="8793"/>
    <cellStyle name="20% - Accent4 2 3 7" xfId="8794"/>
    <cellStyle name="20% - Accent4 2 3 7 2" xfId="8795"/>
    <cellStyle name="20% - Accent4 2 3 7 2 2" xfId="8796"/>
    <cellStyle name="20% - Accent4 2 3 7 3" xfId="8797"/>
    <cellStyle name="20% - Accent4 2 3 7 3 2" xfId="8798"/>
    <cellStyle name="20% - Accent4 2 3 7 4" xfId="8799"/>
    <cellStyle name="20% - Accent4 2 3 7 5" xfId="8800"/>
    <cellStyle name="20% - Accent4 2 3 7 6" xfId="8801"/>
    <cellStyle name="20% - Accent4 2 3 7 7" xfId="8802"/>
    <cellStyle name="20% - Accent4 2 3 8" xfId="8803"/>
    <cellStyle name="20% - Accent4 2 3 8 2" xfId="8804"/>
    <cellStyle name="20% - Accent4 2 3 9" xfId="8805"/>
    <cellStyle name="20% - Accent4 2 3 9 2" xfId="8806"/>
    <cellStyle name="20% - Accent4 2 4" xfId="8807"/>
    <cellStyle name="20% - Accent4 2 4 10" xfId="8808"/>
    <cellStyle name="20% - Accent4 2 4 11" xfId="8809"/>
    <cellStyle name="20% - Accent4 2 4 12" xfId="8810"/>
    <cellStyle name="20% - Accent4 2 4 13" xfId="8811"/>
    <cellStyle name="20% - Accent4 2 4 2" xfId="8812"/>
    <cellStyle name="20% - Accent4 2 4 2 10" xfId="8813"/>
    <cellStyle name="20% - Accent4 2 4 2 11" xfId="8814"/>
    <cellStyle name="20% - Accent4 2 4 2 2" xfId="8815"/>
    <cellStyle name="20% - Accent4 2 4 2 2 10" xfId="8816"/>
    <cellStyle name="20% - Accent4 2 4 2 2 2" xfId="8817"/>
    <cellStyle name="20% - Accent4 2 4 2 2 2 2" xfId="8818"/>
    <cellStyle name="20% - Accent4 2 4 2 2 2 2 2" xfId="8819"/>
    <cellStyle name="20% - Accent4 2 4 2 2 2 3" xfId="8820"/>
    <cellStyle name="20% - Accent4 2 4 2 2 2 3 2" xfId="8821"/>
    <cellStyle name="20% - Accent4 2 4 2 2 2 4" xfId="8822"/>
    <cellStyle name="20% - Accent4 2 4 2 2 2 5" xfId="8823"/>
    <cellStyle name="20% - Accent4 2 4 2 2 2 6" xfId="8824"/>
    <cellStyle name="20% - Accent4 2 4 2 2 2 7" xfId="8825"/>
    <cellStyle name="20% - Accent4 2 4 2 2 3" xfId="8826"/>
    <cellStyle name="20% - Accent4 2 4 2 2 3 2" xfId="8827"/>
    <cellStyle name="20% - Accent4 2 4 2 2 3 2 2" xfId="8828"/>
    <cellStyle name="20% - Accent4 2 4 2 2 3 3" xfId="8829"/>
    <cellStyle name="20% - Accent4 2 4 2 2 3 3 2" xfId="8830"/>
    <cellStyle name="20% - Accent4 2 4 2 2 3 4" xfId="8831"/>
    <cellStyle name="20% - Accent4 2 4 2 2 3 5" xfId="8832"/>
    <cellStyle name="20% - Accent4 2 4 2 2 3 6" xfId="8833"/>
    <cellStyle name="20% - Accent4 2 4 2 2 3 7" xfId="8834"/>
    <cellStyle name="20% - Accent4 2 4 2 2 4" xfId="8835"/>
    <cellStyle name="20% - Accent4 2 4 2 2 4 2" xfId="8836"/>
    <cellStyle name="20% - Accent4 2 4 2 2 4 2 2" xfId="8837"/>
    <cellStyle name="20% - Accent4 2 4 2 2 4 3" xfId="8838"/>
    <cellStyle name="20% - Accent4 2 4 2 2 4 3 2" xfId="8839"/>
    <cellStyle name="20% - Accent4 2 4 2 2 4 4" xfId="8840"/>
    <cellStyle name="20% - Accent4 2 4 2 2 4 5" xfId="8841"/>
    <cellStyle name="20% - Accent4 2 4 2 2 4 6" xfId="8842"/>
    <cellStyle name="20% - Accent4 2 4 2 2 4 7" xfId="8843"/>
    <cellStyle name="20% - Accent4 2 4 2 2 5" xfId="8844"/>
    <cellStyle name="20% - Accent4 2 4 2 2 5 2" xfId="8845"/>
    <cellStyle name="20% - Accent4 2 4 2 2 6" xfId="8846"/>
    <cellStyle name="20% - Accent4 2 4 2 2 6 2" xfId="8847"/>
    <cellStyle name="20% - Accent4 2 4 2 2 7" xfId="8848"/>
    <cellStyle name="20% - Accent4 2 4 2 2 8" xfId="8849"/>
    <cellStyle name="20% - Accent4 2 4 2 2 9" xfId="8850"/>
    <cellStyle name="20% - Accent4 2 4 2 3" xfId="8851"/>
    <cellStyle name="20% - Accent4 2 4 2 3 2" xfId="8852"/>
    <cellStyle name="20% - Accent4 2 4 2 3 2 2" xfId="8853"/>
    <cellStyle name="20% - Accent4 2 4 2 3 3" xfId="8854"/>
    <cellStyle name="20% - Accent4 2 4 2 3 3 2" xfId="8855"/>
    <cellStyle name="20% - Accent4 2 4 2 3 4" xfId="8856"/>
    <cellStyle name="20% - Accent4 2 4 2 3 5" xfId="8857"/>
    <cellStyle name="20% - Accent4 2 4 2 3 6" xfId="8858"/>
    <cellStyle name="20% - Accent4 2 4 2 3 7" xfId="8859"/>
    <cellStyle name="20% - Accent4 2 4 2 4" xfId="8860"/>
    <cellStyle name="20% - Accent4 2 4 2 4 2" xfId="8861"/>
    <cellStyle name="20% - Accent4 2 4 2 4 2 2" xfId="8862"/>
    <cellStyle name="20% - Accent4 2 4 2 4 3" xfId="8863"/>
    <cellStyle name="20% - Accent4 2 4 2 4 3 2" xfId="8864"/>
    <cellStyle name="20% - Accent4 2 4 2 4 4" xfId="8865"/>
    <cellStyle name="20% - Accent4 2 4 2 4 5" xfId="8866"/>
    <cellStyle name="20% - Accent4 2 4 2 4 6" xfId="8867"/>
    <cellStyle name="20% - Accent4 2 4 2 4 7" xfId="8868"/>
    <cellStyle name="20% - Accent4 2 4 2 5" xfId="8869"/>
    <cellStyle name="20% - Accent4 2 4 2 5 2" xfId="8870"/>
    <cellStyle name="20% - Accent4 2 4 2 5 2 2" xfId="8871"/>
    <cellStyle name="20% - Accent4 2 4 2 5 3" xfId="8872"/>
    <cellStyle name="20% - Accent4 2 4 2 5 3 2" xfId="8873"/>
    <cellStyle name="20% - Accent4 2 4 2 5 4" xfId="8874"/>
    <cellStyle name="20% - Accent4 2 4 2 5 5" xfId="8875"/>
    <cellStyle name="20% - Accent4 2 4 2 5 6" xfId="8876"/>
    <cellStyle name="20% - Accent4 2 4 2 5 7" xfId="8877"/>
    <cellStyle name="20% - Accent4 2 4 2 6" xfId="8878"/>
    <cellStyle name="20% - Accent4 2 4 2 6 2" xfId="8879"/>
    <cellStyle name="20% - Accent4 2 4 2 7" xfId="8880"/>
    <cellStyle name="20% - Accent4 2 4 2 7 2" xfId="8881"/>
    <cellStyle name="20% - Accent4 2 4 2 8" xfId="8882"/>
    <cellStyle name="20% - Accent4 2 4 2 9" xfId="8883"/>
    <cellStyle name="20% - Accent4 2 4 3" xfId="8884"/>
    <cellStyle name="20% - Accent4 2 4 3 10" xfId="8885"/>
    <cellStyle name="20% - Accent4 2 4 3 11" xfId="8886"/>
    <cellStyle name="20% - Accent4 2 4 3 2" xfId="8887"/>
    <cellStyle name="20% - Accent4 2 4 3 2 10" xfId="8888"/>
    <cellStyle name="20% - Accent4 2 4 3 2 2" xfId="8889"/>
    <cellStyle name="20% - Accent4 2 4 3 2 2 2" xfId="8890"/>
    <cellStyle name="20% - Accent4 2 4 3 2 2 2 2" xfId="8891"/>
    <cellStyle name="20% - Accent4 2 4 3 2 2 3" xfId="8892"/>
    <cellStyle name="20% - Accent4 2 4 3 2 2 3 2" xfId="8893"/>
    <cellStyle name="20% - Accent4 2 4 3 2 2 4" xfId="8894"/>
    <cellStyle name="20% - Accent4 2 4 3 2 2 5" xfId="8895"/>
    <cellStyle name="20% - Accent4 2 4 3 2 2 6" xfId="8896"/>
    <cellStyle name="20% - Accent4 2 4 3 2 2 7" xfId="8897"/>
    <cellStyle name="20% - Accent4 2 4 3 2 3" xfId="8898"/>
    <cellStyle name="20% - Accent4 2 4 3 2 3 2" xfId="8899"/>
    <cellStyle name="20% - Accent4 2 4 3 2 3 2 2" xfId="8900"/>
    <cellStyle name="20% - Accent4 2 4 3 2 3 3" xfId="8901"/>
    <cellStyle name="20% - Accent4 2 4 3 2 3 3 2" xfId="8902"/>
    <cellStyle name="20% - Accent4 2 4 3 2 3 4" xfId="8903"/>
    <cellStyle name="20% - Accent4 2 4 3 2 3 5" xfId="8904"/>
    <cellStyle name="20% - Accent4 2 4 3 2 3 6" xfId="8905"/>
    <cellStyle name="20% - Accent4 2 4 3 2 3 7" xfId="8906"/>
    <cellStyle name="20% - Accent4 2 4 3 2 4" xfId="8907"/>
    <cellStyle name="20% - Accent4 2 4 3 2 4 2" xfId="8908"/>
    <cellStyle name="20% - Accent4 2 4 3 2 4 2 2" xfId="8909"/>
    <cellStyle name="20% - Accent4 2 4 3 2 4 3" xfId="8910"/>
    <cellStyle name="20% - Accent4 2 4 3 2 4 3 2" xfId="8911"/>
    <cellStyle name="20% - Accent4 2 4 3 2 4 4" xfId="8912"/>
    <cellStyle name="20% - Accent4 2 4 3 2 4 5" xfId="8913"/>
    <cellStyle name="20% - Accent4 2 4 3 2 4 6" xfId="8914"/>
    <cellStyle name="20% - Accent4 2 4 3 2 4 7" xfId="8915"/>
    <cellStyle name="20% - Accent4 2 4 3 2 5" xfId="8916"/>
    <cellStyle name="20% - Accent4 2 4 3 2 5 2" xfId="8917"/>
    <cellStyle name="20% - Accent4 2 4 3 2 6" xfId="8918"/>
    <cellStyle name="20% - Accent4 2 4 3 2 6 2" xfId="8919"/>
    <cellStyle name="20% - Accent4 2 4 3 2 7" xfId="8920"/>
    <cellStyle name="20% - Accent4 2 4 3 2 8" xfId="8921"/>
    <cellStyle name="20% - Accent4 2 4 3 2 9" xfId="8922"/>
    <cellStyle name="20% - Accent4 2 4 3 3" xfId="8923"/>
    <cellStyle name="20% - Accent4 2 4 3 3 2" xfId="8924"/>
    <cellStyle name="20% - Accent4 2 4 3 3 2 2" xfId="8925"/>
    <cellStyle name="20% - Accent4 2 4 3 3 3" xfId="8926"/>
    <cellStyle name="20% - Accent4 2 4 3 3 3 2" xfId="8927"/>
    <cellStyle name="20% - Accent4 2 4 3 3 4" xfId="8928"/>
    <cellStyle name="20% - Accent4 2 4 3 3 5" xfId="8929"/>
    <cellStyle name="20% - Accent4 2 4 3 3 6" xfId="8930"/>
    <cellStyle name="20% - Accent4 2 4 3 3 7" xfId="8931"/>
    <cellStyle name="20% - Accent4 2 4 3 4" xfId="8932"/>
    <cellStyle name="20% - Accent4 2 4 3 4 2" xfId="8933"/>
    <cellStyle name="20% - Accent4 2 4 3 4 2 2" xfId="8934"/>
    <cellStyle name="20% - Accent4 2 4 3 4 3" xfId="8935"/>
    <cellStyle name="20% - Accent4 2 4 3 4 3 2" xfId="8936"/>
    <cellStyle name="20% - Accent4 2 4 3 4 4" xfId="8937"/>
    <cellStyle name="20% - Accent4 2 4 3 4 5" xfId="8938"/>
    <cellStyle name="20% - Accent4 2 4 3 4 6" xfId="8939"/>
    <cellStyle name="20% - Accent4 2 4 3 4 7" xfId="8940"/>
    <cellStyle name="20% - Accent4 2 4 3 5" xfId="8941"/>
    <cellStyle name="20% - Accent4 2 4 3 5 2" xfId="8942"/>
    <cellStyle name="20% - Accent4 2 4 3 5 2 2" xfId="8943"/>
    <cellStyle name="20% - Accent4 2 4 3 5 3" xfId="8944"/>
    <cellStyle name="20% - Accent4 2 4 3 5 3 2" xfId="8945"/>
    <cellStyle name="20% - Accent4 2 4 3 5 4" xfId="8946"/>
    <cellStyle name="20% - Accent4 2 4 3 5 5" xfId="8947"/>
    <cellStyle name="20% - Accent4 2 4 3 5 6" xfId="8948"/>
    <cellStyle name="20% - Accent4 2 4 3 5 7" xfId="8949"/>
    <cellStyle name="20% - Accent4 2 4 3 6" xfId="8950"/>
    <cellStyle name="20% - Accent4 2 4 3 6 2" xfId="8951"/>
    <cellStyle name="20% - Accent4 2 4 3 7" xfId="8952"/>
    <cellStyle name="20% - Accent4 2 4 3 7 2" xfId="8953"/>
    <cellStyle name="20% - Accent4 2 4 3 8" xfId="8954"/>
    <cellStyle name="20% - Accent4 2 4 3 9" xfId="8955"/>
    <cellStyle name="20% - Accent4 2 4 4" xfId="8956"/>
    <cellStyle name="20% - Accent4 2 4 4 10" xfId="8957"/>
    <cellStyle name="20% - Accent4 2 4 4 2" xfId="8958"/>
    <cellStyle name="20% - Accent4 2 4 4 2 2" xfId="8959"/>
    <cellStyle name="20% - Accent4 2 4 4 2 2 2" xfId="8960"/>
    <cellStyle name="20% - Accent4 2 4 4 2 3" xfId="8961"/>
    <cellStyle name="20% - Accent4 2 4 4 2 3 2" xfId="8962"/>
    <cellStyle name="20% - Accent4 2 4 4 2 4" xfId="8963"/>
    <cellStyle name="20% - Accent4 2 4 4 2 5" xfId="8964"/>
    <cellStyle name="20% - Accent4 2 4 4 2 6" xfId="8965"/>
    <cellStyle name="20% - Accent4 2 4 4 2 7" xfId="8966"/>
    <cellStyle name="20% - Accent4 2 4 4 3" xfId="8967"/>
    <cellStyle name="20% - Accent4 2 4 4 3 2" xfId="8968"/>
    <cellStyle name="20% - Accent4 2 4 4 3 2 2" xfId="8969"/>
    <cellStyle name="20% - Accent4 2 4 4 3 3" xfId="8970"/>
    <cellStyle name="20% - Accent4 2 4 4 3 3 2" xfId="8971"/>
    <cellStyle name="20% - Accent4 2 4 4 3 4" xfId="8972"/>
    <cellStyle name="20% - Accent4 2 4 4 3 5" xfId="8973"/>
    <cellStyle name="20% - Accent4 2 4 4 3 6" xfId="8974"/>
    <cellStyle name="20% - Accent4 2 4 4 3 7" xfId="8975"/>
    <cellStyle name="20% - Accent4 2 4 4 4" xfId="8976"/>
    <cellStyle name="20% - Accent4 2 4 4 4 2" xfId="8977"/>
    <cellStyle name="20% - Accent4 2 4 4 4 2 2" xfId="8978"/>
    <cellStyle name="20% - Accent4 2 4 4 4 3" xfId="8979"/>
    <cellStyle name="20% - Accent4 2 4 4 4 3 2" xfId="8980"/>
    <cellStyle name="20% - Accent4 2 4 4 4 4" xfId="8981"/>
    <cellStyle name="20% - Accent4 2 4 4 4 5" xfId="8982"/>
    <cellStyle name="20% - Accent4 2 4 4 4 6" xfId="8983"/>
    <cellStyle name="20% - Accent4 2 4 4 4 7" xfId="8984"/>
    <cellStyle name="20% - Accent4 2 4 4 5" xfId="8985"/>
    <cellStyle name="20% - Accent4 2 4 4 5 2" xfId="8986"/>
    <cellStyle name="20% - Accent4 2 4 4 6" xfId="8987"/>
    <cellStyle name="20% - Accent4 2 4 4 6 2" xfId="8988"/>
    <cellStyle name="20% - Accent4 2 4 4 7" xfId="8989"/>
    <cellStyle name="20% - Accent4 2 4 4 8" xfId="8990"/>
    <cellStyle name="20% - Accent4 2 4 4 9" xfId="8991"/>
    <cellStyle name="20% - Accent4 2 4 5" xfId="8992"/>
    <cellStyle name="20% - Accent4 2 4 5 2" xfId="8993"/>
    <cellStyle name="20% - Accent4 2 4 5 2 2" xfId="8994"/>
    <cellStyle name="20% - Accent4 2 4 5 3" xfId="8995"/>
    <cellStyle name="20% - Accent4 2 4 5 3 2" xfId="8996"/>
    <cellStyle name="20% - Accent4 2 4 5 4" xfId="8997"/>
    <cellStyle name="20% - Accent4 2 4 5 5" xfId="8998"/>
    <cellStyle name="20% - Accent4 2 4 5 6" xfId="8999"/>
    <cellStyle name="20% - Accent4 2 4 5 7" xfId="9000"/>
    <cellStyle name="20% - Accent4 2 4 6" xfId="9001"/>
    <cellStyle name="20% - Accent4 2 4 6 2" xfId="9002"/>
    <cellStyle name="20% - Accent4 2 4 6 2 2" xfId="9003"/>
    <cellStyle name="20% - Accent4 2 4 6 3" xfId="9004"/>
    <cellStyle name="20% - Accent4 2 4 6 3 2" xfId="9005"/>
    <cellStyle name="20% - Accent4 2 4 6 4" xfId="9006"/>
    <cellStyle name="20% - Accent4 2 4 6 5" xfId="9007"/>
    <cellStyle name="20% - Accent4 2 4 6 6" xfId="9008"/>
    <cellStyle name="20% - Accent4 2 4 6 7" xfId="9009"/>
    <cellStyle name="20% - Accent4 2 4 7" xfId="9010"/>
    <cellStyle name="20% - Accent4 2 4 7 2" xfId="9011"/>
    <cellStyle name="20% - Accent4 2 4 7 2 2" xfId="9012"/>
    <cellStyle name="20% - Accent4 2 4 7 3" xfId="9013"/>
    <cellStyle name="20% - Accent4 2 4 7 3 2" xfId="9014"/>
    <cellStyle name="20% - Accent4 2 4 7 4" xfId="9015"/>
    <cellStyle name="20% - Accent4 2 4 7 5" xfId="9016"/>
    <cellStyle name="20% - Accent4 2 4 7 6" xfId="9017"/>
    <cellStyle name="20% - Accent4 2 4 7 7" xfId="9018"/>
    <cellStyle name="20% - Accent4 2 4 8" xfId="9019"/>
    <cellStyle name="20% - Accent4 2 4 8 2" xfId="9020"/>
    <cellStyle name="20% - Accent4 2 4 9" xfId="9021"/>
    <cellStyle name="20% - Accent4 2 4 9 2" xfId="9022"/>
    <cellStyle name="20% - Accent4 2 5" xfId="9023"/>
    <cellStyle name="20% - Accent4 2 5 10" xfId="9024"/>
    <cellStyle name="20% - Accent4 2 5 11" xfId="9025"/>
    <cellStyle name="20% - Accent4 2 5 12" xfId="9026"/>
    <cellStyle name="20% - Accent4 2 5 13" xfId="9027"/>
    <cellStyle name="20% - Accent4 2 5 2" xfId="9028"/>
    <cellStyle name="20% - Accent4 2 5 2 10" xfId="9029"/>
    <cellStyle name="20% - Accent4 2 5 2 11" xfId="9030"/>
    <cellStyle name="20% - Accent4 2 5 2 2" xfId="9031"/>
    <cellStyle name="20% - Accent4 2 5 2 2 10" xfId="9032"/>
    <cellStyle name="20% - Accent4 2 5 2 2 2" xfId="9033"/>
    <cellStyle name="20% - Accent4 2 5 2 2 2 2" xfId="9034"/>
    <cellStyle name="20% - Accent4 2 5 2 2 2 2 2" xfId="9035"/>
    <cellStyle name="20% - Accent4 2 5 2 2 2 3" xfId="9036"/>
    <cellStyle name="20% - Accent4 2 5 2 2 2 3 2" xfId="9037"/>
    <cellStyle name="20% - Accent4 2 5 2 2 2 4" xfId="9038"/>
    <cellStyle name="20% - Accent4 2 5 2 2 2 5" xfId="9039"/>
    <cellStyle name="20% - Accent4 2 5 2 2 2 6" xfId="9040"/>
    <cellStyle name="20% - Accent4 2 5 2 2 2 7" xfId="9041"/>
    <cellStyle name="20% - Accent4 2 5 2 2 3" xfId="9042"/>
    <cellStyle name="20% - Accent4 2 5 2 2 3 2" xfId="9043"/>
    <cellStyle name="20% - Accent4 2 5 2 2 3 2 2" xfId="9044"/>
    <cellStyle name="20% - Accent4 2 5 2 2 3 3" xfId="9045"/>
    <cellStyle name="20% - Accent4 2 5 2 2 3 3 2" xfId="9046"/>
    <cellStyle name="20% - Accent4 2 5 2 2 3 4" xfId="9047"/>
    <cellStyle name="20% - Accent4 2 5 2 2 3 5" xfId="9048"/>
    <cellStyle name="20% - Accent4 2 5 2 2 3 6" xfId="9049"/>
    <cellStyle name="20% - Accent4 2 5 2 2 3 7" xfId="9050"/>
    <cellStyle name="20% - Accent4 2 5 2 2 4" xfId="9051"/>
    <cellStyle name="20% - Accent4 2 5 2 2 4 2" xfId="9052"/>
    <cellStyle name="20% - Accent4 2 5 2 2 4 2 2" xfId="9053"/>
    <cellStyle name="20% - Accent4 2 5 2 2 4 3" xfId="9054"/>
    <cellStyle name="20% - Accent4 2 5 2 2 4 3 2" xfId="9055"/>
    <cellStyle name="20% - Accent4 2 5 2 2 4 4" xfId="9056"/>
    <cellStyle name="20% - Accent4 2 5 2 2 4 5" xfId="9057"/>
    <cellStyle name="20% - Accent4 2 5 2 2 4 6" xfId="9058"/>
    <cellStyle name="20% - Accent4 2 5 2 2 4 7" xfId="9059"/>
    <cellStyle name="20% - Accent4 2 5 2 2 5" xfId="9060"/>
    <cellStyle name="20% - Accent4 2 5 2 2 5 2" xfId="9061"/>
    <cellStyle name="20% - Accent4 2 5 2 2 6" xfId="9062"/>
    <cellStyle name="20% - Accent4 2 5 2 2 6 2" xfId="9063"/>
    <cellStyle name="20% - Accent4 2 5 2 2 7" xfId="9064"/>
    <cellStyle name="20% - Accent4 2 5 2 2 8" xfId="9065"/>
    <cellStyle name="20% - Accent4 2 5 2 2 9" xfId="9066"/>
    <cellStyle name="20% - Accent4 2 5 2 3" xfId="9067"/>
    <cellStyle name="20% - Accent4 2 5 2 3 2" xfId="9068"/>
    <cellStyle name="20% - Accent4 2 5 2 3 2 2" xfId="9069"/>
    <cellStyle name="20% - Accent4 2 5 2 3 3" xfId="9070"/>
    <cellStyle name="20% - Accent4 2 5 2 3 3 2" xfId="9071"/>
    <cellStyle name="20% - Accent4 2 5 2 3 4" xfId="9072"/>
    <cellStyle name="20% - Accent4 2 5 2 3 5" xfId="9073"/>
    <cellStyle name="20% - Accent4 2 5 2 3 6" xfId="9074"/>
    <cellStyle name="20% - Accent4 2 5 2 3 7" xfId="9075"/>
    <cellStyle name="20% - Accent4 2 5 2 4" xfId="9076"/>
    <cellStyle name="20% - Accent4 2 5 2 4 2" xfId="9077"/>
    <cellStyle name="20% - Accent4 2 5 2 4 2 2" xfId="9078"/>
    <cellStyle name="20% - Accent4 2 5 2 4 3" xfId="9079"/>
    <cellStyle name="20% - Accent4 2 5 2 4 3 2" xfId="9080"/>
    <cellStyle name="20% - Accent4 2 5 2 4 4" xfId="9081"/>
    <cellStyle name="20% - Accent4 2 5 2 4 5" xfId="9082"/>
    <cellStyle name="20% - Accent4 2 5 2 4 6" xfId="9083"/>
    <cellStyle name="20% - Accent4 2 5 2 4 7" xfId="9084"/>
    <cellStyle name="20% - Accent4 2 5 2 5" xfId="9085"/>
    <cellStyle name="20% - Accent4 2 5 2 5 2" xfId="9086"/>
    <cellStyle name="20% - Accent4 2 5 2 5 2 2" xfId="9087"/>
    <cellStyle name="20% - Accent4 2 5 2 5 3" xfId="9088"/>
    <cellStyle name="20% - Accent4 2 5 2 5 3 2" xfId="9089"/>
    <cellStyle name="20% - Accent4 2 5 2 5 4" xfId="9090"/>
    <cellStyle name="20% - Accent4 2 5 2 5 5" xfId="9091"/>
    <cellStyle name="20% - Accent4 2 5 2 5 6" xfId="9092"/>
    <cellStyle name="20% - Accent4 2 5 2 5 7" xfId="9093"/>
    <cellStyle name="20% - Accent4 2 5 2 6" xfId="9094"/>
    <cellStyle name="20% - Accent4 2 5 2 6 2" xfId="9095"/>
    <cellStyle name="20% - Accent4 2 5 2 7" xfId="9096"/>
    <cellStyle name="20% - Accent4 2 5 2 7 2" xfId="9097"/>
    <cellStyle name="20% - Accent4 2 5 2 8" xfId="9098"/>
    <cellStyle name="20% - Accent4 2 5 2 9" xfId="9099"/>
    <cellStyle name="20% - Accent4 2 5 3" xfId="9100"/>
    <cellStyle name="20% - Accent4 2 5 3 10" xfId="9101"/>
    <cellStyle name="20% - Accent4 2 5 3 11" xfId="9102"/>
    <cellStyle name="20% - Accent4 2 5 3 2" xfId="9103"/>
    <cellStyle name="20% - Accent4 2 5 3 2 10" xfId="9104"/>
    <cellStyle name="20% - Accent4 2 5 3 2 2" xfId="9105"/>
    <cellStyle name="20% - Accent4 2 5 3 2 2 2" xfId="9106"/>
    <cellStyle name="20% - Accent4 2 5 3 2 2 2 2" xfId="9107"/>
    <cellStyle name="20% - Accent4 2 5 3 2 2 3" xfId="9108"/>
    <cellStyle name="20% - Accent4 2 5 3 2 2 3 2" xfId="9109"/>
    <cellStyle name="20% - Accent4 2 5 3 2 2 4" xfId="9110"/>
    <cellStyle name="20% - Accent4 2 5 3 2 2 5" xfId="9111"/>
    <cellStyle name="20% - Accent4 2 5 3 2 2 6" xfId="9112"/>
    <cellStyle name="20% - Accent4 2 5 3 2 2 7" xfId="9113"/>
    <cellStyle name="20% - Accent4 2 5 3 2 3" xfId="9114"/>
    <cellStyle name="20% - Accent4 2 5 3 2 3 2" xfId="9115"/>
    <cellStyle name="20% - Accent4 2 5 3 2 3 2 2" xfId="9116"/>
    <cellStyle name="20% - Accent4 2 5 3 2 3 3" xfId="9117"/>
    <cellStyle name="20% - Accent4 2 5 3 2 3 3 2" xfId="9118"/>
    <cellStyle name="20% - Accent4 2 5 3 2 3 4" xfId="9119"/>
    <cellStyle name="20% - Accent4 2 5 3 2 3 5" xfId="9120"/>
    <cellStyle name="20% - Accent4 2 5 3 2 3 6" xfId="9121"/>
    <cellStyle name="20% - Accent4 2 5 3 2 3 7" xfId="9122"/>
    <cellStyle name="20% - Accent4 2 5 3 2 4" xfId="9123"/>
    <cellStyle name="20% - Accent4 2 5 3 2 4 2" xfId="9124"/>
    <cellStyle name="20% - Accent4 2 5 3 2 4 2 2" xfId="9125"/>
    <cellStyle name="20% - Accent4 2 5 3 2 4 3" xfId="9126"/>
    <cellStyle name="20% - Accent4 2 5 3 2 4 3 2" xfId="9127"/>
    <cellStyle name="20% - Accent4 2 5 3 2 4 4" xfId="9128"/>
    <cellStyle name="20% - Accent4 2 5 3 2 4 5" xfId="9129"/>
    <cellStyle name="20% - Accent4 2 5 3 2 4 6" xfId="9130"/>
    <cellStyle name="20% - Accent4 2 5 3 2 4 7" xfId="9131"/>
    <cellStyle name="20% - Accent4 2 5 3 2 5" xfId="9132"/>
    <cellStyle name="20% - Accent4 2 5 3 2 5 2" xfId="9133"/>
    <cellStyle name="20% - Accent4 2 5 3 2 6" xfId="9134"/>
    <cellStyle name="20% - Accent4 2 5 3 2 6 2" xfId="9135"/>
    <cellStyle name="20% - Accent4 2 5 3 2 7" xfId="9136"/>
    <cellStyle name="20% - Accent4 2 5 3 2 8" xfId="9137"/>
    <cellStyle name="20% - Accent4 2 5 3 2 9" xfId="9138"/>
    <cellStyle name="20% - Accent4 2 5 3 3" xfId="9139"/>
    <cellStyle name="20% - Accent4 2 5 3 3 2" xfId="9140"/>
    <cellStyle name="20% - Accent4 2 5 3 3 2 2" xfId="9141"/>
    <cellStyle name="20% - Accent4 2 5 3 3 3" xfId="9142"/>
    <cellStyle name="20% - Accent4 2 5 3 3 3 2" xfId="9143"/>
    <cellStyle name="20% - Accent4 2 5 3 3 4" xfId="9144"/>
    <cellStyle name="20% - Accent4 2 5 3 3 5" xfId="9145"/>
    <cellStyle name="20% - Accent4 2 5 3 3 6" xfId="9146"/>
    <cellStyle name="20% - Accent4 2 5 3 3 7" xfId="9147"/>
    <cellStyle name="20% - Accent4 2 5 3 4" xfId="9148"/>
    <cellStyle name="20% - Accent4 2 5 3 4 2" xfId="9149"/>
    <cellStyle name="20% - Accent4 2 5 3 4 2 2" xfId="9150"/>
    <cellStyle name="20% - Accent4 2 5 3 4 3" xfId="9151"/>
    <cellStyle name="20% - Accent4 2 5 3 4 3 2" xfId="9152"/>
    <cellStyle name="20% - Accent4 2 5 3 4 4" xfId="9153"/>
    <cellStyle name="20% - Accent4 2 5 3 4 5" xfId="9154"/>
    <cellStyle name="20% - Accent4 2 5 3 4 6" xfId="9155"/>
    <cellStyle name="20% - Accent4 2 5 3 4 7" xfId="9156"/>
    <cellStyle name="20% - Accent4 2 5 3 5" xfId="9157"/>
    <cellStyle name="20% - Accent4 2 5 3 5 2" xfId="9158"/>
    <cellStyle name="20% - Accent4 2 5 3 5 2 2" xfId="9159"/>
    <cellStyle name="20% - Accent4 2 5 3 5 3" xfId="9160"/>
    <cellStyle name="20% - Accent4 2 5 3 5 3 2" xfId="9161"/>
    <cellStyle name="20% - Accent4 2 5 3 5 4" xfId="9162"/>
    <cellStyle name="20% - Accent4 2 5 3 5 5" xfId="9163"/>
    <cellStyle name="20% - Accent4 2 5 3 5 6" xfId="9164"/>
    <cellStyle name="20% - Accent4 2 5 3 5 7" xfId="9165"/>
    <cellStyle name="20% - Accent4 2 5 3 6" xfId="9166"/>
    <cellStyle name="20% - Accent4 2 5 3 6 2" xfId="9167"/>
    <cellStyle name="20% - Accent4 2 5 3 7" xfId="9168"/>
    <cellStyle name="20% - Accent4 2 5 3 7 2" xfId="9169"/>
    <cellStyle name="20% - Accent4 2 5 3 8" xfId="9170"/>
    <cellStyle name="20% - Accent4 2 5 3 9" xfId="9171"/>
    <cellStyle name="20% - Accent4 2 5 4" xfId="9172"/>
    <cellStyle name="20% - Accent4 2 5 4 10" xfId="9173"/>
    <cellStyle name="20% - Accent4 2 5 4 2" xfId="9174"/>
    <cellStyle name="20% - Accent4 2 5 4 2 2" xfId="9175"/>
    <cellStyle name="20% - Accent4 2 5 4 2 2 2" xfId="9176"/>
    <cellStyle name="20% - Accent4 2 5 4 2 3" xfId="9177"/>
    <cellStyle name="20% - Accent4 2 5 4 2 3 2" xfId="9178"/>
    <cellStyle name="20% - Accent4 2 5 4 2 4" xfId="9179"/>
    <cellStyle name="20% - Accent4 2 5 4 2 5" xfId="9180"/>
    <cellStyle name="20% - Accent4 2 5 4 2 6" xfId="9181"/>
    <cellStyle name="20% - Accent4 2 5 4 2 7" xfId="9182"/>
    <cellStyle name="20% - Accent4 2 5 4 3" xfId="9183"/>
    <cellStyle name="20% - Accent4 2 5 4 3 2" xfId="9184"/>
    <cellStyle name="20% - Accent4 2 5 4 3 2 2" xfId="9185"/>
    <cellStyle name="20% - Accent4 2 5 4 3 3" xfId="9186"/>
    <cellStyle name="20% - Accent4 2 5 4 3 3 2" xfId="9187"/>
    <cellStyle name="20% - Accent4 2 5 4 3 4" xfId="9188"/>
    <cellStyle name="20% - Accent4 2 5 4 3 5" xfId="9189"/>
    <cellStyle name="20% - Accent4 2 5 4 3 6" xfId="9190"/>
    <cellStyle name="20% - Accent4 2 5 4 3 7" xfId="9191"/>
    <cellStyle name="20% - Accent4 2 5 4 4" xfId="9192"/>
    <cellStyle name="20% - Accent4 2 5 4 4 2" xfId="9193"/>
    <cellStyle name="20% - Accent4 2 5 4 4 2 2" xfId="9194"/>
    <cellStyle name="20% - Accent4 2 5 4 4 3" xfId="9195"/>
    <cellStyle name="20% - Accent4 2 5 4 4 3 2" xfId="9196"/>
    <cellStyle name="20% - Accent4 2 5 4 4 4" xfId="9197"/>
    <cellStyle name="20% - Accent4 2 5 4 4 5" xfId="9198"/>
    <cellStyle name="20% - Accent4 2 5 4 4 6" xfId="9199"/>
    <cellStyle name="20% - Accent4 2 5 4 4 7" xfId="9200"/>
    <cellStyle name="20% - Accent4 2 5 4 5" xfId="9201"/>
    <cellStyle name="20% - Accent4 2 5 4 5 2" xfId="9202"/>
    <cellStyle name="20% - Accent4 2 5 4 6" xfId="9203"/>
    <cellStyle name="20% - Accent4 2 5 4 6 2" xfId="9204"/>
    <cellStyle name="20% - Accent4 2 5 4 7" xfId="9205"/>
    <cellStyle name="20% - Accent4 2 5 4 8" xfId="9206"/>
    <cellStyle name="20% - Accent4 2 5 4 9" xfId="9207"/>
    <cellStyle name="20% - Accent4 2 5 5" xfId="9208"/>
    <cellStyle name="20% - Accent4 2 5 5 2" xfId="9209"/>
    <cellStyle name="20% - Accent4 2 5 5 2 2" xfId="9210"/>
    <cellStyle name="20% - Accent4 2 5 5 3" xfId="9211"/>
    <cellStyle name="20% - Accent4 2 5 5 3 2" xfId="9212"/>
    <cellStyle name="20% - Accent4 2 5 5 4" xfId="9213"/>
    <cellStyle name="20% - Accent4 2 5 5 5" xfId="9214"/>
    <cellStyle name="20% - Accent4 2 5 5 6" xfId="9215"/>
    <cellStyle name="20% - Accent4 2 5 5 7" xfId="9216"/>
    <cellStyle name="20% - Accent4 2 5 6" xfId="9217"/>
    <cellStyle name="20% - Accent4 2 5 6 2" xfId="9218"/>
    <cellStyle name="20% - Accent4 2 5 6 2 2" xfId="9219"/>
    <cellStyle name="20% - Accent4 2 5 6 3" xfId="9220"/>
    <cellStyle name="20% - Accent4 2 5 6 3 2" xfId="9221"/>
    <cellStyle name="20% - Accent4 2 5 6 4" xfId="9222"/>
    <cellStyle name="20% - Accent4 2 5 6 5" xfId="9223"/>
    <cellStyle name="20% - Accent4 2 5 6 6" xfId="9224"/>
    <cellStyle name="20% - Accent4 2 5 6 7" xfId="9225"/>
    <cellStyle name="20% - Accent4 2 5 7" xfId="9226"/>
    <cellStyle name="20% - Accent4 2 5 7 2" xfId="9227"/>
    <cellStyle name="20% - Accent4 2 5 7 2 2" xfId="9228"/>
    <cellStyle name="20% - Accent4 2 5 7 3" xfId="9229"/>
    <cellStyle name="20% - Accent4 2 5 7 3 2" xfId="9230"/>
    <cellStyle name="20% - Accent4 2 5 7 4" xfId="9231"/>
    <cellStyle name="20% - Accent4 2 5 7 5" xfId="9232"/>
    <cellStyle name="20% - Accent4 2 5 7 6" xfId="9233"/>
    <cellStyle name="20% - Accent4 2 5 7 7" xfId="9234"/>
    <cellStyle name="20% - Accent4 2 5 8" xfId="9235"/>
    <cellStyle name="20% - Accent4 2 5 8 2" xfId="9236"/>
    <cellStyle name="20% - Accent4 2 5 9" xfId="9237"/>
    <cellStyle name="20% - Accent4 2 5 9 2" xfId="9238"/>
    <cellStyle name="20% - Accent4 2 6" xfId="9239"/>
    <cellStyle name="20% - Accent4 2 6 10" xfId="9240"/>
    <cellStyle name="20% - Accent4 2 6 11" xfId="9241"/>
    <cellStyle name="20% - Accent4 2 6 12" xfId="9242"/>
    <cellStyle name="20% - Accent4 2 6 13" xfId="9243"/>
    <cellStyle name="20% - Accent4 2 6 2" xfId="9244"/>
    <cellStyle name="20% - Accent4 2 6 2 10" xfId="9245"/>
    <cellStyle name="20% - Accent4 2 6 2 11" xfId="9246"/>
    <cellStyle name="20% - Accent4 2 6 2 2" xfId="9247"/>
    <cellStyle name="20% - Accent4 2 6 2 2 10" xfId="9248"/>
    <cellStyle name="20% - Accent4 2 6 2 2 2" xfId="9249"/>
    <cellStyle name="20% - Accent4 2 6 2 2 2 2" xfId="9250"/>
    <cellStyle name="20% - Accent4 2 6 2 2 2 2 2" xfId="9251"/>
    <cellStyle name="20% - Accent4 2 6 2 2 2 3" xfId="9252"/>
    <cellStyle name="20% - Accent4 2 6 2 2 2 3 2" xfId="9253"/>
    <cellStyle name="20% - Accent4 2 6 2 2 2 4" xfId="9254"/>
    <cellStyle name="20% - Accent4 2 6 2 2 2 5" xfId="9255"/>
    <cellStyle name="20% - Accent4 2 6 2 2 2 6" xfId="9256"/>
    <cellStyle name="20% - Accent4 2 6 2 2 2 7" xfId="9257"/>
    <cellStyle name="20% - Accent4 2 6 2 2 3" xfId="9258"/>
    <cellStyle name="20% - Accent4 2 6 2 2 3 2" xfId="9259"/>
    <cellStyle name="20% - Accent4 2 6 2 2 3 2 2" xfId="9260"/>
    <cellStyle name="20% - Accent4 2 6 2 2 3 3" xfId="9261"/>
    <cellStyle name="20% - Accent4 2 6 2 2 3 3 2" xfId="9262"/>
    <cellStyle name="20% - Accent4 2 6 2 2 3 4" xfId="9263"/>
    <cellStyle name="20% - Accent4 2 6 2 2 3 5" xfId="9264"/>
    <cellStyle name="20% - Accent4 2 6 2 2 3 6" xfId="9265"/>
    <cellStyle name="20% - Accent4 2 6 2 2 3 7" xfId="9266"/>
    <cellStyle name="20% - Accent4 2 6 2 2 4" xfId="9267"/>
    <cellStyle name="20% - Accent4 2 6 2 2 4 2" xfId="9268"/>
    <cellStyle name="20% - Accent4 2 6 2 2 4 2 2" xfId="9269"/>
    <cellStyle name="20% - Accent4 2 6 2 2 4 3" xfId="9270"/>
    <cellStyle name="20% - Accent4 2 6 2 2 4 3 2" xfId="9271"/>
    <cellStyle name="20% - Accent4 2 6 2 2 4 4" xfId="9272"/>
    <cellStyle name="20% - Accent4 2 6 2 2 4 5" xfId="9273"/>
    <cellStyle name="20% - Accent4 2 6 2 2 4 6" xfId="9274"/>
    <cellStyle name="20% - Accent4 2 6 2 2 4 7" xfId="9275"/>
    <cellStyle name="20% - Accent4 2 6 2 2 5" xfId="9276"/>
    <cellStyle name="20% - Accent4 2 6 2 2 5 2" xfId="9277"/>
    <cellStyle name="20% - Accent4 2 6 2 2 6" xfId="9278"/>
    <cellStyle name="20% - Accent4 2 6 2 2 6 2" xfId="9279"/>
    <cellStyle name="20% - Accent4 2 6 2 2 7" xfId="9280"/>
    <cellStyle name="20% - Accent4 2 6 2 2 8" xfId="9281"/>
    <cellStyle name="20% - Accent4 2 6 2 2 9" xfId="9282"/>
    <cellStyle name="20% - Accent4 2 6 2 3" xfId="9283"/>
    <cellStyle name="20% - Accent4 2 6 2 3 2" xfId="9284"/>
    <cellStyle name="20% - Accent4 2 6 2 3 2 2" xfId="9285"/>
    <cellStyle name="20% - Accent4 2 6 2 3 3" xfId="9286"/>
    <cellStyle name="20% - Accent4 2 6 2 3 3 2" xfId="9287"/>
    <cellStyle name="20% - Accent4 2 6 2 3 4" xfId="9288"/>
    <cellStyle name="20% - Accent4 2 6 2 3 5" xfId="9289"/>
    <cellStyle name="20% - Accent4 2 6 2 3 6" xfId="9290"/>
    <cellStyle name="20% - Accent4 2 6 2 3 7" xfId="9291"/>
    <cellStyle name="20% - Accent4 2 6 2 4" xfId="9292"/>
    <cellStyle name="20% - Accent4 2 6 2 4 2" xfId="9293"/>
    <cellStyle name="20% - Accent4 2 6 2 4 2 2" xfId="9294"/>
    <cellStyle name="20% - Accent4 2 6 2 4 3" xfId="9295"/>
    <cellStyle name="20% - Accent4 2 6 2 4 3 2" xfId="9296"/>
    <cellStyle name="20% - Accent4 2 6 2 4 4" xfId="9297"/>
    <cellStyle name="20% - Accent4 2 6 2 4 5" xfId="9298"/>
    <cellStyle name="20% - Accent4 2 6 2 4 6" xfId="9299"/>
    <cellStyle name="20% - Accent4 2 6 2 4 7" xfId="9300"/>
    <cellStyle name="20% - Accent4 2 6 2 5" xfId="9301"/>
    <cellStyle name="20% - Accent4 2 6 2 5 2" xfId="9302"/>
    <cellStyle name="20% - Accent4 2 6 2 5 2 2" xfId="9303"/>
    <cellStyle name="20% - Accent4 2 6 2 5 3" xfId="9304"/>
    <cellStyle name="20% - Accent4 2 6 2 5 3 2" xfId="9305"/>
    <cellStyle name="20% - Accent4 2 6 2 5 4" xfId="9306"/>
    <cellStyle name="20% - Accent4 2 6 2 5 5" xfId="9307"/>
    <cellStyle name="20% - Accent4 2 6 2 5 6" xfId="9308"/>
    <cellStyle name="20% - Accent4 2 6 2 5 7" xfId="9309"/>
    <cellStyle name="20% - Accent4 2 6 2 6" xfId="9310"/>
    <cellStyle name="20% - Accent4 2 6 2 6 2" xfId="9311"/>
    <cellStyle name="20% - Accent4 2 6 2 7" xfId="9312"/>
    <cellStyle name="20% - Accent4 2 6 2 7 2" xfId="9313"/>
    <cellStyle name="20% - Accent4 2 6 2 8" xfId="9314"/>
    <cellStyle name="20% - Accent4 2 6 2 9" xfId="9315"/>
    <cellStyle name="20% - Accent4 2 6 3" xfId="9316"/>
    <cellStyle name="20% - Accent4 2 6 3 10" xfId="9317"/>
    <cellStyle name="20% - Accent4 2 6 3 11" xfId="9318"/>
    <cellStyle name="20% - Accent4 2 6 3 2" xfId="9319"/>
    <cellStyle name="20% - Accent4 2 6 3 2 10" xfId="9320"/>
    <cellStyle name="20% - Accent4 2 6 3 2 2" xfId="9321"/>
    <cellStyle name="20% - Accent4 2 6 3 2 2 2" xfId="9322"/>
    <cellStyle name="20% - Accent4 2 6 3 2 2 2 2" xfId="9323"/>
    <cellStyle name="20% - Accent4 2 6 3 2 2 3" xfId="9324"/>
    <cellStyle name="20% - Accent4 2 6 3 2 2 3 2" xfId="9325"/>
    <cellStyle name="20% - Accent4 2 6 3 2 2 4" xfId="9326"/>
    <cellStyle name="20% - Accent4 2 6 3 2 2 5" xfId="9327"/>
    <cellStyle name="20% - Accent4 2 6 3 2 2 6" xfId="9328"/>
    <cellStyle name="20% - Accent4 2 6 3 2 2 7" xfId="9329"/>
    <cellStyle name="20% - Accent4 2 6 3 2 3" xfId="9330"/>
    <cellStyle name="20% - Accent4 2 6 3 2 3 2" xfId="9331"/>
    <cellStyle name="20% - Accent4 2 6 3 2 3 2 2" xfId="9332"/>
    <cellStyle name="20% - Accent4 2 6 3 2 3 3" xfId="9333"/>
    <cellStyle name="20% - Accent4 2 6 3 2 3 3 2" xfId="9334"/>
    <cellStyle name="20% - Accent4 2 6 3 2 3 4" xfId="9335"/>
    <cellStyle name="20% - Accent4 2 6 3 2 3 5" xfId="9336"/>
    <cellStyle name="20% - Accent4 2 6 3 2 3 6" xfId="9337"/>
    <cellStyle name="20% - Accent4 2 6 3 2 3 7" xfId="9338"/>
    <cellStyle name="20% - Accent4 2 6 3 2 4" xfId="9339"/>
    <cellStyle name="20% - Accent4 2 6 3 2 4 2" xfId="9340"/>
    <cellStyle name="20% - Accent4 2 6 3 2 4 2 2" xfId="9341"/>
    <cellStyle name="20% - Accent4 2 6 3 2 4 3" xfId="9342"/>
    <cellStyle name="20% - Accent4 2 6 3 2 4 3 2" xfId="9343"/>
    <cellStyle name="20% - Accent4 2 6 3 2 4 4" xfId="9344"/>
    <cellStyle name="20% - Accent4 2 6 3 2 4 5" xfId="9345"/>
    <cellStyle name="20% - Accent4 2 6 3 2 4 6" xfId="9346"/>
    <cellStyle name="20% - Accent4 2 6 3 2 4 7" xfId="9347"/>
    <cellStyle name="20% - Accent4 2 6 3 2 5" xfId="9348"/>
    <cellStyle name="20% - Accent4 2 6 3 2 5 2" xfId="9349"/>
    <cellStyle name="20% - Accent4 2 6 3 2 6" xfId="9350"/>
    <cellStyle name="20% - Accent4 2 6 3 2 6 2" xfId="9351"/>
    <cellStyle name="20% - Accent4 2 6 3 2 7" xfId="9352"/>
    <cellStyle name="20% - Accent4 2 6 3 2 8" xfId="9353"/>
    <cellStyle name="20% - Accent4 2 6 3 2 9" xfId="9354"/>
    <cellStyle name="20% - Accent4 2 6 3 3" xfId="9355"/>
    <cellStyle name="20% - Accent4 2 6 3 3 2" xfId="9356"/>
    <cellStyle name="20% - Accent4 2 6 3 3 2 2" xfId="9357"/>
    <cellStyle name="20% - Accent4 2 6 3 3 3" xfId="9358"/>
    <cellStyle name="20% - Accent4 2 6 3 3 3 2" xfId="9359"/>
    <cellStyle name="20% - Accent4 2 6 3 3 4" xfId="9360"/>
    <cellStyle name="20% - Accent4 2 6 3 3 5" xfId="9361"/>
    <cellStyle name="20% - Accent4 2 6 3 3 6" xfId="9362"/>
    <cellStyle name="20% - Accent4 2 6 3 3 7" xfId="9363"/>
    <cellStyle name="20% - Accent4 2 6 3 4" xfId="9364"/>
    <cellStyle name="20% - Accent4 2 6 3 4 2" xfId="9365"/>
    <cellStyle name="20% - Accent4 2 6 3 4 2 2" xfId="9366"/>
    <cellStyle name="20% - Accent4 2 6 3 4 3" xfId="9367"/>
    <cellStyle name="20% - Accent4 2 6 3 4 3 2" xfId="9368"/>
    <cellStyle name="20% - Accent4 2 6 3 4 4" xfId="9369"/>
    <cellStyle name="20% - Accent4 2 6 3 4 5" xfId="9370"/>
    <cellStyle name="20% - Accent4 2 6 3 4 6" xfId="9371"/>
    <cellStyle name="20% - Accent4 2 6 3 4 7" xfId="9372"/>
    <cellStyle name="20% - Accent4 2 6 3 5" xfId="9373"/>
    <cellStyle name="20% - Accent4 2 6 3 5 2" xfId="9374"/>
    <cellStyle name="20% - Accent4 2 6 3 5 2 2" xfId="9375"/>
    <cellStyle name="20% - Accent4 2 6 3 5 3" xfId="9376"/>
    <cellStyle name="20% - Accent4 2 6 3 5 3 2" xfId="9377"/>
    <cellStyle name="20% - Accent4 2 6 3 5 4" xfId="9378"/>
    <cellStyle name="20% - Accent4 2 6 3 5 5" xfId="9379"/>
    <cellStyle name="20% - Accent4 2 6 3 5 6" xfId="9380"/>
    <cellStyle name="20% - Accent4 2 6 3 5 7" xfId="9381"/>
    <cellStyle name="20% - Accent4 2 6 3 6" xfId="9382"/>
    <cellStyle name="20% - Accent4 2 6 3 6 2" xfId="9383"/>
    <cellStyle name="20% - Accent4 2 6 3 7" xfId="9384"/>
    <cellStyle name="20% - Accent4 2 6 3 7 2" xfId="9385"/>
    <cellStyle name="20% - Accent4 2 6 3 8" xfId="9386"/>
    <cellStyle name="20% - Accent4 2 6 3 9" xfId="9387"/>
    <cellStyle name="20% - Accent4 2 6 4" xfId="9388"/>
    <cellStyle name="20% - Accent4 2 6 4 10" xfId="9389"/>
    <cellStyle name="20% - Accent4 2 6 4 2" xfId="9390"/>
    <cellStyle name="20% - Accent4 2 6 4 2 2" xfId="9391"/>
    <cellStyle name="20% - Accent4 2 6 4 2 2 2" xfId="9392"/>
    <cellStyle name="20% - Accent4 2 6 4 2 3" xfId="9393"/>
    <cellStyle name="20% - Accent4 2 6 4 2 3 2" xfId="9394"/>
    <cellStyle name="20% - Accent4 2 6 4 2 4" xfId="9395"/>
    <cellStyle name="20% - Accent4 2 6 4 2 5" xfId="9396"/>
    <cellStyle name="20% - Accent4 2 6 4 2 6" xfId="9397"/>
    <cellStyle name="20% - Accent4 2 6 4 2 7" xfId="9398"/>
    <cellStyle name="20% - Accent4 2 6 4 3" xfId="9399"/>
    <cellStyle name="20% - Accent4 2 6 4 3 2" xfId="9400"/>
    <cellStyle name="20% - Accent4 2 6 4 3 2 2" xfId="9401"/>
    <cellStyle name="20% - Accent4 2 6 4 3 3" xfId="9402"/>
    <cellStyle name="20% - Accent4 2 6 4 3 3 2" xfId="9403"/>
    <cellStyle name="20% - Accent4 2 6 4 3 4" xfId="9404"/>
    <cellStyle name="20% - Accent4 2 6 4 3 5" xfId="9405"/>
    <cellStyle name="20% - Accent4 2 6 4 3 6" xfId="9406"/>
    <cellStyle name="20% - Accent4 2 6 4 3 7" xfId="9407"/>
    <cellStyle name="20% - Accent4 2 6 4 4" xfId="9408"/>
    <cellStyle name="20% - Accent4 2 6 4 4 2" xfId="9409"/>
    <cellStyle name="20% - Accent4 2 6 4 4 2 2" xfId="9410"/>
    <cellStyle name="20% - Accent4 2 6 4 4 3" xfId="9411"/>
    <cellStyle name="20% - Accent4 2 6 4 4 3 2" xfId="9412"/>
    <cellStyle name="20% - Accent4 2 6 4 4 4" xfId="9413"/>
    <cellStyle name="20% - Accent4 2 6 4 4 5" xfId="9414"/>
    <cellStyle name="20% - Accent4 2 6 4 4 6" xfId="9415"/>
    <cellStyle name="20% - Accent4 2 6 4 4 7" xfId="9416"/>
    <cellStyle name="20% - Accent4 2 6 4 5" xfId="9417"/>
    <cellStyle name="20% - Accent4 2 6 4 5 2" xfId="9418"/>
    <cellStyle name="20% - Accent4 2 6 4 6" xfId="9419"/>
    <cellStyle name="20% - Accent4 2 6 4 6 2" xfId="9420"/>
    <cellStyle name="20% - Accent4 2 6 4 7" xfId="9421"/>
    <cellStyle name="20% - Accent4 2 6 4 8" xfId="9422"/>
    <cellStyle name="20% - Accent4 2 6 4 9" xfId="9423"/>
    <cellStyle name="20% - Accent4 2 6 5" xfId="9424"/>
    <cellStyle name="20% - Accent4 2 6 5 2" xfId="9425"/>
    <cellStyle name="20% - Accent4 2 6 5 2 2" xfId="9426"/>
    <cellStyle name="20% - Accent4 2 6 5 3" xfId="9427"/>
    <cellStyle name="20% - Accent4 2 6 5 3 2" xfId="9428"/>
    <cellStyle name="20% - Accent4 2 6 5 4" xfId="9429"/>
    <cellStyle name="20% - Accent4 2 6 5 5" xfId="9430"/>
    <cellStyle name="20% - Accent4 2 6 5 6" xfId="9431"/>
    <cellStyle name="20% - Accent4 2 6 5 7" xfId="9432"/>
    <cellStyle name="20% - Accent4 2 6 6" xfId="9433"/>
    <cellStyle name="20% - Accent4 2 6 6 2" xfId="9434"/>
    <cellStyle name="20% - Accent4 2 6 6 2 2" xfId="9435"/>
    <cellStyle name="20% - Accent4 2 6 6 3" xfId="9436"/>
    <cellStyle name="20% - Accent4 2 6 6 3 2" xfId="9437"/>
    <cellStyle name="20% - Accent4 2 6 6 4" xfId="9438"/>
    <cellStyle name="20% - Accent4 2 6 6 5" xfId="9439"/>
    <cellStyle name="20% - Accent4 2 6 6 6" xfId="9440"/>
    <cellStyle name="20% - Accent4 2 6 6 7" xfId="9441"/>
    <cellStyle name="20% - Accent4 2 6 7" xfId="9442"/>
    <cellStyle name="20% - Accent4 2 6 7 2" xfId="9443"/>
    <cellStyle name="20% - Accent4 2 6 7 2 2" xfId="9444"/>
    <cellStyle name="20% - Accent4 2 6 7 3" xfId="9445"/>
    <cellStyle name="20% - Accent4 2 6 7 3 2" xfId="9446"/>
    <cellStyle name="20% - Accent4 2 6 7 4" xfId="9447"/>
    <cellStyle name="20% - Accent4 2 6 7 5" xfId="9448"/>
    <cellStyle name="20% - Accent4 2 6 7 6" xfId="9449"/>
    <cellStyle name="20% - Accent4 2 6 7 7" xfId="9450"/>
    <cellStyle name="20% - Accent4 2 6 8" xfId="9451"/>
    <cellStyle name="20% - Accent4 2 6 8 2" xfId="9452"/>
    <cellStyle name="20% - Accent4 2 6 9" xfId="9453"/>
    <cellStyle name="20% - Accent4 2 6 9 2" xfId="9454"/>
    <cellStyle name="20% - Accent4 2 7" xfId="9455"/>
    <cellStyle name="20% - Accent4 2 7 10" xfId="9456"/>
    <cellStyle name="20% - Accent4 2 7 11" xfId="9457"/>
    <cellStyle name="20% - Accent4 2 7 2" xfId="9458"/>
    <cellStyle name="20% - Accent4 2 7 2 10" xfId="9459"/>
    <cellStyle name="20% - Accent4 2 7 2 2" xfId="9460"/>
    <cellStyle name="20% - Accent4 2 7 2 2 2" xfId="9461"/>
    <cellStyle name="20% - Accent4 2 7 2 2 2 2" xfId="9462"/>
    <cellStyle name="20% - Accent4 2 7 2 2 3" xfId="9463"/>
    <cellStyle name="20% - Accent4 2 7 2 2 3 2" xfId="9464"/>
    <cellStyle name="20% - Accent4 2 7 2 2 4" xfId="9465"/>
    <cellStyle name="20% - Accent4 2 7 2 2 5" xfId="9466"/>
    <cellStyle name="20% - Accent4 2 7 2 2 6" xfId="9467"/>
    <cellStyle name="20% - Accent4 2 7 2 2 7" xfId="9468"/>
    <cellStyle name="20% - Accent4 2 7 2 3" xfId="9469"/>
    <cellStyle name="20% - Accent4 2 7 2 3 2" xfId="9470"/>
    <cellStyle name="20% - Accent4 2 7 2 3 2 2" xfId="9471"/>
    <cellStyle name="20% - Accent4 2 7 2 3 3" xfId="9472"/>
    <cellStyle name="20% - Accent4 2 7 2 3 3 2" xfId="9473"/>
    <cellStyle name="20% - Accent4 2 7 2 3 4" xfId="9474"/>
    <cellStyle name="20% - Accent4 2 7 2 3 5" xfId="9475"/>
    <cellStyle name="20% - Accent4 2 7 2 3 6" xfId="9476"/>
    <cellStyle name="20% - Accent4 2 7 2 3 7" xfId="9477"/>
    <cellStyle name="20% - Accent4 2 7 2 4" xfId="9478"/>
    <cellStyle name="20% - Accent4 2 7 2 4 2" xfId="9479"/>
    <cellStyle name="20% - Accent4 2 7 2 4 2 2" xfId="9480"/>
    <cellStyle name="20% - Accent4 2 7 2 4 3" xfId="9481"/>
    <cellStyle name="20% - Accent4 2 7 2 4 3 2" xfId="9482"/>
    <cellStyle name="20% - Accent4 2 7 2 4 4" xfId="9483"/>
    <cellStyle name="20% - Accent4 2 7 2 4 5" xfId="9484"/>
    <cellStyle name="20% - Accent4 2 7 2 4 6" xfId="9485"/>
    <cellStyle name="20% - Accent4 2 7 2 4 7" xfId="9486"/>
    <cellStyle name="20% - Accent4 2 7 2 5" xfId="9487"/>
    <cellStyle name="20% - Accent4 2 7 2 5 2" xfId="9488"/>
    <cellStyle name="20% - Accent4 2 7 2 6" xfId="9489"/>
    <cellStyle name="20% - Accent4 2 7 2 6 2" xfId="9490"/>
    <cellStyle name="20% - Accent4 2 7 2 7" xfId="9491"/>
    <cellStyle name="20% - Accent4 2 7 2 8" xfId="9492"/>
    <cellStyle name="20% - Accent4 2 7 2 9" xfId="9493"/>
    <cellStyle name="20% - Accent4 2 7 3" xfId="9494"/>
    <cellStyle name="20% - Accent4 2 7 3 2" xfId="9495"/>
    <cellStyle name="20% - Accent4 2 7 3 2 2" xfId="9496"/>
    <cellStyle name="20% - Accent4 2 7 3 3" xfId="9497"/>
    <cellStyle name="20% - Accent4 2 7 3 3 2" xfId="9498"/>
    <cellStyle name="20% - Accent4 2 7 3 4" xfId="9499"/>
    <cellStyle name="20% - Accent4 2 7 3 5" xfId="9500"/>
    <cellStyle name="20% - Accent4 2 7 3 6" xfId="9501"/>
    <cellStyle name="20% - Accent4 2 7 3 7" xfId="9502"/>
    <cellStyle name="20% - Accent4 2 7 4" xfId="9503"/>
    <cellStyle name="20% - Accent4 2 7 4 2" xfId="9504"/>
    <cellStyle name="20% - Accent4 2 7 4 2 2" xfId="9505"/>
    <cellStyle name="20% - Accent4 2 7 4 3" xfId="9506"/>
    <cellStyle name="20% - Accent4 2 7 4 3 2" xfId="9507"/>
    <cellStyle name="20% - Accent4 2 7 4 4" xfId="9508"/>
    <cellStyle name="20% - Accent4 2 7 4 5" xfId="9509"/>
    <cellStyle name="20% - Accent4 2 7 4 6" xfId="9510"/>
    <cellStyle name="20% - Accent4 2 7 4 7" xfId="9511"/>
    <cellStyle name="20% - Accent4 2 7 5" xfId="9512"/>
    <cellStyle name="20% - Accent4 2 7 5 2" xfId="9513"/>
    <cellStyle name="20% - Accent4 2 7 5 2 2" xfId="9514"/>
    <cellStyle name="20% - Accent4 2 7 5 3" xfId="9515"/>
    <cellStyle name="20% - Accent4 2 7 5 3 2" xfId="9516"/>
    <cellStyle name="20% - Accent4 2 7 5 4" xfId="9517"/>
    <cellStyle name="20% - Accent4 2 7 5 5" xfId="9518"/>
    <cellStyle name="20% - Accent4 2 7 5 6" xfId="9519"/>
    <cellStyle name="20% - Accent4 2 7 5 7" xfId="9520"/>
    <cellStyle name="20% - Accent4 2 7 6" xfId="9521"/>
    <cellStyle name="20% - Accent4 2 7 6 2" xfId="9522"/>
    <cellStyle name="20% - Accent4 2 7 7" xfId="9523"/>
    <cellStyle name="20% - Accent4 2 7 7 2" xfId="9524"/>
    <cellStyle name="20% - Accent4 2 7 8" xfId="9525"/>
    <cellStyle name="20% - Accent4 2 7 9" xfId="9526"/>
    <cellStyle name="20% - Accent4 2 8" xfId="9527"/>
    <cellStyle name="20% - Accent4 2 8 10" xfId="9528"/>
    <cellStyle name="20% - Accent4 2 8 11" xfId="9529"/>
    <cellStyle name="20% - Accent4 2 8 2" xfId="9530"/>
    <cellStyle name="20% - Accent4 2 8 2 10" xfId="9531"/>
    <cellStyle name="20% - Accent4 2 8 2 2" xfId="9532"/>
    <cellStyle name="20% - Accent4 2 8 2 2 2" xfId="9533"/>
    <cellStyle name="20% - Accent4 2 8 2 2 2 2" xfId="9534"/>
    <cellStyle name="20% - Accent4 2 8 2 2 3" xfId="9535"/>
    <cellStyle name="20% - Accent4 2 8 2 2 3 2" xfId="9536"/>
    <cellStyle name="20% - Accent4 2 8 2 2 4" xfId="9537"/>
    <cellStyle name="20% - Accent4 2 8 2 2 5" xfId="9538"/>
    <cellStyle name="20% - Accent4 2 8 2 2 6" xfId="9539"/>
    <cellStyle name="20% - Accent4 2 8 2 2 7" xfId="9540"/>
    <cellStyle name="20% - Accent4 2 8 2 3" xfId="9541"/>
    <cellStyle name="20% - Accent4 2 8 2 3 2" xfId="9542"/>
    <cellStyle name="20% - Accent4 2 8 2 3 2 2" xfId="9543"/>
    <cellStyle name="20% - Accent4 2 8 2 3 3" xfId="9544"/>
    <cellStyle name="20% - Accent4 2 8 2 3 3 2" xfId="9545"/>
    <cellStyle name="20% - Accent4 2 8 2 3 4" xfId="9546"/>
    <cellStyle name="20% - Accent4 2 8 2 3 5" xfId="9547"/>
    <cellStyle name="20% - Accent4 2 8 2 3 6" xfId="9548"/>
    <cellStyle name="20% - Accent4 2 8 2 3 7" xfId="9549"/>
    <cellStyle name="20% - Accent4 2 8 2 4" xfId="9550"/>
    <cellStyle name="20% - Accent4 2 8 2 4 2" xfId="9551"/>
    <cellStyle name="20% - Accent4 2 8 2 4 2 2" xfId="9552"/>
    <cellStyle name="20% - Accent4 2 8 2 4 3" xfId="9553"/>
    <cellStyle name="20% - Accent4 2 8 2 4 3 2" xfId="9554"/>
    <cellStyle name="20% - Accent4 2 8 2 4 4" xfId="9555"/>
    <cellStyle name="20% - Accent4 2 8 2 4 5" xfId="9556"/>
    <cellStyle name="20% - Accent4 2 8 2 4 6" xfId="9557"/>
    <cellStyle name="20% - Accent4 2 8 2 4 7" xfId="9558"/>
    <cellStyle name="20% - Accent4 2 8 2 5" xfId="9559"/>
    <cellStyle name="20% - Accent4 2 8 2 5 2" xfId="9560"/>
    <cellStyle name="20% - Accent4 2 8 2 6" xfId="9561"/>
    <cellStyle name="20% - Accent4 2 8 2 6 2" xfId="9562"/>
    <cellStyle name="20% - Accent4 2 8 2 7" xfId="9563"/>
    <cellStyle name="20% - Accent4 2 8 2 8" xfId="9564"/>
    <cellStyle name="20% - Accent4 2 8 2 9" xfId="9565"/>
    <cellStyle name="20% - Accent4 2 8 3" xfId="9566"/>
    <cellStyle name="20% - Accent4 2 8 3 2" xfId="9567"/>
    <cellStyle name="20% - Accent4 2 8 3 2 2" xfId="9568"/>
    <cellStyle name="20% - Accent4 2 8 3 3" xfId="9569"/>
    <cellStyle name="20% - Accent4 2 8 3 3 2" xfId="9570"/>
    <cellStyle name="20% - Accent4 2 8 3 4" xfId="9571"/>
    <cellStyle name="20% - Accent4 2 8 3 5" xfId="9572"/>
    <cellStyle name="20% - Accent4 2 8 3 6" xfId="9573"/>
    <cellStyle name="20% - Accent4 2 8 3 7" xfId="9574"/>
    <cellStyle name="20% - Accent4 2 8 4" xfId="9575"/>
    <cellStyle name="20% - Accent4 2 8 4 2" xfId="9576"/>
    <cellStyle name="20% - Accent4 2 8 4 2 2" xfId="9577"/>
    <cellStyle name="20% - Accent4 2 8 4 3" xfId="9578"/>
    <cellStyle name="20% - Accent4 2 8 4 3 2" xfId="9579"/>
    <cellStyle name="20% - Accent4 2 8 4 4" xfId="9580"/>
    <cellStyle name="20% - Accent4 2 8 4 5" xfId="9581"/>
    <cellStyle name="20% - Accent4 2 8 4 6" xfId="9582"/>
    <cellStyle name="20% - Accent4 2 8 4 7" xfId="9583"/>
    <cellStyle name="20% - Accent4 2 8 5" xfId="9584"/>
    <cellStyle name="20% - Accent4 2 8 5 2" xfId="9585"/>
    <cellStyle name="20% - Accent4 2 8 5 2 2" xfId="9586"/>
    <cellStyle name="20% - Accent4 2 8 5 3" xfId="9587"/>
    <cellStyle name="20% - Accent4 2 8 5 3 2" xfId="9588"/>
    <cellStyle name="20% - Accent4 2 8 5 4" xfId="9589"/>
    <cellStyle name="20% - Accent4 2 8 5 5" xfId="9590"/>
    <cellStyle name="20% - Accent4 2 8 5 6" xfId="9591"/>
    <cellStyle name="20% - Accent4 2 8 5 7" xfId="9592"/>
    <cellStyle name="20% - Accent4 2 8 6" xfId="9593"/>
    <cellStyle name="20% - Accent4 2 8 6 2" xfId="9594"/>
    <cellStyle name="20% - Accent4 2 8 7" xfId="9595"/>
    <cellStyle name="20% - Accent4 2 8 7 2" xfId="9596"/>
    <cellStyle name="20% - Accent4 2 8 8" xfId="9597"/>
    <cellStyle name="20% - Accent4 2 8 9" xfId="9598"/>
    <cellStyle name="20% - Accent4 2 9" xfId="9599"/>
    <cellStyle name="20% - Accent4 2 9 10" xfId="9600"/>
    <cellStyle name="20% - Accent4 2 9 2" xfId="9601"/>
    <cellStyle name="20% - Accent4 2 9 2 2" xfId="9602"/>
    <cellStyle name="20% - Accent4 2 9 2 2 2" xfId="9603"/>
    <cellStyle name="20% - Accent4 2 9 2 3" xfId="9604"/>
    <cellStyle name="20% - Accent4 2 9 2 3 2" xfId="9605"/>
    <cellStyle name="20% - Accent4 2 9 2 4" xfId="9606"/>
    <cellStyle name="20% - Accent4 2 9 2 5" xfId="9607"/>
    <cellStyle name="20% - Accent4 2 9 2 6" xfId="9608"/>
    <cellStyle name="20% - Accent4 2 9 2 7" xfId="9609"/>
    <cellStyle name="20% - Accent4 2 9 3" xfId="9610"/>
    <cellStyle name="20% - Accent4 2 9 3 2" xfId="9611"/>
    <cellStyle name="20% - Accent4 2 9 3 2 2" xfId="9612"/>
    <cellStyle name="20% - Accent4 2 9 3 3" xfId="9613"/>
    <cellStyle name="20% - Accent4 2 9 3 3 2" xfId="9614"/>
    <cellStyle name="20% - Accent4 2 9 3 4" xfId="9615"/>
    <cellStyle name="20% - Accent4 2 9 3 5" xfId="9616"/>
    <cellStyle name="20% - Accent4 2 9 3 6" xfId="9617"/>
    <cellStyle name="20% - Accent4 2 9 3 7" xfId="9618"/>
    <cellStyle name="20% - Accent4 2 9 4" xfId="9619"/>
    <cellStyle name="20% - Accent4 2 9 4 2" xfId="9620"/>
    <cellStyle name="20% - Accent4 2 9 4 2 2" xfId="9621"/>
    <cellStyle name="20% - Accent4 2 9 4 3" xfId="9622"/>
    <cellStyle name="20% - Accent4 2 9 4 3 2" xfId="9623"/>
    <cellStyle name="20% - Accent4 2 9 4 4" xfId="9624"/>
    <cellStyle name="20% - Accent4 2 9 4 5" xfId="9625"/>
    <cellStyle name="20% - Accent4 2 9 4 6" xfId="9626"/>
    <cellStyle name="20% - Accent4 2 9 4 7" xfId="9627"/>
    <cellStyle name="20% - Accent4 2 9 5" xfId="9628"/>
    <cellStyle name="20% - Accent4 2 9 5 2" xfId="9629"/>
    <cellStyle name="20% - Accent4 2 9 6" xfId="9630"/>
    <cellStyle name="20% - Accent4 2 9 6 2" xfId="9631"/>
    <cellStyle name="20% - Accent4 2 9 7" xfId="9632"/>
    <cellStyle name="20% - Accent4 2 9 8" xfId="9633"/>
    <cellStyle name="20% - Accent4 2 9 9" xfId="9634"/>
    <cellStyle name="20% - Accent4 3" xfId="282"/>
    <cellStyle name="20% - Accent4 3 10" xfId="9635"/>
    <cellStyle name="20% - Accent4 3 10 2" xfId="9636"/>
    <cellStyle name="20% - Accent4 3 10 2 2" xfId="9637"/>
    <cellStyle name="20% - Accent4 3 10 3" xfId="9638"/>
    <cellStyle name="20% - Accent4 3 10 3 2" xfId="9639"/>
    <cellStyle name="20% - Accent4 3 10 4" xfId="9640"/>
    <cellStyle name="20% - Accent4 3 10 5" xfId="9641"/>
    <cellStyle name="20% - Accent4 3 10 6" xfId="9642"/>
    <cellStyle name="20% - Accent4 3 10 7" xfId="9643"/>
    <cellStyle name="20% - Accent4 3 11" xfId="9644"/>
    <cellStyle name="20% - Accent4 3 11 2" xfId="9645"/>
    <cellStyle name="20% - Accent4 3 11 2 2" xfId="9646"/>
    <cellStyle name="20% - Accent4 3 11 3" xfId="9647"/>
    <cellStyle name="20% - Accent4 3 11 3 2" xfId="9648"/>
    <cellStyle name="20% - Accent4 3 11 4" xfId="9649"/>
    <cellStyle name="20% - Accent4 3 11 5" xfId="9650"/>
    <cellStyle name="20% - Accent4 3 11 6" xfId="9651"/>
    <cellStyle name="20% - Accent4 3 11 7" xfId="9652"/>
    <cellStyle name="20% - Accent4 3 12" xfId="9653"/>
    <cellStyle name="20% - Accent4 3 12 2" xfId="9654"/>
    <cellStyle name="20% - Accent4 3 12 2 2" xfId="9655"/>
    <cellStyle name="20% - Accent4 3 12 3" xfId="9656"/>
    <cellStyle name="20% - Accent4 3 12 3 2" xfId="9657"/>
    <cellStyle name="20% - Accent4 3 12 4" xfId="9658"/>
    <cellStyle name="20% - Accent4 3 12 5" xfId="9659"/>
    <cellStyle name="20% - Accent4 3 12 6" xfId="9660"/>
    <cellStyle name="20% - Accent4 3 12 7" xfId="9661"/>
    <cellStyle name="20% - Accent4 3 13" xfId="9662"/>
    <cellStyle name="20% - Accent4 3 13 2" xfId="9663"/>
    <cellStyle name="20% - Accent4 3 14" xfId="9664"/>
    <cellStyle name="20% - Accent4 3 14 2" xfId="9665"/>
    <cellStyle name="20% - Accent4 3 15" xfId="9666"/>
    <cellStyle name="20% - Accent4 3 16" xfId="9667"/>
    <cellStyle name="20% - Accent4 3 17" xfId="9668"/>
    <cellStyle name="20% - Accent4 3 18" xfId="9669"/>
    <cellStyle name="20% - Accent4 3 2" xfId="9670"/>
    <cellStyle name="20% - Accent4 3 2 10" xfId="9671"/>
    <cellStyle name="20% - Accent4 3 2 11" xfId="9672"/>
    <cellStyle name="20% - Accent4 3 2 12" xfId="9673"/>
    <cellStyle name="20% - Accent4 3 2 13" xfId="9674"/>
    <cellStyle name="20% - Accent4 3 2 2" xfId="9675"/>
    <cellStyle name="20% - Accent4 3 2 2 10" xfId="9676"/>
    <cellStyle name="20% - Accent4 3 2 2 11" xfId="9677"/>
    <cellStyle name="20% - Accent4 3 2 2 2" xfId="9678"/>
    <cellStyle name="20% - Accent4 3 2 2 2 10" xfId="9679"/>
    <cellStyle name="20% - Accent4 3 2 2 2 2" xfId="9680"/>
    <cellStyle name="20% - Accent4 3 2 2 2 2 2" xfId="9681"/>
    <cellStyle name="20% - Accent4 3 2 2 2 2 2 2" xfId="9682"/>
    <cellStyle name="20% - Accent4 3 2 2 2 2 3" xfId="9683"/>
    <cellStyle name="20% - Accent4 3 2 2 2 2 3 2" xfId="9684"/>
    <cellStyle name="20% - Accent4 3 2 2 2 2 4" xfId="9685"/>
    <cellStyle name="20% - Accent4 3 2 2 2 2 5" xfId="9686"/>
    <cellStyle name="20% - Accent4 3 2 2 2 2 6" xfId="9687"/>
    <cellStyle name="20% - Accent4 3 2 2 2 2 7" xfId="9688"/>
    <cellStyle name="20% - Accent4 3 2 2 2 3" xfId="9689"/>
    <cellStyle name="20% - Accent4 3 2 2 2 3 2" xfId="9690"/>
    <cellStyle name="20% - Accent4 3 2 2 2 3 2 2" xfId="9691"/>
    <cellStyle name="20% - Accent4 3 2 2 2 3 3" xfId="9692"/>
    <cellStyle name="20% - Accent4 3 2 2 2 3 3 2" xfId="9693"/>
    <cellStyle name="20% - Accent4 3 2 2 2 3 4" xfId="9694"/>
    <cellStyle name="20% - Accent4 3 2 2 2 3 5" xfId="9695"/>
    <cellStyle name="20% - Accent4 3 2 2 2 3 6" xfId="9696"/>
    <cellStyle name="20% - Accent4 3 2 2 2 3 7" xfId="9697"/>
    <cellStyle name="20% - Accent4 3 2 2 2 4" xfId="9698"/>
    <cellStyle name="20% - Accent4 3 2 2 2 4 2" xfId="9699"/>
    <cellStyle name="20% - Accent4 3 2 2 2 4 2 2" xfId="9700"/>
    <cellStyle name="20% - Accent4 3 2 2 2 4 3" xfId="9701"/>
    <cellStyle name="20% - Accent4 3 2 2 2 4 3 2" xfId="9702"/>
    <cellStyle name="20% - Accent4 3 2 2 2 4 4" xfId="9703"/>
    <cellStyle name="20% - Accent4 3 2 2 2 4 5" xfId="9704"/>
    <cellStyle name="20% - Accent4 3 2 2 2 4 6" xfId="9705"/>
    <cellStyle name="20% - Accent4 3 2 2 2 4 7" xfId="9706"/>
    <cellStyle name="20% - Accent4 3 2 2 2 5" xfId="9707"/>
    <cellStyle name="20% - Accent4 3 2 2 2 5 2" xfId="9708"/>
    <cellStyle name="20% - Accent4 3 2 2 2 6" xfId="9709"/>
    <cellStyle name="20% - Accent4 3 2 2 2 6 2" xfId="9710"/>
    <cellStyle name="20% - Accent4 3 2 2 2 7" xfId="9711"/>
    <cellStyle name="20% - Accent4 3 2 2 2 8" xfId="9712"/>
    <cellStyle name="20% - Accent4 3 2 2 2 9" xfId="9713"/>
    <cellStyle name="20% - Accent4 3 2 2 3" xfId="9714"/>
    <cellStyle name="20% - Accent4 3 2 2 3 2" xfId="9715"/>
    <cellStyle name="20% - Accent4 3 2 2 3 2 2" xfId="9716"/>
    <cellStyle name="20% - Accent4 3 2 2 3 3" xfId="9717"/>
    <cellStyle name="20% - Accent4 3 2 2 3 3 2" xfId="9718"/>
    <cellStyle name="20% - Accent4 3 2 2 3 4" xfId="9719"/>
    <cellStyle name="20% - Accent4 3 2 2 3 5" xfId="9720"/>
    <cellStyle name="20% - Accent4 3 2 2 3 6" xfId="9721"/>
    <cellStyle name="20% - Accent4 3 2 2 3 7" xfId="9722"/>
    <cellStyle name="20% - Accent4 3 2 2 4" xfId="9723"/>
    <cellStyle name="20% - Accent4 3 2 2 4 2" xfId="9724"/>
    <cellStyle name="20% - Accent4 3 2 2 4 2 2" xfId="9725"/>
    <cellStyle name="20% - Accent4 3 2 2 4 3" xfId="9726"/>
    <cellStyle name="20% - Accent4 3 2 2 4 3 2" xfId="9727"/>
    <cellStyle name="20% - Accent4 3 2 2 4 4" xfId="9728"/>
    <cellStyle name="20% - Accent4 3 2 2 4 5" xfId="9729"/>
    <cellStyle name="20% - Accent4 3 2 2 4 6" xfId="9730"/>
    <cellStyle name="20% - Accent4 3 2 2 4 7" xfId="9731"/>
    <cellStyle name="20% - Accent4 3 2 2 5" xfId="9732"/>
    <cellStyle name="20% - Accent4 3 2 2 5 2" xfId="9733"/>
    <cellStyle name="20% - Accent4 3 2 2 5 2 2" xfId="9734"/>
    <cellStyle name="20% - Accent4 3 2 2 5 3" xfId="9735"/>
    <cellStyle name="20% - Accent4 3 2 2 5 3 2" xfId="9736"/>
    <cellStyle name="20% - Accent4 3 2 2 5 4" xfId="9737"/>
    <cellStyle name="20% - Accent4 3 2 2 5 5" xfId="9738"/>
    <cellStyle name="20% - Accent4 3 2 2 5 6" xfId="9739"/>
    <cellStyle name="20% - Accent4 3 2 2 5 7" xfId="9740"/>
    <cellStyle name="20% - Accent4 3 2 2 6" xfId="9741"/>
    <cellStyle name="20% - Accent4 3 2 2 6 2" xfId="9742"/>
    <cellStyle name="20% - Accent4 3 2 2 7" xfId="9743"/>
    <cellStyle name="20% - Accent4 3 2 2 7 2" xfId="9744"/>
    <cellStyle name="20% - Accent4 3 2 2 8" xfId="9745"/>
    <cellStyle name="20% - Accent4 3 2 2 9" xfId="9746"/>
    <cellStyle name="20% - Accent4 3 2 3" xfId="9747"/>
    <cellStyle name="20% - Accent4 3 2 3 10" xfId="9748"/>
    <cellStyle name="20% - Accent4 3 2 3 11" xfId="9749"/>
    <cellStyle name="20% - Accent4 3 2 3 2" xfId="9750"/>
    <cellStyle name="20% - Accent4 3 2 3 2 10" xfId="9751"/>
    <cellStyle name="20% - Accent4 3 2 3 2 2" xfId="9752"/>
    <cellStyle name="20% - Accent4 3 2 3 2 2 2" xfId="9753"/>
    <cellStyle name="20% - Accent4 3 2 3 2 2 2 2" xfId="9754"/>
    <cellStyle name="20% - Accent4 3 2 3 2 2 3" xfId="9755"/>
    <cellStyle name="20% - Accent4 3 2 3 2 2 3 2" xfId="9756"/>
    <cellStyle name="20% - Accent4 3 2 3 2 2 4" xfId="9757"/>
    <cellStyle name="20% - Accent4 3 2 3 2 2 5" xfId="9758"/>
    <cellStyle name="20% - Accent4 3 2 3 2 2 6" xfId="9759"/>
    <cellStyle name="20% - Accent4 3 2 3 2 2 7" xfId="9760"/>
    <cellStyle name="20% - Accent4 3 2 3 2 3" xfId="9761"/>
    <cellStyle name="20% - Accent4 3 2 3 2 3 2" xfId="9762"/>
    <cellStyle name="20% - Accent4 3 2 3 2 3 2 2" xfId="9763"/>
    <cellStyle name="20% - Accent4 3 2 3 2 3 3" xfId="9764"/>
    <cellStyle name="20% - Accent4 3 2 3 2 3 3 2" xfId="9765"/>
    <cellStyle name="20% - Accent4 3 2 3 2 3 4" xfId="9766"/>
    <cellStyle name="20% - Accent4 3 2 3 2 3 5" xfId="9767"/>
    <cellStyle name="20% - Accent4 3 2 3 2 3 6" xfId="9768"/>
    <cellStyle name="20% - Accent4 3 2 3 2 3 7" xfId="9769"/>
    <cellStyle name="20% - Accent4 3 2 3 2 4" xfId="9770"/>
    <cellStyle name="20% - Accent4 3 2 3 2 4 2" xfId="9771"/>
    <cellStyle name="20% - Accent4 3 2 3 2 4 2 2" xfId="9772"/>
    <cellStyle name="20% - Accent4 3 2 3 2 4 3" xfId="9773"/>
    <cellStyle name="20% - Accent4 3 2 3 2 4 3 2" xfId="9774"/>
    <cellStyle name="20% - Accent4 3 2 3 2 4 4" xfId="9775"/>
    <cellStyle name="20% - Accent4 3 2 3 2 4 5" xfId="9776"/>
    <cellStyle name="20% - Accent4 3 2 3 2 4 6" xfId="9777"/>
    <cellStyle name="20% - Accent4 3 2 3 2 4 7" xfId="9778"/>
    <cellStyle name="20% - Accent4 3 2 3 2 5" xfId="9779"/>
    <cellStyle name="20% - Accent4 3 2 3 2 5 2" xfId="9780"/>
    <cellStyle name="20% - Accent4 3 2 3 2 6" xfId="9781"/>
    <cellStyle name="20% - Accent4 3 2 3 2 6 2" xfId="9782"/>
    <cellStyle name="20% - Accent4 3 2 3 2 7" xfId="9783"/>
    <cellStyle name="20% - Accent4 3 2 3 2 8" xfId="9784"/>
    <cellStyle name="20% - Accent4 3 2 3 2 9" xfId="9785"/>
    <cellStyle name="20% - Accent4 3 2 3 3" xfId="9786"/>
    <cellStyle name="20% - Accent4 3 2 3 3 2" xfId="9787"/>
    <cellStyle name="20% - Accent4 3 2 3 3 2 2" xfId="9788"/>
    <cellStyle name="20% - Accent4 3 2 3 3 3" xfId="9789"/>
    <cellStyle name="20% - Accent4 3 2 3 3 3 2" xfId="9790"/>
    <cellStyle name="20% - Accent4 3 2 3 3 4" xfId="9791"/>
    <cellStyle name="20% - Accent4 3 2 3 3 5" xfId="9792"/>
    <cellStyle name="20% - Accent4 3 2 3 3 6" xfId="9793"/>
    <cellStyle name="20% - Accent4 3 2 3 3 7" xfId="9794"/>
    <cellStyle name="20% - Accent4 3 2 3 4" xfId="9795"/>
    <cellStyle name="20% - Accent4 3 2 3 4 2" xfId="9796"/>
    <cellStyle name="20% - Accent4 3 2 3 4 2 2" xfId="9797"/>
    <cellStyle name="20% - Accent4 3 2 3 4 3" xfId="9798"/>
    <cellStyle name="20% - Accent4 3 2 3 4 3 2" xfId="9799"/>
    <cellStyle name="20% - Accent4 3 2 3 4 4" xfId="9800"/>
    <cellStyle name="20% - Accent4 3 2 3 4 5" xfId="9801"/>
    <cellStyle name="20% - Accent4 3 2 3 4 6" xfId="9802"/>
    <cellStyle name="20% - Accent4 3 2 3 4 7" xfId="9803"/>
    <cellStyle name="20% - Accent4 3 2 3 5" xfId="9804"/>
    <cellStyle name="20% - Accent4 3 2 3 5 2" xfId="9805"/>
    <cellStyle name="20% - Accent4 3 2 3 5 2 2" xfId="9806"/>
    <cellStyle name="20% - Accent4 3 2 3 5 3" xfId="9807"/>
    <cellStyle name="20% - Accent4 3 2 3 5 3 2" xfId="9808"/>
    <cellStyle name="20% - Accent4 3 2 3 5 4" xfId="9809"/>
    <cellStyle name="20% - Accent4 3 2 3 5 5" xfId="9810"/>
    <cellStyle name="20% - Accent4 3 2 3 5 6" xfId="9811"/>
    <cellStyle name="20% - Accent4 3 2 3 5 7" xfId="9812"/>
    <cellStyle name="20% - Accent4 3 2 3 6" xfId="9813"/>
    <cellStyle name="20% - Accent4 3 2 3 6 2" xfId="9814"/>
    <cellStyle name="20% - Accent4 3 2 3 7" xfId="9815"/>
    <cellStyle name="20% - Accent4 3 2 3 7 2" xfId="9816"/>
    <cellStyle name="20% - Accent4 3 2 3 8" xfId="9817"/>
    <cellStyle name="20% - Accent4 3 2 3 9" xfId="9818"/>
    <cellStyle name="20% - Accent4 3 2 4" xfId="9819"/>
    <cellStyle name="20% - Accent4 3 2 4 10" xfId="9820"/>
    <cellStyle name="20% - Accent4 3 2 4 2" xfId="9821"/>
    <cellStyle name="20% - Accent4 3 2 4 2 2" xfId="9822"/>
    <cellStyle name="20% - Accent4 3 2 4 2 2 2" xfId="9823"/>
    <cellStyle name="20% - Accent4 3 2 4 2 3" xfId="9824"/>
    <cellStyle name="20% - Accent4 3 2 4 2 3 2" xfId="9825"/>
    <cellStyle name="20% - Accent4 3 2 4 2 4" xfId="9826"/>
    <cellStyle name="20% - Accent4 3 2 4 2 5" xfId="9827"/>
    <cellStyle name="20% - Accent4 3 2 4 2 6" xfId="9828"/>
    <cellStyle name="20% - Accent4 3 2 4 2 7" xfId="9829"/>
    <cellStyle name="20% - Accent4 3 2 4 3" xfId="9830"/>
    <cellStyle name="20% - Accent4 3 2 4 3 2" xfId="9831"/>
    <cellStyle name="20% - Accent4 3 2 4 3 2 2" xfId="9832"/>
    <cellStyle name="20% - Accent4 3 2 4 3 3" xfId="9833"/>
    <cellStyle name="20% - Accent4 3 2 4 3 3 2" xfId="9834"/>
    <cellStyle name="20% - Accent4 3 2 4 3 4" xfId="9835"/>
    <cellStyle name="20% - Accent4 3 2 4 3 5" xfId="9836"/>
    <cellStyle name="20% - Accent4 3 2 4 3 6" xfId="9837"/>
    <cellStyle name="20% - Accent4 3 2 4 3 7" xfId="9838"/>
    <cellStyle name="20% - Accent4 3 2 4 4" xfId="9839"/>
    <cellStyle name="20% - Accent4 3 2 4 4 2" xfId="9840"/>
    <cellStyle name="20% - Accent4 3 2 4 4 2 2" xfId="9841"/>
    <cellStyle name="20% - Accent4 3 2 4 4 3" xfId="9842"/>
    <cellStyle name="20% - Accent4 3 2 4 4 3 2" xfId="9843"/>
    <cellStyle name="20% - Accent4 3 2 4 4 4" xfId="9844"/>
    <cellStyle name="20% - Accent4 3 2 4 4 5" xfId="9845"/>
    <cellStyle name="20% - Accent4 3 2 4 4 6" xfId="9846"/>
    <cellStyle name="20% - Accent4 3 2 4 4 7" xfId="9847"/>
    <cellStyle name="20% - Accent4 3 2 4 5" xfId="9848"/>
    <cellStyle name="20% - Accent4 3 2 4 5 2" xfId="9849"/>
    <cellStyle name="20% - Accent4 3 2 4 6" xfId="9850"/>
    <cellStyle name="20% - Accent4 3 2 4 6 2" xfId="9851"/>
    <cellStyle name="20% - Accent4 3 2 4 7" xfId="9852"/>
    <cellStyle name="20% - Accent4 3 2 4 8" xfId="9853"/>
    <cellStyle name="20% - Accent4 3 2 4 9" xfId="9854"/>
    <cellStyle name="20% - Accent4 3 2 5" xfId="9855"/>
    <cellStyle name="20% - Accent4 3 2 5 2" xfId="9856"/>
    <cellStyle name="20% - Accent4 3 2 5 2 2" xfId="9857"/>
    <cellStyle name="20% - Accent4 3 2 5 3" xfId="9858"/>
    <cellStyle name="20% - Accent4 3 2 5 3 2" xfId="9859"/>
    <cellStyle name="20% - Accent4 3 2 5 4" xfId="9860"/>
    <cellStyle name="20% - Accent4 3 2 5 5" xfId="9861"/>
    <cellStyle name="20% - Accent4 3 2 5 6" xfId="9862"/>
    <cellStyle name="20% - Accent4 3 2 5 7" xfId="9863"/>
    <cellStyle name="20% - Accent4 3 2 6" xfId="9864"/>
    <cellStyle name="20% - Accent4 3 2 6 2" xfId="9865"/>
    <cellStyle name="20% - Accent4 3 2 6 2 2" xfId="9866"/>
    <cellStyle name="20% - Accent4 3 2 6 3" xfId="9867"/>
    <cellStyle name="20% - Accent4 3 2 6 3 2" xfId="9868"/>
    <cellStyle name="20% - Accent4 3 2 6 4" xfId="9869"/>
    <cellStyle name="20% - Accent4 3 2 6 5" xfId="9870"/>
    <cellStyle name="20% - Accent4 3 2 6 6" xfId="9871"/>
    <cellStyle name="20% - Accent4 3 2 6 7" xfId="9872"/>
    <cellStyle name="20% - Accent4 3 2 7" xfId="9873"/>
    <cellStyle name="20% - Accent4 3 2 7 2" xfId="9874"/>
    <cellStyle name="20% - Accent4 3 2 7 2 2" xfId="9875"/>
    <cellStyle name="20% - Accent4 3 2 7 3" xfId="9876"/>
    <cellStyle name="20% - Accent4 3 2 7 3 2" xfId="9877"/>
    <cellStyle name="20% - Accent4 3 2 7 4" xfId="9878"/>
    <cellStyle name="20% - Accent4 3 2 7 5" xfId="9879"/>
    <cellStyle name="20% - Accent4 3 2 7 6" xfId="9880"/>
    <cellStyle name="20% - Accent4 3 2 7 7" xfId="9881"/>
    <cellStyle name="20% - Accent4 3 2 8" xfId="9882"/>
    <cellStyle name="20% - Accent4 3 2 8 2" xfId="9883"/>
    <cellStyle name="20% - Accent4 3 2 9" xfId="9884"/>
    <cellStyle name="20% - Accent4 3 2 9 2" xfId="9885"/>
    <cellStyle name="20% - Accent4 3 3" xfId="9886"/>
    <cellStyle name="20% - Accent4 3 3 10" xfId="9887"/>
    <cellStyle name="20% - Accent4 3 3 11" xfId="9888"/>
    <cellStyle name="20% - Accent4 3 3 12" xfId="9889"/>
    <cellStyle name="20% - Accent4 3 3 13" xfId="9890"/>
    <cellStyle name="20% - Accent4 3 3 2" xfId="9891"/>
    <cellStyle name="20% - Accent4 3 3 2 10" xfId="9892"/>
    <cellStyle name="20% - Accent4 3 3 2 11" xfId="9893"/>
    <cellStyle name="20% - Accent4 3 3 2 2" xfId="9894"/>
    <cellStyle name="20% - Accent4 3 3 2 2 10" xfId="9895"/>
    <cellStyle name="20% - Accent4 3 3 2 2 2" xfId="9896"/>
    <cellStyle name="20% - Accent4 3 3 2 2 2 2" xfId="9897"/>
    <cellStyle name="20% - Accent4 3 3 2 2 2 2 2" xfId="9898"/>
    <cellStyle name="20% - Accent4 3 3 2 2 2 3" xfId="9899"/>
    <cellStyle name="20% - Accent4 3 3 2 2 2 3 2" xfId="9900"/>
    <cellStyle name="20% - Accent4 3 3 2 2 2 4" xfId="9901"/>
    <cellStyle name="20% - Accent4 3 3 2 2 2 5" xfId="9902"/>
    <cellStyle name="20% - Accent4 3 3 2 2 2 6" xfId="9903"/>
    <cellStyle name="20% - Accent4 3 3 2 2 2 7" xfId="9904"/>
    <cellStyle name="20% - Accent4 3 3 2 2 3" xfId="9905"/>
    <cellStyle name="20% - Accent4 3 3 2 2 3 2" xfId="9906"/>
    <cellStyle name="20% - Accent4 3 3 2 2 3 2 2" xfId="9907"/>
    <cellStyle name="20% - Accent4 3 3 2 2 3 3" xfId="9908"/>
    <cellStyle name="20% - Accent4 3 3 2 2 3 3 2" xfId="9909"/>
    <cellStyle name="20% - Accent4 3 3 2 2 3 4" xfId="9910"/>
    <cellStyle name="20% - Accent4 3 3 2 2 3 5" xfId="9911"/>
    <cellStyle name="20% - Accent4 3 3 2 2 3 6" xfId="9912"/>
    <cellStyle name="20% - Accent4 3 3 2 2 3 7" xfId="9913"/>
    <cellStyle name="20% - Accent4 3 3 2 2 4" xfId="9914"/>
    <cellStyle name="20% - Accent4 3 3 2 2 4 2" xfId="9915"/>
    <cellStyle name="20% - Accent4 3 3 2 2 4 2 2" xfId="9916"/>
    <cellStyle name="20% - Accent4 3 3 2 2 4 3" xfId="9917"/>
    <cellStyle name="20% - Accent4 3 3 2 2 4 3 2" xfId="9918"/>
    <cellStyle name="20% - Accent4 3 3 2 2 4 4" xfId="9919"/>
    <cellStyle name="20% - Accent4 3 3 2 2 4 5" xfId="9920"/>
    <cellStyle name="20% - Accent4 3 3 2 2 4 6" xfId="9921"/>
    <cellStyle name="20% - Accent4 3 3 2 2 4 7" xfId="9922"/>
    <cellStyle name="20% - Accent4 3 3 2 2 5" xfId="9923"/>
    <cellStyle name="20% - Accent4 3 3 2 2 5 2" xfId="9924"/>
    <cellStyle name="20% - Accent4 3 3 2 2 6" xfId="9925"/>
    <cellStyle name="20% - Accent4 3 3 2 2 6 2" xfId="9926"/>
    <cellStyle name="20% - Accent4 3 3 2 2 7" xfId="9927"/>
    <cellStyle name="20% - Accent4 3 3 2 2 8" xfId="9928"/>
    <cellStyle name="20% - Accent4 3 3 2 2 9" xfId="9929"/>
    <cellStyle name="20% - Accent4 3 3 2 3" xfId="9930"/>
    <cellStyle name="20% - Accent4 3 3 2 3 2" xfId="9931"/>
    <cellStyle name="20% - Accent4 3 3 2 3 2 2" xfId="9932"/>
    <cellStyle name="20% - Accent4 3 3 2 3 3" xfId="9933"/>
    <cellStyle name="20% - Accent4 3 3 2 3 3 2" xfId="9934"/>
    <cellStyle name="20% - Accent4 3 3 2 3 4" xfId="9935"/>
    <cellStyle name="20% - Accent4 3 3 2 3 5" xfId="9936"/>
    <cellStyle name="20% - Accent4 3 3 2 3 6" xfId="9937"/>
    <cellStyle name="20% - Accent4 3 3 2 3 7" xfId="9938"/>
    <cellStyle name="20% - Accent4 3 3 2 4" xfId="9939"/>
    <cellStyle name="20% - Accent4 3 3 2 4 2" xfId="9940"/>
    <cellStyle name="20% - Accent4 3 3 2 4 2 2" xfId="9941"/>
    <cellStyle name="20% - Accent4 3 3 2 4 3" xfId="9942"/>
    <cellStyle name="20% - Accent4 3 3 2 4 3 2" xfId="9943"/>
    <cellStyle name="20% - Accent4 3 3 2 4 4" xfId="9944"/>
    <cellStyle name="20% - Accent4 3 3 2 4 5" xfId="9945"/>
    <cellStyle name="20% - Accent4 3 3 2 4 6" xfId="9946"/>
    <cellStyle name="20% - Accent4 3 3 2 4 7" xfId="9947"/>
    <cellStyle name="20% - Accent4 3 3 2 5" xfId="9948"/>
    <cellStyle name="20% - Accent4 3 3 2 5 2" xfId="9949"/>
    <cellStyle name="20% - Accent4 3 3 2 5 2 2" xfId="9950"/>
    <cellStyle name="20% - Accent4 3 3 2 5 3" xfId="9951"/>
    <cellStyle name="20% - Accent4 3 3 2 5 3 2" xfId="9952"/>
    <cellStyle name="20% - Accent4 3 3 2 5 4" xfId="9953"/>
    <cellStyle name="20% - Accent4 3 3 2 5 5" xfId="9954"/>
    <cellStyle name="20% - Accent4 3 3 2 5 6" xfId="9955"/>
    <cellStyle name="20% - Accent4 3 3 2 5 7" xfId="9956"/>
    <cellStyle name="20% - Accent4 3 3 2 6" xfId="9957"/>
    <cellStyle name="20% - Accent4 3 3 2 6 2" xfId="9958"/>
    <cellStyle name="20% - Accent4 3 3 2 7" xfId="9959"/>
    <cellStyle name="20% - Accent4 3 3 2 7 2" xfId="9960"/>
    <cellStyle name="20% - Accent4 3 3 2 8" xfId="9961"/>
    <cellStyle name="20% - Accent4 3 3 2 9" xfId="9962"/>
    <cellStyle name="20% - Accent4 3 3 3" xfId="9963"/>
    <cellStyle name="20% - Accent4 3 3 3 10" xfId="9964"/>
    <cellStyle name="20% - Accent4 3 3 3 11" xfId="9965"/>
    <cellStyle name="20% - Accent4 3 3 3 2" xfId="9966"/>
    <cellStyle name="20% - Accent4 3 3 3 2 10" xfId="9967"/>
    <cellStyle name="20% - Accent4 3 3 3 2 2" xfId="9968"/>
    <cellStyle name="20% - Accent4 3 3 3 2 2 2" xfId="9969"/>
    <cellStyle name="20% - Accent4 3 3 3 2 2 2 2" xfId="9970"/>
    <cellStyle name="20% - Accent4 3 3 3 2 2 3" xfId="9971"/>
    <cellStyle name="20% - Accent4 3 3 3 2 2 3 2" xfId="9972"/>
    <cellStyle name="20% - Accent4 3 3 3 2 2 4" xfId="9973"/>
    <cellStyle name="20% - Accent4 3 3 3 2 2 5" xfId="9974"/>
    <cellStyle name="20% - Accent4 3 3 3 2 2 6" xfId="9975"/>
    <cellStyle name="20% - Accent4 3 3 3 2 2 7" xfId="9976"/>
    <cellStyle name="20% - Accent4 3 3 3 2 3" xfId="9977"/>
    <cellStyle name="20% - Accent4 3 3 3 2 3 2" xfId="9978"/>
    <cellStyle name="20% - Accent4 3 3 3 2 3 2 2" xfId="9979"/>
    <cellStyle name="20% - Accent4 3 3 3 2 3 3" xfId="9980"/>
    <cellStyle name="20% - Accent4 3 3 3 2 3 3 2" xfId="9981"/>
    <cellStyle name="20% - Accent4 3 3 3 2 3 4" xfId="9982"/>
    <cellStyle name="20% - Accent4 3 3 3 2 3 5" xfId="9983"/>
    <cellStyle name="20% - Accent4 3 3 3 2 3 6" xfId="9984"/>
    <cellStyle name="20% - Accent4 3 3 3 2 3 7" xfId="9985"/>
    <cellStyle name="20% - Accent4 3 3 3 2 4" xfId="9986"/>
    <cellStyle name="20% - Accent4 3 3 3 2 4 2" xfId="9987"/>
    <cellStyle name="20% - Accent4 3 3 3 2 4 2 2" xfId="9988"/>
    <cellStyle name="20% - Accent4 3 3 3 2 4 3" xfId="9989"/>
    <cellStyle name="20% - Accent4 3 3 3 2 4 3 2" xfId="9990"/>
    <cellStyle name="20% - Accent4 3 3 3 2 4 4" xfId="9991"/>
    <cellStyle name="20% - Accent4 3 3 3 2 4 5" xfId="9992"/>
    <cellStyle name="20% - Accent4 3 3 3 2 4 6" xfId="9993"/>
    <cellStyle name="20% - Accent4 3 3 3 2 4 7" xfId="9994"/>
    <cellStyle name="20% - Accent4 3 3 3 2 5" xfId="9995"/>
    <cellStyle name="20% - Accent4 3 3 3 2 5 2" xfId="9996"/>
    <cellStyle name="20% - Accent4 3 3 3 2 6" xfId="9997"/>
    <cellStyle name="20% - Accent4 3 3 3 2 6 2" xfId="9998"/>
    <cellStyle name="20% - Accent4 3 3 3 2 7" xfId="9999"/>
    <cellStyle name="20% - Accent4 3 3 3 2 8" xfId="10000"/>
    <cellStyle name="20% - Accent4 3 3 3 2 9" xfId="10001"/>
    <cellStyle name="20% - Accent4 3 3 3 3" xfId="10002"/>
    <cellStyle name="20% - Accent4 3 3 3 3 2" xfId="10003"/>
    <cellStyle name="20% - Accent4 3 3 3 3 2 2" xfId="10004"/>
    <cellStyle name="20% - Accent4 3 3 3 3 3" xfId="10005"/>
    <cellStyle name="20% - Accent4 3 3 3 3 3 2" xfId="10006"/>
    <cellStyle name="20% - Accent4 3 3 3 3 4" xfId="10007"/>
    <cellStyle name="20% - Accent4 3 3 3 3 5" xfId="10008"/>
    <cellStyle name="20% - Accent4 3 3 3 3 6" xfId="10009"/>
    <cellStyle name="20% - Accent4 3 3 3 3 7" xfId="10010"/>
    <cellStyle name="20% - Accent4 3 3 3 4" xfId="10011"/>
    <cellStyle name="20% - Accent4 3 3 3 4 2" xfId="10012"/>
    <cellStyle name="20% - Accent4 3 3 3 4 2 2" xfId="10013"/>
    <cellStyle name="20% - Accent4 3 3 3 4 3" xfId="10014"/>
    <cellStyle name="20% - Accent4 3 3 3 4 3 2" xfId="10015"/>
    <cellStyle name="20% - Accent4 3 3 3 4 4" xfId="10016"/>
    <cellStyle name="20% - Accent4 3 3 3 4 5" xfId="10017"/>
    <cellStyle name="20% - Accent4 3 3 3 4 6" xfId="10018"/>
    <cellStyle name="20% - Accent4 3 3 3 4 7" xfId="10019"/>
    <cellStyle name="20% - Accent4 3 3 3 5" xfId="10020"/>
    <cellStyle name="20% - Accent4 3 3 3 5 2" xfId="10021"/>
    <cellStyle name="20% - Accent4 3 3 3 5 2 2" xfId="10022"/>
    <cellStyle name="20% - Accent4 3 3 3 5 3" xfId="10023"/>
    <cellStyle name="20% - Accent4 3 3 3 5 3 2" xfId="10024"/>
    <cellStyle name="20% - Accent4 3 3 3 5 4" xfId="10025"/>
    <cellStyle name="20% - Accent4 3 3 3 5 5" xfId="10026"/>
    <cellStyle name="20% - Accent4 3 3 3 5 6" xfId="10027"/>
    <cellStyle name="20% - Accent4 3 3 3 5 7" xfId="10028"/>
    <cellStyle name="20% - Accent4 3 3 3 6" xfId="10029"/>
    <cellStyle name="20% - Accent4 3 3 3 6 2" xfId="10030"/>
    <cellStyle name="20% - Accent4 3 3 3 7" xfId="10031"/>
    <cellStyle name="20% - Accent4 3 3 3 7 2" xfId="10032"/>
    <cellStyle name="20% - Accent4 3 3 3 8" xfId="10033"/>
    <cellStyle name="20% - Accent4 3 3 3 9" xfId="10034"/>
    <cellStyle name="20% - Accent4 3 3 4" xfId="10035"/>
    <cellStyle name="20% - Accent4 3 3 4 10" xfId="10036"/>
    <cellStyle name="20% - Accent4 3 3 4 2" xfId="10037"/>
    <cellStyle name="20% - Accent4 3 3 4 2 2" xfId="10038"/>
    <cellStyle name="20% - Accent4 3 3 4 2 2 2" xfId="10039"/>
    <cellStyle name="20% - Accent4 3 3 4 2 3" xfId="10040"/>
    <cellStyle name="20% - Accent4 3 3 4 2 3 2" xfId="10041"/>
    <cellStyle name="20% - Accent4 3 3 4 2 4" xfId="10042"/>
    <cellStyle name="20% - Accent4 3 3 4 2 5" xfId="10043"/>
    <cellStyle name="20% - Accent4 3 3 4 2 6" xfId="10044"/>
    <cellStyle name="20% - Accent4 3 3 4 2 7" xfId="10045"/>
    <cellStyle name="20% - Accent4 3 3 4 3" xfId="10046"/>
    <cellStyle name="20% - Accent4 3 3 4 3 2" xfId="10047"/>
    <cellStyle name="20% - Accent4 3 3 4 3 2 2" xfId="10048"/>
    <cellStyle name="20% - Accent4 3 3 4 3 3" xfId="10049"/>
    <cellStyle name="20% - Accent4 3 3 4 3 3 2" xfId="10050"/>
    <cellStyle name="20% - Accent4 3 3 4 3 4" xfId="10051"/>
    <cellStyle name="20% - Accent4 3 3 4 3 5" xfId="10052"/>
    <cellStyle name="20% - Accent4 3 3 4 3 6" xfId="10053"/>
    <cellStyle name="20% - Accent4 3 3 4 3 7" xfId="10054"/>
    <cellStyle name="20% - Accent4 3 3 4 4" xfId="10055"/>
    <cellStyle name="20% - Accent4 3 3 4 4 2" xfId="10056"/>
    <cellStyle name="20% - Accent4 3 3 4 4 2 2" xfId="10057"/>
    <cellStyle name="20% - Accent4 3 3 4 4 3" xfId="10058"/>
    <cellStyle name="20% - Accent4 3 3 4 4 3 2" xfId="10059"/>
    <cellStyle name="20% - Accent4 3 3 4 4 4" xfId="10060"/>
    <cellStyle name="20% - Accent4 3 3 4 4 5" xfId="10061"/>
    <cellStyle name="20% - Accent4 3 3 4 4 6" xfId="10062"/>
    <cellStyle name="20% - Accent4 3 3 4 4 7" xfId="10063"/>
    <cellStyle name="20% - Accent4 3 3 4 5" xfId="10064"/>
    <cellStyle name="20% - Accent4 3 3 4 5 2" xfId="10065"/>
    <cellStyle name="20% - Accent4 3 3 4 6" xfId="10066"/>
    <cellStyle name="20% - Accent4 3 3 4 6 2" xfId="10067"/>
    <cellStyle name="20% - Accent4 3 3 4 7" xfId="10068"/>
    <cellStyle name="20% - Accent4 3 3 4 8" xfId="10069"/>
    <cellStyle name="20% - Accent4 3 3 4 9" xfId="10070"/>
    <cellStyle name="20% - Accent4 3 3 5" xfId="10071"/>
    <cellStyle name="20% - Accent4 3 3 5 2" xfId="10072"/>
    <cellStyle name="20% - Accent4 3 3 5 2 2" xfId="10073"/>
    <cellStyle name="20% - Accent4 3 3 5 3" xfId="10074"/>
    <cellStyle name="20% - Accent4 3 3 5 3 2" xfId="10075"/>
    <cellStyle name="20% - Accent4 3 3 5 4" xfId="10076"/>
    <cellStyle name="20% - Accent4 3 3 5 5" xfId="10077"/>
    <cellStyle name="20% - Accent4 3 3 5 6" xfId="10078"/>
    <cellStyle name="20% - Accent4 3 3 5 7" xfId="10079"/>
    <cellStyle name="20% - Accent4 3 3 6" xfId="10080"/>
    <cellStyle name="20% - Accent4 3 3 6 2" xfId="10081"/>
    <cellStyle name="20% - Accent4 3 3 6 2 2" xfId="10082"/>
    <cellStyle name="20% - Accent4 3 3 6 3" xfId="10083"/>
    <cellStyle name="20% - Accent4 3 3 6 3 2" xfId="10084"/>
    <cellStyle name="20% - Accent4 3 3 6 4" xfId="10085"/>
    <cellStyle name="20% - Accent4 3 3 6 5" xfId="10086"/>
    <cellStyle name="20% - Accent4 3 3 6 6" xfId="10087"/>
    <cellStyle name="20% - Accent4 3 3 6 7" xfId="10088"/>
    <cellStyle name="20% - Accent4 3 3 7" xfId="10089"/>
    <cellStyle name="20% - Accent4 3 3 7 2" xfId="10090"/>
    <cellStyle name="20% - Accent4 3 3 7 2 2" xfId="10091"/>
    <cellStyle name="20% - Accent4 3 3 7 3" xfId="10092"/>
    <cellStyle name="20% - Accent4 3 3 7 3 2" xfId="10093"/>
    <cellStyle name="20% - Accent4 3 3 7 4" xfId="10094"/>
    <cellStyle name="20% - Accent4 3 3 7 5" xfId="10095"/>
    <cellStyle name="20% - Accent4 3 3 7 6" xfId="10096"/>
    <cellStyle name="20% - Accent4 3 3 7 7" xfId="10097"/>
    <cellStyle name="20% - Accent4 3 3 8" xfId="10098"/>
    <cellStyle name="20% - Accent4 3 3 8 2" xfId="10099"/>
    <cellStyle name="20% - Accent4 3 3 9" xfId="10100"/>
    <cellStyle name="20% - Accent4 3 3 9 2" xfId="10101"/>
    <cellStyle name="20% - Accent4 3 4" xfId="10102"/>
    <cellStyle name="20% - Accent4 3 4 10" xfId="10103"/>
    <cellStyle name="20% - Accent4 3 4 11" xfId="10104"/>
    <cellStyle name="20% - Accent4 3 4 12" xfId="10105"/>
    <cellStyle name="20% - Accent4 3 4 13" xfId="10106"/>
    <cellStyle name="20% - Accent4 3 4 2" xfId="10107"/>
    <cellStyle name="20% - Accent4 3 4 2 10" xfId="10108"/>
    <cellStyle name="20% - Accent4 3 4 2 11" xfId="10109"/>
    <cellStyle name="20% - Accent4 3 4 2 2" xfId="10110"/>
    <cellStyle name="20% - Accent4 3 4 2 2 10" xfId="10111"/>
    <cellStyle name="20% - Accent4 3 4 2 2 2" xfId="10112"/>
    <cellStyle name="20% - Accent4 3 4 2 2 2 2" xfId="10113"/>
    <cellStyle name="20% - Accent4 3 4 2 2 2 2 2" xfId="10114"/>
    <cellStyle name="20% - Accent4 3 4 2 2 2 3" xfId="10115"/>
    <cellStyle name="20% - Accent4 3 4 2 2 2 3 2" xfId="10116"/>
    <cellStyle name="20% - Accent4 3 4 2 2 2 4" xfId="10117"/>
    <cellStyle name="20% - Accent4 3 4 2 2 2 5" xfId="10118"/>
    <cellStyle name="20% - Accent4 3 4 2 2 2 6" xfId="10119"/>
    <cellStyle name="20% - Accent4 3 4 2 2 2 7" xfId="10120"/>
    <cellStyle name="20% - Accent4 3 4 2 2 3" xfId="10121"/>
    <cellStyle name="20% - Accent4 3 4 2 2 3 2" xfId="10122"/>
    <cellStyle name="20% - Accent4 3 4 2 2 3 2 2" xfId="10123"/>
    <cellStyle name="20% - Accent4 3 4 2 2 3 3" xfId="10124"/>
    <cellStyle name="20% - Accent4 3 4 2 2 3 3 2" xfId="10125"/>
    <cellStyle name="20% - Accent4 3 4 2 2 3 4" xfId="10126"/>
    <cellStyle name="20% - Accent4 3 4 2 2 3 5" xfId="10127"/>
    <cellStyle name="20% - Accent4 3 4 2 2 3 6" xfId="10128"/>
    <cellStyle name="20% - Accent4 3 4 2 2 3 7" xfId="10129"/>
    <cellStyle name="20% - Accent4 3 4 2 2 4" xfId="10130"/>
    <cellStyle name="20% - Accent4 3 4 2 2 4 2" xfId="10131"/>
    <cellStyle name="20% - Accent4 3 4 2 2 4 2 2" xfId="10132"/>
    <cellStyle name="20% - Accent4 3 4 2 2 4 3" xfId="10133"/>
    <cellStyle name="20% - Accent4 3 4 2 2 4 3 2" xfId="10134"/>
    <cellStyle name="20% - Accent4 3 4 2 2 4 4" xfId="10135"/>
    <cellStyle name="20% - Accent4 3 4 2 2 4 5" xfId="10136"/>
    <cellStyle name="20% - Accent4 3 4 2 2 4 6" xfId="10137"/>
    <cellStyle name="20% - Accent4 3 4 2 2 4 7" xfId="10138"/>
    <cellStyle name="20% - Accent4 3 4 2 2 5" xfId="10139"/>
    <cellStyle name="20% - Accent4 3 4 2 2 5 2" xfId="10140"/>
    <cellStyle name="20% - Accent4 3 4 2 2 6" xfId="10141"/>
    <cellStyle name="20% - Accent4 3 4 2 2 6 2" xfId="10142"/>
    <cellStyle name="20% - Accent4 3 4 2 2 7" xfId="10143"/>
    <cellStyle name="20% - Accent4 3 4 2 2 8" xfId="10144"/>
    <cellStyle name="20% - Accent4 3 4 2 2 9" xfId="10145"/>
    <cellStyle name="20% - Accent4 3 4 2 3" xfId="10146"/>
    <cellStyle name="20% - Accent4 3 4 2 3 2" xfId="10147"/>
    <cellStyle name="20% - Accent4 3 4 2 3 2 2" xfId="10148"/>
    <cellStyle name="20% - Accent4 3 4 2 3 3" xfId="10149"/>
    <cellStyle name="20% - Accent4 3 4 2 3 3 2" xfId="10150"/>
    <cellStyle name="20% - Accent4 3 4 2 3 4" xfId="10151"/>
    <cellStyle name="20% - Accent4 3 4 2 3 5" xfId="10152"/>
    <cellStyle name="20% - Accent4 3 4 2 3 6" xfId="10153"/>
    <cellStyle name="20% - Accent4 3 4 2 3 7" xfId="10154"/>
    <cellStyle name="20% - Accent4 3 4 2 4" xfId="10155"/>
    <cellStyle name="20% - Accent4 3 4 2 4 2" xfId="10156"/>
    <cellStyle name="20% - Accent4 3 4 2 4 2 2" xfId="10157"/>
    <cellStyle name="20% - Accent4 3 4 2 4 3" xfId="10158"/>
    <cellStyle name="20% - Accent4 3 4 2 4 3 2" xfId="10159"/>
    <cellStyle name="20% - Accent4 3 4 2 4 4" xfId="10160"/>
    <cellStyle name="20% - Accent4 3 4 2 4 5" xfId="10161"/>
    <cellStyle name="20% - Accent4 3 4 2 4 6" xfId="10162"/>
    <cellStyle name="20% - Accent4 3 4 2 4 7" xfId="10163"/>
    <cellStyle name="20% - Accent4 3 4 2 5" xfId="10164"/>
    <cellStyle name="20% - Accent4 3 4 2 5 2" xfId="10165"/>
    <cellStyle name="20% - Accent4 3 4 2 5 2 2" xfId="10166"/>
    <cellStyle name="20% - Accent4 3 4 2 5 3" xfId="10167"/>
    <cellStyle name="20% - Accent4 3 4 2 5 3 2" xfId="10168"/>
    <cellStyle name="20% - Accent4 3 4 2 5 4" xfId="10169"/>
    <cellStyle name="20% - Accent4 3 4 2 5 5" xfId="10170"/>
    <cellStyle name="20% - Accent4 3 4 2 5 6" xfId="10171"/>
    <cellStyle name="20% - Accent4 3 4 2 5 7" xfId="10172"/>
    <cellStyle name="20% - Accent4 3 4 2 6" xfId="10173"/>
    <cellStyle name="20% - Accent4 3 4 2 6 2" xfId="10174"/>
    <cellStyle name="20% - Accent4 3 4 2 7" xfId="10175"/>
    <cellStyle name="20% - Accent4 3 4 2 7 2" xfId="10176"/>
    <cellStyle name="20% - Accent4 3 4 2 8" xfId="10177"/>
    <cellStyle name="20% - Accent4 3 4 2 9" xfId="10178"/>
    <cellStyle name="20% - Accent4 3 4 3" xfId="10179"/>
    <cellStyle name="20% - Accent4 3 4 3 10" xfId="10180"/>
    <cellStyle name="20% - Accent4 3 4 3 11" xfId="10181"/>
    <cellStyle name="20% - Accent4 3 4 3 2" xfId="10182"/>
    <cellStyle name="20% - Accent4 3 4 3 2 10" xfId="10183"/>
    <cellStyle name="20% - Accent4 3 4 3 2 2" xfId="10184"/>
    <cellStyle name="20% - Accent4 3 4 3 2 2 2" xfId="10185"/>
    <cellStyle name="20% - Accent4 3 4 3 2 2 2 2" xfId="10186"/>
    <cellStyle name="20% - Accent4 3 4 3 2 2 3" xfId="10187"/>
    <cellStyle name="20% - Accent4 3 4 3 2 2 3 2" xfId="10188"/>
    <cellStyle name="20% - Accent4 3 4 3 2 2 4" xfId="10189"/>
    <cellStyle name="20% - Accent4 3 4 3 2 2 5" xfId="10190"/>
    <cellStyle name="20% - Accent4 3 4 3 2 2 6" xfId="10191"/>
    <cellStyle name="20% - Accent4 3 4 3 2 2 7" xfId="10192"/>
    <cellStyle name="20% - Accent4 3 4 3 2 3" xfId="10193"/>
    <cellStyle name="20% - Accent4 3 4 3 2 3 2" xfId="10194"/>
    <cellStyle name="20% - Accent4 3 4 3 2 3 2 2" xfId="10195"/>
    <cellStyle name="20% - Accent4 3 4 3 2 3 3" xfId="10196"/>
    <cellStyle name="20% - Accent4 3 4 3 2 3 3 2" xfId="10197"/>
    <cellStyle name="20% - Accent4 3 4 3 2 3 4" xfId="10198"/>
    <cellStyle name="20% - Accent4 3 4 3 2 3 5" xfId="10199"/>
    <cellStyle name="20% - Accent4 3 4 3 2 3 6" xfId="10200"/>
    <cellStyle name="20% - Accent4 3 4 3 2 3 7" xfId="10201"/>
    <cellStyle name="20% - Accent4 3 4 3 2 4" xfId="10202"/>
    <cellStyle name="20% - Accent4 3 4 3 2 4 2" xfId="10203"/>
    <cellStyle name="20% - Accent4 3 4 3 2 4 2 2" xfId="10204"/>
    <cellStyle name="20% - Accent4 3 4 3 2 4 3" xfId="10205"/>
    <cellStyle name="20% - Accent4 3 4 3 2 4 3 2" xfId="10206"/>
    <cellStyle name="20% - Accent4 3 4 3 2 4 4" xfId="10207"/>
    <cellStyle name="20% - Accent4 3 4 3 2 4 5" xfId="10208"/>
    <cellStyle name="20% - Accent4 3 4 3 2 4 6" xfId="10209"/>
    <cellStyle name="20% - Accent4 3 4 3 2 4 7" xfId="10210"/>
    <cellStyle name="20% - Accent4 3 4 3 2 5" xfId="10211"/>
    <cellStyle name="20% - Accent4 3 4 3 2 5 2" xfId="10212"/>
    <cellStyle name="20% - Accent4 3 4 3 2 6" xfId="10213"/>
    <cellStyle name="20% - Accent4 3 4 3 2 6 2" xfId="10214"/>
    <cellStyle name="20% - Accent4 3 4 3 2 7" xfId="10215"/>
    <cellStyle name="20% - Accent4 3 4 3 2 8" xfId="10216"/>
    <cellStyle name="20% - Accent4 3 4 3 2 9" xfId="10217"/>
    <cellStyle name="20% - Accent4 3 4 3 3" xfId="10218"/>
    <cellStyle name="20% - Accent4 3 4 3 3 2" xfId="10219"/>
    <cellStyle name="20% - Accent4 3 4 3 3 2 2" xfId="10220"/>
    <cellStyle name="20% - Accent4 3 4 3 3 3" xfId="10221"/>
    <cellStyle name="20% - Accent4 3 4 3 3 3 2" xfId="10222"/>
    <cellStyle name="20% - Accent4 3 4 3 3 4" xfId="10223"/>
    <cellStyle name="20% - Accent4 3 4 3 3 5" xfId="10224"/>
    <cellStyle name="20% - Accent4 3 4 3 3 6" xfId="10225"/>
    <cellStyle name="20% - Accent4 3 4 3 3 7" xfId="10226"/>
    <cellStyle name="20% - Accent4 3 4 3 4" xfId="10227"/>
    <cellStyle name="20% - Accent4 3 4 3 4 2" xfId="10228"/>
    <cellStyle name="20% - Accent4 3 4 3 4 2 2" xfId="10229"/>
    <cellStyle name="20% - Accent4 3 4 3 4 3" xfId="10230"/>
    <cellStyle name="20% - Accent4 3 4 3 4 3 2" xfId="10231"/>
    <cellStyle name="20% - Accent4 3 4 3 4 4" xfId="10232"/>
    <cellStyle name="20% - Accent4 3 4 3 4 5" xfId="10233"/>
    <cellStyle name="20% - Accent4 3 4 3 4 6" xfId="10234"/>
    <cellStyle name="20% - Accent4 3 4 3 4 7" xfId="10235"/>
    <cellStyle name="20% - Accent4 3 4 3 5" xfId="10236"/>
    <cellStyle name="20% - Accent4 3 4 3 5 2" xfId="10237"/>
    <cellStyle name="20% - Accent4 3 4 3 5 2 2" xfId="10238"/>
    <cellStyle name="20% - Accent4 3 4 3 5 3" xfId="10239"/>
    <cellStyle name="20% - Accent4 3 4 3 5 3 2" xfId="10240"/>
    <cellStyle name="20% - Accent4 3 4 3 5 4" xfId="10241"/>
    <cellStyle name="20% - Accent4 3 4 3 5 5" xfId="10242"/>
    <cellStyle name="20% - Accent4 3 4 3 5 6" xfId="10243"/>
    <cellStyle name="20% - Accent4 3 4 3 5 7" xfId="10244"/>
    <cellStyle name="20% - Accent4 3 4 3 6" xfId="10245"/>
    <cellStyle name="20% - Accent4 3 4 3 6 2" xfId="10246"/>
    <cellStyle name="20% - Accent4 3 4 3 7" xfId="10247"/>
    <cellStyle name="20% - Accent4 3 4 3 7 2" xfId="10248"/>
    <cellStyle name="20% - Accent4 3 4 3 8" xfId="10249"/>
    <cellStyle name="20% - Accent4 3 4 3 9" xfId="10250"/>
    <cellStyle name="20% - Accent4 3 4 4" xfId="10251"/>
    <cellStyle name="20% - Accent4 3 4 4 10" xfId="10252"/>
    <cellStyle name="20% - Accent4 3 4 4 2" xfId="10253"/>
    <cellStyle name="20% - Accent4 3 4 4 2 2" xfId="10254"/>
    <cellStyle name="20% - Accent4 3 4 4 2 2 2" xfId="10255"/>
    <cellStyle name="20% - Accent4 3 4 4 2 3" xfId="10256"/>
    <cellStyle name="20% - Accent4 3 4 4 2 3 2" xfId="10257"/>
    <cellStyle name="20% - Accent4 3 4 4 2 4" xfId="10258"/>
    <cellStyle name="20% - Accent4 3 4 4 2 5" xfId="10259"/>
    <cellStyle name="20% - Accent4 3 4 4 2 6" xfId="10260"/>
    <cellStyle name="20% - Accent4 3 4 4 2 7" xfId="10261"/>
    <cellStyle name="20% - Accent4 3 4 4 3" xfId="10262"/>
    <cellStyle name="20% - Accent4 3 4 4 3 2" xfId="10263"/>
    <cellStyle name="20% - Accent4 3 4 4 3 2 2" xfId="10264"/>
    <cellStyle name="20% - Accent4 3 4 4 3 3" xfId="10265"/>
    <cellStyle name="20% - Accent4 3 4 4 3 3 2" xfId="10266"/>
    <cellStyle name="20% - Accent4 3 4 4 3 4" xfId="10267"/>
    <cellStyle name="20% - Accent4 3 4 4 3 5" xfId="10268"/>
    <cellStyle name="20% - Accent4 3 4 4 3 6" xfId="10269"/>
    <cellStyle name="20% - Accent4 3 4 4 3 7" xfId="10270"/>
    <cellStyle name="20% - Accent4 3 4 4 4" xfId="10271"/>
    <cellStyle name="20% - Accent4 3 4 4 4 2" xfId="10272"/>
    <cellStyle name="20% - Accent4 3 4 4 4 2 2" xfId="10273"/>
    <cellStyle name="20% - Accent4 3 4 4 4 3" xfId="10274"/>
    <cellStyle name="20% - Accent4 3 4 4 4 3 2" xfId="10275"/>
    <cellStyle name="20% - Accent4 3 4 4 4 4" xfId="10276"/>
    <cellStyle name="20% - Accent4 3 4 4 4 5" xfId="10277"/>
    <cellStyle name="20% - Accent4 3 4 4 4 6" xfId="10278"/>
    <cellStyle name="20% - Accent4 3 4 4 4 7" xfId="10279"/>
    <cellStyle name="20% - Accent4 3 4 4 5" xfId="10280"/>
    <cellStyle name="20% - Accent4 3 4 4 5 2" xfId="10281"/>
    <cellStyle name="20% - Accent4 3 4 4 6" xfId="10282"/>
    <cellStyle name="20% - Accent4 3 4 4 6 2" xfId="10283"/>
    <cellStyle name="20% - Accent4 3 4 4 7" xfId="10284"/>
    <cellStyle name="20% - Accent4 3 4 4 8" xfId="10285"/>
    <cellStyle name="20% - Accent4 3 4 4 9" xfId="10286"/>
    <cellStyle name="20% - Accent4 3 4 5" xfId="10287"/>
    <cellStyle name="20% - Accent4 3 4 5 2" xfId="10288"/>
    <cellStyle name="20% - Accent4 3 4 5 2 2" xfId="10289"/>
    <cellStyle name="20% - Accent4 3 4 5 3" xfId="10290"/>
    <cellStyle name="20% - Accent4 3 4 5 3 2" xfId="10291"/>
    <cellStyle name="20% - Accent4 3 4 5 4" xfId="10292"/>
    <cellStyle name="20% - Accent4 3 4 5 5" xfId="10293"/>
    <cellStyle name="20% - Accent4 3 4 5 6" xfId="10294"/>
    <cellStyle name="20% - Accent4 3 4 5 7" xfId="10295"/>
    <cellStyle name="20% - Accent4 3 4 6" xfId="10296"/>
    <cellStyle name="20% - Accent4 3 4 6 2" xfId="10297"/>
    <cellStyle name="20% - Accent4 3 4 6 2 2" xfId="10298"/>
    <cellStyle name="20% - Accent4 3 4 6 3" xfId="10299"/>
    <cellStyle name="20% - Accent4 3 4 6 3 2" xfId="10300"/>
    <cellStyle name="20% - Accent4 3 4 6 4" xfId="10301"/>
    <cellStyle name="20% - Accent4 3 4 6 5" xfId="10302"/>
    <cellStyle name="20% - Accent4 3 4 6 6" xfId="10303"/>
    <cellStyle name="20% - Accent4 3 4 6 7" xfId="10304"/>
    <cellStyle name="20% - Accent4 3 4 7" xfId="10305"/>
    <cellStyle name="20% - Accent4 3 4 7 2" xfId="10306"/>
    <cellStyle name="20% - Accent4 3 4 7 2 2" xfId="10307"/>
    <cellStyle name="20% - Accent4 3 4 7 3" xfId="10308"/>
    <cellStyle name="20% - Accent4 3 4 7 3 2" xfId="10309"/>
    <cellStyle name="20% - Accent4 3 4 7 4" xfId="10310"/>
    <cellStyle name="20% - Accent4 3 4 7 5" xfId="10311"/>
    <cellStyle name="20% - Accent4 3 4 7 6" xfId="10312"/>
    <cellStyle name="20% - Accent4 3 4 7 7" xfId="10313"/>
    <cellStyle name="20% - Accent4 3 4 8" xfId="10314"/>
    <cellStyle name="20% - Accent4 3 4 8 2" xfId="10315"/>
    <cellStyle name="20% - Accent4 3 4 9" xfId="10316"/>
    <cellStyle name="20% - Accent4 3 4 9 2" xfId="10317"/>
    <cellStyle name="20% - Accent4 3 5" xfId="10318"/>
    <cellStyle name="20% - Accent4 3 5 10" xfId="10319"/>
    <cellStyle name="20% - Accent4 3 5 11" xfId="10320"/>
    <cellStyle name="20% - Accent4 3 5 12" xfId="10321"/>
    <cellStyle name="20% - Accent4 3 5 13" xfId="10322"/>
    <cellStyle name="20% - Accent4 3 5 2" xfId="10323"/>
    <cellStyle name="20% - Accent4 3 5 2 10" xfId="10324"/>
    <cellStyle name="20% - Accent4 3 5 2 11" xfId="10325"/>
    <cellStyle name="20% - Accent4 3 5 2 2" xfId="10326"/>
    <cellStyle name="20% - Accent4 3 5 2 2 10" xfId="10327"/>
    <cellStyle name="20% - Accent4 3 5 2 2 2" xfId="10328"/>
    <cellStyle name="20% - Accent4 3 5 2 2 2 2" xfId="10329"/>
    <cellStyle name="20% - Accent4 3 5 2 2 2 2 2" xfId="10330"/>
    <cellStyle name="20% - Accent4 3 5 2 2 2 3" xfId="10331"/>
    <cellStyle name="20% - Accent4 3 5 2 2 2 3 2" xfId="10332"/>
    <cellStyle name="20% - Accent4 3 5 2 2 2 4" xfId="10333"/>
    <cellStyle name="20% - Accent4 3 5 2 2 2 5" xfId="10334"/>
    <cellStyle name="20% - Accent4 3 5 2 2 2 6" xfId="10335"/>
    <cellStyle name="20% - Accent4 3 5 2 2 2 7" xfId="10336"/>
    <cellStyle name="20% - Accent4 3 5 2 2 3" xfId="10337"/>
    <cellStyle name="20% - Accent4 3 5 2 2 3 2" xfId="10338"/>
    <cellStyle name="20% - Accent4 3 5 2 2 3 2 2" xfId="10339"/>
    <cellStyle name="20% - Accent4 3 5 2 2 3 3" xfId="10340"/>
    <cellStyle name="20% - Accent4 3 5 2 2 3 3 2" xfId="10341"/>
    <cellStyle name="20% - Accent4 3 5 2 2 3 4" xfId="10342"/>
    <cellStyle name="20% - Accent4 3 5 2 2 3 5" xfId="10343"/>
    <cellStyle name="20% - Accent4 3 5 2 2 3 6" xfId="10344"/>
    <cellStyle name="20% - Accent4 3 5 2 2 3 7" xfId="10345"/>
    <cellStyle name="20% - Accent4 3 5 2 2 4" xfId="10346"/>
    <cellStyle name="20% - Accent4 3 5 2 2 4 2" xfId="10347"/>
    <cellStyle name="20% - Accent4 3 5 2 2 4 2 2" xfId="10348"/>
    <cellStyle name="20% - Accent4 3 5 2 2 4 3" xfId="10349"/>
    <cellStyle name="20% - Accent4 3 5 2 2 4 3 2" xfId="10350"/>
    <cellStyle name="20% - Accent4 3 5 2 2 4 4" xfId="10351"/>
    <cellStyle name="20% - Accent4 3 5 2 2 4 5" xfId="10352"/>
    <cellStyle name="20% - Accent4 3 5 2 2 4 6" xfId="10353"/>
    <cellStyle name="20% - Accent4 3 5 2 2 4 7" xfId="10354"/>
    <cellStyle name="20% - Accent4 3 5 2 2 5" xfId="10355"/>
    <cellStyle name="20% - Accent4 3 5 2 2 5 2" xfId="10356"/>
    <cellStyle name="20% - Accent4 3 5 2 2 6" xfId="10357"/>
    <cellStyle name="20% - Accent4 3 5 2 2 6 2" xfId="10358"/>
    <cellStyle name="20% - Accent4 3 5 2 2 7" xfId="10359"/>
    <cellStyle name="20% - Accent4 3 5 2 2 8" xfId="10360"/>
    <cellStyle name="20% - Accent4 3 5 2 2 9" xfId="10361"/>
    <cellStyle name="20% - Accent4 3 5 2 3" xfId="10362"/>
    <cellStyle name="20% - Accent4 3 5 2 3 2" xfId="10363"/>
    <cellStyle name="20% - Accent4 3 5 2 3 2 2" xfId="10364"/>
    <cellStyle name="20% - Accent4 3 5 2 3 3" xfId="10365"/>
    <cellStyle name="20% - Accent4 3 5 2 3 3 2" xfId="10366"/>
    <cellStyle name="20% - Accent4 3 5 2 3 4" xfId="10367"/>
    <cellStyle name="20% - Accent4 3 5 2 3 5" xfId="10368"/>
    <cellStyle name="20% - Accent4 3 5 2 3 6" xfId="10369"/>
    <cellStyle name="20% - Accent4 3 5 2 3 7" xfId="10370"/>
    <cellStyle name="20% - Accent4 3 5 2 4" xfId="10371"/>
    <cellStyle name="20% - Accent4 3 5 2 4 2" xfId="10372"/>
    <cellStyle name="20% - Accent4 3 5 2 4 2 2" xfId="10373"/>
    <cellStyle name="20% - Accent4 3 5 2 4 3" xfId="10374"/>
    <cellStyle name="20% - Accent4 3 5 2 4 3 2" xfId="10375"/>
    <cellStyle name="20% - Accent4 3 5 2 4 4" xfId="10376"/>
    <cellStyle name="20% - Accent4 3 5 2 4 5" xfId="10377"/>
    <cellStyle name="20% - Accent4 3 5 2 4 6" xfId="10378"/>
    <cellStyle name="20% - Accent4 3 5 2 4 7" xfId="10379"/>
    <cellStyle name="20% - Accent4 3 5 2 5" xfId="10380"/>
    <cellStyle name="20% - Accent4 3 5 2 5 2" xfId="10381"/>
    <cellStyle name="20% - Accent4 3 5 2 5 2 2" xfId="10382"/>
    <cellStyle name="20% - Accent4 3 5 2 5 3" xfId="10383"/>
    <cellStyle name="20% - Accent4 3 5 2 5 3 2" xfId="10384"/>
    <cellStyle name="20% - Accent4 3 5 2 5 4" xfId="10385"/>
    <cellStyle name="20% - Accent4 3 5 2 5 5" xfId="10386"/>
    <cellStyle name="20% - Accent4 3 5 2 5 6" xfId="10387"/>
    <cellStyle name="20% - Accent4 3 5 2 5 7" xfId="10388"/>
    <cellStyle name="20% - Accent4 3 5 2 6" xfId="10389"/>
    <cellStyle name="20% - Accent4 3 5 2 6 2" xfId="10390"/>
    <cellStyle name="20% - Accent4 3 5 2 7" xfId="10391"/>
    <cellStyle name="20% - Accent4 3 5 2 7 2" xfId="10392"/>
    <cellStyle name="20% - Accent4 3 5 2 8" xfId="10393"/>
    <cellStyle name="20% - Accent4 3 5 2 9" xfId="10394"/>
    <cellStyle name="20% - Accent4 3 5 3" xfId="10395"/>
    <cellStyle name="20% - Accent4 3 5 3 10" xfId="10396"/>
    <cellStyle name="20% - Accent4 3 5 3 11" xfId="10397"/>
    <cellStyle name="20% - Accent4 3 5 3 2" xfId="10398"/>
    <cellStyle name="20% - Accent4 3 5 3 2 10" xfId="10399"/>
    <cellStyle name="20% - Accent4 3 5 3 2 2" xfId="10400"/>
    <cellStyle name="20% - Accent4 3 5 3 2 2 2" xfId="10401"/>
    <cellStyle name="20% - Accent4 3 5 3 2 2 2 2" xfId="10402"/>
    <cellStyle name="20% - Accent4 3 5 3 2 2 3" xfId="10403"/>
    <cellStyle name="20% - Accent4 3 5 3 2 2 3 2" xfId="10404"/>
    <cellStyle name="20% - Accent4 3 5 3 2 2 4" xfId="10405"/>
    <cellStyle name="20% - Accent4 3 5 3 2 2 5" xfId="10406"/>
    <cellStyle name="20% - Accent4 3 5 3 2 2 6" xfId="10407"/>
    <cellStyle name="20% - Accent4 3 5 3 2 2 7" xfId="10408"/>
    <cellStyle name="20% - Accent4 3 5 3 2 3" xfId="10409"/>
    <cellStyle name="20% - Accent4 3 5 3 2 3 2" xfId="10410"/>
    <cellStyle name="20% - Accent4 3 5 3 2 3 2 2" xfId="10411"/>
    <cellStyle name="20% - Accent4 3 5 3 2 3 3" xfId="10412"/>
    <cellStyle name="20% - Accent4 3 5 3 2 3 3 2" xfId="10413"/>
    <cellStyle name="20% - Accent4 3 5 3 2 3 4" xfId="10414"/>
    <cellStyle name="20% - Accent4 3 5 3 2 3 5" xfId="10415"/>
    <cellStyle name="20% - Accent4 3 5 3 2 3 6" xfId="10416"/>
    <cellStyle name="20% - Accent4 3 5 3 2 3 7" xfId="10417"/>
    <cellStyle name="20% - Accent4 3 5 3 2 4" xfId="10418"/>
    <cellStyle name="20% - Accent4 3 5 3 2 4 2" xfId="10419"/>
    <cellStyle name="20% - Accent4 3 5 3 2 4 2 2" xfId="10420"/>
    <cellStyle name="20% - Accent4 3 5 3 2 4 3" xfId="10421"/>
    <cellStyle name="20% - Accent4 3 5 3 2 4 3 2" xfId="10422"/>
    <cellStyle name="20% - Accent4 3 5 3 2 4 4" xfId="10423"/>
    <cellStyle name="20% - Accent4 3 5 3 2 4 5" xfId="10424"/>
    <cellStyle name="20% - Accent4 3 5 3 2 4 6" xfId="10425"/>
    <cellStyle name="20% - Accent4 3 5 3 2 4 7" xfId="10426"/>
    <cellStyle name="20% - Accent4 3 5 3 2 5" xfId="10427"/>
    <cellStyle name="20% - Accent4 3 5 3 2 5 2" xfId="10428"/>
    <cellStyle name="20% - Accent4 3 5 3 2 6" xfId="10429"/>
    <cellStyle name="20% - Accent4 3 5 3 2 6 2" xfId="10430"/>
    <cellStyle name="20% - Accent4 3 5 3 2 7" xfId="10431"/>
    <cellStyle name="20% - Accent4 3 5 3 2 8" xfId="10432"/>
    <cellStyle name="20% - Accent4 3 5 3 2 9" xfId="10433"/>
    <cellStyle name="20% - Accent4 3 5 3 3" xfId="10434"/>
    <cellStyle name="20% - Accent4 3 5 3 3 2" xfId="10435"/>
    <cellStyle name="20% - Accent4 3 5 3 3 2 2" xfId="10436"/>
    <cellStyle name="20% - Accent4 3 5 3 3 3" xfId="10437"/>
    <cellStyle name="20% - Accent4 3 5 3 3 3 2" xfId="10438"/>
    <cellStyle name="20% - Accent4 3 5 3 3 4" xfId="10439"/>
    <cellStyle name="20% - Accent4 3 5 3 3 5" xfId="10440"/>
    <cellStyle name="20% - Accent4 3 5 3 3 6" xfId="10441"/>
    <cellStyle name="20% - Accent4 3 5 3 3 7" xfId="10442"/>
    <cellStyle name="20% - Accent4 3 5 3 4" xfId="10443"/>
    <cellStyle name="20% - Accent4 3 5 3 4 2" xfId="10444"/>
    <cellStyle name="20% - Accent4 3 5 3 4 2 2" xfId="10445"/>
    <cellStyle name="20% - Accent4 3 5 3 4 3" xfId="10446"/>
    <cellStyle name="20% - Accent4 3 5 3 4 3 2" xfId="10447"/>
    <cellStyle name="20% - Accent4 3 5 3 4 4" xfId="10448"/>
    <cellStyle name="20% - Accent4 3 5 3 4 5" xfId="10449"/>
    <cellStyle name="20% - Accent4 3 5 3 4 6" xfId="10450"/>
    <cellStyle name="20% - Accent4 3 5 3 4 7" xfId="10451"/>
    <cellStyle name="20% - Accent4 3 5 3 5" xfId="10452"/>
    <cellStyle name="20% - Accent4 3 5 3 5 2" xfId="10453"/>
    <cellStyle name="20% - Accent4 3 5 3 5 2 2" xfId="10454"/>
    <cellStyle name="20% - Accent4 3 5 3 5 3" xfId="10455"/>
    <cellStyle name="20% - Accent4 3 5 3 5 3 2" xfId="10456"/>
    <cellStyle name="20% - Accent4 3 5 3 5 4" xfId="10457"/>
    <cellStyle name="20% - Accent4 3 5 3 5 5" xfId="10458"/>
    <cellStyle name="20% - Accent4 3 5 3 5 6" xfId="10459"/>
    <cellStyle name="20% - Accent4 3 5 3 5 7" xfId="10460"/>
    <cellStyle name="20% - Accent4 3 5 3 6" xfId="10461"/>
    <cellStyle name="20% - Accent4 3 5 3 6 2" xfId="10462"/>
    <cellStyle name="20% - Accent4 3 5 3 7" xfId="10463"/>
    <cellStyle name="20% - Accent4 3 5 3 7 2" xfId="10464"/>
    <cellStyle name="20% - Accent4 3 5 3 8" xfId="10465"/>
    <cellStyle name="20% - Accent4 3 5 3 9" xfId="10466"/>
    <cellStyle name="20% - Accent4 3 5 4" xfId="10467"/>
    <cellStyle name="20% - Accent4 3 5 4 10" xfId="10468"/>
    <cellStyle name="20% - Accent4 3 5 4 2" xfId="10469"/>
    <cellStyle name="20% - Accent4 3 5 4 2 2" xfId="10470"/>
    <cellStyle name="20% - Accent4 3 5 4 2 2 2" xfId="10471"/>
    <cellStyle name="20% - Accent4 3 5 4 2 3" xfId="10472"/>
    <cellStyle name="20% - Accent4 3 5 4 2 3 2" xfId="10473"/>
    <cellStyle name="20% - Accent4 3 5 4 2 4" xfId="10474"/>
    <cellStyle name="20% - Accent4 3 5 4 2 5" xfId="10475"/>
    <cellStyle name="20% - Accent4 3 5 4 2 6" xfId="10476"/>
    <cellStyle name="20% - Accent4 3 5 4 2 7" xfId="10477"/>
    <cellStyle name="20% - Accent4 3 5 4 3" xfId="10478"/>
    <cellStyle name="20% - Accent4 3 5 4 3 2" xfId="10479"/>
    <cellStyle name="20% - Accent4 3 5 4 3 2 2" xfId="10480"/>
    <cellStyle name="20% - Accent4 3 5 4 3 3" xfId="10481"/>
    <cellStyle name="20% - Accent4 3 5 4 3 3 2" xfId="10482"/>
    <cellStyle name="20% - Accent4 3 5 4 3 4" xfId="10483"/>
    <cellStyle name="20% - Accent4 3 5 4 3 5" xfId="10484"/>
    <cellStyle name="20% - Accent4 3 5 4 3 6" xfId="10485"/>
    <cellStyle name="20% - Accent4 3 5 4 3 7" xfId="10486"/>
    <cellStyle name="20% - Accent4 3 5 4 4" xfId="10487"/>
    <cellStyle name="20% - Accent4 3 5 4 4 2" xfId="10488"/>
    <cellStyle name="20% - Accent4 3 5 4 4 2 2" xfId="10489"/>
    <cellStyle name="20% - Accent4 3 5 4 4 3" xfId="10490"/>
    <cellStyle name="20% - Accent4 3 5 4 4 3 2" xfId="10491"/>
    <cellStyle name="20% - Accent4 3 5 4 4 4" xfId="10492"/>
    <cellStyle name="20% - Accent4 3 5 4 4 5" xfId="10493"/>
    <cellStyle name="20% - Accent4 3 5 4 4 6" xfId="10494"/>
    <cellStyle name="20% - Accent4 3 5 4 4 7" xfId="10495"/>
    <cellStyle name="20% - Accent4 3 5 4 5" xfId="10496"/>
    <cellStyle name="20% - Accent4 3 5 4 5 2" xfId="10497"/>
    <cellStyle name="20% - Accent4 3 5 4 6" xfId="10498"/>
    <cellStyle name="20% - Accent4 3 5 4 6 2" xfId="10499"/>
    <cellStyle name="20% - Accent4 3 5 4 7" xfId="10500"/>
    <cellStyle name="20% - Accent4 3 5 4 8" xfId="10501"/>
    <cellStyle name="20% - Accent4 3 5 4 9" xfId="10502"/>
    <cellStyle name="20% - Accent4 3 5 5" xfId="10503"/>
    <cellStyle name="20% - Accent4 3 5 5 2" xfId="10504"/>
    <cellStyle name="20% - Accent4 3 5 5 2 2" xfId="10505"/>
    <cellStyle name="20% - Accent4 3 5 5 3" xfId="10506"/>
    <cellStyle name="20% - Accent4 3 5 5 3 2" xfId="10507"/>
    <cellStyle name="20% - Accent4 3 5 5 4" xfId="10508"/>
    <cellStyle name="20% - Accent4 3 5 5 5" xfId="10509"/>
    <cellStyle name="20% - Accent4 3 5 5 6" xfId="10510"/>
    <cellStyle name="20% - Accent4 3 5 5 7" xfId="10511"/>
    <cellStyle name="20% - Accent4 3 5 6" xfId="10512"/>
    <cellStyle name="20% - Accent4 3 5 6 2" xfId="10513"/>
    <cellStyle name="20% - Accent4 3 5 6 2 2" xfId="10514"/>
    <cellStyle name="20% - Accent4 3 5 6 3" xfId="10515"/>
    <cellStyle name="20% - Accent4 3 5 6 3 2" xfId="10516"/>
    <cellStyle name="20% - Accent4 3 5 6 4" xfId="10517"/>
    <cellStyle name="20% - Accent4 3 5 6 5" xfId="10518"/>
    <cellStyle name="20% - Accent4 3 5 6 6" xfId="10519"/>
    <cellStyle name="20% - Accent4 3 5 6 7" xfId="10520"/>
    <cellStyle name="20% - Accent4 3 5 7" xfId="10521"/>
    <cellStyle name="20% - Accent4 3 5 7 2" xfId="10522"/>
    <cellStyle name="20% - Accent4 3 5 7 2 2" xfId="10523"/>
    <cellStyle name="20% - Accent4 3 5 7 3" xfId="10524"/>
    <cellStyle name="20% - Accent4 3 5 7 3 2" xfId="10525"/>
    <cellStyle name="20% - Accent4 3 5 7 4" xfId="10526"/>
    <cellStyle name="20% - Accent4 3 5 7 5" xfId="10527"/>
    <cellStyle name="20% - Accent4 3 5 7 6" xfId="10528"/>
    <cellStyle name="20% - Accent4 3 5 7 7" xfId="10529"/>
    <cellStyle name="20% - Accent4 3 5 8" xfId="10530"/>
    <cellStyle name="20% - Accent4 3 5 8 2" xfId="10531"/>
    <cellStyle name="20% - Accent4 3 5 9" xfId="10532"/>
    <cellStyle name="20% - Accent4 3 5 9 2" xfId="10533"/>
    <cellStyle name="20% - Accent4 3 6" xfId="10534"/>
    <cellStyle name="20% - Accent4 3 6 10" xfId="10535"/>
    <cellStyle name="20% - Accent4 3 6 11" xfId="10536"/>
    <cellStyle name="20% - Accent4 3 6 12" xfId="10537"/>
    <cellStyle name="20% - Accent4 3 6 13" xfId="10538"/>
    <cellStyle name="20% - Accent4 3 6 2" xfId="10539"/>
    <cellStyle name="20% - Accent4 3 6 2 10" xfId="10540"/>
    <cellStyle name="20% - Accent4 3 6 2 11" xfId="10541"/>
    <cellStyle name="20% - Accent4 3 6 2 2" xfId="10542"/>
    <cellStyle name="20% - Accent4 3 6 2 2 10" xfId="10543"/>
    <cellStyle name="20% - Accent4 3 6 2 2 2" xfId="10544"/>
    <cellStyle name="20% - Accent4 3 6 2 2 2 2" xfId="10545"/>
    <cellStyle name="20% - Accent4 3 6 2 2 2 2 2" xfId="10546"/>
    <cellStyle name="20% - Accent4 3 6 2 2 2 3" xfId="10547"/>
    <cellStyle name="20% - Accent4 3 6 2 2 2 3 2" xfId="10548"/>
    <cellStyle name="20% - Accent4 3 6 2 2 2 4" xfId="10549"/>
    <cellStyle name="20% - Accent4 3 6 2 2 2 5" xfId="10550"/>
    <cellStyle name="20% - Accent4 3 6 2 2 2 6" xfId="10551"/>
    <cellStyle name="20% - Accent4 3 6 2 2 2 7" xfId="10552"/>
    <cellStyle name="20% - Accent4 3 6 2 2 3" xfId="10553"/>
    <cellStyle name="20% - Accent4 3 6 2 2 3 2" xfId="10554"/>
    <cellStyle name="20% - Accent4 3 6 2 2 3 2 2" xfId="10555"/>
    <cellStyle name="20% - Accent4 3 6 2 2 3 3" xfId="10556"/>
    <cellStyle name="20% - Accent4 3 6 2 2 3 3 2" xfId="10557"/>
    <cellStyle name="20% - Accent4 3 6 2 2 3 4" xfId="10558"/>
    <cellStyle name="20% - Accent4 3 6 2 2 3 5" xfId="10559"/>
    <cellStyle name="20% - Accent4 3 6 2 2 3 6" xfId="10560"/>
    <cellStyle name="20% - Accent4 3 6 2 2 3 7" xfId="10561"/>
    <cellStyle name="20% - Accent4 3 6 2 2 4" xfId="10562"/>
    <cellStyle name="20% - Accent4 3 6 2 2 4 2" xfId="10563"/>
    <cellStyle name="20% - Accent4 3 6 2 2 4 2 2" xfId="10564"/>
    <cellStyle name="20% - Accent4 3 6 2 2 4 3" xfId="10565"/>
    <cellStyle name="20% - Accent4 3 6 2 2 4 3 2" xfId="10566"/>
    <cellStyle name="20% - Accent4 3 6 2 2 4 4" xfId="10567"/>
    <cellStyle name="20% - Accent4 3 6 2 2 4 5" xfId="10568"/>
    <cellStyle name="20% - Accent4 3 6 2 2 4 6" xfId="10569"/>
    <cellStyle name="20% - Accent4 3 6 2 2 4 7" xfId="10570"/>
    <cellStyle name="20% - Accent4 3 6 2 2 5" xfId="10571"/>
    <cellStyle name="20% - Accent4 3 6 2 2 5 2" xfId="10572"/>
    <cellStyle name="20% - Accent4 3 6 2 2 6" xfId="10573"/>
    <cellStyle name="20% - Accent4 3 6 2 2 6 2" xfId="10574"/>
    <cellStyle name="20% - Accent4 3 6 2 2 7" xfId="10575"/>
    <cellStyle name="20% - Accent4 3 6 2 2 8" xfId="10576"/>
    <cellStyle name="20% - Accent4 3 6 2 2 9" xfId="10577"/>
    <cellStyle name="20% - Accent4 3 6 2 3" xfId="10578"/>
    <cellStyle name="20% - Accent4 3 6 2 3 2" xfId="10579"/>
    <cellStyle name="20% - Accent4 3 6 2 3 2 2" xfId="10580"/>
    <cellStyle name="20% - Accent4 3 6 2 3 3" xfId="10581"/>
    <cellStyle name="20% - Accent4 3 6 2 3 3 2" xfId="10582"/>
    <cellStyle name="20% - Accent4 3 6 2 3 4" xfId="10583"/>
    <cellStyle name="20% - Accent4 3 6 2 3 5" xfId="10584"/>
    <cellStyle name="20% - Accent4 3 6 2 3 6" xfId="10585"/>
    <cellStyle name="20% - Accent4 3 6 2 3 7" xfId="10586"/>
    <cellStyle name="20% - Accent4 3 6 2 4" xfId="10587"/>
    <cellStyle name="20% - Accent4 3 6 2 4 2" xfId="10588"/>
    <cellStyle name="20% - Accent4 3 6 2 4 2 2" xfId="10589"/>
    <cellStyle name="20% - Accent4 3 6 2 4 3" xfId="10590"/>
    <cellStyle name="20% - Accent4 3 6 2 4 3 2" xfId="10591"/>
    <cellStyle name="20% - Accent4 3 6 2 4 4" xfId="10592"/>
    <cellStyle name="20% - Accent4 3 6 2 4 5" xfId="10593"/>
    <cellStyle name="20% - Accent4 3 6 2 4 6" xfId="10594"/>
    <cellStyle name="20% - Accent4 3 6 2 4 7" xfId="10595"/>
    <cellStyle name="20% - Accent4 3 6 2 5" xfId="10596"/>
    <cellStyle name="20% - Accent4 3 6 2 5 2" xfId="10597"/>
    <cellStyle name="20% - Accent4 3 6 2 5 2 2" xfId="10598"/>
    <cellStyle name="20% - Accent4 3 6 2 5 3" xfId="10599"/>
    <cellStyle name="20% - Accent4 3 6 2 5 3 2" xfId="10600"/>
    <cellStyle name="20% - Accent4 3 6 2 5 4" xfId="10601"/>
    <cellStyle name="20% - Accent4 3 6 2 5 5" xfId="10602"/>
    <cellStyle name="20% - Accent4 3 6 2 5 6" xfId="10603"/>
    <cellStyle name="20% - Accent4 3 6 2 5 7" xfId="10604"/>
    <cellStyle name="20% - Accent4 3 6 2 6" xfId="10605"/>
    <cellStyle name="20% - Accent4 3 6 2 6 2" xfId="10606"/>
    <cellStyle name="20% - Accent4 3 6 2 7" xfId="10607"/>
    <cellStyle name="20% - Accent4 3 6 2 7 2" xfId="10608"/>
    <cellStyle name="20% - Accent4 3 6 2 8" xfId="10609"/>
    <cellStyle name="20% - Accent4 3 6 2 9" xfId="10610"/>
    <cellStyle name="20% - Accent4 3 6 3" xfId="10611"/>
    <cellStyle name="20% - Accent4 3 6 3 10" xfId="10612"/>
    <cellStyle name="20% - Accent4 3 6 3 11" xfId="10613"/>
    <cellStyle name="20% - Accent4 3 6 3 2" xfId="10614"/>
    <cellStyle name="20% - Accent4 3 6 3 2 10" xfId="10615"/>
    <cellStyle name="20% - Accent4 3 6 3 2 2" xfId="10616"/>
    <cellStyle name="20% - Accent4 3 6 3 2 2 2" xfId="10617"/>
    <cellStyle name="20% - Accent4 3 6 3 2 2 2 2" xfId="10618"/>
    <cellStyle name="20% - Accent4 3 6 3 2 2 3" xfId="10619"/>
    <cellStyle name="20% - Accent4 3 6 3 2 2 3 2" xfId="10620"/>
    <cellStyle name="20% - Accent4 3 6 3 2 2 4" xfId="10621"/>
    <cellStyle name="20% - Accent4 3 6 3 2 2 5" xfId="10622"/>
    <cellStyle name="20% - Accent4 3 6 3 2 2 6" xfId="10623"/>
    <cellStyle name="20% - Accent4 3 6 3 2 2 7" xfId="10624"/>
    <cellStyle name="20% - Accent4 3 6 3 2 3" xfId="10625"/>
    <cellStyle name="20% - Accent4 3 6 3 2 3 2" xfId="10626"/>
    <cellStyle name="20% - Accent4 3 6 3 2 3 2 2" xfId="10627"/>
    <cellStyle name="20% - Accent4 3 6 3 2 3 3" xfId="10628"/>
    <cellStyle name="20% - Accent4 3 6 3 2 3 3 2" xfId="10629"/>
    <cellStyle name="20% - Accent4 3 6 3 2 3 4" xfId="10630"/>
    <cellStyle name="20% - Accent4 3 6 3 2 3 5" xfId="10631"/>
    <cellStyle name="20% - Accent4 3 6 3 2 3 6" xfId="10632"/>
    <cellStyle name="20% - Accent4 3 6 3 2 3 7" xfId="10633"/>
    <cellStyle name="20% - Accent4 3 6 3 2 4" xfId="10634"/>
    <cellStyle name="20% - Accent4 3 6 3 2 4 2" xfId="10635"/>
    <cellStyle name="20% - Accent4 3 6 3 2 4 2 2" xfId="10636"/>
    <cellStyle name="20% - Accent4 3 6 3 2 4 3" xfId="10637"/>
    <cellStyle name="20% - Accent4 3 6 3 2 4 3 2" xfId="10638"/>
    <cellStyle name="20% - Accent4 3 6 3 2 4 4" xfId="10639"/>
    <cellStyle name="20% - Accent4 3 6 3 2 4 5" xfId="10640"/>
    <cellStyle name="20% - Accent4 3 6 3 2 4 6" xfId="10641"/>
    <cellStyle name="20% - Accent4 3 6 3 2 4 7" xfId="10642"/>
    <cellStyle name="20% - Accent4 3 6 3 2 5" xfId="10643"/>
    <cellStyle name="20% - Accent4 3 6 3 2 5 2" xfId="10644"/>
    <cellStyle name="20% - Accent4 3 6 3 2 6" xfId="10645"/>
    <cellStyle name="20% - Accent4 3 6 3 2 6 2" xfId="10646"/>
    <cellStyle name="20% - Accent4 3 6 3 2 7" xfId="10647"/>
    <cellStyle name="20% - Accent4 3 6 3 2 8" xfId="10648"/>
    <cellStyle name="20% - Accent4 3 6 3 2 9" xfId="10649"/>
    <cellStyle name="20% - Accent4 3 6 3 3" xfId="10650"/>
    <cellStyle name="20% - Accent4 3 6 3 3 2" xfId="10651"/>
    <cellStyle name="20% - Accent4 3 6 3 3 2 2" xfId="10652"/>
    <cellStyle name="20% - Accent4 3 6 3 3 3" xfId="10653"/>
    <cellStyle name="20% - Accent4 3 6 3 3 3 2" xfId="10654"/>
    <cellStyle name="20% - Accent4 3 6 3 3 4" xfId="10655"/>
    <cellStyle name="20% - Accent4 3 6 3 3 5" xfId="10656"/>
    <cellStyle name="20% - Accent4 3 6 3 3 6" xfId="10657"/>
    <cellStyle name="20% - Accent4 3 6 3 3 7" xfId="10658"/>
    <cellStyle name="20% - Accent4 3 6 3 4" xfId="10659"/>
    <cellStyle name="20% - Accent4 3 6 3 4 2" xfId="10660"/>
    <cellStyle name="20% - Accent4 3 6 3 4 2 2" xfId="10661"/>
    <cellStyle name="20% - Accent4 3 6 3 4 3" xfId="10662"/>
    <cellStyle name="20% - Accent4 3 6 3 4 3 2" xfId="10663"/>
    <cellStyle name="20% - Accent4 3 6 3 4 4" xfId="10664"/>
    <cellStyle name="20% - Accent4 3 6 3 4 5" xfId="10665"/>
    <cellStyle name="20% - Accent4 3 6 3 4 6" xfId="10666"/>
    <cellStyle name="20% - Accent4 3 6 3 4 7" xfId="10667"/>
    <cellStyle name="20% - Accent4 3 6 3 5" xfId="10668"/>
    <cellStyle name="20% - Accent4 3 6 3 5 2" xfId="10669"/>
    <cellStyle name="20% - Accent4 3 6 3 5 2 2" xfId="10670"/>
    <cellStyle name="20% - Accent4 3 6 3 5 3" xfId="10671"/>
    <cellStyle name="20% - Accent4 3 6 3 5 3 2" xfId="10672"/>
    <cellStyle name="20% - Accent4 3 6 3 5 4" xfId="10673"/>
    <cellStyle name="20% - Accent4 3 6 3 5 5" xfId="10674"/>
    <cellStyle name="20% - Accent4 3 6 3 5 6" xfId="10675"/>
    <cellStyle name="20% - Accent4 3 6 3 5 7" xfId="10676"/>
    <cellStyle name="20% - Accent4 3 6 3 6" xfId="10677"/>
    <cellStyle name="20% - Accent4 3 6 3 6 2" xfId="10678"/>
    <cellStyle name="20% - Accent4 3 6 3 7" xfId="10679"/>
    <cellStyle name="20% - Accent4 3 6 3 7 2" xfId="10680"/>
    <cellStyle name="20% - Accent4 3 6 3 8" xfId="10681"/>
    <cellStyle name="20% - Accent4 3 6 3 9" xfId="10682"/>
    <cellStyle name="20% - Accent4 3 6 4" xfId="10683"/>
    <cellStyle name="20% - Accent4 3 6 4 10" xfId="10684"/>
    <cellStyle name="20% - Accent4 3 6 4 2" xfId="10685"/>
    <cellStyle name="20% - Accent4 3 6 4 2 2" xfId="10686"/>
    <cellStyle name="20% - Accent4 3 6 4 2 2 2" xfId="10687"/>
    <cellStyle name="20% - Accent4 3 6 4 2 3" xfId="10688"/>
    <cellStyle name="20% - Accent4 3 6 4 2 3 2" xfId="10689"/>
    <cellStyle name="20% - Accent4 3 6 4 2 4" xfId="10690"/>
    <cellStyle name="20% - Accent4 3 6 4 2 5" xfId="10691"/>
    <cellStyle name="20% - Accent4 3 6 4 2 6" xfId="10692"/>
    <cellStyle name="20% - Accent4 3 6 4 2 7" xfId="10693"/>
    <cellStyle name="20% - Accent4 3 6 4 3" xfId="10694"/>
    <cellStyle name="20% - Accent4 3 6 4 3 2" xfId="10695"/>
    <cellStyle name="20% - Accent4 3 6 4 3 2 2" xfId="10696"/>
    <cellStyle name="20% - Accent4 3 6 4 3 3" xfId="10697"/>
    <cellStyle name="20% - Accent4 3 6 4 3 3 2" xfId="10698"/>
    <cellStyle name="20% - Accent4 3 6 4 3 4" xfId="10699"/>
    <cellStyle name="20% - Accent4 3 6 4 3 5" xfId="10700"/>
    <cellStyle name="20% - Accent4 3 6 4 3 6" xfId="10701"/>
    <cellStyle name="20% - Accent4 3 6 4 3 7" xfId="10702"/>
    <cellStyle name="20% - Accent4 3 6 4 4" xfId="10703"/>
    <cellStyle name="20% - Accent4 3 6 4 4 2" xfId="10704"/>
    <cellStyle name="20% - Accent4 3 6 4 4 2 2" xfId="10705"/>
    <cellStyle name="20% - Accent4 3 6 4 4 3" xfId="10706"/>
    <cellStyle name="20% - Accent4 3 6 4 4 3 2" xfId="10707"/>
    <cellStyle name="20% - Accent4 3 6 4 4 4" xfId="10708"/>
    <cellStyle name="20% - Accent4 3 6 4 4 5" xfId="10709"/>
    <cellStyle name="20% - Accent4 3 6 4 4 6" xfId="10710"/>
    <cellStyle name="20% - Accent4 3 6 4 4 7" xfId="10711"/>
    <cellStyle name="20% - Accent4 3 6 4 5" xfId="10712"/>
    <cellStyle name="20% - Accent4 3 6 4 5 2" xfId="10713"/>
    <cellStyle name="20% - Accent4 3 6 4 6" xfId="10714"/>
    <cellStyle name="20% - Accent4 3 6 4 6 2" xfId="10715"/>
    <cellStyle name="20% - Accent4 3 6 4 7" xfId="10716"/>
    <cellStyle name="20% - Accent4 3 6 4 8" xfId="10717"/>
    <cellStyle name="20% - Accent4 3 6 4 9" xfId="10718"/>
    <cellStyle name="20% - Accent4 3 6 5" xfId="10719"/>
    <cellStyle name="20% - Accent4 3 6 5 2" xfId="10720"/>
    <cellStyle name="20% - Accent4 3 6 5 2 2" xfId="10721"/>
    <cellStyle name="20% - Accent4 3 6 5 3" xfId="10722"/>
    <cellStyle name="20% - Accent4 3 6 5 3 2" xfId="10723"/>
    <cellStyle name="20% - Accent4 3 6 5 4" xfId="10724"/>
    <cellStyle name="20% - Accent4 3 6 5 5" xfId="10725"/>
    <cellStyle name="20% - Accent4 3 6 5 6" xfId="10726"/>
    <cellStyle name="20% - Accent4 3 6 5 7" xfId="10727"/>
    <cellStyle name="20% - Accent4 3 6 6" xfId="10728"/>
    <cellStyle name="20% - Accent4 3 6 6 2" xfId="10729"/>
    <cellStyle name="20% - Accent4 3 6 6 2 2" xfId="10730"/>
    <cellStyle name="20% - Accent4 3 6 6 3" xfId="10731"/>
    <cellStyle name="20% - Accent4 3 6 6 3 2" xfId="10732"/>
    <cellStyle name="20% - Accent4 3 6 6 4" xfId="10733"/>
    <cellStyle name="20% - Accent4 3 6 6 5" xfId="10734"/>
    <cellStyle name="20% - Accent4 3 6 6 6" xfId="10735"/>
    <cellStyle name="20% - Accent4 3 6 6 7" xfId="10736"/>
    <cellStyle name="20% - Accent4 3 6 7" xfId="10737"/>
    <cellStyle name="20% - Accent4 3 6 7 2" xfId="10738"/>
    <cellStyle name="20% - Accent4 3 6 7 2 2" xfId="10739"/>
    <cellStyle name="20% - Accent4 3 6 7 3" xfId="10740"/>
    <cellStyle name="20% - Accent4 3 6 7 3 2" xfId="10741"/>
    <cellStyle name="20% - Accent4 3 6 7 4" xfId="10742"/>
    <cellStyle name="20% - Accent4 3 6 7 5" xfId="10743"/>
    <cellStyle name="20% - Accent4 3 6 7 6" xfId="10744"/>
    <cellStyle name="20% - Accent4 3 6 7 7" xfId="10745"/>
    <cellStyle name="20% - Accent4 3 6 8" xfId="10746"/>
    <cellStyle name="20% - Accent4 3 6 8 2" xfId="10747"/>
    <cellStyle name="20% - Accent4 3 6 9" xfId="10748"/>
    <cellStyle name="20% - Accent4 3 6 9 2" xfId="10749"/>
    <cellStyle name="20% - Accent4 3 7" xfId="10750"/>
    <cellStyle name="20% - Accent4 3 7 10" xfId="10751"/>
    <cellStyle name="20% - Accent4 3 7 11" xfId="10752"/>
    <cellStyle name="20% - Accent4 3 7 2" xfId="10753"/>
    <cellStyle name="20% - Accent4 3 7 2 10" xfId="10754"/>
    <cellStyle name="20% - Accent4 3 7 2 2" xfId="10755"/>
    <cellStyle name="20% - Accent4 3 7 2 2 2" xfId="10756"/>
    <cellStyle name="20% - Accent4 3 7 2 2 2 2" xfId="10757"/>
    <cellStyle name="20% - Accent4 3 7 2 2 3" xfId="10758"/>
    <cellStyle name="20% - Accent4 3 7 2 2 3 2" xfId="10759"/>
    <cellStyle name="20% - Accent4 3 7 2 2 4" xfId="10760"/>
    <cellStyle name="20% - Accent4 3 7 2 2 5" xfId="10761"/>
    <cellStyle name="20% - Accent4 3 7 2 2 6" xfId="10762"/>
    <cellStyle name="20% - Accent4 3 7 2 2 7" xfId="10763"/>
    <cellStyle name="20% - Accent4 3 7 2 3" xfId="10764"/>
    <cellStyle name="20% - Accent4 3 7 2 3 2" xfId="10765"/>
    <cellStyle name="20% - Accent4 3 7 2 3 2 2" xfId="10766"/>
    <cellStyle name="20% - Accent4 3 7 2 3 3" xfId="10767"/>
    <cellStyle name="20% - Accent4 3 7 2 3 3 2" xfId="10768"/>
    <cellStyle name="20% - Accent4 3 7 2 3 4" xfId="10769"/>
    <cellStyle name="20% - Accent4 3 7 2 3 5" xfId="10770"/>
    <cellStyle name="20% - Accent4 3 7 2 3 6" xfId="10771"/>
    <cellStyle name="20% - Accent4 3 7 2 3 7" xfId="10772"/>
    <cellStyle name="20% - Accent4 3 7 2 4" xfId="10773"/>
    <cellStyle name="20% - Accent4 3 7 2 4 2" xfId="10774"/>
    <cellStyle name="20% - Accent4 3 7 2 4 2 2" xfId="10775"/>
    <cellStyle name="20% - Accent4 3 7 2 4 3" xfId="10776"/>
    <cellStyle name="20% - Accent4 3 7 2 4 3 2" xfId="10777"/>
    <cellStyle name="20% - Accent4 3 7 2 4 4" xfId="10778"/>
    <cellStyle name="20% - Accent4 3 7 2 4 5" xfId="10779"/>
    <cellStyle name="20% - Accent4 3 7 2 4 6" xfId="10780"/>
    <cellStyle name="20% - Accent4 3 7 2 4 7" xfId="10781"/>
    <cellStyle name="20% - Accent4 3 7 2 5" xfId="10782"/>
    <cellStyle name="20% - Accent4 3 7 2 5 2" xfId="10783"/>
    <cellStyle name="20% - Accent4 3 7 2 6" xfId="10784"/>
    <cellStyle name="20% - Accent4 3 7 2 6 2" xfId="10785"/>
    <cellStyle name="20% - Accent4 3 7 2 7" xfId="10786"/>
    <cellStyle name="20% - Accent4 3 7 2 8" xfId="10787"/>
    <cellStyle name="20% - Accent4 3 7 2 9" xfId="10788"/>
    <cellStyle name="20% - Accent4 3 7 3" xfId="10789"/>
    <cellStyle name="20% - Accent4 3 7 3 2" xfId="10790"/>
    <cellStyle name="20% - Accent4 3 7 3 2 2" xfId="10791"/>
    <cellStyle name="20% - Accent4 3 7 3 3" xfId="10792"/>
    <cellStyle name="20% - Accent4 3 7 3 3 2" xfId="10793"/>
    <cellStyle name="20% - Accent4 3 7 3 4" xfId="10794"/>
    <cellStyle name="20% - Accent4 3 7 3 5" xfId="10795"/>
    <cellStyle name="20% - Accent4 3 7 3 6" xfId="10796"/>
    <cellStyle name="20% - Accent4 3 7 3 7" xfId="10797"/>
    <cellStyle name="20% - Accent4 3 7 4" xfId="10798"/>
    <cellStyle name="20% - Accent4 3 7 4 2" xfId="10799"/>
    <cellStyle name="20% - Accent4 3 7 4 2 2" xfId="10800"/>
    <cellStyle name="20% - Accent4 3 7 4 3" xfId="10801"/>
    <cellStyle name="20% - Accent4 3 7 4 3 2" xfId="10802"/>
    <cellStyle name="20% - Accent4 3 7 4 4" xfId="10803"/>
    <cellStyle name="20% - Accent4 3 7 4 5" xfId="10804"/>
    <cellStyle name="20% - Accent4 3 7 4 6" xfId="10805"/>
    <cellStyle name="20% - Accent4 3 7 4 7" xfId="10806"/>
    <cellStyle name="20% - Accent4 3 7 5" xfId="10807"/>
    <cellStyle name="20% - Accent4 3 7 5 2" xfId="10808"/>
    <cellStyle name="20% - Accent4 3 7 5 2 2" xfId="10809"/>
    <cellStyle name="20% - Accent4 3 7 5 3" xfId="10810"/>
    <cellStyle name="20% - Accent4 3 7 5 3 2" xfId="10811"/>
    <cellStyle name="20% - Accent4 3 7 5 4" xfId="10812"/>
    <cellStyle name="20% - Accent4 3 7 5 5" xfId="10813"/>
    <cellStyle name="20% - Accent4 3 7 5 6" xfId="10814"/>
    <cellStyle name="20% - Accent4 3 7 5 7" xfId="10815"/>
    <cellStyle name="20% - Accent4 3 7 6" xfId="10816"/>
    <cellStyle name="20% - Accent4 3 7 6 2" xfId="10817"/>
    <cellStyle name="20% - Accent4 3 7 7" xfId="10818"/>
    <cellStyle name="20% - Accent4 3 7 7 2" xfId="10819"/>
    <cellStyle name="20% - Accent4 3 7 8" xfId="10820"/>
    <cellStyle name="20% - Accent4 3 7 9" xfId="10821"/>
    <cellStyle name="20% - Accent4 3 8" xfId="10822"/>
    <cellStyle name="20% - Accent4 3 8 10" xfId="10823"/>
    <cellStyle name="20% - Accent4 3 8 11" xfId="10824"/>
    <cellStyle name="20% - Accent4 3 8 2" xfId="10825"/>
    <cellStyle name="20% - Accent4 3 8 2 10" xfId="10826"/>
    <cellStyle name="20% - Accent4 3 8 2 2" xfId="10827"/>
    <cellStyle name="20% - Accent4 3 8 2 2 2" xfId="10828"/>
    <cellStyle name="20% - Accent4 3 8 2 2 2 2" xfId="10829"/>
    <cellStyle name="20% - Accent4 3 8 2 2 3" xfId="10830"/>
    <cellStyle name="20% - Accent4 3 8 2 2 3 2" xfId="10831"/>
    <cellStyle name="20% - Accent4 3 8 2 2 4" xfId="10832"/>
    <cellStyle name="20% - Accent4 3 8 2 2 5" xfId="10833"/>
    <cellStyle name="20% - Accent4 3 8 2 2 6" xfId="10834"/>
    <cellStyle name="20% - Accent4 3 8 2 2 7" xfId="10835"/>
    <cellStyle name="20% - Accent4 3 8 2 3" xfId="10836"/>
    <cellStyle name="20% - Accent4 3 8 2 3 2" xfId="10837"/>
    <cellStyle name="20% - Accent4 3 8 2 3 2 2" xfId="10838"/>
    <cellStyle name="20% - Accent4 3 8 2 3 3" xfId="10839"/>
    <cellStyle name="20% - Accent4 3 8 2 3 3 2" xfId="10840"/>
    <cellStyle name="20% - Accent4 3 8 2 3 4" xfId="10841"/>
    <cellStyle name="20% - Accent4 3 8 2 3 5" xfId="10842"/>
    <cellStyle name="20% - Accent4 3 8 2 3 6" xfId="10843"/>
    <cellStyle name="20% - Accent4 3 8 2 3 7" xfId="10844"/>
    <cellStyle name="20% - Accent4 3 8 2 4" xfId="10845"/>
    <cellStyle name="20% - Accent4 3 8 2 4 2" xfId="10846"/>
    <cellStyle name="20% - Accent4 3 8 2 4 2 2" xfId="10847"/>
    <cellStyle name="20% - Accent4 3 8 2 4 3" xfId="10848"/>
    <cellStyle name="20% - Accent4 3 8 2 4 3 2" xfId="10849"/>
    <cellStyle name="20% - Accent4 3 8 2 4 4" xfId="10850"/>
    <cellStyle name="20% - Accent4 3 8 2 4 5" xfId="10851"/>
    <cellStyle name="20% - Accent4 3 8 2 4 6" xfId="10852"/>
    <cellStyle name="20% - Accent4 3 8 2 4 7" xfId="10853"/>
    <cellStyle name="20% - Accent4 3 8 2 5" xfId="10854"/>
    <cellStyle name="20% - Accent4 3 8 2 5 2" xfId="10855"/>
    <cellStyle name="20% - Accent4 3 8 2 6" xfId="10856"/>
    <cellStyle name="20% - Accent4 3 8 2 6 2" xfId="10857"/>
    <cellStyle name="20% - Accent4 3 8 2 7" xfId="10858"/>
    <cellStyle name="20% - Accent4 3 8 2 8" xfId="10859"/>
    <cellStyle name="20% - Accent4 3 8 2 9" xfId="10860"/>
    <cellStyle name="20% - Accent4 3 8 3" xfId="10861"/>
    <cellStyle name="20% - Accent4 3 8 3 2" xfId="10862"/>
    <cellStyle name="20% - Accent4 3 8 3 2 2" xfId="10863"/>
    <cellStyle name="20% - Accent4 3 8 3 3" xfId="10864"/>
    <cellStyle name="20% - Accent4 3 8 3 3 2" xfId="10865"/>
    <cellStyle name="20% - Accent4 3 8 3 4" xfId="10866"/>
    <cellStyle name="20% - Accent4 3 8 3 5" xfId="10867"/>
    <cellStyle name="20% - Accent4 3 8 3 6" xfId="10868"/>
    <cellStyle name="20% - Accent4 3 8 3 7" xfId="10869"/>
    <cellStyle name="20% - Accent4 3 8 4" xfId="10870"/>
    <cellStyle name="20% - Accent4 3 8 4 2" xfId="10871"/>
    <cellStyle name="20% - Accent4 3 8 4 2 2" xfId="10872"/>
    <cellStyle name="20% - Accent4 3 8 4 3" xfId="10873"/>
    <cellStyle name="20% - Accent4 3 8 4 3 2" xfId="10874"/>
    <cellStyle name="20% - Accent4 3 8 4 4" xfId="10875"/>
    <cellStyle name="20% - Accent4 3 8 4 5" xfId="10876"/>
    <cellStyle name="20% - Accent4 3 8 4 6" xfId="10877"/>
    <cellStyle name="20% - Accent4 3 8 4 7" xfId="10878"/>
    <cellStyle name="20% - Accent4 3 8 5" xfId="10879"/>
    <cellStyle name="20% - Accent4 3 8 5 2" xfId="10880"/>
    <cellStyle name="20% - Accent4 3 8 5 2 2" xfId="10881"/>
    <cellStyle name="20% - Accent4 3 8 5 3" xfId="10882"/>
    <cellStyle name="20% - Accent4 3 8 5 3 2" xfId="10883"/>
    <cellStyle name="20% - Accent4 3 8 5 4" xfId="10884"/>
    <cellStyle name="20% - Accent4 3 8 5 5" xfId="10885"/>
    <cellStyle name="20% - Accent4 3 8 5 6" xfId="10886"/>
    <cellStyle name="20% - Accent4 3 8 5 7" xfId="10887"/>
    <cellStyle name="20% - Accent4 3 8 6" xfId="10888"/>
    <cellStyle name="20% - Accent4 3 8 6 2" xfId="10889"/>
    <cellStyle name="20% - Accent4 3 8 7" xfId="10890"/>
    <cellStyle name="20% - Accent4 3 8 7 2" xfId="10891"/>
    <cellStyle name="20% - Accent4 3 8 8" xfId="10892"/>
    <cellStyle name="20% - Accent4 3 8 9" xfId="10893"/>
    <cellStyle name="20% - Accent4 3 9" xfId="10894"/>
    <cellStyle name="20% - Accent4 3 9 10" xfId="10895"/>
    <cellStyle name="20% - Accent4 3 9 2" xfId="10896"/>
    <cellStyle name="20% - Accent4 3 9 2 2" xfId="10897"/>
    <cellStyle name="20% - Accent4 3 9 2 2 2" xfId="10898"/>
    <cellStyle name="20% - Accent4 3 9 2 3" xfId="10899"/>
    <cellStyle name="20% - Accent4 3 9 2 3 2" xfId="10900"/>
    <cellStyle name="20% - Accent4 3 9 2 4" xfId="10901"/>
    <cellStyle name="20% - Accent4 3 9 2 5" xfId="10902"/>
    <cellStyle name="20% - Accent4 3 9 2 6" xfId="10903"/>
    <cellStyle name="20% - Accent4 3 9 2 7" xfId="10904"/>
    <cellStyle name="20% - Accent4 3 9 3" xfId="10905"/>
    <cellStyle name="20% - Accent4 3 9 3 2" xfId="10906"/>
    <cellStyle name="20% - Accent4 3 9 3 2 2" xfId="10907"/>
    <cellStyle name="20% - Accent4 3 9 3 3" xfId="10908"/>
    <cellStyle name="20% - Accent4 3 9 3 3 2" xfId="10909"/>
    <cellStyle name="20% - Accent4 3 9 3 4" xfId="10910"/>
    <cellStyle name="20% - Accent4 3 9 3 5" xfId="10911"/>
    <cellStyle name="20% - Accent4 3 9 3 6" xfId="10912"/>
    <cellStyle name="20% - Accent4 3 9 3 7" xfId="10913"/>
    <cellStyle name="20% - Accent4 3 9 4" xfId="10914"/>
    <cellStyle name="20% - Accent4 3 9 4 2" xfId="10915"/>
    <cellStyle name="20% - Accent4 3 9 4 2 2" xfId="10916"/>
    <cellStyle name="20% - Accent4 3 9 4 3" xfId="10917"/>
    <cellStyle name="20% - Accent4 3 9 4 3 2" xfId="10918"/>
    <cellStyle name="20% - Accent4 3 9 4 4" xfId="10919"/>
    <cellStyle name="20% - Accent4 3 9 4 5" xfId="10920"/>
    <cellStyle name="20% - Accent4 3 9 4 6" xfId="10921"/>
    <cellStyle name="20% - Accent4 3 9 4 7" xfId="10922"/>
    <cellStyle name="20% - Accent4 3 9 5" xfId="10923"/>
    <cellStyle name="20% - Accent4 3 9 5 2" xfId="10924"/>
    <cellStyle name="20% - Accent4 3 9 6" xfId="10925"/>
    <cellStyle name="20% - Accent4 3 9 6 2" xfId="10926"/>
    <cellStyle name="20% - Accent4 3 9 7" xfId="10927"/>
    <cellStyle name="20% - Accent4 3 9 8" xfId="10928"/>
    <cellStyle name="20% - Accent4 3 9 9" xfId="10929"/>
    <cellStyle name="20% - Accent4 4" xfId="10930"/>
    <cellStyle name="20% - Accent4 4 2" xfId="10931"/>
    <cellStyle name="20% - Accent4 5" xfId="10932"/>
    <cellStyle name="20% - Accent4 5 2" xfId="10933"/>
    <cellStyle name="20% - Accent4 5 3" xfId="10934"/>
    <cellStyle name="20% - Accent4 6" xfId="10935"/>
    <cellStyle name="20% - Accent4 7" xfId="10936"/>
    <cellStyle name="20% - Accent5" xfId="37801" builtinId="46" customBuiltin="1"/>
    <cellStyle name="20% - Accent5 2" xfId="283"/>
    <cellStyle name="20% - Accent5 2 10" xfId="10937"/>
    <cellStyle name="20% - Accent5 2 10 2" xfId="10938"/>
    <cellStyle name="20% - Accent5 2 10 2 2" xfId="10939"/>
    <cellStyle name="20% - Accent5 2 10 3" xfId="10940"/>
    <cellStyle name="20% - Accent5 2 10 3 2" xfId="10941"/>
    <cellStyle name="20% - Accent5 2 10 4" xfId="10942"/>
    <cellStyle name="20% - Accent5 2 10 5" xfId="10943"/>
    <cellStyle name="20% - Accent5 2 10 6" xfId="10944"/>
    <cellStyle name="20% - Accent5 2 10 7" xfId="10945"/>
    <cellStyle name="20% - Accent5 2 11" xfId="10946"/>
    <cellStyle name="20% - Accent5 2 11 2" xfId="10947"/>
    <cellStyle name="20% - Accent5 2 11 2 2" xfId="10948"/>
    <cellStyle name="20% - Accent5 2 11 3" xfId="10949"/>
    <cellStyle name="20% - Accent5 2 11 3 2" xfId="10950"/>
    <cellStyle name="20% - Accent5 2 11 4" xfId="10951"/>
    <cellStyle name="20% - Accent5 2 11 5" xfId="10952"/>
    <cellStyle name="20% - Accent5 2 11 6" xfId="10953"/>
    <cellStyle name="20% - Accent5 2 11 7" xfId="10954"/>
    <cellStyle name="20% - Accent5 2 12" xfId="10955"/>
    <cellStyle name="20% - Accent5 2 12 2" xfId="10956"/>
    <cellStyle name="20% - Accent5 2 12 2 2" xfId="10957"/>
    <cellStyle name="20% - Accent5 2 12 3" xfId="10958"/>
    <cellStyle name="20% - Accent5 2 12 3 2" xfId="10959"/>
    <cellStyle name="20% - Accent5 2 12 4" xfId="10960"/>
    <cellStyle name="20% - Accent5 2 12 5" xfId="10961"/>
    <cellStyle name="20% - Accent5 2 12 6" xfId="10962"/>
    <cellStyle name="20% - Accent5 2 12 7" xfId="10963"/>
    <cellStyle name="20% - Accent5 2 13" xfId="10964"/>
    <cellStyle name="20% - Accent5 2 13 2" xfId="10965"/>
    <cellStyle name="20% - Accent5 2 14" xfId="10966"/>
    <cellStyle name="20% - Accent5 2 14 2" xfId="10967"/>
    <cellStyle name="20% - Accent5 2 15" xfId="10968"/>
    <cellStyle name="20% - Accent5 2 16" xfId="10969"/>
    <cellStyle name="20% - Accent5 2 17" xfId="10970"/>
    <cellStyle name="20% - Accent5 2 18" xfId="10971"/>
    <cellStyle name="20% - Accent5 2 19" xfId="10972"/>
    <cellStyle name="20% - Accent5 2 2" xfId="10973"/>
    <cellStyle name="20% - Accent5 2 2 10" xfId="10974"/>
    <cellStyle name="20% - Accent5 2 2 11" xfId="10975"/>
    <cellStyle name="20% - Accent5 2 2 12" xfId="10976"/>
    <cellStyle name="20% - Accent5 2 2 13" xfId="10977"/>
    <cellStyle name="20% - Accent5 2 2 14" xfId="10978"/>
    <cellStyle name="20% - Accent5 2 2 2" xfId="10979"/>
    <cellStyle name="20% - Accent5 2 2 2 10" xfId="10980"/>
    <cellStyle name="20% - Accent5 2 2 2 11" xfId="10981"/>
    <cellStyle name="20% - Accent5 2 2 2 2" xfId="10982"/>
    <cellStyle name="20% - Accent5 2 2 2 2 10" xfId="10983"/>
    <cellStyle name="20% - Accent5 2 2 2 2 2" xfId="10984"/>
    <cellStyle name="20% - Accent5 2 2 2 2 2 2" xfId="10985"/>
    <cellStyle name="20% - Accent5 2 2 2 2 2 2 2" xfId="10986"/>
    <cellStyle name="20% - Accent5 2 2 2 2 2 3" xfId="10987"/>
    <cellStyle name="20% - Accent5 2 2 2 2 2 3 2" xfId="10988"/>
    <cellStyle name="20% - Accent5 2 2 2 2 2 4" xfId="10989"/>
    <cellStyle name="20% - Accent5 2 2 2 2 2 5" xfId="10990"/>
    <cellStyle name="20% - Accent5 2 2 2 2 2 6" xfId="10991"/>
    <cellStyle name="20% - Accent5 2 2 2 2 2 7" xfId="10992"/>
    <cellStyle name="20% - Accent5 2 2 2 2 3" xfId="10993"/>
    <cellStyle name="20% - Accent5 2 2 2 2 3 2" xfId="10994"/>
    <cellStyle name="20% - Accent5 2 2 2 2 3 2 2" xfId="10995"/>
    <cellStyle name="20% - Accent5 2 2 2 2 3 3" xfId="10996"/>
    <cellStyle name="20% - Accent5 2 2 2 2 3 3 2" xfId="10997"/>
    <cellStyle name="20% - Accent5 2 2 2 2 3 4" xfId="10998"/>
    <cellStyle name="20% - Accent5 2 2 2 2 3 5" xfId="10999"/>
    <cellStyle name="20% - Accent5 2 2 2 2 3 6" xfId="11000"/>
    <cellStyle name="20% - Accent5 2 2 2 2 3 7" xfId="11001"/>
    <cellStyle name="20% - Accent5 2 2 2 2 4" xfId="11002"/>
    <cellStyle name="20% - Accent5 2 2 2 2 4 2" xfId="11003"/>
    <cellStyle name="20% - Accent5 2 2 2 2 4 2 2" xfId="11004"/>
    <cellStyle name="20% - Accent5 2 2 2 2 4 3" xfId="11005"/>
    <cellStyle name="20% - Accent5 2 2 2 2 4 3 2" xfId="11006"/>
    <cellStyle name="20% - Accent5 2 2 2 2 4 4" xfId="11007"/>
    <cellStyle name="20% - Accent5 2 2 2 2 4 5" xfId="11008"/>
    <cellStyle name="20% - Accent5 2 2 2 2 4 6" xfId="11009"/>
    <cellStyle name="20% - Accent5 2 2 2 2 4 7" xfId="11010"/>
    <cellStyle name="20% - Accent5 2 2 2 2 5" xfId="11011"/>
    <cellStyle name="20% - Accent5 2 2 2 2 5 2" xfId="11012"/>
    <cellStyle name="20% - Accent5 2 2 2 2 6" xfId="11013"/>
    <cellStyle name="20% - Accent5 2 2 2 2 6 2" xfId="11014"/>
    <cellStyle name="20% - Accent5 2 2 2 2 7" xfId="11015"/>
    <cellStyle name="20% - Accent5 2 2 2 2 8" xfId="11016"/>
    <cellStyle name="20% - Accent5 2 2 2 2 9" xfId="11017"/>
    <cellStyle name="20% - Accent5 2 2 2 3" xfId="11018"/>
    <cellStyle name="20% - Accent5 2 2 2 3 2" xfId="11019"/>
    <cellStyle name="20% - Accent5 2 2 2 3 2 2" xfId="11020"/>
    <cellStyle name="20% - Accent5 2 2 2 3 3" xfId="11021"/>
    <cellStyle name="20% - Accent5 2 2 2 3 3 2" xfId="11022"/>
    <cellStyle name="20% - Accent5 2 2 2 3 4" xfId="11023"/>
    <cellStyle name="20% - Accent5 2 2 2 3 5" xfId="11024"/>
    <cellStyle name="20% - Accent5 2 2 2 3 6" xfId="11025"/>
    <cellStyle name="20% - Accent5 2 2 2 3 7" xfId="11026"/>
    <cellStyle name="20% - Accent5 2 2 2 4" xfId="11027"/>
    <cellStyle name="20% - Accent5 2 2 2 4 2" xfId="11028"/>
    <cellStyle name="20% - Accent5 2 2 2 4 2 2" xfId="11029"/>
    <cellStyle name="20% - Accent5 2 2 2 4 3" xfId="11030"/>
    <cellStyle name="20% - Accent5 2 2 2 4 3 2" xfId="11031"/>
    <cellStyle name="20% - Accent5 2 2 2 4 4" xfId="11032"/>
    <cellStyle name="20% - Accent5 2 2 2 4 5" xfId="11033"/>
    <cellStyle name="20% - Accent5 2 2 2 4 6" xfId="11034"/>
    <cellStyle name="20% - Accent5 2 2 2 4 7" xfId="11035"/>
    <cellStyle name="20% - Accent5 2 2 2 5" xfId="11036"/>
    <cellStyle name="20% - Accent5 2 2 2 5 2" xfId="11037"/>
    <cellStyle name="20% - Accent5 2 2 2 5 2 2" xfId="11038"/>
    <cellStyle name="20% - Accent5 2 2 2 5 3" xfId="11039"/>
    <cellStyle name="20% - Accent5 2 2 2 5 3 2" xfId="11040"/>
    <cellStyle name="20% - Accent5 2 2 2 5 4" xfId="11041"/>
    <cellStyle name="20% - Accent5 2 2 2 5 5" xfId="11042"/>
    <cellStyle name="20% - Accent5 2 2 2 5 6" xfId="11043"/>
    <cellStyle name="20% - Accent5 2 2 2 5 7" xfId="11044"/>
    <cellStyle name="20% - Accent5 2 2 2 6" xfId="11045"/>
    <cellStyle name="20% - Accent5 2 2 2 6 2" xfId="11046"/>
    <cellStyle name="20% - Accent5 2 2 2 7" xfId="11047"/>
    <cellStyle name="20% - Accent5 2 2 2 7 2" xfId="11048"/>
    <cellStyle name="20% - Accent5 2 2 2 8" xfId="11049"/>
    <cellStyle name="20% - Accent5 2 2 2 9" xfId="11050"/>
    <cellStyle name="20% - Accent5 2 2 3" xfId="11051"/>
    <cellStyle name="20% - Accent5 2 2 3 10" xfId="11052"/>
    <cellStyle name="20% - Accent5 2 2 3 11" xfId="11053"/>
    <cellStyle name="20% - Accent5 2 2 3 2" xfId="11054"/>
    <cellStyle name="20% - Accent5 2 2 3 2 10" xfId="11055"/>
    <cellStyle name="20% - Accent5 2 2 3 2 2" xfId="11056"/>
    <cellStyle name="20% - Accent5 2 2 3 2 2 2" xfId="11057"/>
    <cellStyle name="20% - Accent5 2 2 3 2 2 2 2" xfId="11058"/>
    <cellStyle name="20% - Accent5 2 2 3 2 2 3" xfId="11059"/>
    <cellStyle name="20% - Accent5 2 2 3 2 2 3 2" xfId="11060"/>
    <cellStyle name="20% - Accent5 2 2 3 2 2 4" xfId="11061"/>
    <cellStyle name="20% - Accent5 2 2 3 2 2 5" xfId="11062"/>
    <cellStyle name="20% - Accent5 2 2 3 2 2 6" xfId="11063"/>
    <cellStyle name="20% - Accent5 2 2 3 2 2 7" xfId="11064"/>
    <cellStyle name="20% - Accent5 2 2 3 2 3" xfId="11065"/>
    <cellStyle name="20% - Accent5 2 2 3 2 3 2" xfId="11066"/>
    <cellStyle name="20% - Accent5 2 2 3 2 3 2 2" xfId="11067"/>
    <cellStyle name="20% - Accent5 2 2 3 2 3 3" xfId="11068"/>
    <cellStyle name="20% - Accent5 2 2 3 2 3 3 2" xfId="11069"/>
    <cellStyle name="20% - Accent5 2 2 3 2 3 4" xfId="11070"/>
    <cellStyle name="20% - Accent5 2 2 3 2 3 5" xfId="11071"/>
    <cellStyle name="20% - Accent5 2 2 3 2 3 6" xfId="11072"/>
    <cellStyle name="20% - Accent5 2 2 3 2 3 7" xfId="11073"/>
    <cellStyle name="20% - Accent5 2 2 3 2 4" xfId="11074"/>
    <cellStyle name="20% - Accent5 2 2 3 2 4 2" xfId="11075"/>
    <cellStyle name="20% - Accent5 2 2 3 2 4 2 2" xfId="11076"/>
    <cellStyle name="20% - Accent5 2 2 3 2 4 3" xfId="11077"/>
    <cellStyle name="20% - Accent5 2 2 3 2 4 3 2" xfId="11078"/>
    <cellStyle name="20% - Accent5 2 2 3 2 4 4" xfId="11079"/>
    <cellStyle name="20% - Accent5 2 2 3 2 4 5" xfId="11080"/>
    <cellStyle name="20% - Accent5 2 2 3 2 4 6" xfId="11081"/>
    <cellStyle name="20% - Accent5 2 2 3 2 4 7" xfId="11082"/>
    <cellStyle name="20% - Accent5 2 2 3 2 5" xfId="11083"/>
    <cellStyle name="20% - Accent5 2 2 3 2 5 2" xfId="11084"/>
    <cellStyle name="20% - Accent5 2 2 3 2 6" xfId="11085"/>
    <cellStyle name="20% - Accent5 2 2 3 2 6 2" xfId="11086"/>
    <cellStyle name="20% - Accent5 2 2 3 2 7" xfId="11087"/>
    <cellStyle name="20% - Accent5 2 2 3 2 8" xfId="11088"/>
    <cellStyle name="20% - Accent5 2 2 3 2 9" xfId="11089"/>
    <cellStyle name="20% - Accent5 2 2 3 3" xfId="11090"/>
    <cellStyle name="20% - Accent5 2 2 3 3 2" xfId="11091"/>
    <cellStyle name="20% - Accent5 2 2 3 3 2 2" xfId="11092"/>
    <cellStyle name="20% - Accent5 2 2 3 3 3" xfId="11093"/>
    <cellStyle name="20% - Accent5 2 2 3 3 3 2" xfId="11094"/>
    <cellStyle name="20% - Accent5 2 2 3 3 4" xfId="11095"/>
    <cellStyle name="20% - Accent5 2 2 3 3 5" xfId="11096"/>
    <cellStyle name="20% - Accent5 2 2 3 3 6" xfId="11097"/>
    <cellStyle name="20% - Accent5 2 2 3 3 7" xfId="11098"/>
    <cellStyle name="20% - Accent5 2 2 3 4" xfId="11099"/>
    <cellStyle name="20% - Accent5 2 2 3 4 2" xfId="11100"/>
    <cellStyle name="20% - Accent5 2 2 3 4 2 2" xfId="11101"/>
    <cellStyle name="20% - Accent5 2 2 3 4 3" xfId="11102"/>
    <cellStyle name="20% - Accent5 2 2 3 4 3 2" xfId="11103"/>
    <cellStyle name="20% - Accent5 2 2 3 4 4" xfId="11104"/>
    <cellStyle name="20% - Accent5 2 2 3 4 5" xfId="11105"/>
    <cellStyle name="20% - Accent5 2 2 3 4 6" xfId="11106"/>
    <cellStyle name="20% - Accent5 2 2 3 4 7" xfId="11107"/>
    <cellStyle name="20% - Accent5 2 2 3 5" xfId="11108"/>
    <cellStyle name="20% - Accent5 2 2 3 5 2" xfId="11109"/>
    <cellStyle name="20% - Accent5 2 2 3 5 2 2" xfId="11110"/>
    <cellStyle name="20% - Accent5 2 2 3 5 3" xfId="11111"/>
    <cellStyle name="20% - Accent5 2 2 3 5 3 2" xfId="11112"/>
    <cellStyle name="20% - Accent5 2 2 3 5 4" xfId="11113"/>
    <cellStyle name="20% - Accent5 2 2 3 5 5" xfId="11114"/>
    <cellStyle name="20% - Accent5 2 2 3 5 6" xfId="11115"/>
    <cellStyle name="20% - Accent5 2 2 3 5 7" xfId="11116"/>
    <cellStyle name="20% - Accent5 2 2 3 6" xfId="11117"/>
    <cellStyle name="20% - Accent5 2 2 3 6 2" xfId="11118"/>
    <cellStyle name="20% - Accent5 2 2 3 7" xfId="11119"/>
    <cellStyle name="20% - Accent5 2 2 3 7 2" xfId="11120"/>
    <cellStyle name="20% - Accent5 2 2 3 8" xfId="11121"/>
    <cellStyle name="20% - Accent5 2 2 3 9" xfId="11122"/>
    <cellStyle name="20% - Accent5 2 2 4" xfId="11123"/>
    <cellStyle name="20% - Accent5 2 2 4 10" xfId="11124"/>
    <cellStyle name="20% - Accent5 2 2 4 2" xfId="11125"/>
    <cellStyle name="20% - Accent5 2 2 4 2 2" xfId="11126"/>
    <cellStyle name="20% - Accent5 2 2 4 2 2 2" xfId="11127"/>
    <cellStyle name="20% - Accent5 2 2 4 2 3" xfId="11128"/>
    <cellStyle name="20% - Accent5 2 2 4 2 3 2" xfId="11129"/>
    <cellStyle name="20% - Accent5 2 2 4 2 4" xfId="11130"/>
    <cellStyle name="20% - Accent5 2 2 4 2 5" xfId="11131"/>
    <cellStyle name="20% - Accent5 2 2 4 2 6" xfId="11132"/>
    <cellStyle name="20% - Accent5 2 2 4 2 7" xfId="11133"/>
    <cellStyle name="20% - Accent5 2 2 4 3" xfId="11134"/>
    <cellStyle name="20% - Accent5 2 2 4 3 2" xfId="11135"/>
    <cellStyle name="20% - Accent5 2 2 4 3 2 2" xfId="11136"/>
    <cellStyle name="20% - Accent5 2 2 4 3 3" xfId="11137"/>
    <cellStyle name="20% - Accent5 2 2 4 3 3 2" xfId="11138"/>
    <cellStyle name="20% - Accent5 2 2 4 3 4" xfId="11139"/>
    <cellStyle name="20% - Accent5 2 2 4 3 5" xfId="11140"/>
    <cellStyle name="20% - Accent5 2 2 4 3 6" xfId="11141"/>
    <cellStyle name="20% - Accent5 2 2 4 3 7" xfId="11142"/>
    <cellStyle name="20% - Accent5 2 2 4 4" xfId="11143"/>
    <cellStyle name="20% - Accent5 2 2 4 4 2" xfId="11144"/>
    <cellStyle name="20% - Accent5 2 2 4 4 2 2" xfId="11145"/>
    <cellStyle name="20% - Accent5 2 2 4 4 3" xfId="11146"/>
    <cellStyle name="20% - Accent5 2 2 4 4 3 2" xfId="11147"/>
    <cellStyle name="20% - Accent5 2 2 4 4 4" xfId="11148"/>
    <cellStyle name="20% - Accent5 2 2 4 4 5" xfId="11149"/>
    <cellStyle name="20% - Accent5 2 2 4 4 6" xfId="11150"/>
    <cellStyle name="20% - Accent5 2 2 4 4 7" xfId="11151"/>
    <cellStyle name="20% - Accent5 2 2 4 5" xfId="11152"/>
    <cellStyle name="20% - Accent5 2 2 4 5 2" xfId="11153"/>
    <cellStyle name="20% - Accent5 2 2 4 6" xfId="11154"/>
    <cellStyle name="20% - Accent5 2 2 4 6 2" xfId="11155"/>
    <cellStyle name="20% - Accent5 2 2 4 7" xfId="11156"/>
    <cellStyle name="20% - Accent5 2 2 4 8" xfId="11157"/>
    <cellStyle name="20% - Accent5 2 2 4 9" xfId="11158"/>
    <cellStyle name="20% - Accent5 2 2 5" xfId="11159"/>
    <cellStyle name="20% - Accent5 2 2 5 2" xfId="11160"/>
    <cellStyle name="20% - Accent5 2 2 5 2 2" xfId="11161"/>
    <cellStyle name="20% - Accent5 2 2 5 3" xfId="11162"/>
    <cellStyle name="20% - Accent5 2 2 5 3 2" xfId="11163"/>
    <cellStyle name="20% - Accent5 2 2 5 4" xfId="11164"/>
    <cellStyle name="20% - Accent5 2 2 5 5" xfId="11165"/>
    <cellStyle name="20% - Accent5 2 2 5 6" xfId="11166"/>
    <cellStyle name="20% - Accent5 2 2 5 7" xfId="11167"/>
    <cellStyle name="20% - Accent5 2 2 6" xfId="11168"/>
    <cellStyle name="20% - Accent5 2 2 6 2" xfId="11169"/>
    <cellStyle name="20% - Accent5 2 2 6 2 2" xfId="11170"/>
    <cellStyle name="20% - Accent5 2 2 6 3" xfId="11171"/>
    <cellStyle name="20% - Accent5 2 2 6 3 2" xfId="11172"/>
    <cellStyle name="20% - Accent5 2 2 6 4" xfId="11173"/>
    <cellStyle name="20% - Accent5 2 2 6 5" xfId="11174"/>
    <cellStyle name="20% - Accent5 2 2 6 6" xfId="11175"/>
    <cellStyle name="20% - Accent5 2 2 6 7" xfId="11176"/>
    <cellStyle name="20% - Accent5 2 2 7" xfId="11177"/>
    <cellStyle name="20% - Accent5 2 2 7 2" xfId="11178"/>
    <cellStyle name="20% - Accent5 2 2 7 2 2" xfId="11179"/>
    <cellStyle name="20% - Accent5 2 2 7 3" xfId="11180"/>
    <cellStyle name="20% - Accent5 2 2 7 3 2" xfId="11181"/>
    <cellStyle name="20% - Accent5 2 2 7 4" xfId="11182"/>
    <cellStyle name="20% - Accent5 2 2 7 5" xfId="11183"/>
    <cellStyle name="20% - Accent5 2 2 7 6" xfId="11184"/>
    <cellStyle name="20% - Accent5 2 2 7 7" xfId="11185"/>
    <cellStyle name="20% - Accent5 2 2 8" xfId="11186"/>
    <cellStyle name="20% - Accent5 2 2 8 2" xfId="11187"/>
    <cellStyle name="20% - Accent5 2 2 9" xfId="11188"/>
    <cellStyle name="20% - Accent5 2 2 9 2" xfId="11189"/>
    <cellStyle name="20% - Accent5 2 20" xfId="11190"/>
    <cellStyle name="20% - Accent5 2 3" xfId="11191"/>
    <cellStyle name="20% - Accent5 2 3 10" xfId="11192"/>
    <cellStyle name="20% - Accent5 2 3 11" xfId="11193"/>
    <cellStyle name="20% - Accent5 2 3 12" xfId="11194"/>
    <cellStyle name="20% - Accent5 2 3 13" xfId="11195"/>
    <cellStyle name="20% - Accent5 2 3 2" xfId="11196"/>
    <cellStyle name="20% - Accent5 2 3 2 10" xfId="11197"/>
    <cellStyle name="20% - Accent5 2 3 2 11" xfId="11198"/>
    <cellStyle name="20% - Accent5 2 3 2 2" xfId="11199"/>
    <cellStyle name="20% - Accent5 2 3 2 2 10" xfId="11200"/>
    <cellStyle name="20% - Accent5 2 3 2 2 2" xfId="11201"/>
    <cellStyle name="20% - Accent5 2 3 2 2 2 2" xfId="11202"/>
    <cellStyle name="20% - Accent5 2 3 2 2 2 2 2" xfId="11203"/>
    <cellStyle name="20% - Accent5 2 3 2 2 2 3" xfId="11204"/>
    <cellStyle name="20% - Accent5 2 3 2 2 2 3 2" xfId="11205"/>
    <cellStyle name="20% - Accent5 2 3 2 2 2 4" xfId="11206"/>
    <cellStyle name="20% - Accent5 2 3 2 2 2 5" xfId="11207"/>
    <cellStyle name="20% - Accent5 2 3 2 2 2 6" xfId="11208"/>
    <cellStyle name="20% - Accent5 2 3 2 2 2 7" xfId="11209"/>
    <cellStyle name="20% - Accent5 2 3 2 2 3" xfId="11210"/>
    <cellStyle name="20% - Accent5 2 3 2 2 3 2" xfId="11211"/>
    <cellStyle name="20% - Accent5 2 3 2 2 3 2 2" xfId="11212"/>
    <cellStyle name="20% - Accent5 2 3 2 2 3 3" xfId="11213"/>
    <cellStyle name="20% - Accent5 2 3 2 2 3 3 2" xfId="11214"/>
    <cellStyle name="20% - Accent5 2 3 2 2 3 4" xfId="11215"/>
    <cellStyle name="20% - Accent5 2 3 2 2 3 5" xfId="11216"/>
    <cellStyle name="20% - Accent5 2 3 2 2 3 6" xfId="11217"/>
    <cellStyle name="20% - Accent5 2 3 2 2 3 7" xfId="11218"/>
    <cellStyle name="20% - Accent5 2 3 2 2 4" xfId="11219"/>
    <cellStyle name="20% - Accent5 2 3 2 2 4 2" xfId="11220"/>
    <cellStyle name="20% - Accent5 2 3 2 2 4 2 2" xfId="11221"/>
    <cellStyle name="20% - Accent5 2 3 2 2 4 3" xfId="11222"/>
    <cellStyle name="20% - Accent5 2 3 2 2 4 3 2" xfId="11223"/>
    <cellStyle name="20% - Accent5 2 3 2 2 4 4" xfId="11224"/>
    <cellStyle name="20% - Accent5 2 3 2 2 4 5" xfId="11225"/>
    <cellStyle name="20% - Accent5 2 3 2 2 4 6" xfId="11226"/>
    <cellStyle name="20% - Accent5 2 3 2 2 4 7" xfId="11227"/>
    <cellStyle name="20% - Accent5 2 3 2 2 5" xfId="11228"/>
    <cellStyle name="20% - Accent5 2 3 2 2 5 2" xfId="11229"/>
    <cellStyle name="20% - Accent5 2 3 2 2 6" xfId="11230"/>
    <cellStyle name="20% - Accent5 2 3 2 2 6 2" xfId="11231"/>
    <cellStyle name="20% - Accent5 2 3 2 2 7" xfId="11232"/>
    <cellStyle name="20% - Accent5 2 3 2 2 8" xfId="11233"/>
    <cellStyle name="20% - Accent5 2 3 2 2 9" xfId="11234"/>
    <cellStyle name="20% - Accent5 2 3 2 3" xfId="11235"/>
    <cellStyle name="20% - Accent5 2 3 2 3 2" xfId="11236"/>
    <cellStyle name="20% - Accent5 2 3 2 3 2 2" xfId="11237"/>
    <cellStyle name="20% - Accent5 2 3 2 3 3" xfId="11238"/>
    <cellStyle name="20% - Accent5 2 3 2 3 3 2" xfId="11239"/>
    <cellStyle name="20% - Accent5 2 3 2 3 4" xfId="11240"/>
    <cellStyle name="20% - Accent5 2 3 2 3 5" xfId="11241"/>
    <cellStyle name="20% - Accent5 2 3 2 3 6" xfId="11242"/>
    <cellStyle name="20% - Accent5 2 3 2 3 7" xfId="11243"/>
    <cellStyle name="20% - Accent5 2 3 2 4" xfId="11244"/>
    <cellStyle name="20% - Accent5 2 3 2 4 2" xfId="11245"/>
    <cellStyle name="20% - Accent5 2 3 2 4 2 2" xfId="11246"/>
    <cellStyle name="20% - Accent5 2 3 2 4 3" xfId="11247"/>
    <cellStyle name="20% - Accent5 2 3 2 4 3 2" xfId="11248"/>
    <cellStyle name="20% - Accent5 2 3 2 4 4" xfId="11249"/>
    <cellStyle name="20% - Accent5 2 3 2 4 5" xfId="11250"/>
    <cellStyle name="20% - Accent5 2 3 2 4 6" xfId="11251"/>
    <cellStyle name="20% - Accent5 2 3 2 4 7" xfId="11252"/>
    <cellStyle name="20% - Accent5 2 3 2 5" xfId="11253"/>
    <cellStyle name="20% - Accent5 2 3 2 5 2" xfId="11254"/>
    <cellStyle name="20% - Accent5 2 3 2 5 2 2" xfId="11255"/>
    <cellStyle name="20% - Accent5 2 3 2 5 3" xfId="11256"/>
    <cellStyle name="20% - Accent5 2 3 2 5 3 2" xfId="11257"/>
    <cellStyle name="20% - Accent5 2 3 2 5 4" xfId="11258"/>
    <cellStyle name="20% - Accent5 2 3 2 5 5" xfId="11259"/>
    <cellStyle name="20% - Accent5 2 3 2 5 6" xfId="11260"/>
    <cellStyle name="20% - Accent5 2 3 2 5 7" xfId="11261"/>
    <cellStyle name="20% - Accent5 2 3 2 6" xfId="11262"/>
    <cellStyle name="20% - Accent5 2 3 2 6 2" xfId="11263"/>
    <cellStyle name="20% - Accent5 2 3 2 7" xfId="11264"/>
    <cellStyle name="20% - Accent5 2 3 2 7 2" xfId="11265"/>
    <cellStyle name="20% - Accent5 2 3 2 8" xfId="11266"/>
    <cellStyle name="20% - Accent5 2 3 2 9" xfId="11267"/>
    <cellStyle name="20% - Accent5 2 3 3" xfId="11268"/>
    <cellStyle name="20% - Accent5 2 3 3 10" xfId="11269"/>
    <cellStyle name="20% - Accent5 2 3 3 11" xfId="11270"/>
    <cellStyle name="20% - Accent5 2 3 3 2" xfId="11271"/>
    <cellStyle name="20% - Accent5 2 3 3 2 10" xfId="11272"/>
    <cellStyle name="20% - Accent5 2 3 3 2 2" xfId="11273"/>
    <cellStyle name="20% - Accent5 2 3 3 2 2 2" xfId="11274"/>
    <cellStyle name="20% - Accent5 2 3 3 2 2 2 2" xfId="11275"/>
    <cellStyle name="20% - Accent5 2 3 3 2 2 3" xfId="11276"/>
    <cellStyle name="20% - Accent5 2 3 3 2 2 3 2" xfId="11277"/>
    <cellStyle name="20% - Accent5 2 3 3 2 2 4" xfId="11278"/>
    <cellStyle name="20% - Accent5 2 3 3 2 2 5" xfId="11279"/>
    <cellStyle name="20% - Accent5 2 3 3 2 2 6" xfId="11280"/>
    <cellStyle name="20% - Accent5 2 3 3 2 2 7" xfId="11281"/>
    <cellStyle name="20% - Accent5 2 3 3 2 3" xfId="11282"/>
    <cellStyle name="20% - Accent5 2 3 3 2 3 2" xfId="11283"/>
    <cellStyle name="20% - Accent5 2 3 3 2 3 2 2" xfId="11284"/>
    <cellStyle name="20% - Accent5 2 3 3 2 3 3" xfId="11285"/>
    <cellStyle name="20% - Accent5 2 3 3 2 3 3 2" xfId="11286"/>
    <cellStyle name="20% - Accent5 2 3 3 2 3 4" xfId="11287"/>
    <cellStyle name="20% - Accent5 2 3 3 2 3 5" xfId="11288"/>
    <cellStyle name="20% - Accent5 2 3 3 2 3 6" xfId="11289"/>
    <cellStyle name="20% - Accent5 2 3 3 2 3 7" xfId="11290"/>
    <cellStyle name="20% - Accent5 2 3 3 2 4" xfId="11291"/>
    <cellStyle name="20% - Accent5 2 3 3 2 4 2" xfId="11292"/>
    <cellStyle name="20% - Accent5 2 3 3 2 4 2 2" xfId="11293"/>
    <cellStyle name="20% - Accent5 2 3 3 2 4 3" xfId="11294"/>
    <cellStyle name="20% - Accent5 2 3 3 2 4 3 2" xfId="11295"/>
    <cellStyle name="20% - Accent5 2 3 3 2 4 4" xfId="11296"/>
    <cellStyle name="20% - Accent5 2 3 3 2 4 5" xfId="11297"/>
    <cellStyle name="20% - Accent5 2 3 3 2 4 6" xfId="11298"/>
    <cellStyle name="20% - Accent5 2 3 3 2 4 7" xfId="11299"/>
    <cellStyle name="20% - Accent5 2 3 3 2 5" xfId="11300"/>
    <cellStyle name="20% - Accent5 2 3 3 2 5 2" xfId="11301"/>
    <cellStyle name="20% - Accent5 2 3 3 2 6" xfId="11302"/>
    <cellStyle name="20% - Accent5 2 3 3 2 6 2" xfId="11303"/>
    <cellStyle name="20% - Accent5 2 3 3 2 7" xfId="11304"/>
    <cellStyle name="20% - Accent5 2 3 3 2 8" xfId="11305"/>
    <cellStyle name="20% - Accent5 2 3 3 2 9" xfId="11306"/>
    <cellStyle name="20% - Accent5 2 3 3 3" xfId="11307"/>
    <cellStyle name="20% - Accent5 2 3 3 3 2" xfId="11308"/>
    <cellStyle name="20% - Accent5 2 3 3 3 2 2" xfId="11309"/>
    <cellStyle name="20% - Accent5 2 3 3 3 3" xfId="11310"/>
    <cellStyle name="20% - Accent5 2 3 3 3 3 2" xfId="11311"/>
    <cellStyle name="20% - Accent5 2 3 3 3 4" xfId="11312"/>
    <cellStyle name="20% - Accent5 2 3 3 3 5" xfId="11313"/>
    <cellStyle name="20% - Accent5 2 3 3 3 6" xfId="11314"/>
    <cellStyle name="20% - Accent5 2 3 3 3 7" xfId="11315"/>
    <cellStyle name="20% - Accent5 2 3 3 4" xfId="11316"/>
    <cellStyle name="20% - Accent5 2 3 3 4 2" xfId="11317"/>
    <cellStyle name="20% - Accent5 2 3 3 4 2 2" xfId="11318"/>
    <cellStyle name="20% - Accent5 2 3 3 4 3" xfId="11319"/>
    <cellStyle name="20% - Accent5 2 3 3 4 3 2" xfId="11320"/>
    <cellStyle name="20% - Accent5 2 3 3 4 4" xfId="11321"/>
    <cellStyle name="20% - Accent5 2 3 3 4 5" xfId="11322"/>
    <cellStyle name="20% - Accent5 2 3 3 4 6" xfId="11323"/>
    <cellStyle name="20% - Accent5 2 3 3 4 7" xfId="11324"/>
    <cellStyle name="20% - Accent5 2 3 3 5" xfId="11325"/>
    <cellStyle name="20% - Accent5 2 3 3 5 2" xfId="11326"/>
    <cellStyle name="20% - Accent5 2 3 3 5 2 2" xfId="11327"/>
    <cellStyle name="20% - Accent5 2 3 3 5 3" xfId="11328"/>
    <cellStyle name="20% - Accent5 2 3 3 5 3 2" xfId="11329"/>
    <cellStyle name="20% - Accent5 2 3 3 5 4" xfId="11330"/>
    <cellStyle name="20% - Accent5 2 3 3 5 5" xfId="11331"/>
    <cellStyle name="20% - Accent5 2 3 3 5 6" xfId="11332"/>
    <cellStyle name="20% - Accent5 2 3 3 5 7" xfId="11333"/>
    <cellStyle name="20% - Accent5 2 3 3 6" xfId="11334"/>
    <cellStyle name="20% - Accent5 2 3 3 6 2" xfId="11335"/>
    <cellStyle name="20% - Accent5 2 3 3 7" xfId="11336"/>
    <cellStyle name="20% - Accent5 2 3 3 7 2" xfId="11337"/>
    <cellStyle name="20% - Accent5 2 3 3 8" xfId="11338"/>
    <cellStyle name="20% - Accent5 2 3 3 9" xfId="11339"/>
    <cellStyle name="20% - Accent5 2 3 4" xfId="11340"/>
    <cellStyle name="20% - Accent5 2 3 4 10" xfId="11341"/>
    <cellStyle name="20% - Accent5 2 3 4 2" xfId="11342"/>
    <cellStyle name="20% - Accent5 2 3 4 2 2" xfId="11343"/>
    <cellStyle name="20% - Accent5 2 3 4 2 2 2" xfId="11344"/>
    <cellStyle name="20% - Accent5 2 3 4 2 3" xfId="11345"/>
    <cellStyle name="20% - Accent5 2 3 4 2 3 2" xfId="11346"/>
    <cellStyle name="20% - Accent5 2 3 4 2 4" xfId="11347"/>
    <cellStyle name="20% - Accent5 2 3 4 2 5" xfId="11348"/>
    <cellStyle name="20% - Accent5 2 3 4 2 6" xfId="11349"/>
    <cellStyle name="20% - Accent5 2 3 4 2 7" xfId="11350"/>
    <cellStyle name="20% - Accent5 2 3 4 3" xfId="11351"/>
    <cellStyle name="20% - Accent5 2 3 4 3 2" xfId="11352"/>
    <cellStyle name="20% - Accent5 2 3 4 3 2 2" xfId="11353"/>
    <cellStyle name="20% - Accent5 2 3 4 3 3" xfId="11354"/>
    <cellStyle name="20% - Accent5 2 3 4 3 3 2" xfId="11355"/>
    <cellStyle name="20% - Accent5 2 3 4 3 4" xfId="11356"/>
    <cellStyle name="20% - Accent5 2 3 4 3 5" xfId="11357"/>
    <cellStyle name="20% - Accent5 2 3 4 3 6" xfId="11358"/>
    <cellStyle name="20% - Accent5 2 3 4 3 7" xfId="11359"/>
    <cellStyle name="20% - Accent5 2 3 4 4" xfId="11360"/>
    <cellStyle name="20% - Accent5 2 3 4 4 2" xfId="11361"/>
    <cellStyle name="20% - Accent5 2 3 4 4 2 2" xfId="11362"/>
    <cellStyle name="20% - Accent5 2 3 4 4 3" xfId="11363"/>
    <cellStyle name="20% - Accent5 2 3 4 4 3 2" xfId="11364"/>
    <cellStyle name="20% - Accent5 2 3 4 4 4" xfId="11365"/>
    <cellStyle name="20% - Accent5 2 3 4 4 5" xfId="11366"/>
    <cellStyle name="20% - Accent5 2 3 4 4 6" xfId="11367"/>
    <cellStyle name="20% - Accent5 2 3 4 4 7" xfId="11368"/>
    <cellStyle name="20% - Accent5 2 3 4 5" xfId="11369"/>
    <cellStyle name="20% - Accent5 2 3 4 5 2" xfId="11370"/>
    <cellStyle name="20% - Accent5 2 3 4 6" xfId="11371"/>
    <cellStyle name="20% - Accent5 2 3 4 6 2" xfId="11372"/>
    <cellStyle name="20% - Accent5 2 3 4 7" xfId="11373"/>
    <cellStyle name="20% - Accent5 2 3 4 8" xfId="11374"/>
    <cellStyle name="20% - Accent5 2 3 4 9" xfId="11375"/>
    <cellStyle name="20% - Accent5 2 3 5" xfId="11376"/>
    <cellStyle name="20% - Accent5 2 3 5 2" xfId="11377"/>
    <cellStyle name="20% - Accent5 2 3 5 2 2" xfId="11378"/>
    <cellStyle name="20% - Accent5 2 3 5 3" xfId="11379"/>
    <cellStyle name="20% - Accent5 2 3 5 3 2" xfId="11380"/>
    <cellStyle name="20% - Accent5 2 3 5 4" xfId="11381"/>
    <cellStyle name="20% - Accent5 2 3 5 5" xfId="11382"/>
    <cellStyle name="20% - Accent5 2 3 5 6" xfId="11383"/>
    <cellStyle name="20% - Accent5 2 3 5 7" xfId="11384"/>
    <cellStyle name="20% - Accent5 2 3 6" xfId="11385"/>
    <cellStyle name="20% - Accent5 2 3 6 2" xfId="11386"/>
    <cellStyle name="20% - Accent5 2 3 6 2 2" xfId="11387"/>
    <cellStyle name="20% - Accent5 2 3 6 3" xfId="11388"/>
    <cellStyle name="20% - Accent5 2 3 6 3 2" xfId="11389"/>
    <cellStyle name="20% - Accent5 2 3 6 4" xfId="11390"/>
    <cellStyle name="20% - Accent5 2 3 6 5" xfId="11391"/>
    <cellStyle name="20% - Accent5 2 3 6 6" xfId="11392"/>
    <cellStyle name="20% - Accent5 2 3 6 7" xfId="11393"/>
    <cellStyle name="20% - Accent5 2 3 7" xfId="11394"/>
    <cellStyle name="20% - Accent5 2 3 7 2" xfId="11395"/>
    <cellStyle name="20% - Accent5 2 3 7 2 2" xfId="11396"/>
    <cellStyle name="20% - Accent5 2 3 7 3" xfId="11397"/>
    <cellStyle name="20% - Accent5 2 3 7 3 2" xfId="11398"/>
    <cellStyle name="20% - Accent5 2 3 7 4" xfId="11399"/>
    <cellStyle name="20% - Accent5 2 3 7 5" xfId="11400"/>
    <cellStyle name="20% - Accent5 2 3 7 6" xfId="11401"/>
    <cellStyle name="20% - Accent5 2 3 7 7" xfId="11402"/>
    <cellStyle name="20% - Accent5 2 3 8" xfId="11403"/>
    <cellStyle name="20% - Accent5 2 3 8 2" xfId="11404"/>
    <cellStyle name="20% - Accent5 2 3 9" xfId="11405"/>
    <cellStyle name="20% - Accent5 2 3 9 2" xfId="11406"/>
    <cellStyle name="20% - Accent5 2 4" xfId="11407"/>
    <cellStyle name="20% - Accent5 2 4 10" xfId="11408"/>
    <cellStyle name="20% - Accent5 2 4 11" xfId="11409"/>
    <cellStyle name="20% - Accent5 2 4 12" xfId="11410"/>
    <cellStyle name="20% - Accent5 2 4 13" xfId="11411"/>
    <cellStyle name="20% - Accent5 2 4 2" xfId="11412"/>
    <cellStyle name="20% - Accent5 2 4 2 10" xfId="11413"/>
    <cellStyle name="20% - Accent5 2 4 2 11" xfId="11414"/>
    <cellStyle name="20% - Accent5 2 4 2 2" xfId="11415"/>
    <cellStyle name="20% - Accent5 2 4 2 2 10" xfId="11416"/>
    <cellStyle name="20% - Accent5 2 4 2 2 2" xfId="11417"/>
    <cellStyle name="20% - Accent5 2 4 2 2 2 2" xfId="11418"/>
    <cellStyle name="20% - Accent5 2 4 2 2 2 2 2" xfId="11419"/>
    <cellStyle name="20% - Accent5 2 4 2 2 2 3" xfId="11420"/>
    <cellStyle name="20% - Accent5 2 4 2 2 2 3 2" xfId="11421"/>
    <cellStyle name="20% - Accent5 2 4 2 2 2 4" xfId="11422"/>
    <cellStyle name="20% - Accent5 2 4 2 2 2 5" xfId="11423"/>
    <cellStyle name="20% - Accent5 2 4 2 2 2 6" xfId="11424"/>
    <cellStyle name="20% - Accent5 2 4 2 2 2 7" xfId="11425"/>
    <cellStyle name="20% - Accent5 2 4 2 2 3" xfId="11426"/>
    <cellStyle name="20% - Accent5 2 4 2 2 3 2" xfId="11427"/>
    <cellStyle name="20% - Accent5 2 4 2 2 3 2 2" xfId="11428"/>
    <cellStyle name="20% - Accent5 2 4 2 2 3 3" xfId="11429"/>
    <cellStyle name="20% - Accent5 2 4 2 2 3 3 2" xfId="11430"/>
    <cellStyle name="20% - Accent5 2 4 2 2 3 4" xfId="11431"/>
    <cellStyle name="20% - Accent5 2 4 2 2 3 5" xfId="11432"/>
    <cellStyle name="20% - Accent5 2 4 2 2 3 6" xfId="11433"/>
    <cellStyle name="20% - Accent5 2 4 2 2 3 7" xfId="11434"/>
    <cellStyle name="20% - Accent5 2 4 2 2 4" xfId="11435"/>
    <cellStyle name="20% - Accent5 2 4 2 2 4 2" xfId="11436"/>
    <cellStyle name="20% - Accent5 2 4 2 2 4 2 2" xfId="11437"/>
    <cellStyle name="20% - Accent5 2 4 2 2 4 3" xfId="11438"/>
    <cellStyle name="20% - Accent5 2 4 2 2 4 3 2" xfId="11439"/>
    <cellStyle name="20% - Accent5 2 4 2 2 4 4" xfId="11440"/>
    <cellStyle name="20% - Accent5 2 4 2 2 4 5" xfId="11441"/>
    <cellStyle name="20% - Accent5 2 4 2 2 4 6" xfId="11442"/>
    <cellStyle name="20% - Accent5 2 4 2 2 4 7" xfId="11443"/>
    <cellStyle name="20% - Accent5 2 4 2 2 5" xfId="11444"/>
    <cellStyle name="20% - Accent5 2 4 2 2 5 2" xfId="11445"/>
    <cellStyle name="20% - Accent5 2 4 2 2 6" xfId="11446"/>
    <cellStyle name="20% - Accent5 2 4 2 2 6 2" xfId="11447"/>
    <cellStyle name="20% - Accent5 2 4 2 2 7" xfId="11448"/>
    <cellStyle name="20% - Accent5 2 4 2 2 8" xfId="11449"/>
    <cellStyle name="20% - Accent5 2 4 2 2 9" xfId="11450"/>
    <cellStyle name="20% - Accent5 2 4 2 3" xfId="11451"/>
    <cellStyle name="20% - Accent5 2 4 2 3 2" xfId="11452"/>
    <cellStyle name="20% - Accent5 2 4 2 3 2 2" xfId="11453"/>
    <cellStyle name="20% - Accent5 2 4 2 3 3" xfId="11454"/>
    <cellStyle name="20% - Accent5 2 4 2 3 3 2" xfId="11455"/>
    <cellStyle name="20% - Accent5 2 4 2 3 4" xfId="11456"/>
    <cellStyle name="20% - Accent5 2 4 2 3 5" xfId="11457"/>
    <cellStyle name="20% - Accent5 2 4 2 3 6" xfId="11458"/>
    <cellStyle name="20% - Accent5 2 4 2 3 7" xfId="11459"/>
    <cellStyle name="20% - Accent5 2 4 2 4" xfId="11460"/>
    <cellStyle name="20% - Accent5 2 4 2 4 2" xfId="11461"/>
    <cellStyle name="20% - Accent5 2 4 2 4 2 2" xfId="11462"/>
    <cellStyle name="20% - Accent5 2 4 2 4 3" xfId="11463"/>
    <cellStyle name="20% - Accent5 2 4 2 4 3 2" xfId="11464"/>
    <cellStyle name="20% - Accent5 2 4 2 4 4" xfId="11465"/>
    <cellStyle name="20% - Accent5 2 4 2 4 5" xfId="11466"/>
    <cellStyle name="20% - Accent5 2 4 2 4 6" xfId="11467"/>
    <cellStyle name="20% - Accent5 2 4 2 4 7" xfId="11468"/>
    <cellStyle name="20% - Accent5 2 4 2 5" xfId="11469"/>
    <cellStyle name="20% - Accent5 2 4 2 5 2" xfId="11470"/>
    <cellStyle name="20% - Accent5 2 4 2 5 2 2" xfId="11471"/>
    <cellStyle name="20% - Accent5 2 4 2 5 3" xfId="11472"/>
    <cellStyle name="20% - Accent5 2 4 2 5 3 2" xfId="11473"/>
    <cellStyle name="20% - Accent5 2 4 2 5 4" xfId="11474"/>
    <cellStyle name="20% - Accent5 2 4 2 5 5" xfId="11475"/>
    <cellStyle name="20% - Accent5 2 4 2 5 6" xfId="11476"/>
    <cellStyle name="20% - Accent5 2 4 2 5 7" xfId="11477"/>
    <cellStyle name="20% - Accent5 2 4 2 6" xfId="11478"/>
    <cellStyle name="20% - Accent5 2 4 2 6 2" xfId="11479"/>
    <cellStyle name="20% - Accent5 2 4 2 7" xfId="11480"/>
    <cellStyle name="20% - Accent5 2 4 2 7 2" xfId="11481"/>
    <cellStyle name="20% - Accent5 2 4 2 8" xfId="11482"/>
    <cellStyle name="20% - Accent5 2 4 2 9" xfId="11483"/>
    <cellStyle name="20% - Accent5 2 4 3" xfId="11484"/>
    <cellStyle name="20% - Accent5 2 4 3 10" xfId="11485"/>
    <cellStyle name="20% - Accent5 2 4 3 11" xfId="11486"/>
    <cellStyle name="20% - Accent5 2 4 3 2" xfId="11487"/>
    <cellStyle name="20% - Accent5 2 4 3 2 10" xfId="11488"/>
    <cellStyle name="20% - Accent5 2 4 3 2 2" xfId="11489"/>
    <cellStyle name="20% - Accent5 2 4 3 2 2 2" xfId="11490"/>
    <cellStyle name="20% - Accent5 2 4 3 2 2 2 2" xfId="11491"/>
    <cellStyle name="20% - Accent5 2 4 3 2 2 3" xfId="11492"/>
    <cellStyle name="20% - Accent5 2 4 3 2 2 3 2" xfId="11493"/>
    <cellStyle name="20% - Accent5 2 4 3 2 2 4" xfId="11494"/>
    <cellStyle name="20% - Accent5 2 4 3 2 2 5" xfId="11495"/>
    <cellStyle name="20% - Accent5 2 4 3 2 2 6" xfId="11496"/>
    <cellStyle name="20% - Accent5 2 4 3 2 2 7" xfId="11497"/>
    <cellStyle name="20% - Accent5 2 4 3 2 3" xfId="11498"/>
    <cellStyle name="20% - Accent5 2 4 3 2 3 2" xfId="11499"/>
    <cellStyle name="20% - Accent5 2 4 3 2 3 2 2" xfId="11500"/>
    <cellStyle name="20% - Accent5 2 4 3 2 3 3" xfId="11501"/>
    <cellStyle name="20% - Accent5 2 4 3 2 3 3 2" xfId="11502"/>
    <cellStyle name="20% - Accent5 2 4 3 2 3 4" xfId="11503"/>
    <cellStyle name="20% - Accent5 2 4 3 2 3 5" xfId="11504"/>
    <cellStyle name="20% - Accent5 2 4 3 2 3 6" xfId="11505"/>
    <cellStyle name="20% - Accent5 2 4 3 2 3 7" xfId="11506"/>
    <cellStyle name="20% - Accent5 2 4 3 2 4" xfId="11507"/>
    <cellStyle name="20% - Accent5 2 4 3 2 4 2" xfId="11508"/>
    <cellStyle name="20% - Accent5 2 4 3 2 4 2 2" xfId="11509"/>
    <cellStyle name="20% - Accent5 2 4 3 2 4 3" xfId="11510"/>
    <cellStyle name="20% - Accent5 2 4 3 2 4 3 2" xfId="11511"/>
    <cellStyle name="20% - Accent5 2 4 3 2 4 4" xfId="11512"/>
    <cellStyle name="20% - Accent5 2 4 3 2 4 5" xfId="11513"/>
    <cellStyle name="20% - Accent5 2 4 3 2 4 6" xfId="11514"/>
    <cellStyle name="20% - Accent5 2 4 3 2 4 7" xfId="11515"/>
    <cellStyle name="20% - Accent5 2 4 3 2 5" xfId="11516"/>
    <cellStyle name="20% - Accent5 2 4 3 2 5 2" xfId="11517"/>
    <cellStyle name="20% - Accent5 2 4 3 2 6" xfId="11518"/>
    <cellStyle name="20% - Accent5 2 4 3 2 6 2" xfId="11519"/>
    <cellStyle name="20% - Accent5 2 4 3 2 7" xfId="11520"/>
    <cellStyle name="20% - Accent5 2 4 3 2 8" xfId="11521"/>
    <cellStyle name="20% - Accent5 2 4 3 2 9" xfId="11522"/>
    <cellStyle name="20% - Accent5 2 4 3 3" xfId="11523"/>
    <cellStyle name="20% - Accent5 2 4 3 3 2" xfId="11524"/>
    <cellStyle name="20% - Accent5 2 4 3 3 2 2" xfId="11525"/>
    <cellStyle name="20% - Accent5 2 4 3 3 3" xfId="11526"/>
    <cellStyle name="20% - Accent5 2 4 3 3 3 2" xfId="11527"/>
    <cellStyle name="20% - Accent5 2 4 3 3 4" xfId="11528"/>
    <cellStyle name="20% - Accent5 2 4 3 3 5" xfId="11529"/>
    <cellStyle name="20% - Accent5 2 4 3 3 6" xfId="11530"/>
    <cellStyle name="20% - Accent5 2 4 3 3 7" xfId="11531"/>
    <cellStyle name="20% - Accent5 2 4 3 4" xfId="11532"/>
    <cellStyle name="20% - Accent5 2 4 3 4 2" xfId="11533"/>
    <cellStyle name="20% - Accent5 2 4 3 4 2 2" xfId="11534"/>
    <cellStyle name="20% - Accent5 2 4 3 4 3" xfId="11535"/>
    <cellStyle name="20% - Accent5 2 4 3 4 3 2" xfId="11536"/>
    <cellStyle name="20% - Accent5 2 4 3 4 4" xfId="11537"/>
    <cellStyle name="20% - Accent5 2 4 3 4 5" xfId="11538"/>
    <cellStyle name="20% - Accent5 2 4 3 4 6" xfId="11539"/>
    <cellStyle name="20% - Accent5 2 4 3 4 7" xfId="11540"/>
    <cellStyle name="20% - Accent5 2 4 3 5" xfId="11541"/>
    <cellStyle name="20% - Accent5 2 4 3 5 2" xfId="11542"/>
    <cellStyle name="20% - Accent5 2 4 3 5 2 2" xfId="11543"/>
    <cellStyle name="20% - Accent5 2 4 3 5 3" xfId="11544"/>
    <cellStyle name="20% - Accent5 2 4 3 5 3 2" xfId="11545"/>
    <cellStyle name="20% - Accent5 2 4 3 5 4" xfId="11546"/>
    <cellStyle name="20% - Accent5 2 4 3 5 5" xfId="11547"/>
    <cellStyle name="20% - Accent5 2 4 3 5 6" xfId="11548"/>
    <cellStyle name="20% - Accent5 2 4 3 5 7" xfId="11549"/>
    <cellStyle name="20% - Accent5 2 4 3 6" xfId="11550"/>
    <cellStyle name="20% - Accent5 2 4 3 6 2" xfId="11551"/>
    <cellStyle name="20% - Accent5 2 4 3 7" xfId="11552"/>
    <cellStyle name="20% - Accent5 2 4 3 7 2" xfId="11553"/>
    <cellStyle name="20% - Accent5 2 4 3 8" xfId="11554"/>
    <cellStyle name="20% - Accent5 2 4 3 9" xfId="11555"/>
    <cellStyle name="20% - Accent5 2 4 4" xfId="11556"/>
    <cellStyle name="20% - Accent5 2 4 4 10" xfId="11557"/>
    <cellStyle name="20% - Accent5 2 4 4 2" xfId="11558"/>
    <cellStyle name="20% - Accent5 2 4 4 2 2" xfId="11559"/>
    <cellStyle name="20% - Accent5 2 4 4 2 2 2" xfId="11560"/>
    <cellStyle name="20% - Accent5 2 4 4 2 3" xfId="11561"/>
    <cellStyle name="20% - Accent5 2 4 4 2 3 2" xfId="11562"/>
    <cellStyle name="20% - Accent5 2 4 4 2 4" xfId="11563"/>
    <cellStyle name="20% - Accent5 2 4 4 2 5" xfId="11564"/>
    <cellStyle name="20% - Accent5 2 4 4 2 6" xfId="11565"/>
    <cellStyle name="20% - Accent5 2 4 4 2 7" xfId="11566"/>
    <cellStyle name="20% - Accent5 2 4 4 3" xfId="11567"/>
    <cellStyle name="20% - Accent5 2 4 4 3 2" xfId="11568"/>
    <cellStyle name="20% - Accent5 2 4 4 3 2 2" xfId="11569"/>
    <cellStyle name="20% - Accent5 2 4 4 3 3" xfId="11570"/>
    <cellStyle name="20% - Accent5 2 4 4 3 3 2" xfId="11571"/>
    <cellStyle name="20% - Accent5 2 4 4 3 4" xfId="11572"/>
    <cellStyle name="20% - Accent5 2 4 4 3 5" xfId="11573"/>
    <cellStyle name="20% - Accent5 2 4 4 3 6" xfId="11574"/>
    <cellStyle name="20% - Accent5 2 4 4 3 7" xfId="11575"/>
    <cellStyle name="20% - Accent5 2 4 4 4" xfId="11576"/>
    <cellStyle name="20% - Accent5 2 4 4 4 2" xfId="11577"/>
    <cellStyle name="20% - Accent5 2 4 4 4 2 2" xfId="11578"/>
    <cellStyle name="20% - Accent5 2 4 4 4 3" xfId="11579"/>
    <cellStyle name="20% - Accent5 2 4 4 4 3 2" xfId="11580"/>
    <cellStyle name="20% - Accent5 2 4 4 4 4" xfId="11581"/>
    <cellStyle name="20% - Accent5 2 4 4 4 5" xfId="11582"/>
    <cellStyle name="20% - Accent5 2 4 4 4 6" xfId="11583"/>
    <cellStyle name="20% - Accent5 2 4 4 4 7" xfId="11584"/>
    <cellStyle name="20% - Accent5 2 4 4 5" xfId="11585"/>
    <cellStyle name="20% - Accent5 2 4 4 5 2" xfId="11586"/>
    <cellStyle name="20% - Accent5 2 4 4 6" xfId="11587"/>
    <cellStyle name="20% - Accent5 2 4 4 6 2" xfId="11588"/>
    <cellStyle name="20% - Accent5 2 4 4 7" xfId="11589"/>
    <cellStyle name="20% - Accent5 2 4 4 8" xfId="11590"/>
    <cellStyle name="20% - Accent5 2 4 4 9" xfId="11591"/>
    <cellStyle name="20% - Accent5 2 4 5" xfId="11592"/>
    <cellStyle name="20% - Accent5 2 4 5 2" xfId="11593"/>
    <cellStyle name="20% - Accent5 2 4 5 2 2" xfId="11594"/>
    <cellStyle name="20% - Accent5 2 4 5 3" xfId="11595"/>
    <cellStyle name="20% - Accent5 2 4 5 3 2" xfId="11596"/>
    <cellStyle name="20% - Accent5 2 4 5 4" xfId="11597"/>
    <cellStyle name="20% - Accent5 2 4 5 5" xfId="11598"/>
    <cellStyle name="20% - Accent5 2 4 5 6" xfId="11599"/>
    <cellStyle name="20% - Accent5 2 4 5 7" xfId="11600"/>
    <cellStyle name="20% - Accent5 2 4 6" xfId="11601"/>
    <cellStyle name="20% - Accent5 2 4 6 2" xfId="11602"/>
    <cellStyle name="20% - Accent5 2 4 6 2 2" xfId="11603"/>
    <cellStyle name="20% - Accent5 2 4 6 3" xfId="11604"/>
    <cellStyle name="20% - Accent5 2 4 6 3 2" xfId="11605"/>
    <cellStyle name="20% - Accent5 2 4 6 4" xfId="11606"/>
    <cellStyle name="20% - Accent5 2 4 6 5" xfId="11607"/>
    <cellStyle name="20% - Accent5 2 4 6 6" xfId="11608"/>
    <cellStyle name="20% - Accent5 2 4 6 7" xfId="11609"/>
    <cellStyle name="20% - Accent5 2 4 7" xfId="11610"/>
    <cellStyle name="20% - Accent5 2 4 7 2" xfId="11611"/>
    <cellStyle name="20% - Accent5 2 4 7 2 2" xfId="11612"/>
    <cellStyle name="20% - Accent5 2 4 7 3" xfId="11613"/>
    <cellStyle name="20% - Accent5 2 4 7 3 2" xfId="11614"/>
    <cellStyle name="20% - Accent5 2 4 7 4" xfId="11615"/>
    <cellStyle name="20% - Accent5 2 4 7 5" xfId="11616"/>
    <cellStyle name="20% - Accent5 2 4 7 6" xfId="11617"/>
    <cellStyle name="20% - Accent5 2 4 7 7" xfId="11618"/>
    <cellStyle name="20% - Accent5 2 4 8" xfId="11619"/>
    <cellStyle name="20% - Accent5 2 4 8 2" xfId="11620"/>
    <cellStyle name="20% - Accent5 2 4 9" xfId="11621"/>
    <cellStyle name="20% - Accent5 2 4 9 2" xfId="11622"/>
    <cellStyle name="20% - Accent5 2 5" xfId="11623"/>
    <cellStyle name="20% - Accent5 2 5 10" xfId="11624"/>
    <cellStyle name="20% - Accent5 2 5 11" xfId="11625"/>
    <cellStyle name="20% - Accent5 2 5 12" xfId="11626"/>
    <cellStyle name="20% - Accent5 2 5 13" xfId="11627"/>
    <cellStyle name="20% - Accent5 2 5 2" xfId="11628"/>
    <cellStyle name="20% - Accent5 2 5 2 10" xfId="11629"/>
    <cellStyle name="20% - Accent5 2 5 2 11" xfId="11630"/>
    <cellStyle name="20% - Accent5 2 5 2 2" xfId="11631"/>
    <cellStyle name="20% - Accent5 2 5 2 2 10" xfId="11632"/>
    <cellStyle name="20% - Accent5 2 5 2 2 2" xfId="11633"/>
    <cellStyle name="20% - Accent5 2 5 2 2 2 2" xfId="11634"/>
    <cellStyle name="20% - Accent5 2 5 2 2 2 2 2" xfId="11635"/>
    <cellStyle name="20% - Accent5 2 5 2 2 2 3" xfId="11636"/>
    <cellStyle name="20% - Accent5 2 5 2 2 2 3 2" xfId="11637"/>
    <cellStyle name="20% - Accent5 2 5 2 2 2 4" xfId="11638"/>
    <cellStyle name="20% - Accent5 2 5 2 2 2 5" xfId="11639"/>
    <cellStyle name="20% - Accent5 2 5 2 2 2 6" xfId="11640"/>
    <cellStyle name="20% - Accent5 2 5 2 2 2 7" xfId="11641"/>
    <cellStyle name="20% - Accent5 2 5 2 2 3" xfId="11642"/>
    <cellStyle name="20% - Accent5 2 5 2 2 3 2" xfId="11643"/>
    <cellStyle name="20% - Accent5 2 5 2 2 3 2 2" xfId="11644"/>
    <cellStyle name="20% - Accent5 2 5 2 2 3 3" xfId="11645"/>
    <cellStyle name="20% - Accent5 2 5 2 2 3 3 2" xfId="11646"/>
    <cellStyle name="20% - Accent5 2 5 2 2 3 4" xfId="11647"/>
    <cellStyle name="20% - Accent5 2 5 2 2 3 5" xfId="11648"/>
    <cellStyle name="20% - Accent5 2 5 2 2 3 6" xfId="11649"/>
    <cellStyle name="20% - Accent5 2 5 2 2 3 7" xfId="11650"/>
    <cellStyle name="20% - Accent5 2 5 2 2 4" xfId="11651"/>
    <cellStyle name="20% - Accent5 2 5 2 2 4 2" xfId="11652"/>
    <cellStyle name="20% - Accent5 2 5 2 2 4 2 2" xfId="11653"/>
    <cellStyle name="20% - Accent5 2 5 2 2 4 3" xfId="11654"/>
    <cellStyle name="20% - Accent5 2 5 2 2 4 3 2" xfId="11655"/>
    <cellStyle name="20% - Accent5 2 5 2 2 4 4" xfId="11656"/>
    <cellStyle name="20% - Accent5 2 5 2 2 4 5" xfId="11657"/>
    <cellStyle name="20% - Accent5 2 5 2 2 4 6" xfId="11658"/>
    <cellStyle name="20% - Accent5 2 5 2 2 4 7" xfId="11659"/>
    <cellStyle name="20% - Accent5 2 5 2 2 5" xfId="11660"/>
    <cellStyle name="20% - Accent5 2 5 2 2 5 2" xfId="11661"/>
    <cellStyle name="20% - Accent5 2 5 2 2 6" xfId="11662"/>
    <cellStyle name="20% - Accent5 2 5 2 2 6 2" xfId="11663"/>
    <cellStyle name="20% - Accent5 2 5 2 2 7" xfId="11664"/>
    <cellStyle name="20% - Accent5 2 5 2 2 8" xfId="11665"/>
    <cellStyle name="20% - Accent5 2 5 2 2 9" xfId="11666"/>
    <cellStyle name="20% - Accent5 2 5 2 3" xfId="11667"/>
    <cellStyle name="20% - Accent5 2 5 2 3 2" xfId="11668"/>
    <cellStyle name="20% - Accent5 2 5 2 3 2 2" xfId="11669"/>
    <cellStyle name="20% - Accent5 2 5 2 3 3" xfId="11670"/>
    <cellStyle name="20% - Accent5 2 5 2 3 3 2" xfId="11671"/>
    <cellStyle name="20% - Accent5 2 5 2 3 4" xfId="11672"/>
    <cellStyle name="20% - Accent5 2 5 2 3 5" xfId="11673"/>
    <cellStyle name="20% - Accent5 2 5 2 3 6" xfId="11674"/>
    <cellStyle name="20% - Accent5 2 5 2 3 7" xfId="11675"/>
    <cellStyle name="20% - Accent5 2 5 2 4" xfId="11676"/>
    <cellStyle name="20% - Accent5 2 5 2 4 2" xfId="11677"/>
    <cellStyle name="20% - Accent5 2 5 2 4 2 2" xfId="11678"/>
    <cellStyle name="20% - Accent5 2 5 2 4 3" xfId="11679"/>
    <cellStyle name="20% - Accent5 2 5 2 4 3 2" xfId="11680"/>
    <cellStyle name="20% - Accent5 2 5 2 4 4" xfId="11681"/>
    <cellStyle name="20% - Accent5 2 5 2 4 5" xfId="11682"/>
    <cellStyle name="20% - Accent5 2 5 2 4 6" xfId="11683"/>
    <cellStyle name="20% - Accent5 2 5 2 4 7" xfId="11684"/>
    <cellStyle name="20% - Accent5 2 5 2 5" xfId="11685"/>
    <cellStyle name="20% - Accent5 2 5 2 5 2" xfId="11686"/>
    <cellStyle name="20% - Accent5 2 5 2 5 2 2" xfId="11687"/>
    <cellStyle name="20% - Accent5 2 5 2 5 3" xfId="11688"/>
    <cellStyle name="20% - Accent5 2 5 2 5 3 2" xfId="11689"/>
    <cellStyle name="20% - Accent5 2 5 2 5 4" xfId="11690"/>
    <cellStyle name="20% - Accent5 2 5 2 5 5" xfId="11691"/>
    <cellStyle name="20% - Accent5 2 5 2 5 6" xfId="11692"/>
    <cellStyle name="20% - Accent5 2 5 2 5 7" xfId="11693"/>
    <cellStyle name="20% - Accent5 2 5 2 6" xfId="11694"/>
    <cellStyle name="20% - Accent5 2 5 2 6 2" xfId="11695"/>
    <cellStyle name="20% - Accent5 2 5 2 7" xfId="11696"/>
    <cellStyle name="20% - Accent5 2 5 2 7 2" xfId="11697"/>
    <cellStyle name="20% - Accent5 2 5 2 8" xfId="11698"/>
    <cellStyle name="20% - Accent5 2 5 2 9" xfId="11699"/>
    <cellStyle name="20% - Accent5 2 5 3" xfId="11700"/>
    <cellStyle name="20% - Accent5 2 5 3 10" xfId="11701"/>
    <cellStyle name="20% - Accent5 2 5 3 11" xfId="11702"/>
    <cellStyle name="20% - Accent5 2 5 3 2" xfId="11703"/>
    <cellStyle name="20% - Accent5 2 5 3 2 10" xfId="11704"/>
    <cellStyle name="20% - Accent5 2 5 3 2 2" xfId="11705"/>
    <cellStyle name="20% - Accent5 2 5 3 2 2 2" xfId="11706"/>
    <cellStyle name="20% - Accent5 2 5 3 2 2 2 2" xfId="11707"/>
    <cellStyle name="20% - Accent5 2 5 3 2 2 3" xfId="11708"/>
    <cellStyle name="20% - Accent5 2 5 3 2 2 3 2" xfId="11709"/>
    <cellStyle name="20% - Accent5 2 5 3 2 2 4" xfId="11710"/>
    <cellStyle name="20% - Accent5 2 5 3 2 2 5" xfId="11711"/>
    <cellStyle name="20% - Accent5 2 5 3 2 2 6" xfId="11712"/>
    <cellStyle name="20% - Accent5 2 5 3 2 2 7" xfId="11713"/>
    <cellStyle name="20% - Accent5 2 5 3 2 3" xfId="11714"/>
    <cellStyle name="20% - Accent5 2 5 3 2 3 2" xfId="11715"/>
    <cellStyle name="20% - Accent5 2 5 3 2 3 2 2" xfId="11716"/>
    <cellStyle name="20% - Accent5 2 5 3 2 3 3" xfId="11717"/>
    <cellStyle name="20% - Accent5 2 5 3 2 3 3 2" xfId="11718"/>
    <cellStyle name="20% - Accent5 2 5 3 2 3 4" xfId="11719"/>
    <cellStyle name="20% - Accent5 2 5 3 2 3 5" xfId="11720"/>
    <cellStyle name="20% - Accent5 2 5 3 2 3 6" xfId="11721"/>
    <cellStyle name="20% - Accent5 2 5 3 2 3 7" xfId="11722"/>
    <cellStyle name="20% - Accent5 2 5 3 2 4" xfId="11723"/>
    <cellStyle name="20% - Accent5 2 5 3 2 4 2" xfId="11724"/>
    <cellStyle name="20% - Accent5 2 5 3 2 4 2 2" xfId="11725"/>
    <cellStyle name="20% - Accent5 2 5 3 2 4 3" xfId="11726"/>
    <cellStyle name="20% - Accent5 2 5 3 2 4 3 2" xfId="11727"/>
    <cellStyle name="20% - Accent5 2 5 3 2 4 4" xfId="11728"/>
    <cellStyle name="20% - Accent5 2 5 3 2 4 5" xfId="11729"/>
    <cellStyle name="20% - Accent5 2 5 3 2 4 6" xfId="11730"/>
    <cellStyle name="20% - Accent5 2 5 3 2 4 7" xfId="11731"/>
    <cellStyle name="20% - Accent5 2 5 3 2 5" xfId="11732"/>
    <cellStyle name="20% - Accent5 2 5 3 2 5 2" xfId="11733"/>
    <cellStyle name="20% - Accent5 2 5 3 2 6" xfId="11734"/>
    <cellStyle name="20% - Accent5 2 5 3 2 6 2" xfId="11735"/>
    <cellStyle name="20% - Accent5 2 5 3 2 7" xfId="11736"/>
    <cellStyle name="20% - Accent5 2 5 3 2 8" xfId="11737"/>
    <cellStyle name="20% - Accent5 2 5 3 2 9" xfId="11738"/>
    <cellStyle name="20% - Accent5 2 5 3 3" xfId="11739"/>
    <cellStyle name="20% - Accent5 2 5 3 3 2" xfId="11740"/>
    <cellStyle name="20% - Accent5 2 5 3 3 2 2" xfId="11741"/>
    <cellStyle name="20% - Accent5 2 5 3 3 3" xfId="11742"/>
    <cellStyle name="20% - Accent5 2 5 3 3 3 2" xfId="11743"/>
    <cellStyle name="20% - Accent5 2 5 3 3 4" xfId="11744"/>
    <cellStyle name="20% - Accent5 2 5 3 3 5" xfId="11745"/>
    <cellStyle name="20% - Accent5 2 5 3 3 6" xfId="11746"/>
    <cellStyle name="20% - Accent5 2 5 3 3 7" xfId="11747"/>
    <cellStyle name="20% - Accent5 2 5 3 4" xfId="11748"/>
    <cellStyle name="20% - Accent5 2 5 3 4 2" xfId="11749"/>
    <cellStyle name="20% - Accent5 2 5 3 4 2 2" xfId="11750"/>
    <cellStyle name="20% - Accent5 2 5 3 4 3" xfId="11751"/>
    <cellStyle name="20% - Accent5 2 5 3 4 3 2" xfId="11752"/>
    <cellStyle name="20% - Accent5 2 5 3 4 4" xfId="11753"/>
    <cellStyle name="20% - Accent5 2 5 3 4 5" xfId="11754"/>
    <cellStyle name="20% - Accent5 2 5 3 4 6" xfId="11755"/>
    <cellStyle name="20% - Accent5 2 5 3 4 7" xfId="11756"/>
    <cellStyle name="20% - Accent5 2 5 3 5" xfId="11757"/>
    <cellStyle name="20% - Accent5 2 5 3 5 2" xfId="11758"/>
    <cellStyle name="20% - Accent5 2 5 3 5 2 2" xfId="11759"/>
    <cellStyle name="20% - Accent5 2 5 3 5 3" xfId="11760"/>
    <cellStyle name="20% - Accent5 2 5 3 5 3 2" xfId="11761"/>
    <cellStyle name="20% - Accent5 2 5 3 5 4" xfId="11762"/>
    <cellStyle name="20% - Accent5 2 5 3 5 5" xfId="11763"/>
    <cellStyle name="20% - Accent5 2 5 3 5 6" xfId="11764"/>
    <cellStyle name="20% - Accent5 2 5 3 5 7" xfId="11765"/>
    <cellStyle name="20% - Accent5 2 5 3 6" xfId="11766"/>
    <cellStyle name="20% - Accent5 2 5 3 6 2" xfId="11767"/>
    <cellStyle name="20% - Accent5 2 5 3 7" xfId="11768"/>
    <cellStyle name="20% - Accent5 2 5 3 7 2" xfId="11769"/>
    <cellStyle name="20% - Accent5 2 5 3 8" xfId="11770"/>
    <cellStyle name="20% - Accent5 2 5 3 9" xfId="11771"/>
    <cellStyle name="20% - Accent5 2 5 4" xfId="11772"/>
    <cellStyle name="20% - Accent5 2 5 4 10" xfId="11773"/>
    <cellStyle name="20% - Accent5 2 5 4 2" xfId="11774"/>
    <cellStyle name="20% - Accent5 2 5 4 2 2" xfId="11775"/>
    <cellStyle name="20% - Accent5 2 5 4 2 2 2" xfId="11776"/>
    <cellStyle name="20% - Accent5 2 5 4 2 3" xfId="11777"/>
    <cellStyle name="20% - Accent5 2 5 4 2 3 2" xfId="11778"/>
    <cellStyle name="20% - Accent5 2 5 4 2 4" xfId="11779"/>
    <cellStyle name="20% - Accent5 2 5 4 2 5" xfId="11780"/>
    <cellStyle name="20% - Accent5 2 5 4 2 6" xfId="11781"/>
    <cellStyle name="20% - Accent5 2 5 4 2 7" xfId="11782"/>
    <cellStyle name="20% - Accent5 2 5 4 3" xfId="11783"/>
    <cellStyle name="20% - Accent5 2 5 4 3 2" xfId="11784"/>
    <cellStyle name="20% - Accent5 2 5 4 3 2 2" xfId="11785"/>
    <cellStyle name="20% - Accent5 2 5 4 3 3" xfId="11786"/>
    <cellStyle name="20% - Accent5 2 5 4 3 3 2" xfId="11787"/>
    <cellStyle name="20% - Accent5 2 5 4 3 4" xfId="11788"/>
    <cellStyle name="20% - Accent5 2 5 4 3 5" xfId="11789"/>
    <cellStyle name="20% - Accent5 2 5 4 3 6" xfId="11790"/>
    <cellStyle name="20% - Accent5 2 5 4 3 7" xfId="11791"/>
    <cellStyle name="20% - Accent5 2 5 4 4" xfId="11792"/>
    <cellStyle name="20% - Accent5 2 5 4 4 2" xfId="11793"/>
    <cellStyle name="20% - Accent5 2 5 4 4 2 2" xfId="11794"/>
    <cellStyle name="20% - Accent5 2 5 4 4 3" xfId="11795"/>
    <cellStyle name="20% - Accent5 2 5 4 4 3 2" xfId="11796"/>
    <cellStyle name="20% - Accent5 2 5 4 4 4" xfId="11797"/>
    <cellStyle name="20% - Accent5 2 5 4 4 5" xfId="11798"/>
    <cellStyle name="20% - Accent5 2 5 4 4 6" xfId="11799"/>
    <cellStyle name="20% - Accent5 2 5 4 4 7" xfId="11800"/>
    <cellStyle name="20% - Accent5 2 5 4 5" xfId="11801"/>
    <cellStyle name="20% - Accent5 2 5 4 5 2" xfId="11802"/>
    <cellStyle name="20% - Accent5 2 5 4 6" xfId="11803"/>
    <cellStyle name="20% - Accent5 2 5 4 6 2" xfId="11804"/>
    <cellStyle name="20% - Accent5 2 5 4 7" xfId="11805"/>
    <cellStyle name="20% - Accent5 2 5 4 8" xfId="11806"/>
    <cellStyle name="20% - Accent5 2 5 4 9" xfId="11807"/>
    <cellStyle name="20% - Accent5 2 5 5" xfId="11808"/>
    <cellStyle name="20% - Accent5 2 5 5 2" xfId="11809"/>
    <cellStyle name="20% - Accent5 2 5 5 2 2" xfId="11810"/>
    <cellStyle name="20% - Accent5 2 5 5 3" xfId="11811"/>
    <cellStyle name="20% - Accent5 2 5 5 3 2" xfId="11812"/>
    <cellStyle name="20% - Accent5 2 5 5 4" xfId="11813"/>
    <cellStyle name="20% - Accent5 2 5 5 5" xfId="11814"/>
    <cellStyle name="20% - Accent5 2 5 5 6" xfId="11815"/>
    <cellStyle name="20% - Accent5 2 5 5 7" xfId="11816"/>
    <cellStyle name="20% - Accent5 2 5 6" xfId="11817"/>
    <cellStyle name="20% - Accent5 2 5 6 2" xfId="11818"/>
    <cellStyle name="20% - Accent5 2 5 6 2 2" xfId="11819"/>
    <cellStyle name="20% - Accent5 2 5 6 3" xfId="11820"/>
    <cellStyle name="20% - Accent5 2 5 6 3 2" xfId="11821"/>
    <cellStyle name="20% - Accent5 2 5 6 4" xfId="11822"/>
    <cellStyle name="20% - Accent5 2 5 6 5" xfId="11823"/>
    <cellStyle name="20% - Accent5 2 5 6 6" xfId="11824"/>
    <cellStyle name="20% - Accent5 2 5 6 7" xfId="11825"/>
    <cellStyle name="20% - Accent5 2 5 7" xfId="11826"/>
    <cellStyle name="20% - Accent5 2 5 7 2" xfId="11827"/>
    <cellStyle name="20% - Accent5 2 5 7 2 2" xfId="11828"/>
    <cellStyle name="20% - Accent5 2 5 7 3" xfId="11829"/>
    <cellStyle name="20% - Accent5 2 5 7 3 2" xfId="11830"/>
    <cellStyle name="20% - Accent5 2 5 7 4" xfId="11831"/>
    <cellStyle name="20% - Accent5 2 5 7 5" xfId="11832"/>
    <cellStyle name="20% - Accent5 2 5 7 6" xfId="11833"/>
    <cellStyle name="20% - Accent5 2 5 7 7" xfId="11834"/>
    <cellStyle name="20% - Accent5 2 5 8" xfId="11835"/>
    <cellStyle name="20% - Accent5 2 5 8 2" xfId="11836"/>
    <cellStyle name="20% - Accent5 2 5 9" xfId="11837"/>
    <cellStyle name="20% - Accent5 2 5 9 2" xfId="11838"/>
    <cellStyle name="20% - Accent5 2 6" xfId="11839"/>
    <cellStyle name="20% - Accent5 2 6 10" xfId="11840"/>
    <cellStyle name="20% - Accent5 2 6 11" xfId="11841"/>
    <cellStyle name="20% - Accent5 2 6 12" xfId="11842"/>
    <cellStyle name="20% - Accent5 2 6 13" xfId="11843"/>
    <cellStyle name="20% - Accent5 2 6 2" xfId="11844"/>
    <cellStyle name="20% - Accent5 2 6 2 10" xfId="11845"/>
    <cellStyle name="20% - Accent5 2 6 2 11" xfId="11846"/>
    <cellStyle name="20% - Accent5 2 6 2 2" xfId="11847"/>
    <cellStyle name="20% - Accent5 2 6 2 2 10" xfId="11848"/>
    <cellStyle name="20% - Accent5 2 6 2 2 2" xfId="11849"/>
    <cellStyle name="20% - Accent5 2 6 2 2 2 2" xfId="11850"/>
    <cellStyle name="20% - Accent5 2 6 2 2 2 2 2" xfId="11851"/>
    <cellStyle name="20% - Accent5 2 6 2 2 2 3" xfId="11852"/>
    <cellStyle name="20% - Accent5 2 6 2 2 2 3 2" xfId="11853"/>
    <cellStyle name="20% - Accent5 2 6 2 2 2 4" xfId="11854"/>
    <cellStyle name="20% - Accent5 2 6 2 2 2 5" xfId="11855"/>
    <cellStyle name="20% - Accent5 2 6 2 2 2 6" xfId="11856"/>
    <cellStyle name="20% - Accent5 2 6 2 2 2 7" xfId="11857"/>
    <cellStyle name="20% - Accent5 2 6 2 2 3" xfId="11858"/>
    <cellStyle name="20% - Accent5 2 6 2 2 3 2" xfId="11859"/>
    <cellStyle name="20% - Accent5 2 6 2 2 3 2 2" xfId="11860"/>
    <cellStyle name="20% - Accent5 2 6 2 2 3 3" xfId="11861"/>
    <cellStyle name="20% - Accent5 2 6 2 2 3 3 2" xfId="11862"/>
    <cellStyle name="20% - Accent5 2 6 2 2 3 4" xfId="11863"/>
    <cellStyle name="20% - Accent5 2 6 2 2 3 5" xfId="11864"/>
    <cellStyle name="20% - Accent5 2 6 2 2 3 6" xfId="11865"/>
    <cellStyle name="20% - Accent5 2 6 2 2 3 7" xfId="11866"/>
    <cellStyle name="20% - Accent5 2 6 2 2 4" xfId="11867"/>
    <cellStyle name="20% - Accent5 2 6 2 2 4 2" xfId="11868"/>
    <cellStyle name="20% - Accent5 2 6 2 2 4 2 2" xfId="11869"/>
    <cellStyle name="20% - Accent5 2 6 2 2 4 3" xfId="11870"/>
    <cellStyle name="20% - Accent5 2 6 2 2 4 3 2" xfId="11871"/>
    <cellStyle name="20% - Accent5 2 6 2 2 4 4" xfId="11872"/>
    <cellStyle name="20% - Accent5 2 6 2 2 4 5" xfId="11873"/>
    <cellStyle name="20% - Accent5 2 6 2 2 4 6" xfId="11874"/>
    <cellStyle name="20% - Accent5 2 6 2 2 4 7" xfId="11875"/>
    <cellStyle name="20% - Accent5 2 6 2 2 5" xfId="11876"/>
    <cellStyle name="20% - Accent5 2 6 2 2 5 2" xfId="11877"/>
    <cellStyle name="20% - Accent5 2 6 2 2 6" xfId="11878"/>
    <cellStyle name="20% - Accent5 2 6 2 2 6 2" xfId="11879"/>
    <cellStyle name="20% - Accent5 2 6 2 2 7" xfId="11880"/>
    <cellStyle name="20% - Accent5 2 6 2 2 8" xfId="11881"/>
    <cellStyle name="20% - Accent5 2 6 2 2 9" xfId="11882"/>
    <cellStyle name="20% - Accent5 2 6 2 3" xfId="11883"/>
    <cellStyle name="20% - Accent5 2 6 2 3 2" xfId="11884"/>
    <cellStyle name="20% - Accent5 2 6 2 3 2 2" xfId="11885"/>
    <cellStyle name="20% - Accent5 2 6 2 3 3" xfId="11886"/>
    <cellStyle name="20% - Accent5 2 6 2 3 3 2" xfId="11887"/>
    <cellStyle name="20% - Accent5 2 6 2 3 4" xfId="11888"/>
    <cellStyle name="20% - Accent5 2 6 2 3 5" xfId="11889"/>
    <cellStyle name="20% - Accent5 2 6 2 3 6" xfId="11890"/>
    <cellStyle name="20% - Accent5 2 6 2 3 7" xfId="11891"/>
    <cellStyle name="20% - Accent5 2 6 2 4" xfId="11892"/>
    <cellStyle name="20% - Accent5 2 6 2 4 2" xfId="11893"/>
    <cellStyle name="20% - Accent5 2 6 2 4 2 2" xfId="11894"/>
    <cellStyle name="20% - Accent5 2 6 2 4 3" xfId="11895"/>
    <cellStyle name="20% - Accent5 2 6 2 4 3 2" xfId="11896"/>
    <cellStyle name="20% - Accent5 2 6 2 4 4" xfId="11897"/>
    <cellStyle name="20% - Accent5 2 6 2 4 5" xfId="11898"/>
    <cellStyle name="20% - Accent5 2 6 2 4 6" xfId="11899"/>
    <cellStyle name="20% - Accent5 2 6 2 4 7" xfId="11900"/>
    <cellStyle name="20% - Accent5 2 6 2 5" xfId="11901"/>
    <cellStyle name="20% - Accent5 2 6 2 5 2" xfId="11902"/>
    <cellStyle name="20% - Accent5 2 6 2 5 2 2" xfId="11903"/>
    <cellStyle name="20% - Accent5 2 6 2 5 3" xfId="11904"/>
    <cellStyle name="20% - Accent5 2 6 2 5 3 2" xfId="11905"/>
    <cellStyle name="20% - Accent5 2 6 2 5 4" xfId="11906"/>
    <cellStyle name="20% - Accent5 2 6 2 5 5" xfId="11907"/>
    <cellStyle name="20% - Accent5 2 6 2 5 6" xfId="11908"/>
    <cellStyle name="20% - Accent5 2 6 2 5 7" xfId="11909"/>
    <cellStyle name="20% - Accent5 2 6 2 6" xfId="11910"/>
    <cellStyle name="20% - Accent5 2 6 2 6 2" xfId="11911"/>
    <cellStyle name="20% - Accent5 2 6 2 7" xfId="11912"/>
    <cellStyle name="20% - Accent5 2 6 2 7 2" xfId="11913"/>
    <cellStyle name="20% - Accent5 2 6 2 8" xfId="11914"/>
    <cellStyle name="20% - Accent5 2 6 2 9" xfId="11915"/>
    <cellStyle name="20% - Accent5 2 6 3" xfId="11916"/>
    <cellStyle name="20% - Accent5 2 6 3 10" xfId="11917"/>
    <cellStyle name="20% - Accent5 2 6 3 11" xfId="11918"/>
    <cellStyle name="20% - Accent5 2 6 3 2" xfId="11919"/>
    <cellStyle name="20% - Accent5 2 6 3 2 10" xfId="11920"/>
    <cellStyle name="20% - Accent5 2 6 3 2 2" xfId="11921"/>
    <cellStyle name="20% - Accent5 2 6 3 2 2 2" xfId="11922"/>
    <cellStyle name="20% - Accent5 2 6 3 2 2 2 2" xfId="11923"/>
    <cellStyle name="20% - Accent5 2 6 3 2 2 3" xfId="11924"/>
    <cellStyle name="20% - Accent5 2 6 3 2 2 3 2" xfId="11925"/>
    <cellStyle name="20% - Accent5 2 6 3 2 2 4" xfId="11926"/>
    <cellStyle name="20% - Accent5 2 6 3 2 2 5" xfId="11927"/>
    <cellStyle name="20% - Accent5 2 6 3 2 2 6" xfId="11928"/>
    <cellStyle name="20% - Accent5 2 6 3 2 2 7" xfId="11929"/>
    <cellStyle name="20% - Accent5 2 6 3 2 3" xfId="11930"/>
    <cellStyle name="20% - Accent5 2 6 3 2 3 2" xfId="11931"/>
    <cellStyle name="20% - Accent5 2 6 3 2 3 2 2" xfId="11932"/>
    <cellStyle name="20% - Accent5 2 6 3 2 3 3" xfId="11933"/>
    <cellStyle name="20% - Accent5 2 6 3 2 3 3 2" xfId="11934"/>
    <cellStyle name="20% - Accent5 2 6 3 2 3 4" xfId="11935"/>
    <cellStyle name="20% - Accent5 2 6 3 2 3 5" xfId="11936"/>
    <cellStyle name="20% - Accent5 2 6 3 2 3 6" xfId="11937"/>
    <cellStyle name="20% - Accent5 2 6 3 2 3 7" xfId="11938"/>
    <cellStyle name="20% - Accent5 2 6 3 2 4" xfId="11939"/>
    <cellStyle name="20% - Accent5 2 6 3 2 4 2" xfId="11940"/>
    <cellStyle name="20% - Accent5 2 6 3 2 4 2 2" xfId="11941"/>
    <cellStyle name="20% - Accent5 2 6 3 2 4 3" xfId="11942"/>
    <cellStyle name="20% - Accent5 2 6 3 2 4 3 2" xfId="11943"/>
    <cellStyle name="20% - Accent5 2 6 3 2 4 4" xfId="11944"/>
    <cellStyle name="20% - Accent5 2 6 3 2 4 5" xfId="11945"/>
    <cellStyle name="20% - Accent5 2 6 3 2 4 6" xfId="11946"/>
    <cellStyle name="20% - Accent5 2 6 3 2 4 7" xfId="11947"/>
    <cellStyle name="20% - Accent5 2 6 3 2 5" xfId="11948"/>
    <cellStyle name="20% - Accent5 2 6 3 2 5 2" xfId="11949"/>
    <cellStyle name="20% - Accent5 2 6 3 2 6" xfId="11950"/>
    <cellStyle name="20% - Accent5 2 6 3 2 6 2" xfId="11951"/>
    <cellStyle name="20% - Accent5 2 6 3 2 7" xfId="11952"/>
    <cellStyle name="20% - Accent5 2 6 3 2 8" xfId="11953"/>
    <cellStyle name="20% - Accent5 2 6 3 2 9" xfId="11954"/>
    <cellStyle name="20% - Accent5 2 6 3 3" xfId="11955"/>
    <cellStyle name="20% - Accent5 2 6 3 3 2" xfId="11956"/>
    <cellStyle name="20% - Accent5 2 6 3 3 2 2" xfId="11957"/>
    <cellStyle name="20% - Accent5 2 6 3 3 3" xfId="11958"/>
    <cellStyle name="20% - Accent5 2 6 3 3 3 2" xfId="11959"/>
    <cellStyle name="20% - Accent5 2 6 3 3 4" xfId="11960"/>
    <cellStyle name="20% - Accent5 2 6 3 3 5" xfId="11961"/>
    <cellStyle name="20% - Accent5 2 6 3 3 6" xfId="11962"/>
    <cellStyle name="20% - Accent5 2 6 3 3 7" xfId="11963"/>
    <cellStyle name="20% - Accent5 2 6 3 4" xfId="11964"/>
    <cellStyle name="20% - Accent5 2 6 3 4 2" xfId="11965"/>
    <cellStyle name="20% - Accent5 2 6 3 4 2 2" xfId="11966"/>
    <cellStyle name="20% - Accent5 2 6 3 4 3" xfId="11967"/>
    <cellStyle name="20% - Accent5 2 6 3 4 3 2" xfId="11968"/>
    <cellStyle name="20% - Accent5 2 6 3 4 4" xfId="11969"/>
    <cellStyle name="20% - Accent5 2 6 3 4 5" xfId="11970"/>
    <cellStyle name="20% - Accent5 2 6 3 4 6" xfId="11971"/>
    <cellStyle name="20% - Accent5 2 6 3 4 7" xfId="11972"/>
    <cellStyle name="20% - Accent5 2 6 3 5" xfId="11973"/>
    <cellStyle name="20% - Accent5 2 6 3 5 2" xfId="11974"/>
    <cellStyle name="20% - Accent5 2 6 3 5 2 2" xfId="11975"/>
    <cellStyle name="20% - Accent5 2 6 3 5 3" xfId="11976"/>
    <cellStyle name="20% - Accent5 2 6 3 5 3 2" xfId="11977"/>
    <cellStyle name="20% - Accent5 2 6 3 5 4" xfId="11978"/>
    <cellStyle name="20% - Accent5 2 6 3 5 5" xfId="11979"/>
    <cellStyle name="20% - Accent5 2 6 3 5 6" xfId="11980"/>
    <cellStyle name="20% - Accent5 2 6 3 5 7" xfId="11981"/>
    <cellStyle name="20% - Accent5 2 6 3 6" xfId="11982"/>
    <cellStyle name="20% - Accent5 2 6 3 6 2" xfId="11983"/>
    <cellStyle name="20% - Accent5 2 6 3 7" xfId="11984"/>
    <cellStyle name="20% - Accent5 2 6 3 7 2" xfId="11985"/>
    <cellStyle name="20% - Accent5 2 6 3 8" xfId="11986"/>
    <cellStyle name="20% - Accent5 2 6 3 9" xfId="11987"/>
    <cellStyle name="20% - Accent5 2 6 4" xfId="11988"/>
    <cellStyle name="20% - Accent5 2 6 4 10" xfId="11989"/>
    <cellStyle name="20% - Accent5 2 6 4 2" xfId="11990"/>
    <cellStyle name="20% - Accent5 2 6 4 2 2" xfId="11991"/>
    <cellStyle name="20% - Accent5 2 6 4 2 2 2" xfId="11992"/>
    <cellStyle name="20% - Accent5 2 6 4 2 3" xfId="11993"/>
    <cellStyle name="20% - Accent5 2 6 4 2 3 2" xfId="11994"/>
    <cellStyle name="20% - Accent5 2 6 4 2 4" xfId="11995"/>
    <cellStyle name="20% - Accent5 2 6 4 2 5" xfId="11996"/>
    <cellStyle name="20% - Accent5 2 6 4 2 6" xfId="11997"/>
    <cellStyle name="20% - Accent5 2 6 4 2 7" xfId="11998"/>
    <cellStyle name="20% - Accent5 2 6 4 3" xfId="11999"/>
    <cellStyle name="20% - Accent5 2 6 4 3 2" xfId="12000"/>
    <cellStyle name="20% - Accent5 2 6 4 3 2 2" xfId="12001"/>
    <cellStyle name="20% - Accent5 2 6 4 3 3" xfId="12002"/>
    <cellStyle name="20% - Accent5 2 6 4 3 3 2" xfId="12003"/>
    <cellStyle name="20% - Accent5 2 6 4 3 4" xfId="12004"/>
    <cellStyle name="20% - Accent5 2 6 4 3 5" xfId="12005"/>
    <cellStyle name="20% - Accent5 2 6 4 3 6" xfId="12006"/>
    <cellStyle name="20% - Accent5 2 6 4 3 7" xfId="12007"/>
    <cellStyle name="20% - Accent5 2 6 4 4" xfId="12008"/>
    <cellStyle name="20% - Accent5 2 6 4 4 2" xfId="12009"/>
    <cellStyle name="20% - Accent5 2 6 4 4 2 2" xfId="12010"/>
    <cellStyle name="20% - Accent5 2 6 4 4 3" xfId="12011"/>
    <cellStyle name="20% - Accent5 2 6 4 4 3 2" xfId="12012"/>
    <cellStyle name="20% - Accent5 2 6 4 4 4" xfId="12013"/>
    <cellStyle name="20% - Accent5 2 6 4 4 5" xfId="12014"/>
    <cellStyle name="20% - Accent5 2 6 4 4 6" xfId="12015"/>
    <cellStyle name="20% - Accent5 2 6 4 4 7" xfId="12016"/>
    <cellStyle name="20% - Accent5 2 6 4 5" xfId="12017"/>
    <cellStyle name="20% - Accent5 2 6 4 5 2" xfId="12018"/>
    <cellStyle name="20% - Accent5 2 6 4 6" xfId="12019"/>
    <cellStyle name="20% - Accent5 2 6 4 6 2" xfId="12020"/>
    <cellStyle name="20% - Accent5 2 6 4 7" xfId="12021"/>
    <cellStyle name="20% - Accent5 2 6 4 8" xfId="12022"/>
    <cellStyle name="20% - Accent5 2 6 4 9" xfId="12023"/>
    <cellStyle name="20% - Accent5 2 6 5" xfId="12024"/>
    <cellStyle name="20% - Accent5 2 6 5 2" xfId="12025"/>
    <cellStyle name="20% - Accent5 2 6 5 2 2" xfId="12026"/>
    <cellStyle name="20% - Accent5 2 6 5 3" xfId="12027"/>
    <cellStyle name="20% - Accent5 2 6 5 3 2" xfId="12028"/>
    <cellStyle name="20% - Accent5 2 6 5 4" xfId="12029"/>
    <cellStyle name="20% - Accent5 2 6 5 5" xfId="12030"/>
    <cellStyle name="20% - Accent5 2 6 5 6" xfId="12031"/>
    <cellStyle name="20% - Accent5 2 6 5 7" xfId="12032"/>
    <cellStyle name="20% - Accent5 2 6 6" xfId="12033"/>
    <cellStyle name="20% - Accent5 2 6 6 2" xfId="12034"/>
    <cellStyle name="20% - Accent5 2 6 6 2 2" xfId="12035"/>
    <cellStyle name="20% - Accent5 2 6 6 3" xfId="12036"/>
    <cellStyle name="20% - Accent5 2 6 6 3 2" xfId="12037"/>
    <cellStyle name="20% - Accent5 2 6 6 4" xfId="12038"/>
    <cellStyle name="20% - Accent5 2 6 6 5" xfId="12039"/>
    <cellStyle name="20% - Accent5 2 6 6 6" xfId="12040"/>
    <cellStyle name="20% - Accent5 2 6 6 7" xfId="12041"/>
    <cellStyle name="20% - Accent5 2 6 7" xfId="12042"/>
    <cellStyle name="20% - Accent5 2 6 7 2" xfId="12043"/>
    <cellStyle name="20% - Accent5 2 6 7 2 2" xfId="12044"/>
    <cellStyle name="20% - Accent5 2 6 7 3" xfId="12045"/>
    <cellStyle name="20% - Accent5 2 6 7 3 2" xfId="12046"/>
    <cellStyle name="20% - Accent5 2 6 7 4" xfId="12047"/>
    <cellStyle name="20% - Accent5 2 6 7 5" xfId="12048"/>
    <cellStyle name="20% - Accent5 2 6 7 6" xfId="12049"/>
    <cellStyle name="20% - Accent5 2 6 7 7" xfId="12050"/>
    <cellStyle name="20% - Accent5 2 6 8" xfId="12051"/>
    <cellStyle name="20% - Accent5 2 6 8 2" xfId="12052"/>
    <cellStyle name="20% - Accent5 2 6 9" xfId="12053"/>
    <cellStyle name="20% - Accent5 2 6 9 2" xfId="12054"/>
    <cellStyle name="20% - Accent5 2 7" xfId="12055"/>
    <cellStyle name="20% - Accent5 2 7 10" xfId="12056"/>
    <cellStyle name="20% - Accent5 2 7 11" xfId="12057"/>
    <cellStyle name="20% - Accent5 2 7 2" xfId="12058"/>
    <cellStyle name="20% - Accent5 2 7 2 10" xfId="12059"/>
    <cellStyle name="20% - Accent5 2 7 2 2" xfId="12060"/>
    <cellStyle name="20% - Accent5 2 7 2 2 2" xfId="12061"/>
    <cellStyle name="20% - Accent5 2 7 2 2 2 2" xfId="12062"/>
    <cellStyle name="20% - Accent5 2 7 2 2 3" xfId="12063"/>
    <cellStyle name="20% - Accent5 2 7 2 2 3 2" xfId="12064"/>
    <cellStyle name="20% - Accent5 2 7 2 2 4" xfId="12065"/>
    <cellStyle name="20% - Accent5 2 7 2 2 5" xfId="12066"/>
    <cellStyle name="20% - Accent5 2 7 2 2 6" xfId="12067"/>
    <cellStyle name="20% - Accent5 2 7 2 2 7" xfId="12068"/>
    <cellStyle name="20% - Accent5 2 7 2 3" xfId="12069"/>
    <cellStyle name="20% - Accent5 2 7 2 3 2" xfId="12070"/>
    <cellStyle name="20% - Accent5 2 7 2 3 2 2" xfId="12071"/>
    <cellStyle name="20% - Accent5 2 7 2 3 3" xfId="12072"/>
    <cellStyle name="20% - Accent5 2 7 2 3 3 2" xfId="12073"/>
    <cellStyle name="20% - Accent5 2 7 2 3 4" xfId="12074"/>
    <cellStyle name="20% - Accent5 2 7 2 3 5" xfId="12075"/>
    <cellStyle name="20% - Accent5 2 7 2 3 6" xfId="12076"/>
    <cellStyle name="20% - Accent5 2 7 2 3 7" xfId="12077"/>
    <cellStyle name="20% - Accent5 2 7 2 4" xfId="12078"/>
    <cellStyle name="20% - Accent5 2 7 2 4 2" xfId="12079"/>
    <cellStyle name="20% - Accent5 2 7 2 4 2 2" xfId="12080"/>
    <cellStyle name="20% - Accent5 2 7 2 4 3" xfId="12081"/>
    <cellStyle name="20% - Accent5 2 7 2 4 3 2" xfId="12082"/>
    <cellStyle name="20% - Accent5 2 7 2 4 4" xfId="12083"/>
    <cellStyle name="20% - Accent5 2 7 2 4 5" xfId="12084"/>
    <cellStyle name="20% - Accent5 2 7 2 4 6" xfId="12085"/>
    <cellStyle name="20% - Accent5 2 7 2 4 7" xfId="12086"/>
    <cellStyle name="20% - Accent5 2 7 2 5" xfId="12087"/>
    <cellStyle name="20% - Accent5 2 7 2 5 2" xfId="12088"/>
    <cellStyle name="20% - Accent5 2 7 2 6" xfId="12089"/>
    <cellStyle name="20% - Accent5 2 7 2 6 2" xfId="12090"/>
    <cellStyle name="20% - Accent5 2 7 2 7" xfId="12091"/>
    <cellStyle name="20% - Accent5 2 7 2 8" xfId="12092"/>
    <cellStyle name="20% - Accent5 2 7 2 9" xfId="12093"/>
    <cellStyle name="20% - Accent5 2 7 3" xfId="12094"/>
    <cellStyle name="20% - Accent5 2 7 3 2" xfId="12095"/>
    <cellStyle name="20% - Accent5 2 7 3 2 2" xfId="12096"/>
    <cellStyle name="20% - Accent5 2 7 3 3" xfId="12097"/>
    <cellStyle name="20% - Accent5 2 7 3 3 2" xfId="12098"/>
    <cellStyle name="20% - Accent5 2 7 3 4" xfId="12099"/>
    <cellStyle name="20% - Accent5 2 7 3 5" xfId="12100"/>
    <cellStyle name="20% - Accent5 2 7 3 6" xfId="12101"/>
    <cellStyle name="20% - Accent5 2 7 3 7" xfId="12102"/>
    <cellStyle name="20% - Accent5 2 7 4" xfId="12103"/>
    <cellStyle name="20% - Accent5 2 7 4 2" xfId="12104"/>
    <cellStyle name="20% - Accent5 2 7 4 2 2" xfId="12105"/>
    <cellStyle name="20% - Accent5 2 7 4 3" xfId="12106"/>
    <cellStyle name="20% - Accent5 2 7 4 3 2" xfId="12107"/>
    <cellStyle name="20% - Accent5 2 7 4 4" xfId="12108"/>
    <cellStyle name="20% - Accent5 2 7 4 5" xfId="12109"/>
    <cellStyle name="20% - Accent5 2 7 4 6" xfId="12110"/>
    <cellStyle name="20% - Accent5 2 7 4 7" xfId="12111"/>
    <cellStyle name="20% - Accent5 2 7 5" xfId="12112"/>
    <cellStyle name="20% - Accent5 2 7 5 2" xfId="12113"/>
    <cellStyle name="20% - Accent5 2 7 5 2 2" xfId="12114"/>
    <cellStyle name="20% - Accent5 2 7 5 3" xfId="12115"/>
    <cellStyle name="20% - Accent5 2 7 5 3 2" xfId="12116"/>
    <cellStyle name="20% - Accent5 2 7 5 4" xfId="12117"/>
    <cellStyle name="20% - Accent5 2 7 5 5" xfId="12118"/>
    <cellStyle name="20% - Accent5 2 7 5 6" xfId="12119"/>
    <cellStyle name="20% - Accent5 2 7 5 7" xfId="12120"/>
    <cellStyle name="20% - Accent5 2 7 6" xfId="12121"/>
    <cellStyle name="20% - Accent5 2 7 6 2" xfId="12122"/>
    <cellStyle name="20% - Accent5 2 7 7" xfId="12123"/>
    <cellStyle name="20% - Accent5 2 7 7 2" xfId="12124"/>
    <cellStyle name="20% - Accent5 2 7 8" xfId="12125"/>
    <cellStyle name="20% - Accent5 2 7 9" xfId="12126"/>
    <cellStyle name="20% - Accent5 2 8" xfId="12127"/>
    <cellStyle name="20% - Accent5 2 8 10" xfId="12128"/>
    <cellStyle name="20% - Accent5 2 8 11" xfId="12129"/>
    <cellStyle name="20% - Accent5 2 8 2" xfId="12130"/>
    <cellStyle name="20% - Accent5 2 8 2 10" xfId="12131"/>
    <cellStyle name="20% - Accent5 2 8 2 2" xfId="12132"/>
    <cellStyle name="20% - Accent5 2 8 2 2 2" xfId="12133"/>
    <cellStyle name="20% - Accent5 2 8 2 2 2 2" xfId="12134"/>
    <cellStyle name="20% - Accent5 2 8 2 2 3" xfId="12135"/>
    <cellStyle name="20% - Accent5 2 8 2 2 3 2" xfId="12136"/>
    <cellStyle name="20% - Accent5 2 8 2 2 4" xfId="12137"/>
    <cellStyle name="20% - Accent5 2 8 2 2 5" xfId="12138"/>
    <cellStyle name="20% - Accent5 2 8 2 2 6" xfId="12139"/>
    <cellStyle name="20% - Accent5 2 8 2 2 7" xfId="12140"/>
    <cellStyle name="20% - Accent5 2 8 2 3" xfId="12141"/>
    <cellStyle name="20% - Accent5 2 8 2 3 2" xfId="12142"/>
    <cellStyle name="20% - Accent5 2 8 2 3 2 2" xfId="12143"/>
    <cellStyle name="20% - Accent5 2 8 2 3 3" xfId="12144"/>
    <cellStyle name="20% - Accent5 2 8 2 3 3 2" xfId="12145"/>
    <cellStyle name="20% - Accent5 2 8 2 3 4" xfId="12146"/>
    <cellStyle name="20% - Accent5 2 8 2 3 5" xfId="12147"/>
    <cellStyle name="20% - Accent5 2 8 2 3 6" xfId="12148"/>
    <cellStyle name="20% - Accent5 2 8 2 3 7" xfId="12149"/>
    <cellStyle name="20% - Accent5 2 8 2 4" xfId="12150"/>
    <cellStyle name="20% - Accent5 2 8 2 4 2" xfId="12151"/>
    <cellStyle name="20% - Accent5 2 8 2 4 2 2" xfId="12152"/>
    <cellStyle name="20% - Accent5 2 8 2 4 3" xfId="12153"/>
    <cellStyle name="20% - Accent5 2 8 2 4 3 2" xfId="12154"/>
    <cellStyle name="20% - Accent5 2 8 2 4 4" xfId="12155"/>
    <cellStyle name="20% - Accent5 2 8 2 4 5" xfId="12156"/>
    <cellStyle name="20% - Accent5 2 8 2 4 6" xfId="12157"/>
    <cellStyle name="20% - Accent5 2 8 2 4 7" xfId="12158"/>
    <cellStyle name="20% - Accent5 2 8 2 5" xfId="12159"/>
    <cellStyle name="20% - Accent5 2 8 2 5 2" xfId="12160"/>
    <cellStyle name="20% - Accent5 2 8 2 6" xfId="12161"/>
    <cellStyle name="20% - Accent5 2 8 2 6 2" xfId="12162"/>
    <cellStyle name="20% - Accent5 2 8 2 7" xfId="12163"/>
    <cellStyle name="20% - Accent5 2 8 2 8" xfId="12164"/>
    <cellStyle name="20% - Accent5 2 8 2 9" xfId="12165"/>
    <cellStyle name="20% - Accent5 2 8 3" xfId="12166"/>
    <cellStyle name="20% - Accent5 2 8 3 2" xfId="12167"/>
    <cellStyle name="20% - Accent5 2 8 3 2 2" xfId="12168"/>
    <cellStyle name="20% - Accent5 2 8 3 3" xfId="12169"/>
    <cellStyle name="20% - Accent5 2 8 3 3 2" xfId="12170"/>
    <cellStyle name="20% - Accent5 2 8 3 4" xfId="12171"/>
    <cellStyle name="20% - Accent5 2 8 3 5" xfId="12172"/>
    <cellStyle name="20% - Accent5 2 8 3 6" xfId="12173"/>
    <cellStyle name="20% - Accent5 2 8 3 7" xfId="12174"/>
    <cellStyle name="20% - Accent5 2 8 4" xfId="12175"/>
    <cellStyle name="20% - Accent5 2 8 4 2" xfId="12176"/>
    <cellStyle name="20% - Accent5 2 8 4 2 2" xfId="12177"/>
    <cellStyle name="20% - Accent5 2 8 4 3" xfId="12178"/>
    <cellStyle name="20% - Accent5 2 8 4 3 2" xfId="12179"/>
    <cellStyle name="20% - Accent5 2 8 4 4" xfId="12180"/>
    <cellStyle name="20% - Accent5 2 8 4 5" xfId="12181"/>
    <cellStyle name="20% - Accent5 2 8 4 6" xfId="12182"/>
    <cellStyle name="20% - Accent5 2 8 4 7" xfId="12183"/>
    <cellStyle name="20% - Accent5 2 8 5" xfId="12184"/>
    <cellStyle name="20% - Accent5 2 8 5 2" xfId="12185"/>
    <cellStyle name="20% - Accent5 2 8 5 2 2" xfId="12186"/>
    <cellStyle name="20% - Accent5 2 8 5 3" xfId="12187"/>
    <cellStyle name="20% - Accent5 2 8 5 3 2" xfId="12188"/>
    <cellStyle name="20% - Accent5 2 8 5 4" xfId="12189"/>
    <cellStyle name="20% - Accent5 2 8 5 5" xfId="12190"/>
    <cellStyle name="20% - Accent5 2 8 5 6" xfId="12191"/>
    <cellStyle name="20% - Accent5 2 8 5 7" xfId="12192"/>
    <cellStyle name="20% - Accent5 2 8 6" xfId="12193"/>
    <cellStyle name="20% - Accent5 2 8 6 2" xfId="12194"/>
    <cellStyle name="20% - Accent5 2 8 7" xfId="12195"/>
    <cellStyle name="20% - Accent5 2 8 7 2" xfId="12196"/>
    <cellStyle name="20% - Accent5 2 8 8" xfId="12197"/>
    <cellStyle name="20% - Accent5 2 8 9" xfId="12198"/>
    <cellStyle name="20% - Accent5 2 9" xfId="12199"/>
    <cellStyle name="20% - Accent5 2 9 10" xfId="12200"/>
    <cellStyle name="20% - Accent5 2 9 2" xfId="12201"/>
    <cellStyle name="20% - Accent5 2 9 2 2" xfId="12202"/>
    <cellStyle name="20% - Accent5 2 9 2 2 2" xfId="12203"/>
    <cellStyle name="20% - Accent5 2 9 2 3" xfId="12204"/>
    <cellStyle name="20% - Accent5 2 9 2 3 2" xfId="12205"/>
    <cellStyle name="20% - Accent5 2 9 2 4" xfId="12206"/>
    <cellStyle name="20% - Accent5 2 9 2 5" xfId="12207"/>
    <cellStyle name="20% - Accent5 2 9 2 6" xfId="12208"/>
    <cellStyle name="20% - Accent5 2 9 2 7" xfId="12209"/>
    <cellStyle name="20% - Accent5 2 9 3" xfId="12210"/>
    <cellStyle name="20% - Accent5 2 9 3 2" xfId="12211"/>
    <cellStyle name="20% - Accent5 2 9 3 2 2" xfId="12212"/>
    <cellStyle name="20% - Accent5 2 9 3 3" xfId="12213"/>
    <cellStyle name="20% - Accent5 2 9 3 3 2" xfId="12214"/>
    <cellStyle name="20% - Accent5 2 9 3 4" xfId="12215"/>
    <cellStyle name="20% - Accent5 2 9 3 5" xfId="12216"/>
    <cellStyle name="20% - Accent5 2 9 3 6" xfId="12217"/>
    <cellStyle name="20% - Accent5 2 9 3 7" xfId="12218"/>
    <cellStyle name="20% - Accent5 2 9 4" xfId="12219"/>
    <cellStyle name="20% - Accent5 2 9 4 2" xfId="12220"/>
    <cellStyle name="20% - Accent5 2 9 4 2 2" xfId="12221"/>
    <cellStyle name="20% - Accent5 2 9 4 3" xfId="12222"/>
    <cellStyle name="20% - Accent5 2 9 4 3 2" xfId="12223"/>
    <cellStyle name="20% - Accent5 2 9 4 4" xfId="12224"/>
    <cellStyle name="20% - Accent5 2 9 4 5" xfId="12225"/>
    <cellStyle name="20% - Accent5 2 9 4 6" xfId="12226"/>
    <cellStyle name="20% - Accent5 2 9 4 7" xfId="12227"/>
    <cellStyle name="20% - Accent5 2 9 5" xfId="12228"/>
    <cellStyle name="20% - Accent5 2 9 5 2" xfId="12229"/>
    <cellStyle name="20% - Accent5 2 9 6" xfId="12230"/>
    <cellStyle name="20% - Accent5 2 9 6 2" xfId="12231"/>
    <cellStyle name="20% - Accent5 2 9 7" xfId="12232"/>
    <cellStyle name="20% - Accent5 2 9 8" xfId="12233"/>
    <cellStyle name="20% - Accent5 2 9 9" xfId="12234"/>
    <cellStyle name="20% - Accent5 3" xfId="284"/>
    <cellStyle name="20% - Accent5 3 10" xfId="12235"/>
    <cellStyle name="20% - Accent5 3 10 2" xfId="12236"/>
    <cellStyle name="20% - Accent5 3 10 2 2" xfId="12237"/>
    <cellStyle name="20% - Accent5 3 10 3" xfId="12238"/>
    <cellStyle name="20% - Accent5 3 10 3 2" xfId="12239"/>
    <cellStyle name="20% - Accent5 3 10 4" xfId="12240"/>
    <cellStyle name="20% - Accent5 3 10 5" xfId="12241"/>
    <cellStyle name="20% - Accent5 3 10 6" xfId="12242"/>
    <cellStyle name="20% - Accent5 3 10 7" xfId="12243"/>
    <cellStyle name="20% - Accent5 3 11" xfId="12244"/>
    <cellStyle name="20% - Accent5 3 11 2" xfId="12245"/>
    <cellStyle name="20% - Accent5 3 11 2 2" xfId="12246"/>
    <cellStyle name="20% - Accent5 3 11 3" xfId="12247"/>
    <cellStyle name="20% - Accent5 3 11 3 2" xfId="12248"/>
    <cellStyle name="20% - Accent5 3 11 4" xfId="12249"/>
    <cellStyle name="20% - Accent5 3 11 5" xfId="12250"/>
    <cellStyle name="20% - Accent5 3 11 6" xfId="12251"/>
    <cellStyle name="20% - Accent5 3 11 7" xfId="12252"/>
    <cellStyle name="20% - Accent5 3 12" xfId="12253"/>
    <cellStyle name="20% - Accent5 3 12 2" xfId="12254"/>
    <cellStyle name="20% - Accent5 3 12 2 2" xfId="12255"/>
    <cellStyle name="20% - Accent5 3 12 3" xfId="12256"/>
    <cellStyle name="20% - Accent5 3 12 3 2" xfId="12257"/>
    <cellStyle name="20% - Accent5 3 12 4" xfId="12258"/>
    <cellStyle name="20% - Accent5 3 12 5" xfId="12259"/>
    <cellStyle name="20% - Accent5 3 12 6" xfId="12260"/>
    <cellStyle name="20% - Accent5 3 12 7" xfId="12261"/>
    <cellStyle name="20% - Accent5 3 13" xfId="12262"/>
    <cellStyle name="20% - Accent5 3 13 2" xfId="12263"/>
    <cellStyle name="20% - Accent5 3 14" xfId="12264"/>
    <cellStyle name="20% - Accent5 3 14 2" xfId="12265"/>
    <cellStyle name="20% - Accent5 3 15" xfId="12266"/>
    <cellStyle name="20% - Accent5 3 16" xfId="12267"/>
    <cellStyle name="20% - Accent5 3 17" xfId="12268"/>
    <cellStyle name="20% - Accent5 3 18" xfId="12269"/>
    <cellStyle name="20% - Accent5 3 2" xfId="12270"/>
    <cellStyle name="20% - Accent5 3 2 10" xfId="12271"/>
    <cellStyle name="20% - Accent5 3 2 11" xfId="12272"/>
    <cellStyle name="20% - Accent5 3 2 12" xfId="12273"/>
    <cellStyle name="20% - Accent5 3 2 13" xfId="12274"/>
    <cellStyle name="20% - Accent5 3 2 2" xfId="12275"/>
    <cellStyle name="20% - Accent5 3 2 2 10" xfId="12276"/>
    <cellStyle name="20% - Accent5 3 2 2 11" xfId="12277"/>
    <cellStyle name="20% - Accent5 3 2 2 2" xfId="12278"/>
    <cellStyle name="20% - Accent5 3 2 2 2 10" xfId="12279"/>
    <cellStyle name="20% - Accent5 3 2 2 2 2" xfId="12280"/>
    <cellStyle name="20% - Accent5 3 2 2 2 2 2" xfId="12281"/>
    <cellStyle name="20% - Accent5 3 2 2 2 2 2 2" xfId="12282"/>
    <cellStyle name="20% - Accent5 3 2 2 2 2 3" xfId="12283"/>
    <cellStyle name="20% - Accent5 3 2 2 2 2 3 2" xfId="12284"/>
    <cellStyle name="20% - Accent5 3 2 2 2 2 4" xfId="12285"/>
    <cellStyle name="20% - Accent5 3 2 2 2 2 5" xfId="12286"/>
    <cellStyle name="20% - Accent5 3 2 2 2 2 6" xfId="12287"/>
    <cellStyle name="20% - Accent5 3 2 2 2 2 7" xfId="12288"/>
    <cellStyle name="20% - Accent5 3 2 2 2 3" xfId="12289"/>
    <cellStyle name="20% - Accent5 3 2 2 2 3 2" xfId="12290"/>
    <cellStyle name="20% - Accent5 3 2 2 2 3 2 2" xfId="12291"/>
    <cellStyle name="20% - Accent5 3 2 2 2 3 3" xfId="12292"/>
    <cellStyle name="20% - Accent5 3 2 2 2 3 3 2" xfId="12293"/>
    <cellStyle name="20% - Accent5 3 2 2 2 3 4" xfId="12294"/>
    <cellStyle name="20% - Accent5 3 2 2 2 3 5" xfId="12295"/>
    <cellStyle name="20% - Accent5 3 2 2 2 3 6" xfId="12296"/>
    <cellStyle name="20% - Accent5 3 2 2 2 3 7" xfId="12297"/>
    <cellStyle name="20% - Accent5 3 2 2 2 4" xfId="12298"/>
    <cellStyle name="20% - Accent5 3 2 2 2 4 2" xfId="12299"/>
    <cellStyle name="20% - Accent5 3 2 2 2 4 2 2" xfId="12300"/>
    <cellStyle name="20% - Accent5 3 2 2 2 4 3" xfId="12301"/>
    <cellStyle name="20% - Accent5 3 2 2 2 4 3 2" xfId="12302"/>
    <cellStyle name="20% - Accent5 3 2 2 2 4 4" xfId="12303"/>
    <cellStyle name="20% - Accent5 3 2 2 2 4 5" xfId="12304"/>
    <cellStyle name="20% - Accent5 3 2 2 2 4 6" xfId="12305"/>
    <cellStyle name="20% - Accent5 3 2 2 2 4 7" xfId="12306"/>
    <cellStyle name="20% - Accent5 3 2 2 2 5" xfId="12307"/>
    <cellStyle name="20% - Accent5 3 2 2 2 5 2" xfId="12308"/>
    <cellStyle name="20% - Accent5 3 2 2 2 6" xfId="12309"/>
    <cellStyle name="20% - Accent5 3 2 2 2 6 2" xfId="12310"/>
    <cellStyle name="20% - Accent5 3 2 2 2 7" xfId="12311"/>
    <cellStyle name="20% - Accent5 3 2 2 2 8" xfId="12312"/>
    <cellStyle name="20% - Accent5 3 2 2 2 9" xfId="12313"/>
    <cellStyle name="20% - Accent5 3 2 2 3" xfId="12314"/>
    <cellStyle name="20% - Accent5 3 2 2 3 2" xfId="12315"/>
    <cellStyle name="20% - Accent5 3 2 2 3 2 2" xfId="12316"/>
    <cellStyle name="20% - Accent5 3 2 2 3 3" xfId="12317"/>
    <cellStyle name="20% - Accent5 3 2 2 3 3 2" xfId="12318"/>
    <cellStyle name="20% - Accent5 3 2 2 3 4" xfId="12319"/>
    <cellStyle name="20% - Accent5 3 2 2 3 5" xfId="12320"/>
    <cellStyle name="20% - Accent5 3 2 2 3 6" xfId="12321"/>
    <cellStyle name="20% - Accent5 3 2 2 3 7" xfId="12322"/>
    <cellStyle name="20% - Accent5 3 2 2 4" xfId="12323"/>
    <cellStyle name="20% - Accent5 3 2 2 4 2" xfId="12324"/>
    <cellStyle name="20% - Accent5 3 2 2 4 2 2" xfId="12325"/>
    <cellStyle name="20% - Accent5 3 2 2 4 3" xfId="12326"/>
    <cellStyle name="20% - Accent5 3 2 2 4 3 2" xfId="12327"/>
    <cellStyle name="20% - Accent5 3 2 2 4 4" xfId="12328"/>
    <cellStyle name="20% - Accent5 3 2 2 4 5" xfId="12329"/>
    <cellStyle name="20% - Accent5 3 2 2 4 6" xfId="12330"/>
    <cellStyle name="20% - Accent5 3 2 2 4 7" xfId="12331"/>
    <cellStyle name="20% - Accent5 3 2 2 5" xfId="12332"/>
    <cellStyle name="20% - Accent5 3 2 2 5 2" xfId="12333"/>
    <cellStyle name="20% - Accent5 3 2 2 5 2 2" xfId="12334"/>
    <cellStyle name="20% - Accent5 3 2 2 5 3" xfId="12335"/>
    <cellStyle name="20% - Accent5 3 2 2 5 3 2" xfId="12336"/>
    <cellStyle name="20% - Accent5 3 2 2 5 4" xfId="12337"/>
    <cellStyle name="20% - Accent5 3 2 2 5 5" xfId="12338"/>
    <cellStyle name="20% - Accent5 3 2 2 5 6" xfId="12339"/>
    <cellStyle name="20% - Accent5 3 2 2 5 7" xfId="12340"/>
    <cellStyle name="20% - Accent5 3 2 2 6" xfId="12341"/>
    <cellStyle name="20% - Accent5 3 2 2 6 2" xfId="12342"/>
    <cellStyle name="20% - Accent5 3 2 2 7" xfId="12343"/>
    <cellStyle name="20% - Accent5 3 2 2 7 2" xfId="12344"/>
    <cellStyle name="20% - Accent5 3 2 2 8" xfId="12345"/>
    <cellStyle name="20% - Accent5 3 2 2 9" xfId="12346"/>
    <cellStyle name="20% - Accent5 3 2 3" xfId="12347"/>
    <cellStyle name="20% - Accent5 3 2 3 10" xfId="12348"/>
    <cellStyle name="20% - Accent5 3 2 3 11" xfId="12349"/>
    <cellStyle name="20% - Accent5 3 2 3 2" xfId="12350"/>
    <cellStyle name="20% - Accent5 3 2 3 2 10" xfId="12351"/>
    <cellStyle name="20% - Accent5 3 2 3 2 2" xfId="12352"/>
    <cellStyle name="20% - Accent5 3 2 3 2 2 2" xfId="12353"/>
    <cellStyle name="20% - Accent5 3 2 3 2 2 2 2" xfId="12354"/>
    <cellStyle name="20% - Accent5 3 2 3 2 2 3" xfId="12355"/>
    <cellStyle name="20% - Accent5 3 2 3 2 2 3 2" xfId="12356"/>
    <cellStyle name="20% - Accent5 3 2 3 2 2 4" xfId="12357"/>
    <cellStyle name="20% - Accent5 3 2 3 2 2 5" xfId="12358"/>
    <cellStyle name="20% - Accent5 3 2 3 2 2 6" xfId="12359"/>
    <cellStyle name="20% - Accent5 3 2 3 2 2 7" xfId="12360"/>
    <cellStyle name="20% - Accent5 3 2 3 2 3" xfId="12361"/>
    <cellStyle name="20% - Accent5 3 2 3 2 3 2" xfId="12362"/>
    <cellStyle name="20% - Accent5 3 2 3 2 3 2 2" xfId="12363"/>
    <cellStyle name="20% - Accent5 3 2 3 2 3 3" xfId="12364"/>
    <cellStyle name="20% - Accent5 3 2 3 2 3 3 2" xfId="12365"/>
    <cellStyle name="20% - Accent5 3 2 3 2 3 4" xfId="12366"/>
    <cellStyle name="20% - Accent5 3 2 3 2 3 5" xfId="12367"/>
    <cellStyle name="20% - Accent5 3 2 3 2 3 6" xfId="12368"/>
    <cellStyle name="20% - Accent5 3 2 3 2 3 7" xfId="12369"/>
    <cellStyle name="20% - Accent5 3 2 3 2 4" xfId="12370"/>
    <cellStyle name="20% - Accent5 3 2 3 2 4 2" xfId="12371"/>
    <cellStyle name="20% - Accent5 3 2 3 2 4 2 2" xfId="12372"/>
    <cellStyle name="20% - Accent5 3 2 3 2 4 3" xfId="12373"/>
    <cellStyle name="20% - Accent5 3 2 3 2 4 3 2" xfId="12374"/>
    <cellStyle name="20% - Accent5 3 2 3 2 4 4" xfId="12375"/>
    <cellStyle name="20% - Accent5 3 2 3 2 4 5" xfId="12376"/>
    <cellStyle name="20% - Accent5 3 2 3 2 4 6" xfId="12377"/>
    <cellStyle name="20% - Accent5 3 2 3 2 4 7" xfId="12378"/>
    <cellStyle name="20% - Accent5 3 2 3 2 5" xfId="12379"/>
    <cellStyle name="20% - Accent5 3 2 3 2 5 2" xfId="12380"/>
    <cellStyle name="20% - Accent5 3 2 3 2 6" xfId="12381"/>
    <cellStyle name="20% - Accent5 3 2 3 2 6 2" xfId="12382"/>
    <cellStyle name="20% - Accent5 3 2 3 2 7" xfId="12383"/>
    <cellStyle name="20% - Accent5 3 2 3 2 8" xfId="12384"/>
    <cellStyle name="20% - Accent5 3 2 3 2 9" xfId="12385"/>
    <cellStyle name="20% - Accent5 3 2 3 3" xfId="12386"/>
    <cellStyle name="20% - Accent5 3 2 3 3 2" xfId="12387"/>
    <cellStyle name="20% - Accent5 3 2 3 3 2 2" xfId="12388"/>
    <cellStyle name="20% - Accent5 3 2 3 3 3" xfId="12389"/>
    <cellStyle name="20% - Accent5 3 2 3 3 3 2" xfId="12390"/>
    <cellStyle name="20% - Accent5 3 2 3 3 4" xfId="12391"/>
    <cellStyle name="20% - Accent5 3 2 3 3 5" xfId="12392"/>
    <cellStyle name="20% - Accent5 3 2 3 3 6" xfId="12393"/>
    <cellStyle name="20% - Accent5 3 2 3 3 7" xfId="12394"/>
    <cellStyle name="20% - Accent5 3 2 3 4" xfId="12395"/>
    <cellStyle name="20% - Accent5 3 2 3 4 2" xfId="12396"/>
    <cellStyle name="20% - Accent5 3 2 3 4 2 2" xfId="12397"/>
    <cellStyle name="20% - Accent5 3 2 3 4 3" xfId="12398"/>
    <cellStyle name="20% - Accent5 3 2 3 4 3 2" xfId="12399"/>
    <cellStyle name="20% - Accent5 3 2 3 4 4" xfId="12400"/>
    <cellStyle name="20% - Accent5 3 2 3 4 5" xfId="12401"/>
    <cellStyle name="20% - Accent5 3 2 3 4 6" xfId="12402"/>
    <cellStyle name="20% - Accent5 3 2 3 4 7" xfId="12403"/>
    <cellStyle name="20% - Accent5 3 2 3 5" xfId="12404"/>
    <cellStyle name="20% - Accent5 3 2 3 5 2" xfId="12405"/>
    <cellStyle name="20% - Accent5 3 2 3 5 2 2" xfId="12406"/>
    <cellStyle name="20% - Accent5 3 2 3 5 3" xfId="12407"/>
    <cellStyle name="20% - Accent5 3 2 3 5 3 2" xfId="12408"/>
    <cellStyle name="20% - Accent5 3 2 3 5 4" xfId="12409"/>
    <cellStyle name="20% - Accent5 3 2 3 5 5" xfId="12410"/>
    <cellStyle name="20% - Accent5 3 2 3 5 6" xfId="12411"/>
    <cellStyle name="20% - Accent5 3 2 3 5 7" xfId="12412"/>
    <cellStyle name="20% - Accent5 3 2 3 6" xfId="12413"/>
    <cellStyle name="20% - Accent5 3 2 3 6 2" xfId="12414"/>
    <cellStyle name="20% - Accent5 3 2 3 7" xfId="12415"/>
    <cellStyle name="20% - Accent5 3 2 3 7 2" xfId="12416"/>
    <cellStyle name="20% - Accent5 3 2 3 8" xfId="12417"/>
    <cellStyle name="20% - Accent5 3 2 3 9" xfId="12418"/>
    <cellStyle name="20% - Accent5 3 2 4" xfId="12419"/>
    <cellStyle name="20% - Accent5 3 2 4 10" xfId="12420"/>
    <cellStyle name="20% - Accent5 3 2 4 2" xfId="12421"/>
    <cellStyle name="20% - Accent5 3 2 4 2 2" xfId="12422"/>
    <cellStyle name="20% - Accent5 3 2 4 2 2 2" xfId="12423"/>
    <cellStyle name="20% - Accent5 3 2 4 2 3" xfId="12424"/>
    <cellStyle name="20% - Accent5 3 2 4 2 3 2" xfId="12425"/>
    <cellStyle name="20% - Accent5 3 2 4 2 4" xfId="12426"/>
    <cellStyle name="20% - Accent5 3 2 4 2 5" xfId="12427"/>
    <cellStyle name="20% - Accent5 3 2 4 2 6" xfId="12428"/>
    <cellStyle name="20% - Accent5 3 2 4 2 7" xfId="12429"/>
    <cellStyle name="20% - Accent5 3 2 4 3" xfId="12430"/>
    <cellStyle name="20% - Accent5 3 2 4 3 2" xfId="12431"/>
    <cellStyle name="20% - Accent5 3 2 4 3 2 2" xfId="12432"/>
    <cellStyle name="20% - Accent5 3 2 4 3 3" xfId="12433"/>
    <cellStyle name="20% - Accent5 3 2 4 3 3 2" xfId="12434"/>
    <cellStyle name="20% - Accent5 3 2 4 3 4" xfId="12435"/>
    <cellStyle name="20% - Accent5 3 2 4 3 5" xfId="12436"/>
    <cellStyle name="20% - Accent5 3 2 4 3 6" xfId="12437"/>
    <cellStyle name="20% - Accent5 3 2 4 3 7" xfId="12438"/>
    <cellStyle name="20% - Accent5 3 2 4 4" xfId="12439"/>
    <cellStyle name="20% - Accent5 3 2 4 4 2" xfId="12440"/>
    <cellStyle name="20% - Accent5 3 2 4 4 2 2" xfId="12441"/>
    <cellStyle name="20% - Accent5 3 2 4 4 3" xfId="12442"/>
    <cellStyle name="20% - Accent5 3 2 4 4 3 2" xfId="12443"/>
    <cellStyle name="20% - Accent5 3 2 4 4 4" xfId="12444"/>
    <cellStyle name="20% - Accent5 3 2 4 4 5" xfId="12445"/>
    <cellStyle name="20% - Accent5 3 2 4 4 6" xfId="12446"/>
    <cellStyle name="20% - Accent5 3 2 4 4 7" xfId="12447"/>
    <cellStyle name="20% - Accent5 3 2 4 5" xfId="12448"/>
    <cellStyle name="20% - Accent5 3 2 4 5 2" xfId="12449"/>
    <cellStyle name="20% - Accent5 3 2 4 6" xfId="12450"/>
    <cellStyle name="20% - Accent5 3 2 4 6 2" xfId="12451"/>
    <cellStyle name="20% - Accent5 3 2 4 7" xfId="12452"/>
    <cellStyle name="20% - Accent5 3 2 4 8" xfId="12453"/>
    <cellStyle name="20% - Accent5 3 2 4 9" xfId="12454"/>
    <cellStyle name="20% - Accent5 3 2 5" xfId="12455"/>
    <cellStyle name="20% - Accent5 3 2 5 2" xfId="12456"/>
    <cellStyle name="20% - Accent5 3 2 5 2 2" xfId="12457"/>
    <cellStyle name="20% - Accent5 3 2 5 3" xfId="12458"/>
    <cellStyle name="20% - Accent5 3 2 5 3 2" xfId="12459"/>
    <cellStyle name="20% - Accent5 3 2 5 4" xfId="12460"/>
    <cellStyle name="20% - Accent5 3 2 5 5" xfId="12461"/>
    <cellStyle name="20% - Accent5 3 2 5 6" xfId="12462"/>
    <cellStyle name="20% - Accent5 3 2 5 7" xfId="12463"/>
    <cellStyle name="20% - Accent5 3 2 6" xfId="12464"/>
    <cellStyle name="20% - Accent5 3 2 6 2" xfId="12465"/>
    <cellStyle name="20% - Accent5 3 2 6 2 2" xfId="12466"/>
    <cellStyle name="20% - Accent5 3 2 6 3" xfId="12467"/>
    <cellStyle name="20% - Accent5 3 2 6 3 2" xfId="12468"/>
    <cellStyle name="20% - Accent5 3 2 6 4" xfId="12469"/>
    <cellStyle name="20% - Accent5 3 2 6 5" xfId="12470"/>
    <cellStyle name="20% - Accent5 3 2 6 6" xfId="12471"/>
    <cellStyle name="20% - Accent5 3 2 6 7" xfId="12472"/>
    <cellStyle name="20% - Accent5 3 2 7" xfId="12473"/>
    <cellStyle name="20% - Accent5 3 2 7 2" xfId="12474"/>
    <cellStyle name="20% - Accent5 3 2 7 2 2" xfId="12475"/>
    <cellStyle name="20% - Accent5 3 2 7 3" xfId="12476"/>
    <cellStyle name="20% - Accent5 3 2 7 3 2" xfId="12477"/>
    <cellStyle name="20% - Accent5 3 2 7 4" xfId="12478"/>
    <cellStyle name="20% - Accent5 3 2 7 5" xfId="12479"/>
    <cellStyle name="20% - Accent5 3 2 7 6" xfId="12480"/>
    <cellStyle name="20% - Accent5 3 2 7 7" xfId="12481"/>
    <cellStyle name="20% - Accent5 3 2 8" xfId="12482"/>
    <cellStyle name="20% - Accent5 3 2 8 2" xfId="12483"/>
    <cellStyle name="20% - Accent5 3 2 9" xfId="12484"/>
    <cellStyle name="20% - Accent5 3 2 9 2" xfId="12485"/>
    <cellStyle name="20% - Accent5 3 3" xfId="12486"/>
    <cellStyle name="20% - Accent5 3 3 10" xfId="12487"/>
    <cellStyle name="20% - Accent5 3 3 11" xfId="12488"/>
    <cellStyle name="20% - Accent5 3 3 12" xfId="12489"/>
    <cellStyle name="20% - Accent5 3 3 13" xfId="12490"/>
    <cellStyle name="20% - Accent5 3 3 2" xfId="12491"/>
    <cellStyle name="20% - Accent5 3 3 2 10" xfId="12492"/>
    <cellStyle name="20% - Accent5 3 3 2 11" xfId="12493"/>
    <cellStyle name="20% - Accent5 3 3 2 2" xfId="12494"/>
    <cellStyle name="20% - Accent5 3 3 2 2 10" xfId="12495"/>
    <cellStyle name="20% - Accent5 3 3 2 2 2" xfId="12496"/>
    <cellStyle name="20% - Accent5 3 3 2 2 2 2" xfId="12497"/>
    <cellStyle name="20% - Accent5 3 3 2 2 2 2 2" xfId="12498"/>
    <cellStyle name="20% - Accent5 3 3 2 2 2 3" xfId="12499"/>
    <cellStyle name="20% - Accent5 3 3 2 2 2 3 2" xfId="12500"/>
    <cellStyle name="20% - Accent5 3 3 2 2 2 4" xfId="12501"/>
    <cellStyle name="20% - Accent5 3 3 2 2 2 5" xfId="12502"/>
    <cellStyle name="20% - Accent5 3 3 2 2 2 6" xfId="12503"/>
    <cellStyle name="20% - Accent5 3 3 2 2 2 7" xfId="12504"/>
    <cellStyle name="20% - Accent5 3 3 2 2 3" xfId="12505"/>
    <cellStyle name="20% - Accent5 3 3 2 2 3 2" xfId="12506"/>
    <cellStyle name="20% - Accent5 3 3 2 2 3 2 2" xfId="12507"/>
    <cellStyle name="20% - Accent5 3 3 2 2 3 3" xfId="12508"/>
    <cellStyle name="20% - Accent5 3 3 2 2 3 3 2" xfId="12509"/>
    <cellStyle name="20% - Accent5 3 3 2 2 3 4" xfId="12510"/>
    <cellStyle name="20% - Accent5 3 3 2 2 3 5" xfId="12511"/>
    <cellStyle name="20% - Accent5 3 3 2 2 3 6" xfId="12512"/>
    <cellStyle name="20% - Accent5 3 3 2 2 3 7" xfId="12513"/>
    <cellStyle name="20% - Accent5 3 3 2 2 4" xfId="12514"/>
    <cellStyle name="20% - Accent5 3 3 2 2 4 2" xfId="12515"/>
    <cellStyle name="20% - Accent5 3 3 2 2 4 2 2" xfId="12516"/>
    <cellStyle name="20% - Accent5 3 3 2 2 4 3" xfId="12517"/>
    <cellStyle name="20% - Accent5 3 3 2 2 4 3 2" xfId="12518"/>
    <cellStyle name="20% - Accent5 3 3 2 2 4 4" xfId="12519"/>
    <cellStyle name="20% - Accent5 3 3 2 2 4 5" xfId="12520"/>
    <cellStyle name="20% - Accent5 3 3 2 2 4 6" xfId="12521"/>
    <cellStyle name="20% - Accent5 3 3 2 2 4 7" xfId="12522"/>
    <cellStyle name="20% - Accent5 3 3 2 2 5" xfId="12523"/>
    <cellStyle name="20% - Accent5 3 3 2 2 5 2" xfId="12524"/>
    <cellStyle name="20% - Accent5 3 3 2 2 6" xfId="12525"/>
    <cellStyle name="20% - Accent5 3 3 2 2 6 2" xfId="12526"/>
    <cellStyle name="20% - Accent5 3 3 2 2 7" xfId="12527"/>
    <cellStyle name="20% - Accent5 3 3 2 2 8" xfId="12528"/>
    <cellStyle name="20% - Accent5 3 3 2 2 9" xfId="12529"/>
    <cellStyle name="20% - Accent5 3 3 2 3" xfId="12530"/>
    <cellStyle name="20% - Accent5 3 3 2 3 2" xfId="12531"/>
    <cellStyle name="20% - Accent5 3 3 2 3 2 2" xfId="12532"/>
    <cellStyle name="20% - Accent5 3 3 2 3 3" xfId="12533"/>
    <cellStyle name="20% - Accent5 3 3 2 3 3 2" xfId="12534"/>
    <cellStyle name="20% - Accent5 3 3 2 3 4" xfId="12535"/>
    <cellStyle name="20% - Accent5 3 3 2 3 5" xfId="12536"/>
    <cellStyle name="20% - Accent5 3 3 2 3 6" xfId="12537"/>
    <cellStyle name="20% - Accent5 3 3 2 3 7" xfId="12538"/>
    <cellStyle name="20% - Accent5 3 3 2 4" xfId="12539"/>
    <cellStyle name="20% - Accent5 3 3 2 4 2" xfId="12540"/>
    <cellStyle name="20% - Accent5 3 3 2 4 2 2" xfId="12541"/>
    <cellStyle name="20% - Accent5 3 3 2 4 3" xfId="12542"/>
    <cellStyle name="20% - Accent5 3 3 2 4 3 2" xfId="12543"/>
    <cellStyle name="20% - Accent5 3 3 2 4 4" xfId="12544"/>
    <cellStyle name="20% - Accent5 3 3 2 4 5" xfId="12545"/>
    <cellStyle name="20% - Accent5 3 3 2 4 6" xfId="12546"/>
    <cellStyle name="20% - Accent5 3 3 2 4 7" xfId="12547"/>
    <cellStyle name="20% - Accent5 3 3 2 5" xfId="12548"/>
    <cellStyle name="20% - Accent5 3 3 2 5 2" xfId="12549"/>
    <cellStyle name="20% - Accent5 3 3 2 5 2 2" xfId="12550"/>
    <cellStyle name="20% - Accent5 3 3 2 5 3" xfId="12551"/>
    <cellStyle name="20% - Accent5 3 3 2 5 3 2" xfId="12552"/>
    <cellStyle name="20% - Accent5 3 3 2 5 4" xfId="12553"/>
    <cellStyle name="20% - Accent5 3 3 2 5 5" xfId="12554"/>
    <cellStyle name="20% - Accent5 3 3 2 5 6" xfId="12555"/>
    <cellStyle name="20% - Accent5 3 3 2 5 7" xfId="12556"/>
    <cellStyle name="20% - Accent5 3 3 2 6" xfId="12557"/>
    <cellStyle name="20% - Accent5 3 3 2 6 2" xfId="12558"/>
    <cellStyle name="20% - Accent5 3 3 2 7" xfId="12559"/>
    <cellStyle name="20% - Accent5 3 3 2 7 2" xfId="12560"/>
    <cellStyle name="20% - Accent5 3 3 2 8" xfId="12561"/>
    <cellStyle name="20% - Accent5 3 3 2 9" xfId="12562"/>
    <cellStyle name="20% - Accent5 3 3 3" xfId="12563"/>
    <cellStyle name="20% - Accent5 3 3 3 10" xfId="12564"/>
    <cellStyle name="20% - Accent5 3 3 3 11" xfId="12565"/>
    <cellStyle name="20% - Accent5 3 3 3 2" xfId="12566"/>
    <cellStyle name="20% - Accent5 3 3 3 2 10" xfId="12567"/>
    <cellStyle name="20% - Accent5 3 3 3 2 2" xfId="12568"/>
    <cellStyle name="20% - Accent5 3 3 3 2 2 2" xfId="12569"/>
    <cellStyle name="20% - Accent5 3 3 3 2 2 2 2" xfId="12570"/>
    <cellStyle name="20% - Accent5 3 3 3 2 2 3" xfId="12571"/>
    <cellStyle name="20% - Accent5 3 3 3 2 2 3 2" xfId="12572"/>
    <cellStyle name="20% - Accent5 3 3 3 2 2 4" xfId="12573"/>
    <cellStyle name="20% - Accent5 3 3 3 2 2 5" xfId="12574"/>
    <cellStyle name="20% - Accent5 3 3 3 2 2 6" xfId="12575"/>
    <cellStyle name="20% - Accent5 3 3 3 2 2 7" xfId="12576"/>
    <cellStyle name="20% - Accent5 3 3 3 2 3" xfId="12577"/>
    <cellStyle name="20% - Accent5 3 3 3 2 3 2" xfId="12578"/>
    <cellStyle name="20% - Accent5 3 3 3 2 3 2 2" xfId="12579"/>
    <cellStyle name="20% - Accent5 3 3 3 2 3 3" xfId="12580"/>
    <cellStyle name="20% - Accent5 3 3 3 2 3 3 2" xfId="12581"/>
    <cellStyle name="20% - Accent5 3 3 3 2 3 4" xfId="12582"/>
    <cellStyle name="20% - Accent5 3 3 3 2 3 5" xfId="12583"/>
    <cellStyle name="20% - Accent5 3 3 3 2 3 6" xfId="12584"/>
    <cellStyle name="20% - Accent5 3 3 3 2 3 7" xfId="12585"/>
    <cellStyle name="20% - Accent5 3 3 3 2 4" xfId="12586"/>
    <cellStyle name="20% - Accent5 3 3 3 2 4 2" xfId="12587"/>
    <cellStyle name="20% - Accent5 3 3 3 2 4 2 2" xfId="12588"/>
    <cellStyle name="20% - Accent5 3 3 3 2 4 3" xfId="12589"/>
    <cellStyle name="20% - Accent5 3 3 3 2 4 3 2" xfId="12590"/>
    <cellStyle name="20% - Accent5 3 3 3 2 4 4" xfId="12591"/>
    <cellStyle name="20% - Accent5 3 3 3 2 4 5" xfId="12592"/>
    <cellStyle name="20% - Accent5 3 3 3 2 4 6" xfId="12593"/>
    <cellStyle name="20% - Accent5 3 3 3 2 4 7" xfId="12594"/>
    <cellStyle name="20% - Accent5 3 3 3 2 5" xfId="12595"/>
    <cellStyle name="20% - Accent5 3 3 3 2 5 2" xfId="12596"/>
    <cellStyle name="20% - Accent5 3 3 3 2 6" xfId="12597"/>
    <cellStyle name="20% - Accent5 3 3 3 2 6 2" xfId="12598"/>
    <cellStyle name="20% - Accent5 3 3 3 2 7" xfId="12599"/>
    <cellStyle name="20% - Accent5 3 3 3 2 8" xfId="12600"/>
    <cellStyle name="20% - Accent5 3 3 3 2 9" xfId="12601"/>
    <cellStyle name="20% - Accent5 3 3 3 3" xfId="12602"/>
    <cellStyle name="20% - Accent5 3 3 3 3 2" xfId="12603"/>
    <cellStyle name="20% - Accent5 3 3 3 3 2 2" xfId="12604"/>
    <cellStyle name="20% - Accent5 3 3 3 3 3" xfId="12605"/>
    <cellStyle name="20% - Accent5 3 3 3 3 3 2" xfId="12606"/>
    <cellStyle name="20% - Accent5 3 3 3 3 4" xfId="12607"/>
    <cellStyle name="20% - Accent5 3 3 3 3 5" xfId="12608"/>
    <cellStyle name="20% - Accent5 3 3 3 3 6" xfId="12609"/>
    <cellStyle name="20% - Accent5 3 3 3 3 7" xfId="12610"/>
    <cellStyle name="20% - Accent5 3 3 3 4" xfId="12611"/>
    <cellStyle name="20% - Accent5 3 3 3 4 2" xfId="12612"/>
    <cellStyle name="20% - Accent5 3 3 3 4 2 2" xfId="12613"/>
    <cellStyle name="20% - Accent5 3 3 3 4 3" xfId="12614"/>
    <cellStyle name="20% - Accent5 3 3 3 4 3 2" xfId="12615"/>
    <cellStyle name="20% - Accent5 3 3 3 4 4" xfId="12616"/>
    <cellStyle name="20% - Accent5 3 3 3 4 5" xfId="12617"/>
    <cellStyle name="20% - Accent5 3 3 3 4 6" xfId="12618"/>
    <cellStyle name="20% - Accent5 3 3 3 4 7" xfId="12619"/>
    <cellStyle name="20% - Accent5 3 3 3 5" xfId="12620"/>
    <cellStyle name="20% - Accent5 3 3 3 5 2" xfId="12621"/>
    <cellStyle name="20% - Accent5 3 3 3 5 2 2" xfId="12622"/>
    <cellStyle name="20% - Accent5 3 3 3 5 3" xfId="12623"/>
    <cellStyle name="20% - Accent5 3 3 3 5 3 2" xfId="12624"/>
    <cellStyle name="20% - Accent5 3 3 3 5 4" xfId="12625"/>
    <cellStyle name="20% - Accent5 3 3 3 5 5" xfId="12626"/>
    <cellStyle name="20% - Accent5 3 3 3 5 6" xfId="12627"/>
    <cellStyle name="20% - Accent5 3 3 3 5 7" xfId="12628"/>
    <cellStyle name="20% - Accent5 3 3 3 6" xfId="12629"/>
    <cellStyle name="20% - Accent5 3 3 3 6 2" xfId="12630"/>
    <cellStyle name="20% - Accent5 3 3 3 7" xfId="12631"/>
    <cellStyle name="20% - Accent5 3 3 3 7 2" xfId="12632"/>
    <cellStyle name="20% - Accent5 3 3 3 8" xfId="12633"/>
    <cellStyle name="20% - Accent5 3 3 3 9" xfId="12634"/>
    <cellStyle name="20% - Accent5 3 3 4" xfId="12635"/>
    <cellStyle name="20% - Accent5 3 3 4 10" xfId="12636"/>
    <cellStyle name="20% - Accent5 3 3 4 2" xfId="12637"/>
    <cellStyle name="20% - Accent5 3 3 4 2 2" xfId="12638"/>
    <cellStyle name="20% - Accent5 3 3 4 2 2 2" xfId="12639"/>
    <cellStyle name="20% - Accent5 3 3 4 2 3" xfId="12640"/>
    <cellStyle name="20% - Accent5 3 3 4 2 3 2" xfId="12641"/>
    <cellStyle name="20% - Accent5 3 3 4 2 4" xfId="12642"/>
    <cellStyle name="20% - Accent5 3 3 4 2 5" xfId="12643"/>
    <cellStyle name="20% - Accent5 3 3 4 2 6" xfId="12644"/>
    <cellStyle name="20% - Accent5 3 3 4 2 7" xfId="12645"/>
    <cellStyle name="20% - Accent5 3 3 4 3" xfId="12646"/>
    <cellStyle name="20% - Accent5 3 3 4 3 2" xfId="12647"/>
    <cellStyle name="20% - Accent5 3 3 4 3 2 2" xfId="12648"/>
    <cellStyle name="20% - Accent5 3 3 4 3 3" xfId="12649"/>
    <cellStyle name="20% - Accent5 3 3 4 3 3 2" xfId="12650"/>
    <cellStyle name="20% - Accent5 3 3 4 3 4" xfId="12651"/>
    <cellStyle name="20% - Accent5 3 3 4 3 5" xfId="12652"/>
    <cellStyle name="20% - Accent5 3 3 4 3 6" xfId="12653"/>
    <cellStyle name="20% - Accent5 3 3 4 3 7" xfId="12654"/>
    <cellStyle name="20% - Accent5 3 3 4 4" xfId="12655"/>
    <cellStyle name="20% - Accent5 3 3 4 4 2" xfId="12656"/>
    <cellStyle name="20% - Accent5 3 3 4 4 2 2" xfId="12657"/>
    <cellStyle name="20% - Accent5 3 3 4 4 3" xfId="12658"/>
    <cellStyle name="20% - Accent5 3 3 4 4 3 2" xfId="12659"/>
    <cellStyle name="20% - Accent5 3 3 4 4 4" xfId="12660"/>
    <cellStyle name="20% - Accent5 3 3 4 4 5" xfId="12661"/>
    <cellStyle name="20% - Accent5 3 3 4 4 6" xfId="12662"/>
    <cellStyle name="20% - Accent5 3 3 4 4 7" xfId="12663"/>
    <cellStyle name="20% - Accent5 3 3 4 5" xfId="12664"/>
    <cellStyle name="20% - Accent5 3 3 4 5 2" xfId="12665"/>
    <cellStyle name="20% - Accent5 3 3 4 6" xfId="12666"/>
    <cellStyle name="20% - Accent5 3 3 4 6 2" xfId="12667"/>
    <cellStyle name="20% - Accent5 3 3 4 7" xfId="12668"/>
    <cellStyle name="20% - Accent5 3 3 4 8" xfId="12669"/>
    <cellStyle name="20% - Accent5 3 3 4 9" xfId="12670"/>
    <cellStyle name="20% - Accent5 3 3 5" xfId="12671"/>
    <cellStyle name="20% - Accent5 3 3 5 2" xfId="12672"/>
    <cellStyle name="20% - Accent5 3 3 5 2 2" xfId="12673"/>
    <cellStyle name="20% - Accent5 3 3 5 3" xfId="12674"/>
    <cellStyle name="20% - Accent5 3 3 5 3 2" xfId="12675"/>
    <cellStyle name="20% - Accent5 3 3 5 4" xfId="12676"/>
    <cellStyle name="20% - Accent5 3 3 5 5" xfId="12677"/>
    <cellStyle name="20% - Accent5 3 3 5 6" xfId="12678"/>
    <cellStyle name="20% - Accent5 3 3 5 7" xfId="12679"/>
    <cellStyle name="20% - Accent5 3 3 6" xfId="12680"/>
    <cellStyle name="20% - Accent5 3 3 6 2" xfId="12681"/>
    <cellStyle name="20% - Accent5 3 3 6 2 2" xfId="12682"/>
    <cellStyle name="20% - Accent5 3 3 6 3" xfId="12683"/>
    <cellStyle name="20% - Accent5 3 3 6 3 2" xfId="12684"/>
    <cellStyle name="20% - Accent5 3 3 6 4" xfId="12685"/>
    <cellStyle name="20% - Accent5 3 3 6 5" xfId="12686"/>
    <cellStyle name="20% - Accent5 3 3 6 6" xfId="12687"/>
    <cellStyle name="20% - Accent5 3 3 6 7" xfId="12688"/>
    <cellStyle name="20% - Accent5 3 3 7" xfId="12689"/>
    <cellStyle name="20% - Accent5 3 3 7 2" xfId="12690"/>
    <cellStyle name="20% - Accent5 3 3 7 2 2" xfId="12691"/>
    <cellStyle name="20% - Accent5 3 3 7 3" xfId="12692"/>
    <cellStyle name="20% - Accent5 3 3 7 3 2" xfId="12693"/>
    <cellStyle name="20% - Accent5 3 3 7 4" xfId="12694"/>
    <cellStyle name="20% - Accent5 3 3 7 5" xfId="12695"/>
    <cellStyle name="20% - Accent5 3 3 7 6" xfId="12696"/>
    <cellStyle name="20% - Accent5 3 3 7 7" xfId="12697"/>
    <cellStyle name="20% - Accent5 3 3 8" xfId="12698"/>
    <cellStyle name="20% - Accent5 3 3 8 2" xfId="12699"/>
    <cellStyle name="20% - Accent5 3 3 9" xfId="12700"/>
    <cellStyle name="20% - Accent5 3 3 9 2" xfId="12701"/>
    <cellStyle name="20% - Accent5 3 4" xfId="12702"/>
    <cellStyle name="20% - Accent5 3 4 10" xfId="12703"/>
    <cellStyle name="20% - Accent5 3 4 11" xfId="12704"/>
    <cellStyle name="20% - Accent5 3 4 12" xfId="12705"/>
    <cellStyle name="20% - Accent5 3 4 13" xfId="12706"/>
    <cellStyle name="20% - Accent5 3 4 2" xfId="12707"/>
    <cellStyle name="20% - Accent5 3 4 2 10" xfId="12708"/>
    <cellStyle name="20% - Accent5 3 4 2 11" xfId="12709"/>
    <cellStyle name="20% - Accent5 3 4 2 2" xfId="12710"/>
    <cellStyle name="20% - Accent5 3 4 2 2 10" xfId="12711"/>
    <cellStyle name="20% - Accent5 3 4 2 2 2" xfId="12712"/>
    <cellStyle name="20% - Accent5 3 4 2 2 2 2" xfId="12713"/>
    <cellStyle name="20% - Accent5 3 4 2 2 2 2 2" xfId="12714"/>
    <cellStyle name="20% - Accent5 3 4 2 2 2 3" xfId="12715"/>
    <cellStyle name="20% - Accent5 3 4 2 2 2 3 2" xfId="12716"/>
    <cellStyle name="20% - Accent5 3 4 2 2 2 4" xfId="12717"/>
    <cellStyle name="20% - Accent5 3 4 2 2 2 5" xfId="12718"/>
    <cellStyle name="20% - Accent5 3 4 2 2 2 6" xfId="12719"/>
    <cellStyle name="20% - Accent5 3 4 2 2 2 7" xfId="12720"/>
    <cellStyle name="20% - Accent5 3 4 2 2 3" xfId="12721"/>
    <cellStyle name="20% - Accent5 3 4 2 2 3 2" xfId="12722"/>
    <cellStyle name="20% - Accent5 3 4 2 2 3 2 2" xfId="12723"/>
    <cellStyle name="20% - Accent5 3 4 2 2 3 3" xfId="12724"/>
    <cellStyle name="20% - Accent5 3 4 2 2 3 3 2" xfId="12725"/>
    <cellStyle name="20% - Accent5 3 4 2 2 3 4" xfId="12726"/>
    <cellStyle name="20% - Accent5 3 4 2 2 3 5" xfId="12727"/>
    <cellStyle name="20% - Accent5 3 4 2 2 3 6" xfId="12728"/>
    <cellStyle name="20% - Accent5 3 4 2 2 3 7" xfId="12729"/>
    <cellStyle name="20% - Accent5 3 4 2 2 4" xfId="12730"/>
    <cellStyle name="20% - Accent5 3 4 2 2 4 2" xfId="12731"/>
    <cellStyle name="20% - Accent5 3 4 2 2 4 2 2" xfId="12732"/>
    <cellStyle name="20% - Accent5 3 4 2 2 4 3" xfId="12733"/>
    <cellStyle name="20% - Accent5 3 4 2 2 4 3 2" xfId="12734"/>
    <cellStyle name="20% - Accent5 3 4 2 2 4 4" xfId="12735"/>
    <cellStyle name="20% - Accent5 3 4 2 2 4 5" xfId="12736"/>
    <cellStyle name="20% - Accent5 3 4 2 2 4 6" xfId="12737"/>
    <cellStyle name="20% - Accent5 3 4 2 2 4 7" xfId="12738"/>
    <cellStyle name="20% - Accent5 3 4 2 2 5" xfId="12739"/>
    <cellStyle name="20% - Accent5 3 4 2 2 5 2" xfId="12740"/>
    <cellStyle name="20% - Accent5 3 4 2 2 6" xfId="12741"/>
    <cellStyle name="20% - Accent5 3 4 2 2 6 2" xfId="12742"/>
    <cellStyle name="20% - Accent5 3 4 2 2 7" xfId="12743"/>
    <cellStyle name="20% - Accent5 3 4 2 2 8" xfId="12744"/>
    <cellStyle name="20% - Accent5 3 4 2 2 9" xfId="12745"/>
    <cellStyle name="20% - Accent5 3 4 2 3" xfId="12746"/>
    <cellStyle name="20% - Accent5 3 4 2 3 2" xfId="12747"/>
    <cellStyle name="20% - Accent5 3 4 2 3 2 2" xfId="12748"/>
    <cellStyle name="20% - Accent5 3 4 2 3 3" xfId="12749"/>
    <cellStyle name="20% - Accent5 3 4 2 3 3 2" xfId="12750"/>
    <cellStyle name="20% - Accent5 3 4 2 3 4" xfId="12751"/>
    <cellStyle name="20% - Accent5 3 4 2 3 5" xfId="12752"/>
    <cellStyle name="20% - Accent5 3 4 2 3 6" xfId="12753"/>
    <cellStyle name="20% - Accent5 3 4 2 3 7" xfId="12754"/>
    <cellStyle name="20% - Accent5 3 4 2 4" xfId="12755"/>
    <cellStyle name="20% - Accent5 3 4 2 4 2" xfId="12756"/>
    <cellStyle name="20% - Accent5 3 4 2 4 2 2" xfId="12757"/>
    <cellStyle name="20% - Accent5 3 4 2 4 3" xfId="12758"/>
    <cellStyle name="20% - Accent5 3 4 2 4 3 2" xfId="12759"/>
    <cellStyle name="20% - Accent5 3 4 2 4 4" xfId="12760"/>
    <cellStyle name="20% - Accent5 3 4 2 4 5" xfId="12761"/>
    <cellStyle name="20% - Accent5 3 4 2 4 6" xfId="12762"/>
    <cellStyle name="20% - Accent5 3 4 2 4 7" xfId="12763"/>
    <cellStyle name="20% - Accent5 3 4 2 5" xfId="12764"/>
    <cellStyle name="20% - Accent5 3 4 2 5 2" xfId="12765"/>
    <cellStyle name="20% - Accent5 3 4 2 5 2 2" xfId="12766"/>
    <cellStyle name="20% - Accent5 3 4 2 5 3" xfId="12767"/>
    <cellStyle name="20% - Accent5 3 4 2 5 3 2" xfId="12768"/>
    <cellStyle name="20% - Accent5 3 4 2 5 4" xfId="12769"/>
    <cellStyle name="20% - Accent5 3 4 2 5 5" xfId="12770"/>
    <cellStyle name="20% - Accent5 3 4 2 5 6" xfId="12771"/>
    <cellStyle name="20% - Accent5 3 4 2 5 7" xfId="12772"/>
    <cellStyle name="20% - Accent5 3 4 2 6" xfId="12773"/>
    <cellStyle name="20% - Accent5 3 4 2 6 2" xfId="12774"/>
    <cellStyle name="20% - Accent5 3 4 2 7" xfId="12775"/>
    <cellStyle name="20% - Accent5 3 4 2 7 2" xfId="12776"/>
    <cellStyle name="20% - Accent5 3 4 2 8" xfId="12777"/>
    <cellStyle name="20% - Accent5 3 4 2 9" xfId="12778"/>
    <cellStyle name="20% - Accent5 3 4 3" xfId="12779"/>
    <cellStyle name="20% - Accent5 3 4 3 10" xfId="12780"/>
    <cellStyle name="20% - Accent5 3 4 3 11" xfId="12781"/>
    <cellStyle name="20% - Accent5 3 4 3 2" xfId="12782"/>
    <cellStyle name="20% - Accent5 3 4 3 2 10" xfId="12783"/>
    <cellStyle name="20% - Accent5 3 4 3 2 2" xfId="12784"/>
    <cellStyle name="20% - Accent5 3 4 3 2 2 2" xfId="12785"/>
    <cellStyle name="20% - Accent5 3 4 3 2 2 2 2" xfId="12786"/>
    <cellStyle name="20% - Accent5 3 4 3 2 2 3" xfId="12787"/>
    <cellStyle name="20% - Accent5 3 4 3 2 2 3 2" xfId="12788"/>
    <cellStyle name="20% - Accent5 3 4 3 2 2 4" xfId="12789"/>
    <cellStyle name="20% - Accent5 3 4 3 2 2 5" xfId="12790"/>
    <cellStyle name="20% - Accent5 3 4 3 2 2 6" xfId="12791"/>
    <cellStyle name="20% - Accent5 3 4 3 2 2 7" xfId="12792"/>
    <cellStyle name="20% - Accent5 3 4 3 2 3" xfId="12793"/>
    <cellStyle name="20% - Accent5 3 4 3 2 3 2" xfId="12794"/>
    <cellStyle name="20% - Accent5 3 4 3 2 3 2 2" xfId="12795"/>
    <cellStyle name="20% - Accent5 3 4 3 2 3 3" xfId="12796"/>
    <cellStyle name="20% - Accent5 3 4 3 2 3 3 2" xfId="12797"/>
    <cellStyle name="20% - Accent5 3 4 3 2 3 4" xfId="12798"/>
    <cellStyle name="20% - Accent5 3 4 3 2 3 5" xfId="12799"/>
    <cellStyle name="20% - Accent5 3 4 3 2 3 6" xfId="12800"/>
    <cellStyle name="20% - Accent5 3 4 3 2 3 7" xfId="12801"/>
    <cellStyle name="20% - Accent5 3 4 3 2 4" xfId="12802"/>
    <cellStyle name="20% - Accent5 3 4 3 2 4 2" xfId="12803"/>
    <cellStyle name="20% - Accent5 3 4 3 2 4 2 2" xfId="12804"/>
    <cellStyle name="20% - Accent5 3 4 3 2 4 3" xfId="12805"/>
    <cellStyle name="20% - Accent5 3 4 3 2 4 3 2" xfId="12806"/>
    <cellStyle name="20% - Accent5 3 4 3 2 4 4" xfId="12807"/>
    <cellStyle name="20% - Accent5 3 4 3 2 4 5" xfId="12808"/>
    <cellStyle name="20% - Accent5 3 4 3 2 4 6" xfId="12809"/>
    <cellStyle name="20% - Accent5 3 4 3 2 4 7" xfId="12810"/>
    <cellStyle name="20% - Accent5 3 4 3 2 5" xfId="12811"/>
    <cellStyle name="20% - Accent5 3 4 3 2 5 2" xfId="12812"/>
    <cellStyle name="20% - Accent5 3 4 3 2 6" xfId="12813"/>
    <cellStyle name="20% - Accent5 3 4 3 2 6 2" xfId="12814"/>
    <cellStyle name="20% - Accent5 3 4 3 2 7" xfId="12815"/>
    <cellStyle name="20% - Accent5 3 4 3 2 8" xfId="12816"/>
    <cellStyle name="20% - Accent5 3 4 3 2 9" xfId="12817"/>
    <cellStyle name="20% - Accent5 3 4 3 3" xfId="12818"/>
    <cellStyle name="20% - Accent5 3 4 3 3 2" xfId="12819"/>
    <cellStyle name="20% - Accent5 3 4 3 3 2 2" xfId="12820"/>
    <cellStyle name="20% - Accent5 3 4 3 3 3" xfId="12821"/>
    <cellStyle name="20% - Accent5 3 4 3 3 3 2" xfId="12822"/>
    <cellStyle name="20% - Accent5 3 4 3 3 4" xfId="12823"/>
    <cellStyle name="20% - Accent5 3 4 3 3 5" xfId="12824"/>
    <cellStyle name="20% - Accent5 3 4 3 3 6" xfId="12825"/>
    <cellStyle name="20% - Accent5 3 4 3 3 7" xfId="12826"/>
    <cellStyle name="20% - Accent5 3 4 3 4" xfId="12827"/>
    <cellStyle name="20% - Accent5 3 4 3 4 2" xfId="12828"/>
    <cellStyle name="20% - Accent5 3 4 3 4 2 2" xfId="12829"/>
    <cellStyle name="20% - Accent5 3 4 3 4 3" xfId="12830"/>
    <cellStyle name="20% - Accent5 3 4 3 4 3 2" xfId="12831"/>
    <cellStyle name="20% - Accent5 3 4 3 4 4" xfId="12832"/>
    <cellStyle name="20% - Accent5 3 4 3 4 5" xfId="12833"/>
    <cellStyle name="20% - Accent5 3 4 3 4 6" xfId="12834"/>
    <cellStyle name="20% - Accent5 3 4 3 4 7" xfId="12835"/>
    <cellStyle name="20% - Accent5 3 4 3 5" xfId="12836"/>
    <cellStyle name="20% - Accent5 3 4 3 5 2" xfId="12837"/>
    <cellStyle name="20% - Accent5 3 4 3 5 2 2" xfId="12838"/>
    <cellStyle name="20% - Accent5 3 4 3 5 3" xfId="12839"/>
    <cellStyle name="20% - Accent5 3 4 3 5 3 2" xfId="12840"/>
    <cellStyle name="20% - Accent5 3 4 3 5 4" xfId="12841"/>
    <cellStyle name="20% - Accent5 3 4 3 5 5" xfId="12842"/>
    <cellStyle name="20% - Accent5 3 4 3 5 6" xfId="12843"/>
    <cellStyle name="20% - Accent5 3 4 3 5 7" xfId="12844"/>
    <cellStyle name="20% - Accent5 3 4 3 6" xfId="12845"/>
    <cellStyle name="20% - Accent5 3 4 3 6 2" xfId="12846"/>
    <cellStyle name="20% - Accent5 3 4 3 7" xfId="12847"/>
    <cellStyle name="20% - Accent5 3 4 3 7 2" xfId="12848"/>
    <cellStyle name="20% - Accent5 3 4 3 8" xfId="12849"/>
    <cellStyle name="20% - Accent5 3 4 3 9" xfId="12850"/>
    <cellStyle name="20% - Accent5 3 4 4" xfId="12851"/>
    <cellStyle name="20% - Accent5 3 4 4 10" xfId="12852"/>
    <cellStyle name="20% - Accent5 3 4 4 2" xfId="12853"/>
    <cellStyle name="20% - Accent5 3 4 4 2 2" xfId="12854"/>
    <cellStyle name="20% - Accent5 3 4 4 2 2 2" xfId="12855"/>
    <cellStyle name="20% - Accent5 3 4 4 2 3" xfId="12856"/>
    <cellStyle name="20% - Accent5 3 4 4 2 3 2" xfId="12857"/>
    <cellStyle name="20% - Accent5 3 4 4 2 4" xfId="12858"/>
    <cellStyle name="20% - Accent5 3 4 4 2 5" xfId="12859"/>
    <cellStyle name="20% - Accent5 3 4 4 2 6" xfId="12860"/>
    <cellStyle name="20% - Accent5 3 4 4 2 7" xfId="12861"/>
    <cellStyle name="20% - Accent5 3 4 4 3" xfId="12862"/>
    <cellStyle name="20% - Accent5 3 4 4 3 2" xfId="12863"/>
    <cellStyle name="20% - Accent5 3 4 4 3 2 2" xfId="12864"/>
    <cellStyle name="20% - Accent5 3 4 4 3 3" xfId="12865"/>
    <cellStyle name="20% - Accent5 3 4 4 3 3 2" xfId="12866"/>
    <cellStyle name="20% - Accent5 3 4 4 3 4" xfId="12867"/>
    <cellStyle name="20% - Accent5 3 4 4 3 5" xfId="12868"/>
    <cellStyle name="20% - Accent5 3 4 4 3 6" xfId="12869"/>
    <cellStyle name="20% - Accent5 3 4 4 3 7" xfId="12870"/>
    <cellStyle name="20% - Accent5 3 4 4 4" xfId="12871"/>
    <cellStyle name="20% - Accent5 3 4 4 4 2" xfId="12872"/>
    <cellStyle name="20% - Accent5 3 4 4 4 2 2" xfId="12873"/>
    <cellStyle name="20% - Accent5 3 4 4 4 3" xfId="12874"/>
    <cellStyle name="20% - Accent5 3 4 4 4 3 2" xfId="12875"/>
    <cellStyle name="20% - Accent5 3 4 4 4 4" xfId="12876"/>
    <cellStyle name="20% - Accent5 3 4 4 4 5" xfId="12877"/>
    <cellStyle name="20% - Accent5 3 4 4 4 6" xfId="12878"/>
    <cellStyle name="20% - Accent5 3 4 4 4 7" xfId="12879"/>
    <cellStyle name="20% - Accent5 3 4 4 5" xfId="12880"/>
    <cellStyle name="20% - Accent5 3 4 4 5 2" xfId="12881"/>
    <cellStyle name="20% - Accent5 3 4 4 6" xfId="12882"/>
    <cellStyle name="20% - Accent5 3 4 4 6 2" xfId="12883"/>
    <cellStyle name="20% - Accent5 3 4 4 7" xfId="12884"/>
    <cellStyle name="20% - Accent5 3 4 4 8" xfId="12885"/>
    <cellStyle name="20% - Accent5 3 4 4 9" xfId="12886"/>
    <cellStyle name="20% - Accent5 3 4 5" xfId="12887"/>
    <cellStyle name="20% - Accent5 3 4 5 2" xfId="12888"/>
    <cellStyle name="20% - Accent5 3 4 5 2 2" xfId="12889"/>
    <cellStyle name="20% - Accent5 3 4 5 3" xfId="12890"/>
    <cellStyle name="20% - Accent5 3 4 5 3 2" xfId="12891"/>
    <cellStyle name="20% - Accent5 3 4 5 4" xfId="12892"/>
    <cellStyle name="20% - Accent5 3 4 5 5" xfId="12893"/>
    <cellStyle name="20% - Accent5 3 4 5 6" xfId="12894"/>
    <cellStyle name="20% - Accent5 3 4 5 7" xfId="12895"/>
    <cellStyle name="20% - Accent5 3 4 6" xfId="12896"/>
    <cellStyle name="20% - Accent5 3 4 6 2" xfId="12897"/>
    <cellStyle name="20% - Accent5 3 4 6 2 2" xfId="12898"/>
    <cellStyle name="20% - Accent5 3 4 6 3" xfId="12899"/>
    <cellStyle name="20% - Accent5 3 4 6 3 2" xfId="12900"/>
    <cellStyle name="20% - Accent5 3 4 6 4" xfId="12901"/>
    <cellStyle name="20% - Accent5 3 4 6 5" xfId="12902"/>
    <cellStyle name="20% - Accent5 3 4 6 6" xfId="12903"/>
    <cellStyle name="20% - Accent5 3 4 6 7" xfId="12904"/>
    <cellStyle name="20% - Accent5 3 4 7" xfId="12905"/>
    <cellStyle name="20% - Accent5 3 4 7 2" xfId="12906"/>
    <cellStyle name="20% - Accent5 3 4 7 2 2" xfId="12907"/>
    <cellStyle name="20% - Accent5 3 4 7 3" xfId="12908"/>
    <cellStyle name="20% - Accent5 3 4 7 3 2" xfId="12909"/>
    <cellStyle name="20% - Accent5 3 4 7 4" xfId="12910"/>
    <cellStyle name="20% - Accent5 3 4 7 5" xfId="12911"/>
    <cellStyle name="20% - Accent5 3 4 7 6" xfId="12912"/>
    <cellStyle name="20% - Accent5 3 4 7 7" xfId="12913"/>
    <cellStyle name="20% - Accent5 3 4 8" xfId="12914"/>
    <cellStyle name="20% - Accent5 3 4 8 2" xfId="12915"/>
    <cellStyle name="20% - Accent5 3 4 9" xfId="12916"/>
    <cellStyle name="20% - Accent5 3 4 9 2" xfId="12917"/>
    <cellStyle name="20% - Accent5 3 5" xfId="12918"/>
    <cellStyle name="20% - Accent5 3 5 10" xfId="12919"/>
    <cellStyle name="20% - Accent5 3 5 11" xfId="12920"/>
    <cellStyle name="20% - Accent5 3 5 12" xfId="12921"/>
    <cellStyle name="20% - Accent5 3 5 13" xfId="12922"/>
    <cellStyle name="20% - Accent5 3 5 2" xfId="12923"/>
    <cellStyle name="20% - Accent5 3 5 2 10" xfId="12924"/>
    <cellStyle name="20% - Accent5 3 5 2 11" xfId="12925"/>
    <cellStyle name="20% - Accent5 3 5 2 2" xfId="12926"/>
    <cellStyle name="20% - Accent5 3 5 2 2 10" xfId="12927"/>
    <cellStyle name="20% - Accent5 3 5 2 2 2" xfId="12928"/>
    <cellStyle name="20% - Accent5 3 5 2 2 2 2" xfId="12929"/>
    <cellStyle name="20% - Accent5 3 5 2 2 2 2 2" xfId="12930"/>
    <cellStyle name="20% - Accent5 3 5 2 2 2 3" xfId="12931"/>
    <cellStyle name="20% - Accent5 3 5 2 2 2 3 2" xfId="12932"/>
    <cellStyle name="20% - Accent5 3 5 2 2 2 4" xfId="12933"/>
    <cellStyle name="20% - Accent5 3 5 2 2 2 5" xfId="12934"/>
    <cellStyle name="20% - Accent5 3 5 2 2 2 6" xfId="12935"/>
    <cellStyle name="20% - Accent5 3 5 2 2 2 7" xfId="12936"/>
    <cellStyle name="20% - Accent5 3 5 2 2 3" xfId="12937"/>
    <cellStyle name="20% - Accent5 3 5 2 2 3 2" xfId="12938"/>
    <cellStyle name="20% - Accent5 3 5 2 2 3 2 2" xfId="12939"/>
    <cellStyle name="20% - Accent5 3 5 2 2 3 3" xfId="12940"/>
    <cellStyle name="20% - Accent5 3 5 2 2 3 3 2" xfId="12941"/>
    <cellStyle name="20% - Accent5 3 5 2 2 3 4" xfId="12942"/>
    <cellStyle name="20% - Accent5 3 5 2 2 3 5" xfId="12943"/>
    <cellStyle name="20% - Accent5 3 5 2 2 3 6" xfId="12944"/>
    <cellStyle name="20% - Accent5 3 5 2 2 3 7" xfId="12945"/>
    <cellStyle name="20% - Accent5 3 5 2 2 4" xfId="12946"/>
    <cellStyle name="20% - Accent5 3 5 2 2 4 2" xfId="12947"/>
    <cellStyle name="20% - Accent5 3 5 2 2 4 2 2" xfId="12948"/>
    <cellStyle name="20% - Accent5 3 5 2 2 4 3" xfId="12949"/>
    <cellStyle name="20% - Accent5 3 5 2 2 4 3 2" xfId="12950"/>
    <cellStyle name="20% - Accent5 3 5 2 2 4 4" xfId="12951"/>
    <cellStyle name="20% - Accent5 3 5 2 2 4 5" xfId="12952"/>
    <cellStyle name="20% - Accent5 3 5 2 2 4 6" xfId="12953"/>
    <cellStyle name="20% - Accent5 3 5 2 2 4 7" xfId="12954"/>
    <cellStyle name="20% - Accent5 3 5 2 2 5" xfId="12955"/>
    <cellStyle name="20% - Accent5 3 5 2 2 5 2" xfId="12956"/>
    <cellStyle name="20% - Accent5 3 5 2 2 6" xfId="12957"/>
    <cellStyle name="20% - Accent5 3 5 2 2 6 2" xfId="12958"/>
    <cellStyle name="20% - Accent5 3 5 2 2 7" xfId="12959"/>
    <cellStyle name="20% - Accent5 3 5 2 2 8" xfId="12960"/>
    <cellStyle name="20% - Accent5 3 5 2 2 9" xfId="12961"/>
    <cellStyle name="20% - Accent5 3 5 2 3" xfId="12962"/>
    <cellStyle name="20% - Accent5 3 5 2 3 2" xfId="12963"/>
    <cellStyle name="20% - Accent5 3 5 2 3 2 2" xfId="12964"/>
    <cellStyle name="20% - Accent5 3 5 2 3 3" xfId="12965"/>
    <cellStyle name="20% - Accent5 3 5 2 3 3 2" xfId="12966"/>
    <cellStyle name="20% - Accent5 3 5 2 3 4" xfId="12967"/>
    <cellStyle name="20% - Accent5 3 5 2 3 5" xfId="12968"/>
    <cellStyle name="20% - Accent5 3 5 2 3 6" xfId="12969"/>
    <cellStyle name="20% - Accent5 3 5 2 3 7" xfId="12970"/>
    <cellStyle name="20% - Accent5 3 5 2 4" xfId="12971"/>
    <cellStyle name="20% - Accent5 3 5 2 4 2" xfId="12972"/>
    <cellStyle name="20% - Accent5 3 5 2 4 2 2" xfId="12973"/>
    <cellStyle name="20% - Accent5 3 5 2 4 3" xfId="12974"/>
    <cellStyle name="20% - Accent5 3 5 2 4 3 2" xfId="12975"/>
    <cellStyle name="20% - Accent5 3 5 2 4 4" xfId="12976"/>
    <cellStyle name="20% - Accent5 3 5 2 4 5" xfId="12977"/>
    <cellStyle name="20% - Accent5 3 5 2 4 6" xfId="12978"/>
    <cellStyle name="20% - Accent5 3 5 2 4 7" xfId="12979"/>
    <cellStyle name="20% - Accent5 3 5 2 5" xfId="12980"/>
    <cellStyle name="20% - Accent5 3 5 2 5 2" xfId="12981"/>
    <cellStyle name="20% - Accent5 3 5 2 5 2 2" xfId="12982"/>
    <cellStyle name="20% - Accent5 3 5 2 5 3" xfId="12983"/>
    <cellStyle name="20% - Accent5 3 5 2 5 3 2" xfId="12984"/>
    <cellStyle name="20% - Accent5 3 5 2 5 4" xfId="12985"/>
    <cellStyle name="20% - Accent5 3 5 2 5 5" xfId="12986"/>
    <cellStyle name="20% - Accent5 3 5 2 5 6" xfId="12987"/>
    <cellStyle name="20% - Accent5 3 5 2 5 7" xfId="12988"/>
    <cellStyle name="20% - Accent5 3 5 2 6" xfId="12989"/>
    <cellStyle name="20% - Accent5 3 5 2 6 2" xfId="12990"/>
    <cellStyle name="20% - Accent5 3 5 2 7" xfId="12991"/>
    <cellStyle name="20% - Accent5 3 5 2 7 2" xfId="12992"/>
    <cellStyle name="20% - Accent5 3 5 2 8" xfId="12993"/>
    <cellStyle name="20% - Accent5 3 5 2 9" xfId="12994"/>
    <cellStyle name="20% - Accent5 3 5 3" xfId="12995"/>
    <cellStyle name="20% - Accent5 3 5 3 10" xfId="12996"/>
    <cellStyle name="20% - Accent5 3 5 3 11" xfId="12997"/>
    <cellStyle name="20% - Accent5 3 5 3 2" xfId="12998"/>
    <cellStyle name="20% - Accent5 3 5 3 2 10" xfId="12999"/>
    <cellStyle name="20% - Accent5 3 5 3 2 2" xfId="13000"/>
    <cellStyle name="20% - Accent5 3 5 3 2 2 2" xfId="13001"/>
    <cellStyle name="20% - Accent5 3 5 3 2 2 2 2" xfId="13002"/>
    <cellStyle name="20% - Accent5 3 5 3 2 2 3" xfId="13003"/>
    <cellStyle name="20% - Accent5 3 5 3 2 2 3 2" xfId="13004"/>
    <cellStyle name="20% - Accent5 3 5 3 2 2 4" xfId="13005"/>
    <cellStyle name="20% - Accent5 3 5 3 2 2 5" xfId="13006"/>
    <cellStyle name="20% - Accent5 3 5 3 2 2 6" xfId="13007"/>
    <cellStyle name="20% - Accent5 3 5 3 2 2 7" xfId="13008"/>
    <cellStyle name="20% - Accent5 3 5 3 2 3" xfId="13009"/>
    <cellStyle name="20% - Accent5 3 5 3 2 3 2" xfId="13010"/>
    <cellStyle name="20% - Accent5 3 5 3 2 3 2 2" xfId="13011"/>
    <cellStyle name="20% - Accent5 3 5 3 2 3 3" xfId="13012"/>
    <cellStyle name="20% - Accent5 3 5 3 2 3 3 2" xfId="13013"/>
    <cellStyle name="20% - Accent5 3 5 3 2 3 4" xfId="13014"/>
    <cellStyle name="20% - Accent5 3 5 3 2 3 5" xfId="13015"/>
    <cellStyle name="20% - Accent5 3 5 3 2 3 6" xfId="13016"/>
    <cellStyle name="20% - Accent5 3 5 3 2 3 7" xfId="13017"/>
    <cellStyle name="20% - Accent5 3 5 3 2 4" xfId="13018"/>
    <cellStyle name="20% - Accent5 3 5 3 2 4 2" xfId="13019"/>
    <cellStyle name="20% - Accent5 3 5 3 2 4 2 2" xfId="13020"/>
    <cellStyle name="20% - Accent5 3 5 3 2 4 3" xfId="13021"/>
    <cellStyle name="20% - Accent5 3 5 3 2 4 3 2" xfId="13022"/>
    <cellStyle name="20% - Accent5 3 5 3 2 4 4" xfId="13023"/>
    <cellStyle name="20% - Accent5 3 5 3 2 4 5" xfId="13024"/>
    <cellStyle name="20% - Accent5 3 5 3 2 4 6" xfId="13025"/>
    <cellStyle name="20% - Accent5 3 5 3 2 4 7" xfId="13026"/>
    <cellStyle name="20% - Accent5 3 5 3 2 5" xfId="13027"/>
    <cellStyle name="20% - Accent5 3 5 3 2 5 2" xfId="13028"/>
    <cellStyle name="20% - Accent5 3 5 3 2 6" xfId="13029"/>
    <cellStyle name="20% - Accent5 3 5 3 2 6 2" xfId="13030"/>
    <cellStyle name="20% - Accent5 3 5 3 2 7" xfId="13031"/>
    <cellStyle name="20% - Accent5 3 5 3 2 8" xfId="13032"/>
    <cellStyle name="20% - Accent5 3 5 3 2 9" xfId="13033"/>
    <cellStyle name="20% - Accent5 3 5 3 3" xfId="13034"/>
    <cellStyle name="20% - Accent5 3 5 3 3 2" xfId="13035"/>
    <cellStyle name="20% - Accent5 3 5 3 3 2 2" xfId="13036"/>
    <cellStyle name="20% - Accent5 3 5 3 3 3" xfId="13037"/>
    <cellStyle name="20% - Accent5 3 5 3 3 3 2" xfId="13038"/>
    <cellStyle name="20% - Accent5 3 5 3 3 4" xfId="13039"/>
    <cellStyle name="20% - Accent5 3 5 3 3 5" xfId="13040"/>
    <cellStyle name="20% - Accent5 3 5 3 3 6" xfId="13041"/>
    <cellStyle name="20% - Accent5 3 5 3 3 7" xfId="13042"/>
    <cellStyle name="20% - Accent5 3 5 3 4" xfId="13043"/>
    <cellStyle name="20% - Accent5 3 5 3 4 2" xfId="13044"/>
    <cellStyle name="20% - Accent5 3 5 3 4 2 2" xfId="13045"/>
    <cellStyle name="20% - Accent5 3 5 3 4 3" xfId="13046"/>
    <cellStyle name="20% - Accent5 3 5 3 4 3 2" xfId="13047"/>
    <cellStyle name="20% - Accent5 3 5 3 4 4" xfId="13048"/>
    <cellStyle name="20% - Accent5 3 5 3 4 5" xfId="13049"/>
    <cellStyle name="20% - Accent5 3 5 3 4 6" xfId="13050"/>
    <cellStyle name="20% - Accent5 3 5 3 4 7" xfId="13051"/>
    <cellStyle name="20% - Accent5 3 5 3 5" xfId="13052"/>
    <cellStyle name="20% - Accent5 3 5 3 5 2" xfId="13053"/>
    <cellStyle name="20% - Accent5 3 5 3 5 2 2" xfId="13054"/>
    <cellStyle name="20% - Accent5 3 5 3 5 3" xfId="13055"/>
    <cellStyle name="20% - Accent5 3 5 3 5 3 2" xfId="13056"/>
    <cellStyle name="20% - Accent5 3 5 3 5 4" xfId="13057"/>
    <cellStyle name="20% - Accent5 3 5 3 5 5" xfId="13058"/>
    <cellStyle name="20% - Accent5 3 5 3 5 6" xfId="13059"/>
    <cellStyle name="20% - Accent5 3 5 3 5 7" xfId="13060"/>
    <cellStyle name="20% - Accent5 3 5 3 6" xfId="13061"/>
    <cellStyle name="20% - Accent5 3 5 3 6 2" xfId="13062"/>
    <cellStyle name="20% - Accent5 3 5 3 7" xfId="13063"/>
    <cellStyle name="20% - Accent5 3 5 3 7 2" xfId="13064"/>
    <cellStyle name="20% - Accent5 3 5 3 8" xfId="13065"/>
    <cellStyle name="20% - Accent5 3 5 3 9" xfId="13066"/>
    <cellStyle name="20% - Accent5 3 5 4" xfId="13067"/>
    <cellStyle name="20% - Accent5 3 5 4 10" xfId="13068"/>
    <cellStyle name="20% - Accent5 3 5 4 2" xfId="13069"/>
    <cellStyle name="20% - Accent5 3 5 4 2 2" xfId="13070"/>
    <cellStyle name="20% - Accent5 3 5 4 2 2 2" xfId="13071"/>
    <cellStyle name="20% - Accent5 3 5 4 2 3" xfId="13072"/>
    <cellStyle name="20% - Accent5 3 5 4 2 3 2" xfId="13073"/>
    <cellStyle name="20% - Accent5 3 5 4 2 4" xfId="13074"/>
    <cellStyle name="20% - Accent5 3 5 4 2 5" xfId="13075"/>
    <cellStyle name="20% - Accent5 3 5 4 2 6" xfId="13076"/>
    <cellStyle name="20% - Accent5 3 5 4 2 7" xfId="13077"/>
    <cellStyle name="20% - Accent5 3 5 4 3" xfId="13078"/>
    <cellStyle name="20% - Accent5 3 5 4 3 2" xfId="13079"/>
    <cellStyle name="20% - Accent5 3 5 4 3 2 2" xfId="13080"/>
    <cellStyle name="20% - Accent5 3 5 4 3 3" xfId="13081"/>
    <cellStyle name="20% - Accent5 3 5 4 3 3 2" xfId="13082"/>
    <cellStyle name="20% - Accent5 3 5 4 3 4" xfId="13083"/>
    <cellStyle name="20% - Accent5 3 5 4 3 5" xfId="13084"/>
    <cellStyle name="20% - Accent5 3 5 4 3 6" xfId="13085"/>
    <cellStyle name="20% - Accent5 3 5 4 3 7" xfId="13086"/>
    <cellStyle name="20% - Accent5 3 5 4 4" xfId="13087"/>
    <cellStyle name="20% - Accent5 3 5 4 4 2" xfId="13088"/>
    <cellStyle name="20% - Accent5 3 5 4 4 2 2" xfId="13089"/>
    <cellStyle name="20% - Accent5 3 5 4 4 3" xfId="13090"/>
    <cellStyle name="20% - Accent5 3 5 4 4 3 2" xfId="13091"/>
    <cellStyle name="20% - Accent5 3 5 4 4 4" xfId="13092"/>
    <cellStyle name="20% - Accent5 3 5 4 4 5" xfId="13093"/>
    <cellStyle name="20% - Accent5 3 5 4 4 6" xfId="13094"/>
    <cellStyle name="20% - Accent5 3 5 4 4 7" xfId="13095"/>
    <cellStyle name="20% - Accent5 3 5 4 5" xfId="13096"/>
    <cellStyle name="20% - Accent5 3 5 4 5 2" xfId="13097"/>
    <cellStyle name="20% - Accent5 3 5 4 6" xfId="13098"/>
    <cellStyle name="20% - Accent5 3 5 4 6 2" xfId="13099"/>
    <cellStyle name="20% - Accent5 3 5 4 7" xfId="13100"/>
    <cellStyle name="20% - Accent5 3 5 4 8" xfId="13101"/>
    <cellStyle name="20% - Accent5 3 5 4 9" xfId="13102"/>
    <cellStyle name="20% - Accent5 3 5 5" xfId="13103"/>
    <cellStyle name="20% - Accent5 3 5 5 2" xfId="13104"/>
    <cellStyle name="20% - Accent5 3 5 5 2 2" xfId="13105"/>
    <cellStyle name="20% - Accent5 3 5 5 3" xfId="13106"/>
    <cellStyle name="20% - Accent5 3 5 5 3 2" xfId="13107"/>
    <cellStyle name="20% - Accent5 3 5 5 4" xfId="13108"/>
    <cellStyle name="20% - Accent5 3 5 5 5" xfId="13109"/>
    <cellStyle name="20% - Accent5 3 5 5 6" xfId="13110"/>
    <cellStyle name="20% - Accent5 3 5 5 7" xfId="13111"/>
    <cellStyle name="20% - Accent5 3 5 6" xfId="13112"/>
    <cellStyle name="20% - Accent5 3 5 6 2" xfId="13113"/>
    <cellStyle name="20% - Accent5 3 5 6 2 2" xfId="13114"/>
    <cellStyle name="20% - Accent5 3 5 6 3" xfId="13115"/>
    <cellStyle name="20% - Accent5 3 5 6 3 2" xfId="13116"/>
    <cellStyle name="20% - Accent5 3 5 6 4" xfId="13117"/>
    <cellStyle name="20% - Accent5 3 5 6 5" xfId="13118"/>
    <cellStyle name="20% - Accent5 3 5 6 6" xfId="13119"/>
    <cellStyle name="20% - Accent5 3 5 6 7" xfId="13120"/>
    <cellStyle name="20% - Accent5 3 5 7" xfId="13121"/>
    <cellStyle name="20% - Accent5 3 5 7 2" xfId="13122"/>
    <cellStyle name="20% - Accent5 3 5 7 2 2" xfId="13123"/>
    <cellStyle name="20% - Accent5 3 5 7 3" xfId="13124"/>
    <cellStyle name="20% - Accent5 3 5 7 3 2" xfId="13125"/>
    <cellStyle name="20% - Accent5 3 5 7 4" xfId="13126"/>
    <cellStyle name="20% - Accent5 3 5 7 5" xfId="13127"/>
    <cellStyle name="20% - Accent5 3 5 7 6" xfId="13128"/>
    <cellStyle name="20% - Accent5 3 5 7 7" xfId="13129"/>
    <cellStyle name="20% - Accent5 3 5 8" xfId="13130"/>
    <cellStyle name="20% - Accent5 3 5 8 2" xfId="13131"/>
    <cellStyle name="20% - Accent5 3 5 9" xfId="13132"/>
    <cellStyle name="20% - Accent5 3 5 9 2" xfId="13133"/>
    <cellStyle name="20% - Accent5 3 6" xfId="13134"/>
    <cellStyle name="20% - Accent5 3 6 10" xfId="13135"/>
    <cellStyle name="20% - Accent5 3 6 11" xfId="13136"/>
    <cellStyle name="20% - Accent5 3 6 12" xfId="13137"/>
    <cellStyle name="20% - Accent5 3 6 13" xfId="13138"/>
    <cellStyle name="20% - Accent5 3 6 2" xfId="13139"/>
    <cellStyle name="20% - Accent5 3 6 2 10" xfId="13140"/>
    <cellStyle name="20% - Accent5 3 6 2 11" xfId="13141"/>
    <cellStyle name="20% - Accent5 3 6 2 2" xfId="13142"/>
    <cellStyle name="20% - Accent5 3 6 2 2 10" xfId="13143"/>
    <cellStyle name="20% - Accent5 3 6 2 2 2" xfId="13144"/>
    <cellStyle name="20% - Accent5 3 6 2 2 2 2" xfId="13145"/>
    <cellStyle name="20% - Accent5 3 6 2 2 2 2 2" xfId="13146"/>
    <cellStyle name="20% - Accent5 3 6 2 2 2 3" xfId="13147"/>
    <cellStyle name="20% - Accent5 3 6 2 2 2 3 2" xfId="13148"/>
    <cellStyle name="20% - Accent5 3 6 2 2 2 4" xfId="13149"/>
    <cellStyle name="20% - Accent5 3 6 2 2 2 5" xfId="13150"/>
    <cellStyle name="20% - Accent5 3 6 2 2 2 6" xfId="13151"/>
    <cellStyle name="20% - Accent5 3 6 2 2 2 7" xfId="13152"/>
    <cellStyle name="20% - Accent5 3 6 2 2 3" xfId="13153"/>
    <cellStyle name="20% - Accent5 3 6 2 2 3 2" xfId="13154"/>
    <cellStyle name="20% - Accent5 3 6 2 2 3 2 2" xfId="13155"/>
    <cellStyle name="20% - Accent5 3 6 2 2 3 3" xfId="13156"/>
    <cellStyle name="20% - Accent5 3 6 2 2 3 3 2" xfId="13157"/>
    <cellStyle name="20% - Accent5 3 6 2 2 3 4" xfId="13158"/>
    <cellStyle name="20% - Accent5 3 6 2 2 3 5" xfId="13159"/>
    <cellStyle name="20% - Accent5 3 6 2 2 3 6" xfId="13160"/>
    <cellStyle name="20% - Accent5 3 6 2 2 3 7" xfId="13161"/>
    <cellStyle name="20% - Accent5 3 6 2 2 4" xfId="13162"/>
    <cellStyle name="20% - Accent5 3 6 2 2 4 2" xfId="13163"/>
    <cellStyle name="20% - Accent5 3 6 2 2 4 2 2" xfId="13164"/>
    <cellStyle name="20% - Accent5 3 6 2 2 4 3" xfId="13165"/>
    <cellStyle name="20% - Accent5 3 6 2 2 4 3 2" xfId="13166"/>
    <cellStyle name="20% - Accent5 3 6 2 2 4 4" xfId="13167"/>
    <cellStyle name="20% - Accent5 3 6 2 2 4 5" xfId="13168"/>
    <cellStyle name="20% - Accent5 3 6 2 2 4 6" xfId="13169"/>
    <cellStyle name="20% - Accent5 3 6 2 2 4 7" xfId="13170"/>
    <cellStyle name="20% - Accent5 3 6 2 2 5" xfId="13171"/>
    <cellStyle name="20% - Accent5 3 6 2 2 5 2" xfId="13172"/>
    <cellStyle name="20% - Accent5 3 6 2 2 6" xfId="13173"/>
    <cellStyle name="20% - Accent5 3 6 2 2 6 2" xfId="13174"/>
    <cellStyle name="20% - Accent5 3 6 2 2 7" xfId="13175"/>
    <cellStyle name="20% - Accent5 3 6 2 2 8" xfId="13176"/>
    <cellStyle name="20% - Accent5 3 6 2 2 9" xfId="13177"/>
    <cellStyle name="20% - Accent5 3 6 2 3" xfId="13178"/>
    <cellStyle name="20% - Accent5 3 6 2 3 2" xfId="13179"/>
    <cellStyle name="20% - Accent5 3 6 2 3 2 2" xfId="13180"/>
    <cellStyle name="20% - Accent5 3 6 2 3 3" xfId="13181"/>
    <cellStyle name="20% - Accent5 3 6 2 3 3 2" xfId="13182"/>
    <cellStyle name="20% - Accent5 3 6 2 3 4" xfId="13183"/>
    <cellStyle name="20% - Accent5 3 6 2 3 5" xfId="13184"/>
    <cellStyle name="20% - Accent5 3 6 2 3 6" xfId="13185"/>
    <cellStyle name="20% - Accent5 3 6 2 3 7" xfId="13186"/>
    <cellStyle name="20% - Accent5 3 6 2 4" xfId="13187"/>
    <cellStyle name="20% - Accent5 3 6 2 4 2" xfId="13188"/>
    <cellStyle name="20% - Accent5 3 6 2 4 2 2" xfId="13189"/>
    <cellStyle name="20% - Accent5 3 6 2 4 3" xfId="13190"/>
    <cellStyle name="20% - Accent5 3 6 2 4 3 2" xfId="13191"/>
    <cellStyle name="20% - Accent5 3 6 2 4 4" xfId="13192"/>
    <cellStyle name="20% - Accent5 3 6 2 4 5" xfId="13193"/>
    <cellStyle name="20% - Accent5 3 6 2 4 6" xfId="13194"/>
    <cellStyle name="20% - Accent5 3 6 2 4 7" xfId="13195"/>
    <cellStyle name="20% - Accent5 3 6 2 5" xfId="13196"/>
    <cellStyle name="20% - Accent5 3 6 2 5 2" xfId="13197"/>
    <cellStyle name="20% - Accent5 3 6 2 5 2 2" xfId="13198"/>
    <cellStyle name="20% - Accent5 3 6 2 5 3" xfId="13199"/>
    <cellStyle name="20% - Accent5 3 6 2 5 3 2" xfId="13200"/>
    <cellStyle name="20% - Accent5 3 6 2 5 4" xfId="13201"/>
    <cellStyle name="20% - Accent5 3 6 2 5 5" xfId="13202"/>
    <cellStyle name="20% - Accent5 3 6 2 5 6" xfId="13203"/>
    <cellStyle name="20% - Accent5 3 6 2 5 7" xfId="13204"/>
    <cellStyle name="20% - Accent5 3 6 2 6" xfId="13205"/>
    <cellStyle name="20% - Accent5 3 6 2 6 2" xfId="13206"/>
    <cellStyle name="20% - Accent5 3 6 2 7" xfId="13207"/>
    <cellStyle name="20% - Accent5 3 6 2 7 2" xfId="13208"/>
    <cellStyle name="20% - Accent5 3 6 2 8" xfId="13209"/>
    <cellStyle name="20% - Accent5 3 6 2 9" xfId="13210"/>
    <cellStyle name="20% - Accent5 3 6 3" xfId="13211"/>
    <cellStyle name="20% - Accent5 3 6 3 10" xfId="13212"/>
    <cellStyle name="20% - Accent5 3 6 3 11" xfId="13213"/>
    <cellStyle name="20% - Accent5 3 6 3 2" xfId="13214"/>
    <cellStyle name="20% - Accent5 3 6 3 2 10" xfId="13215"/>
    <cellStyle name="20% - Accent5 3 6 3 2 2" xfId="13216"/>
    <cellStyle name="20% - Accent5 3 6 3 2 2 2" xfId="13217"/>
    <cellStyle name="20% - Accent5 3 6 3 2 2 2 2" xfId="13218"/>
    <cellStyle name="20% - Accent5 3 6 3 2 2 3" xfId="13219"/>
    <cellStyle name="20% - Accent5 3 6 3 2 2 3 2" xfId="13220"/>
    <cellStyle name="20% - Accent5 3 6 3 2 2 4" xfId="13221"/>
    <cellStyle name="20% - Accent5 3 6 3 2 2 5" xfId="13222"/>
    <cellStyle name="20% - Accent5 3 6 3 2 2 6" xfId="13223"/>
    <cellStyle name="20% - Accent5 3 6 3 2 2 7" xfId="13224"/>
    <cellStyle name="20% - Accent5 3 6 3 2 3" xfId="13225"/>
    <cellStyle name="20% - Accent5 3 6 3 2 3 2" xfId="13226"/>
    <cellStyle name="20% - Accent5 3 6 3 2 3 2 2" xfId="13227"/>
    <cellStyle name="20% - Accent5 3 6 3 2 3 3" xfId="13228"/>
    <cellStyle name="20% - Accent5 3 6 3 2 3 3 2" xfId="13229"/>
    <cellStyle name="20% - Accent5 3 6 3 2 3 4" xfId="13230"/>
    <cellStyle name="20% - Accent5 3 6 3 2 3 5" xfId="13231"/>
    <cellStyle name="20% - Accent5 3 6 3 2 3 6" xfId="13232"/>
    <cellStyle name="20% - Accent5 3 6 3 2 3 7" xfId="13233"/>
    <cellStyle name="20% - Accent5 3 6 3 2 4" xfId="13234"/>
    <cellStyle name="20% - Accent5 3 6 3 2 4 2" xfId="13235"/>
    <cellStyle name="20% - Accent5 3 6 3 2 4 2 2" xfId="13236"/>
    <cellStyle name="20% - Accent5 3 6 3 2 4 3" xfId="13237"/>
    <cellStyle name="20% - Accent5 3 6 3 2 4 3 2" xfId="13238"/>
    <cellStyle name="20% - Accent5 3 6 3 2 4 4" xfId="13239"/>
    <cellStyle name="20% - Accent5 3 6 3 2 4 5" xfId="13240"/>
    <cellStyle name="20% - Accent5 3 6 3 2 4 6" xfId="13241"/>
    <cellStyle name="20% - Accent5 3 6 3 2 4 7" xfId="13242"/>
    <cellStyle name="20% - Accent5 3 6 3 2 5" xfId="13243"/>
    <cellStyle name="20% - Accent5 3 6 3 2 5 2" xfId="13244"/>
    <cellStyle name="20% - Accent5 3 6 3 2 6" xfId="13245"/>
    <cellStyle name="20% - Accent5 3 6 3 2 6 2" xfId="13246"/>
    <cellStyle name="20% - Accent5 3 6 3 2 7" xfId="13247"/>
    <cellStyle name="20% - Accent5 3 6 3 2 8" xfId="13248"/>
    <cellStyle name="20% - Accent5 3 6 3 2 9" xfId="13249"/>
    <cellStyle name="20% - Accent5 3 6 3 3" xfId="13250"/>
    <cellStyle name="20% - Accent5 3 6 3 3 2" xfId="13251"/>
    <cellStyle name="20% - Accent5 3 6 3 3 2 2" xfId="13252"/>
    <cellStyle name="20% - Accent5 3 6 3 3 3" xfId="13253"/>
    <cellStyle name="20% - Accent5 3 6 3 3 3 2" xfId="13254"/>
    <cellStyle name="20% - Accent5 3 6 3 3 4" xfId="13255"/>
    <cellStyle name="20% - Accent5 3 6 3 3 5" xfId="13256"/>
    <cellStyle name="20% - Accent5 3 6 3 3 6" xfId="13257"/>
    <cellStyle name="20% - Accent5 3 6 3 3 7" xfId="13258"/>
    <cellStyle name="20% - Accent5 3 6 3 4" xfId="13259"/>
    <cellStyle name="20% - Accent5 3 6 3 4 2" xfId="13260"/>
    <cellStyle name="20% - Accent5 3 6 3 4 2 2" xfId="13261"/>
    <cellStyle name="20% - Accent5 3 6 3 4 3" xfId="13262"/>
    <cellStyle name="20% - Accent5 3 6 3 4 3 2" xfId="13263"/>
    <cellStyle name="20% - Accent5 3 6 3 4 4" xfId="13264"/>
    <cellStyle name="20% - Accent5 3 6 3 4 5" xfId="13265"/>
    <cellStyle name="20% - Accent5 3 6 3 4 6" xfId="13266"/>
    <cellStyle name="20% - Accent5 3 6 3 4 7" xfId="13267"/>
    <cellStyle name="20% - Accent5 3 6 3 5" xfId="13268"/>
    <cellStyle name="20% - Accent5 3 6 3 5 2" xfId="13269"/>
    <cellStyle name="20% - Accent5 3 6 3 5 2 2" xfId="13270"/>
    <cellStyle name="20% - Accent5 3 6 3 5 3" xfId="13271"/>
    <cellStyle name="20% - Accent5 3 6 3 5 3 2" xfId="13272"/>
    <cellStyle name="20% - Accent5 3 6 3 5 4" xfId="13273"/>
    <cellStyle name="20% - Accent5 3 6 3 5 5" xfId="13274"/>
    <cellStyle name="20% - Accent5 3 6 3 5 6" xfId="13275"/>
    <cellStyle name="20% - Accent5 3 6 3 5 7" xfId="13276"/>
    <cellStyle name="20% - Accent5 3 6 3 6" xfId="13277"/>
    <cellStyle name="20% - Accent5 3 6 3 6 2" xfId="13278"/>
    <cellStyle name="20% - Accent5 3 6 3 7" xfId="13279"/>
    <cellStyle name="20% - Accent5 3 6 3 7 2" xfId="13280"/>
    <cellStyle name="20% - Accent5 3 6 3 8" xfId="13281"/>
    <cellStyle name="20% - Accent5 3 6 3 9" xfId="13282"/>
    <cellStyle name="20% - Accent5 3 6 4" xfId="13283"/>
    <cellStyle name="20% - Accent5 3 6 4 10" xfId="13284"/>
    <cellStyle name="20% - Accent5 3 6 4 2" xfId="13285"/>
    <cellStyle name="20% - Accent5 3 6 4 2 2" xfId="13286"/>
    <cellStyle name="20% - Accent5 3 6 4 2 2 2" xfId="13287"/>
    <cellStyle name="20% - Accent5 3 6 4 2 3" xfId="13288"/>
    <cellStyle name="20% - Accent5 3 6 4 2 3 2" xfId="13289"/>
    <cellStyle name="20% - Accent5 3 6 4 2 4" xfId="13290"/>
    <cellStyle name="20% - Accent5 3 6 4 2 5" xfId="13291"/>
    <cellStyle name="20% - Accent5 3 6 4 2 6" xfId="13292"/>
    <cellStyle name="20% - Accent5 3 6 4 2 7" xfId="13293"/>
    <cellStyle name="20% - Accent5 3 6 4 3" xfId="13294"/>
    <cellStyle name="20% - Accent5 3 6 4 3 2" xfId="13295"/>
    <cellStyle name="20% - Accent5 3 6 4 3 2 2" xfId="13296"/>
    <cellStyle name="20% - Accent5 3 6 4 3 3" xfId="13297"/>
    <cellStyle name="20% - Accent5 3 6 4 3 3 2" xfId="13298"/>
    <cellStyle name="20% - Accent5 3 6 4 3 4" xfId="13299"/>
    <cellStyle name="20% - Accent5 3 6 4 3 5" xfId="13300"/>
    <cellStyle name="20% - Accent5 3 6 4 3 6" xfId="13301"/>
    <cellStyle name="20% - Accent5 3 6 4 3 7" xfId="13302"/>
    <cellStyle name="20% - Accent5 3 6 4 4" xfId="13303"/>
    <cellStyle name="20% - Accent5 3 6 4 4 2" xfId="13304"/>
    <cellStyle name="20% - Accent5 3 6 4 4 2 2" xfId="13305"/>
    <cellStyle name="20% - Accent5 3 6 4 4 3" xfId="13306"/>
    <cellStyle name="20% - Accent5 3 6 4 4 3 2" xfId="13307"/>
    <cellStyle name="20% - Accent5 3 6 4 4 4" xfId="13308"/>
    <cellStyle name="20% - Accent5 3 6 4 4 5" xfId="13309"/>
    <cellStyle name="20% - Accent5 3 6 4 4 6" xfId="13310"/>
    <cellStyle name="20% - Accent5 3 6 4 4 7" xfId="13311"/>
    <cellStyle name="20% - Accent5 3 6 4 5" xfId="13312"/>
    <cellStyle name="20% - Accent5 3 6 4 5 2" xfId="13313"/>
    <cellStyle name="20% - Accent5 3 6 4 6" xfId="13314"/>
    <cellStyle name="20% - Accent5 3 6 4 6 2" xfId="13315"/>
    <cellStyle name="20% - Accent5 3 6 4 7" xfId="13316"/>
    <cellStyle name="20% - Accent5 3 6 4 8" xfId="13317"/>
    <cellStyle name="20% - Accent5 3 6 4 9" xfId="13318"/>
    <cellStyle name="20% - Accent5 3 6 5" xfId="13319"/>
    <cellStyle name="20% - Accent5 3 6 5 2" xfId="13320"/>
    <cellStyle name="20% - Accent5 3 6 5 2 2" xfId="13321"/>
    <cellStyle name="20% - Accent5 3 6 5 3" xfId="13322"/>
    <cellStyle name="20% - Accent5 3 6 5 3 2" xfId="13323"/>
    <cellStyle name="20% - Accent5 3 6 5 4" xfId="13324"/>
    <cellStyle name="20% - Accent5 3 6 5 5" xfId="13325"/>
    <cellStyle name="20% - Accent5 3 6 5 6" xfId="13326"/>
    <cellStyle name="20% - Accent5 3 6 5 7" xfId="13327"/>
    <cellStyle name="20% - Accent5 3 6 6" xfId="13328"/>
    <cellStyle name="20% - Accent5 3 6 6 2" xfId="13329"/>
    <cellStyle name="20% - Accent5 3 6 6 2 2" xfId="13330"/>
    <cellStyle name="20% - Accent5 3 6 6 3" xfId="13331"/>
    <cellStyle name="20% - Accent5 3 6 6 3 2" xfId="13332"/>
    <cellStyle name="20% - Accent5 3 6 6 4" xfId="13333"/>
    <cellStyle name="20% - Accent5 3 6 6 5" xfId="13334"/>
    <cellStyle name="20% - Accent5 3 6 6 6" xfId="13335"/>
    <cellStyle name="20% - Accent5 3 6 6 7" xfId="13336"/>
    <cellStyle name="20% - Accent5 3 6 7" xfId="13337"/>
    <cellStyle name="20% - Accent5 3 6 7 2" xfId="13338"/>
    <cellStyle name="20% - Accent5 3 6 7 2 2" xfId="13339"/>
    <cellStyle name="20% - Accent5 3 6 7 3" xfId="13340"/>
    <cellStyle name="20% - Accent5 3 6 7 3 2" xfId="13341"/>
    <cellStyle name="20% - Accent5 3 6 7 4" xfId="13342"/>
    <cellStyle name="20% - Accent5 3 6 7 5" xfId="13343"/>
    <cellStyle name="20% - Accent5 3 6 7 6" xfId="13344"/>
    <cellStyle name="20% - Accent5 3 6 7 7" xfId="13345"/>
    <cellStyle name="20% - Accent5 3 6 8" xfId="13346"/>
    <cellStyle name="20% - Accent5 3 6 8 2" xfId="13347"/>
    <cellStyle name="20% - Accent5 3 6 9" xfId="13348"/>
    <cellStyle name="20% - Accent5 3 6 9 2" xfId="13349"/>
    <cellStyle name="20% - Accent5 3 7" xfId="13350"/>
    <cellStyle name="20% - Accent5 3 7 10" xfId="13351"/>
    <cellStyle name="20% - Accent5 3 7 11" xfId="13352"/>
    <cellStyle name="20% - Accent5 3 7 2" xfId="13353"/>
    <cellStyle name="20% - Accent5 3 7 2 10" xfId="13354"/>
    <cellStyle name="20% - Accent5 3 7 2 2" xfId="13355"/>
    <cellStyle name="20% - Accent5 3 7 2 2 2" xfId="13356"/>
    <cellStyle name="20% - Accent5 3 7 2 2 2 2" xfId="13357"/>
    <cellStyle name="20% - Accent5 3 7 2 2 3" xfId="13358"/>
    <cellStyle name="20% - Accent5 3 7 2 2 3 2" xfId="13359"/>
    <cellStyle name="20% - Accent5 3 7 2 2 4" xfId="13360"/>
    <cellStyle name="20% - Accent5 3 7 2 2 5" xfId="13361"/>
    <cellStyle name="20% - Accent5 3 7 2 2 6" xfId="13362"/>
    <cellStyle name="20% - Accent5 3 7 2 2 7" xfId="13363"/>
    <cellStyle name="20% - Accent5 3 7 2 3" xfId="13364"/>
    <cellStyle name="20% - Accent5 3 7 2 3 2" xfId="13365"/>
    <cellStyle name="20% - Accent5 3 7 2 3 2 2" xfId="13366"/>
    <cellStyle name="20% - Accent5 3 7 2 3 3" xfId="13367"/>
    <cellStyle name="20% - Accent5 3 7 2 3 3 2" xfId="13368"/>
    <cellStyle name="20% - Accent5 3 7 2 3 4" xfId="13369"/>
    <cellStyle name="20% - Accent5 3 7 2 3 5" xfId="13370"/>
    <cellStyle name="20% - Accent5 3 7 2 3 6" xfId="13371"/>
    <cellStyle name="20% - Accent5 3 7 2 3 7" xfId="13372"/>
    <cellStyle name="20% - Accent5 3 7 2 4" xfId="13373"/>
    <cellStyle name="20% - Accent5 3 7 2 4 2" xfId="13374"/>
    <cellStyle name="20% - Accent5 3 7 2 4 2 2" xfId="13375"/>
    <cellStyle name="20% - Accent5 3 7 2 4 3" xfId="13376"/>
    <cellStyle name="20% - Accent5 3 7 2 4 3 2" xfId="13377"/>
    <cellStyle name="20% - Accent5 3 7 2 4 4" xfId="13378"/>
    <cellStyle name="20% - Accent5 3 7 2 4 5" xfId="13379"/>
    <cellStyle name="20% - Accent5 3 7 2 4 6" xfId="13380"/>
    <cellStyle name="20% - Accent5 3 7 2 4 7" xfId="13381"/>
    <cellStyle name="20% - Accent5 3 7 2 5" xfId="13382"/>
    <cellStyle name="20% - Accent5 3 7 2 5 2" xfId="13383"/>
    <cellStyle name="20% - Accent5 3 7 2 6" xfId="13384"/>
    <cellStyle name="20% - Accent5 3 7 2 6 2" xfId="13385"/>
    <cellStyle name="20% - Accent5 3 7 2 7" xfId="13386"/>
    <cellStyle name="20% - Accent5 3 7 2 8" xfId="13387"/>
    <cellStyle name="20% - Accent5 3 7 2 9" xfId="13388"/>
    <cellStyle name="20% - Accent5 3 7 3" xfId="13389"/>
    <cellStyle name="20% - Accent5 3 7 3 2" xfId="13390"/>
    <cellStyle name="20% - Accent5 3 7 3 2 2" xfId="13391"/>
    <cellStyle name="20% - Accent5 3 7 3 3" xfId="13392"/>
    <cellStyle name="20% - Accent5 3 7 3 3 2" xfId="13393"/>
    <cellStyle name="20% - Accent5 3 7 3 4" xfId="13394"/>
    <cellStyle name="20% - Accent5 3 7 3 5" xfId="13395"/>
    <cellStyle name="20% - Accent5 3 7 3 6" xfId="13396"/>
    <cellStyle name="20% - Accent5 3 7 3 7" xfId="13397"/>
    <cellStyle name="20% - Accent5 3 7 4" xfId="13398"/>
    <cellStyle name="20% - Accent5 3 7 4 2" xfId="13399"/>
    <cellStyle name="20% - Accent5 3 7 4 2 2" xfId="13400"/>
    <cellStyle name="20% - Accent5 3 7 4 3" xfId="13401"/>
    <cellStyle name="20% - Accent5 3 7 4 3 2" xfId="13402"/>
    <cellStyle name="20% - Accent5 3 7 4 4" xfId="13403"/>
    <cellStyle name="20% - Accent5 3 7 4 5" xfId="13404"/>
    <cellStyle name="20% - Accent5 3 7 4 6" xfId="13405"/>
    <cellStyle name="20% - Accent5 3 7 4 7" xfId="13406"/>
    <cellStyle name="20% - Accent5 3 7 5" xfId="13407"/>
    <cellStyle name="20% - Accent5 3 7 5 2" xfId="13408"/>
    <cellStyle name="20% - Accent5 3 7 5 2 2" xfId="13409"/>
    <cellStyle name="20% - Accent5 3 7 5 3" xfId="13410"/>
    <cellStyle name="20% - Accent5 3 7 5 3 2" xfId="13411"/>
    <cellStyle name="20% - Accent5 3 7 5 4" xfId="13412"/>
    <cellStyle name="20% - Accent5 3 7 5 5" xfId="13413"/>
    <cellStyle name="20% - Accent5 3 7 5 6" xfId="13414"/>
    <cellStyle name="20% - Accent5 3 7 5 7" xfId="13415"/>
    <cellStyle name="20% - Accent5 3 7 6" xfId="13416"/>
    <cellStyle name="20% - Accent5 3 7 6 2" xfId="13417"/>
    <cellStyle name="20% - Accent5 3 7 7" xfId="13418"/>
    <cellStyle name="20% - Accent5 3 7 7 2" xfId="13419"/>
    <cellStyle name="20% - Accent5 3 7 8" xfId="13420"/>
    <cellStyle name="20% - Accent5 3 7 9" xfId="13421"/>
    <cellStyle name="20% - Accent5 3 8" xfId="13422"/>
    <cellStyle name="20% - Accent5 3 8 10" xfId="13423"/>
    <cellStyle name="20% - Accent5 3 8 11" xfId="13424"/>
    <cellStyle name="20% - Accent5 3 8 2" xfId="13425"/>
    <cellStyle name="20% - Accent5 3 8 2 10" xfId="13426"/>
    <cellStyle name="20% - Accent5 3 8 2 2" xfId="13427"/>
    <cellStyle name="20% - Accent5 3 8 2 2 2" xfId="13428"/>
    <cellStyle name="20% - Accent5 3 8 2 2 2 2" xfId="13429"/>
    <cellStyle name="20% - Accent5 3 8 2 2 3" xfId="13430"/>
    <cellStyle name="20% - Accent5 3 8 2 2 3 2" xfId="13431"/>
    <cellStyle name="20% - Accent5 3 8 2 2 4" xfId="13432"/>
    <cellStyle name="20% - Accent5 3 8 2 2 5" xfId="13433"/>
    <cellStyle name="20% - Accent5 3 8 2 2 6" xfId="13434"/>
    <cellStyle name="20% - Accent5 3 8 2 2 7" xfId="13435"/>
    <cellStyle name="20% - Accent5 3 8 2 3" xfId="13436"/>
    <cellStyle name="20% - Accent5 3 8 2 3 2" xfId="13437"/>
    <cellStyle name="20% - Accent5 3 8 2 3 2 2" xfId="13438"/>
    <cellStyle name="20% - Accent5 3 8 2 3 3" xfId="13439"/>
    <cellStyle name="20% - Accent5 3 8 2 3 3 2" xfId="13440"/>
    <cellStyle name="20% - Accent5 3 8 2 3 4" xfId="13441"/>
    <cellStyle name="20% - Accent5 3 8 2 3 5" xfId="13442"/>
    <cellStyle name="20% - Accent5 3 8 2 3 6" xfId="13443"/>
    <cellStyle name="20% - Accent5 3 8 2 3 7" xfId="13444"/>
    <cellStyle name="20% - Accent5 3 8 2 4" xfId="13445"/>
    <cellStyle name="20% - Accent5 3 8 2 4 2" xfId="13446"/>
    <cellStyle name="20% - Accent5 3 8 2 4 2 2" xfId="13447"/>
    <cellStyle name="20% - Accent5 3 8 2 4 3" xfId="13448"/>
    <cellStyle name="20% - Accent5 3 8 2 4 3 2" xfId="13449"/>
    <cellStyle name="20% - Accent5 3 8 2 4 4" xfId="13450"/>
    <cellStyle name="20% - Accent5 3 8 2 4 5" xfId="13451"/>
    <cellStyle name="20% - Accent5 3 8 2 4 6" xfId="13452"/>
    <cellStyle name="20% - Accent5 3 8 2 4 7" xfId="13453"/>
    <cellStyle name="20% - Accent5 3 8 2 5" xfId="13454"/>
    <cellStyle name="20% - Accent5 3 8 2 5 2" xfId="13455"/>
    <cellStyle name="20% - Accent5 3 8 2 6" xfId="13456"/>
    <cellStyle name="20% - Accent5 3 8 2 6 2" xfId="13457"/>
    <cellStyle name="20% - Accent5 3 8 2 7" xfId="13458"/>
    <cellStyle name="20% - Accent5 3 8 2 8" xfId="13459"/>
    <cellStyle name="20% - Accent5 3 8 2 9" xfId="13460"/>
    <cellStyle name="20% - Accent5 3 8 3" xfId="13461"/>
    <cellStyle name="20% - Accent5 3 8 3 2" xfId="13462"/>
    <cellStyle name="20% - Accent5 3 8 3 2 2" xfId="13463"/>
    <cellStyle name="20% - Accent5 3 8 3 3" xfId="13464"/>
    <cellStyle name="20% - Accent5 3 8 3 3 2" xfId="13465"/>
    <cellStyle name="20% - Accent5 3 8 3 4" xfId="13466"/>
    <cellStyle name="20% - Accent5 3 8 3 5" xfId="13467"/>
    <cellStyle name="20% - Accent5 3 8 3 6" xfId="13468"/>
    <cellStyle name="20% - Accent5 3 8 3 7" xfId="13469"/>
    <cellStyle name="20% - Accent5 3 8 4" xfId="13470"/>
    <cellStyle name="20% - Accent5 3 8 4 2" xfId="13471"/>
    <cellStyle name="20% - Accent5 3 8 4 2 2" xfId="13472"/>
    <cellStyle name="20% - Accent5 3 8 4 3" xfId="13473"/>
    <cellStyle name="20% - Accent5 3 8 4 3 2" xfId="13474"/>
    <cellStyle name="20% - Accent5 3 8 4 4" xfId="13475"/>
    <cellStyle name="20% - Accent5 3 8 4 5" xfId="13476"/>
    <cellStyle name="20% - Accent5 3 8 4 6" xfId="13477"/>
    <cellStyle name="20% - Accent5 3 8 4 7" xfId="13478"/>
    <cellStyle name="20% - Accent5 3 8 5" xfId="13479"/>
    <cellStyle name="20% - Accent5 3 8 5 2" xfId="13480"/>
    <cellStyle name="20% - Accent5 3 8 5 2 2" xfId="13481"/>
    <cellStyle name="20% - Accent5 3 8 5 3" xfId="13482"/>
    <cellStyle name="20% - Accent5 3 8 5 3 2" xfId="13483"/>
    <cellStyle name="20% - Accent5 3 8 5 4" xfId="13484"/>
    <cellStyle name="20% - Accent5 3 8 5 5" xfId="13485"/>
    <cellStyle name="20% - Accent5 3 8 5 6" xfId="13486"/>
    <cellStyle name="20% - Accent5 3 8 5 7" xfId="13487"/>
    <cellStyle name="20% - Accent5 3 8 6" xfId="13488"/>
    <cellStyle name="20% - Accent5 3 8 6 2" xfId="13489"/>
    <cellStyle name="20% - Accent5 3 8 7" xfId="13490"/>
    <cellStyle name="20% - Accent5 3 8 7 2" xfId="13491"/>
    <cellStyle name="20% - Accent5 3 8 8" xfId="13492"/>
    <cellStyle name="20% - Accent5 3 8 9" xfId="13493"/>
    <cellStyle name="20% - Accent5 3 9" xfId="13494"/>
    <cellStyle name="20% - Accent5 3 9 10" xfId="13495"/>
    <cellStyle name="20% - Accent5 3 9 2" xfId="13496"/>
    <cellStyle name="20% - Accent5 3 9 2 2" xfId="13497"/>
    <cellStyle name="20% - Accent5 3 9 2 2 2" xfId="13498"/>
    <cellStyle name="20% - Accent5 3 9 2 3" xfId="13499"/>
    <cellStyle name="20% - Accent5 3 9 2 3 2" xfId="13500"/>
    <cellStyle name="20% - Accent5 3 9 2 4" xfId="13501"/>
    <cellStyle name="20% - Accent5 3 9 2 5" xfId="13502"/>
    <cellStyle name="20% - Accent5 3 9 2 6" xfId="13503"/>
    <cellStyle name="20% - Accent5 3 9 2 7" xfId="13504"/>
    <cellStyle name="20% - Accent5 3 9 3" xfId="13505"/>
    <cellStyle name="20% - Accent5 3 9 3 2" xfId="13506"/>
    <cellStyle name="20% - Accent5 3 9 3 2 2" xfId="13507"/>
    <cellStyle name="20% - Accent5 3 9 3 3" xfId="13508"/>
    <cellStyle name="20% - Accent5 3 9 3 3 2" xfId="13509"/>
    <cellStyle name="20% - Accent5 3 9 3 4" xfId="13510"/>
    <cellStyle name="20% - Accent5 3 9 3 5" xfId="13511"/>
    <cellStyle name="20% - Accent5 3 9 3 6" xfId="13512"/>
    <cellStyle name="20% - Accent5 3 9 3 7" xfId="13513"/>
    <cellStyle name="20% - Accent5 3 9 4" xfId="13514"/>
    <cellStyle name="20% - Accent5 3 9 4 2" xfId="13515"/>
    <cellStyle name="20% - Accent5 3 9 4 2 2" xfId="13516"/>
    <cellStyle name="20% - Accent5 3 9 4 3" xfId="13517"/>
    <cellStyle name="20% - Accent5 3 9 4 3 2" xfId="13518"/>
    <cellStyle name="20% - Accent5 3 9 4 4" xfId="13519"/>
    <cellStyle name="20% - Accent5 3 9 4 5" xfId="13520"/>
    <cellStyle name="20% - Accent5 3 9 4 6" xfId="13521"/>
    <cellStyle name="20% - Accent5 3 9 4 7" xfId="13522"/>
    <cellStyle name="20% - Accent5 3 9 5" xfId="13523"/>
    <cellStyle name="20% - Accent5 3 9 5 2" xfId="13524"/>
    <cellStyle name="20% - Accent5 3 9 6" xfId="13525"/>
    <cellStyle name="20% - Accent5 3 9 6 2" xfId="13526"/>
    <cellStyle name="20% - Accent5 3 9 7" xfId="13527"/>
    <cellStyle name="20% - Accent5 3 9 8" xfId="13528"/>
    <cellStyle name="20% - Accent5 3 9 9" xfId="13529"/>
    <cellStyle name="20% - Accent5 4" xfId="13530"/>
    <cellStyle name="20% - Accent5 5" xfId="13531"/>
    <cellStyle name="20% - Accent5 6" xfId="13532"/>
    <cellStyle name="20% - Accent5 7" xfId="13533"/>
    <cellStyle name="20% - Accent6" xfId="37805" builtinId="50" customBuiltin="1"/>
    <cellStyle name="20% - Accent6 2" xfId="285"/>
    <cellStyle name="20% - Accent6 2 10" xfId="13534"/>
    <cellStyle name="20% - Accent6 2 10 2" xfId="13535"/>
    <cellStyle name="20% - Accent6 2 10 2 2" xfId="13536"/>
    <cellStyle name="20% - Accent6 2 10 3" xfId="13537"/>
    <cellStyle name="20% - Accent6 2 10 3 2" xfId="13538"/>
    <cellStyle name="20% - Accent6 2 10 4" xfId="13539"/>
    <cellStyle name="20% - Accent6 2 10 5" xfId="13540"/>
    <cellStyle name="20% - Accent6 2 10 6" xfId="13541"/>
    <cellStyle name="20% - Accent6 2 10 7" xfId="13542"/>
    <cellStyle name="20% - Accent6 2 11" xfId="13543"/>
    <cellStyle name="20% - Accent6 2 11 2" xfId="13544"/>
    <cellStyle name="20% - Accent6 2 11 2 2" xfId="13545"/>
    <cellStyle name="20% - Accent6 2 11 3" xfId="13546"/>
    <cellStyle name="20% - Accent6 2 11 3 2" xfId="13547"/>
    <cellStyle name="20% - Accent6 2 11 4" xfId="13548"/>
    <cellStyle name="20% - Accent6 2 11 5" xfId="13549"/>
    <cellStyle name="20% - Accent6 2 11 6" xfId="13550"/>
    <cellStyle name="20% - Accent6 2 11 7" xfId="13551"/>
    <cellStyle name="20% - Accent6 2 12" xfId="13552"/>
    <cellStyle name="20% - Accent6 2 12 2" xfId="13553"/>
    <cellStyle name="20% - Accent6 2 12 2 2" xfId="13554"/>
    <cellStyle name="20% - Accent6 2 12 3" xfId="13555"/>
    <cellStyle name="20% - Accent6 2 12 3 2" xfId="13556"/>
    <cellStyle name="20% - Accent6 2 12 4" xfId="13557"/>
    <cellStyle name="20% - Accent6 2 12 5" xfId="13558"/>
    <cellStyle name="20% - Accent6 2 12 6" xfId="13559"/>
    <cellStyle name="20% - Accent6 2 12 7" xfId="13560"/>
    <cellStyle name="20% - Accent6 2 13" xfId="13561"/>
    <cellStyle name="20% - Accent6 2 13 2" xfId="13562"/>
    <cellStyle name="20% - Accent6 2 14" xfId="13563"/>
    <cellStyle name="20% - Accent6 2 15" xfId="13564"/>
    <cellStyle name="20% - Accent6 2 16" xfId="13565"/>
    <cellStyle name="20% - Accent6 2 17" xfId="13566"/>
    <cellStyle name="20% - Accent6 2 18" xfId="13567"/>
    <cellStyle name="20% - Accent6 2 2" xfId="13568"/>
    <cellStyle name="20% - Accent6 2 2 10" xfId="13569"/>
    <cellStyle name="20% - Accent6 2 2 11" xfId="13570"/>
    <cellStyle name="20% - Accent6 2 2 12" xfId="13571"/>
    <cellStyle name="20% - Accent6 2 2 13" xfId="13572"/>
    <cellStyle name="20% - Accent6 2 2 2" xfId="13573"/>
    <cellStyle name="20% - Accent6 2 2 2 10" xfId="13574"/>
    <cellStyle name="20% - Accent6 2 2 2 11" xfId="13575"/>
    <cellStyle name="20% - Accent6 2 2 2 2" xfId="13576"/>
    <cellStyle name="20% - Accent6 2 2 2 2 10" xfId="13577"/>
    <cellStyle name="20% - Accent6 2 2 2 2 2" xfId="13578"/>
    <cellStyle name="20% - Accent6 2 2 2 2 2 2" xfId="13579"/>
    <cellStyle name="20% - Accent6 2 2 2 2 2 2 2" xfId="13580"/>
    <cellStyle name="20% - Accent6 2 2 2 2 2 3" xfId="13581"/>
    <cellStyle name="20% - Accent6 2 2 2 2 2 3 2" xfId="13582"/>
    <cellStyle name="20% - Accent6 2 2 2 2 2 4" xfId="13583"/>
    <cellStyle name="20% - Accent6 2 2 2 2 2 5" xfId="13584"/>
    <cellStyle name="20% - Accent6 2 2 2 2 2 6" xfId="13585"/>
    <cellStyle name="20% - Accent6 2 2 2 2 2 7" xfId="13586"/>
    <cellStyle name="20% - Accent6 2 2 2 2 3" xfId="13587"/>
    <cellStyle name="20% - Accent6 2 2 2 2 3 2" xfId="13588"/>
    <cellStyle name="20% - Accent6 2 2 2 2 3 2 2" xfId="13589"/>
    <cellStyle name="20% - Accent6 2 2 2 2 3 3" xfId="13590"/>
    <cellStyle name="20% - Accent6 2 2 2 2 3 3 2" xfId="13591"/>
    <cellStyle name="20% - Accent6 2 2 2 2 3 4" xfId="13592"/>
    <cellStyle name="20% - Accent6 2 2 2 2 3 5" xfId="13593"/>
    <cellStyle name="20% - Accent6 2 2 2 2 3 6" xfId="13594"/>
    <cellStyle name="20% - Accent6 2 2 2 2 3 7" xfId="13595"/>
    <cellStyle name="20% - Accent6 2 2 2 2 4" xfId="13596"/>
    <cellStyle name="20% - Accent6 2 2 2 2 4 2" xfId="13597"/>
    <cellStyle name="20% - Accent6 2 2 2 2 4 2 2" xfId="13598"/>
    <cellStyle name="20% - Accent6 2 2 2 2 4 3" xfId="13599"/>
    <cellStyle name="20% - Accent6 2 2 2 2 4 3 2" xfId="13600"/>
    <cellStyle name="20% - Accent6 2 2 2 2 4 4" xfId="13601"/>
    <cellStyle name="20% - Accent6 2 2 2 2 4 5" xfId="13602"/>
    <cellStyle name="20% - Accent6 2 2 2 2 4 6" xfId="13603"/>
    <cellStyle name="20% - Accent6 2 2 2 2 4 7" xfId="13604"/>
    <cellStyle name="20% - Accent6 2 2 2 2 5" xfId="13605"/>
    <cellStyle name="20% - Accent6 2 2 2 2 5 2" xfId="13606"/>
    <cellStyle name="20% - Accent6 2 2 2 2 6" xfId="13607"/>
    <cellStyle name="20% - Accent6 2 2 2 2 6 2" xfId="13608"/>
    <cellStyle name="20% - Accent6 2 2 2 2 7" xfId="13609"/>
    <cellStyle name="20% - Accent6 2 2 2 2 8" xfId="13610"/>
    <cellStyle name="20% - Accent6 2 2 2 2 9" xfId="13611"/>
    <cellStyle name="20% - Accent6 2 2 2 3" xfId="13612"/>
    <cellStyle name="20% - Accent6 2 2 2 3 2" xfId="13613"/>
    <cellStyle name="20% - Accent6 2 2 2 3 2 2" xfId="13614"/>
    <cellStyle name="20% - Accent6 2 2 2 3 3" xfId="13615"/>
    <cellStyle name="20% - Accent6 2 2 2 3 3 2" xfId="13616"/>
    <cellStyle name="20% - Accent6 2 2 2 3 4" xfId="13617"/>
    <cellStyle name="20% - Accent6 2 2 2 3 5" xfId="13618"/>
    <cellStyle name="20% - Accent6 2 2 2 3 6" xfId="13619"/>
    <cellStyle name="20% - Accent6 2 2 2 3 7" xfId="13620"/>
    <cellStyle name="20% - Accent6 2 2 2 4" xfId="13621"/>
    <cellStyle name="20% - Accent6 2 2 2 4 2" xfId="13622"/>
    <cellStyle name="20% - Accent6 2 2 2 4 2 2" xfId="13623"/>
    <cellStyle name="20% - Accent6 2 2 2 4 3" xfId="13624"/>
    <cellStyle name="20% - Accent6 2 2 2 4 3 2" xfId="13625"/>
    <cellStyle name="20% - Accent6 2 2 2 4 4" xfId="13626"/>
    <cellStyle name="20% - Accent6 2 2 2 4 5" xfId="13627"/>
    <cellStyle name="20% - Accent6 2 2 2 4 6" xfId="13628"/>
    <cellStyle name="20% - Accent6 2 2 2 4 7" xfId="13629"/>
    <cellStyle name="20% - Accent6 2 2 2 5" xfId="13630"/>
    <cellStyle name="20% - Accent6 2 2 2 5 2" xfId="13631"/>
    <cellStyle name="20% - Accent6 2 2 2 5 2 2" xfId="13632"/>
    <cellStyle name="20% - Accent6 2 2 2 5 3" xfId="13633"/>
    <cellStyle name="20% - Accent6 2 2 2 5 3 2" xfId="13634"/>
    <cellStyle name="20% - Accent6 2 2 2 5 4" xfId="13635"/>
    <cellStyle name="20% - Accent6 2 2 2 5 5" xfId="13636"/>
    <cellStyle name="20% - Accent6 2 2 2 5 6" xfId="13637"/>
    <cellStyle name="20% - Accent6 2 2 2 5 7" xfId="13638"/>
    <cellStyle name="20% - Accent6 2 2 2 6" xfId="13639"/>
    <cellStyle name="20% - Accent6 2 2 2 6 2" xfId="13640"/>
    <cellStyle name="20% - Accent6 2 2 2 7" xfId="13641"/>
    <cellStyle name="20% - Accent6 2 2 2 7 2" xfId="13642"/>
    <cellStyle name="20% - Accent6 2 2 2 8" xfId="13643"/>
    <cellStyle name="20% - Accent6 2 2 2 9" xfId="13644"/>
    <cellStyle name="20% - Accent6 2 2 3" xfId="13645"/>
    <cellStyle name="20% - Accent6 2 2 3 10" xfId="13646"/>
    <cellStyle name="20% - Accent6 2 2 3 11" xfId="13647"/>
    <cellStyle name="20% - Accent6 2 2 3 2" xfId="13648"/>
    <cellStyle name="20% - Accent6 2 2 3 2 10" xfId="13649"/>
    <cellStyle name="20% - Accent6 2 2 3 2 2" xfId="13650"/>
    <cellStyle name="20% - Accent6 2 2 3 2 2 2" xfId="13651"/>
    <cellStyle name="20% - Accent6 2 2 3 2 2 2 2" xfId="13652"/>
    <cellStyle name="20% - Accent6 2 2 3 2 2 3" xfId="13653"/>
    <cellStyle name="20% - Accent6 2 2 3 2 2 3 2" xfId="13654"/>
    <cellStyle name="20% - Accent6 2 2 3 2 2 4" xfId="13655"/>
    <cellStyle name="20% - Accent6 2 2 3 2 2 5" xfId="13656"/>
    <cellStyle name="20% - Accent6 2 2 3 2 2 6" xfId="13657"/>
    <cellStyle name="20% - Accent6 2 2 3 2 2 7" xfId="13658"/>
    <cellStyle name="20% - Accent6 2 2 3 2 3" xfId="13659"/>
    <cellStyle name="20% - Accent6 2 2 3 2 3 2" xfId="13660"/>
    <cellStyle name="20% - Accent6 2 2 3 2 3 2 2" xfId="13661"/>
    <cellStyle name="20% - Accent6 2 2 3 2 3 3" xfId="13662"/>
    <cellStyle name="20% - Accent6 2 2 3 2 3 3 2" xfId="13663"/>
    <cellStyle name="20% - Accent6 2 2 3 2 3 4" xfId="13664"/>
    <cellStyle name="20% - Accent6 2 2 3 2 3 5" xfId="13665"/>
    <cellStyle name="20% - Accent6 2 2 3 2 3 6" xfId="13666"/>
    <cellStyle name="20% - Accent6 2 2 3 2 3 7" xfId="13667"/>
    <cellStyle name="20% - Accent6 2 2 3 2 4" xfId="13668"/>
    <cellStyle name="20% - Accent6 2 2 3 2 4 2" xfId="13669"/>
    <cellStyle name="20% - Accent6 2 2 3 2 4 2 2" xfId="13670"/>
    <cellStyle name="20% - Accent6 2 2 3 2 4 3" xfId="13671"/>
    <cellStyle name="20% - Accent6 2 2 3 2 4 3 2" xfId="13672"/>
    <cellStyle name="20% - Accent6 2 2 3 2 4 4" xfId="13673"/>
    <cellStyle name="20% - Accent6 2 2 3 2 4 5" xfId="13674"/>
    <cellStyle name="20% - Accent6 2 2 3 2 4 6" xfId="13675"/>
    <cellStyle name="20% - Accent6 2 2 3 2 4 7" xfId="13676"/>
    <cellStyle name="20% - Accent6 2 2 3 2 5" xfId="13677"/>
    <cellStyle name="20% - Accent6 2 2 3 2 5 2" xfId="13678"/>
    <cellStyle name="20% - Accent6 2 2 3 2 6" xfId="13679"/>
    <cellStyle name="20% - Accent6 2 2 3 2 6 2" xfId="13680"/>
    <cellStyle name="20% - Accent6 2 2 3 2 7" xfId="13681"/>
    <cellStyle name="20% - Accent6 2 2 3 2 8" xfId="13682"/>
    <cellStyle name="20% - Accent6 2 2 3 2 9" xfId="13683"/>
    <cellStyle name="20% - Accent6 2 2 3 3" xfId="13684"/>
    <cellStyle name="20% - Accent6 2 2 3 3 2" xfId="13685"/>
    <cellStyle name="20% - Accent6 2 2 3 3 2 2" xfId="13686"/>
    <cellStyle name="20% - Accent6 2 2 3 3 3" xfId="13687"/>
    <cellStyle name="20% - Accent6 2 2 3 3 3 2" xfId="13688"/>
    <cellStyle name="20% - Accent6 2 2 3 3 4" xfId="13689"/>
    <cellStyle name="20% - Accent6 2 2 3 3 5" xfId="13690"/>
    <cellStyle name="20% - Accent6 2 2 3 3 6" xfId="13691"/>
    <cellStyle name="20% - Accent6 2 2 3 3 7" xfId="13692"/>
    <cellStyle name="20% - Accent6 2 2 3 4" xfId="13693"/>
    <cellStyle name="20% - Accent6 2 2 3 4 2" xfId="13694"/>
    <cellStyle name="20% - Accent6 2 2 3 4 2 2" xfId="13695"/>
    <cellStyle name="20% - Accent6 2 2 3 4 3" xfId="13696"/>
    <cellStyle name="20% - Accent6 2 2 3 4 3 2" xfId="13697"/>
    <cellStyle name="20% - Accent6 2 2 3 4 4" xfId="13698"/>
    <cellStyle name="20% - Accent6 2 2 3 4 5" xfId="13699"/>
    <cellStyle name="20% - Accent6 2 2 3 4 6" xfId="13700"/>
    <cellStyle name="20% - Accent6 2 2 3 4 7" xfId="13701"/>
    <cellStyle name="20% - Accent6 2 2 3 5" xfId="13702"/>
    <cellStyle name="20% - Accent6 2 2 3 5 2" xfId="13703"/>
    <cellStyle name="20% - Accent6 2 2 3 5 2 2" xfId="13704"/>
    <cellStyle name="20% - Accent6 2 2 3 5 3" xfId="13705"/>
    <cellStyle name="20% - Accent6 2 2 3 5 3 2" xfId="13706"/>
    <cellStyle name="20% - Accent6 2 2 3 5 4" xfId="13707"/>
    <cellStyle name="20% - Accent6 2 2 3 5 5" xfId="13708"/>
    <cellStyle name="20% - Accent6 2 2 3 5 6" xfId="13709"/>
    <cellStyle name="20% - Accent6 2 2 3 5 7" xfId="13710"/>
    <cellStyle name="20% - Accent6 2 2 3 6" xfId="13711"/>
    <cellStyle name="20% - Accent6 2 2 3 6 2" xfId="13712"/>
    <cellStyle name="20% - Accent6 2 2 3 7" xfId="13713"/>
    <cellStyle name="20% - Accent6 2 2 3 7 2" xfId="13714"/>
    <cellStyle name="20% - Accent6 2 2 3 8" xfId="13715"/>
    <cellStyle name="20% - Accent6 2 2 3 9" xfId="13716"/>
    <cellStyle name="20% - Accent6 2 2 4" xfId="13717"/>
    <cellStyle name="20% - Accent6 2 2 4 10" xfId="13718"/>
    <cellStyle name="20% - Accent6 2 2 4 2" xfId="13719"/>
    <cellStyle name="20% - Accent6 2 2 4 2 2" xfId="13720"/>
    <cellStyle name="20% - Accent6 2 2 4 2 2 2" xfId="13721"/>
    <cellStyle name="20% - Accent6 2 2 4 2 3" xfId="13722"/>
    <cellStyle name="20% - Accent6 2 2 4 2 3 2" xfId="13723"/>
    <cellStyle name="20% - Accent6 2 2 4 2 4" xfId="13724"/>
    <cellStyle name="20% - Accent6 2 2 4 2 5" xfId="13725"/>
    <cellStyle name="20% - Accent6 2 2 4 2 6" xfId="13726"/>
    <cellStyle name="20% - Accent6 2 2 4 2 7" xfId="13727"/>
    <cellStyle name="20% - Accent6 2 2 4 3" xfId="13728"/>
    <cellStyle name="20% - Accent6 2 2 4 3 2" xfId="13729"/>
    <cellStyle name="20% - Accent6 2 2 4 3 2 2" xfId="13730"/>
    <cellStyle name="20% - Accent6 2 2 4 3 3" xfId="13731"/>
    <cellStyle name="20% - Accent6 2 2 4 3 3 2" xfId="13732"/>
    <cellStyle name="20% - Accent6 2 2 4 3 4" xfId="13733"/>
    <cellStyle name="20% - Accent6 2 2 4 3 5" xfId="13734"/>
    <cellStyle name="20% - Accent6 2 2 4 3 6" xfId="13735"/>
    <cellStyle name="20% - Accent6 2 2 4 3 7" xfId="13736"/>
    <cellStyle name="20% - Accent6 2 2 4 4" xfId="13737"/>
    <cellStyle name="20% - Accent6 2 2 4 4 2" xfId="13738"/>
    <cellStyle name="20% - Accent6 2 2 4 4 2 2" xfId="13739"/>
    <cellStyle name="20% - Accent6 2 2 4 4 3" xfId="13740"/>
    <cellStyle name="20% - Accent6 2 2 4 4 3 2" xfId="13741"/>
    <cellStyle name="20% - Accent6 2 2 4 4 4" xfId="13742"/>
    <cellStyle name="20% - Accent6 2 2 4 4 5" xfId="13743"/>
    <cellStyle name="20% - Accent6 2 2 4 4 6" xfId="13744"/>
    <cellStyle name="20% - Accent6 2 2 4 4 7" xfId="13745"/>
    <cellStyle name="20% - Accent6 2 2 4 5" xfId="13746"/>
    <cellStyle name="20% - Accent6 2 2 4 5 2" xfId="13747"/>
    <cellStyle name="20% - Accent6 2 2 4 6" xfId="13748"/>
    <cellStyle name="20% - Accent6 2 2 4 6 2" xfId="13749"/>
    <cellStyle name="20% - Accent6 2 2 4 7" xfId="13750"/>
    <cellStyle name="20% - Accent6 2 2 4 8" xfId="13751"/>
    <cellStyle name="20% - Accent6 2 2 4 9" xfId="13752"/>
    <cellStyle name="20% - Accent6 2 2 5" xfId="13753"/>
    <cellStyle name="20% - Accent6 2 2 5 2" xfId="13754"/>
    <cellStyle name="20% - Accent6 2 2 5 2 2" xfId="13755"/>
    <cellStyle name="20% - Accent6 2 2 5 3" xfId="13756"/>
    <cellStyle name="20% - Accent6 2 2 5 3 2" xfId="13757"/>
    <cellStyle name="20% - Accent6 2 2 5 4" xfId="13758"/>
    <cellStyle name="20% - Accent6 2 2 5 5" xfId="13759"/>
    <cellStyle name="20% - Accent6 2 2 5 6" xfId="13760"/>
    <cellStyle name="20% - Accent6 2 2 5 7" xfId="13761"/>
    <cellStyle name="20% - Accent6 2 2 6" xfId="13762"/>
    <cellStyle name="20% - Accent6 2 2 6 2" xfId="13763"/>
    <cellStyle name="20% - Accent6 2 2 6 2 2" xfId="13764"/>
    <cellStyle name="20% - Accent6 2 2 6 3" xfId="13765"/>
    <cellStyle name="20% - Accent6 2 2 6 3 2" xfId="13766"/>
    <cellStyle name="20% - Accent6 2 2 6 4" xfId="13767"/>
    <cellStyle name="20% - Accent6 2 2 6 5" xfId="13768"/>
    <cellStyle name="20% - Accent6 2 2 6 6" xfId="13769"/>
    <cellStyle name="20% - Accent6 2 2 6 7" xfId="13770"/>
    <cellStyle name="20% - Accent6 2 2 7" xfId="13771"/>
    <cellStyle name="20% - Accent6 2 2 7 2" xfId="13772"/>
    <cellStyle name="20% - Accent6 2 2 7 2 2" xfId="13773"/>
    <cellStyle name="20% - Accent6 2 2 7 3" xfId="13774"/>
    <cellStyle name="20% - Accent6 2 2 7 3 2" xfId="13775"/>
    <cellStyle name="20% - Accent6 2 2 7 4" xfId="13776"/>
    <cellStyle name="20% - Accent6 2 2 7 5" xfId="13777"/>
    <cellStyle name="20% - Accent6 2 2 7 6" xfId="13778"/>
    <cellStyle name="20% - Accent6 2 2 7 7" xfId="13779"/>
    <cellStyle name="20% - Accent6 2 2 8" xfId="13780"/>
    <cellStyle name="20% - Accent6 2 2 8 2" xfId="13781"/>
    <cellStyle name="20% - Accent6 2 2 9" xfId="13782"/>
    <cellStyle name="20% - Accent6 2 2 9 2" xfId="13783"/>
    <cellStyle name="20% - Accent6 2 3" xfId="13784"/>
    <cellStyle name="20% - Accent6 2 3 10" xfId="13785"/>
    <cellStyle name="20% - Accent6 2 3 11" xfId="13786"/>
    <cellStyle name="20% - Accent6 2 3 12" xfId="13787"/>
    <cellStyle name="20% - Accent6 2 3 13" xfId="13788"/>
    <cellStyle name="20% - Accent6 2 3 2" xfId="13789"/>
    <cellStyle name="20% - Accent6 2 3 2 10" xfId="13790"/>
    <cellStyle name="20% - Accent6 2 3 2 11" xfId="13791"/>
    <cellStyle name="20% - Accent6 2 3 2 2" xfId="13792"/>
    <cellStyle name="20% - Accent6 2 3 2 2 10" xfId="13793"/>
    <cellStyle name="20% - Accent6 2 3 2 2 2" xfId="13794"/>
    <cellStyle name="20% - Accent6 2 3 2 2 2 2" xfId="13795"/>
    <cellStyle name="20% - Accent6 2 3 2 2 2 2 2" xfId="13796"/>
    <cellStyle name="20% - Accent6 2 3 2 2 2 3" xfId="13797"/>
    <cellStyle name="20% - Accent6 2 3 2 2 2 3 2" xfId="13798"/>
    <cellStyle name="20% - Accent6 2 3 2 2 2 4" xfId="13799"/>
    <cellStyle name="20% - Accent6 2 3 2 2 2 5" xfId="13800"/>
    <cellStyle name="20% - Accent6 2 3 2 2 2 6" xfId="13801"/>
    <cellStyle name="20% - Accent6 2 3 2 2 2 7" xfId="13802"/>
    <cellStyle name="20% - Accent6 2 3 2 2 3" xfId="13803"/>
    <cellStyle name="20% - Accent6 2 3 2 2 3 2" xfId="13804"/>
    <cellStyle name="20% - Accent6 2 3 2 2 3 2 2" xfId="13805"/>
    <cellStyle name="20% - Accent6 2 3 2 2 3 3" xfId="13806"/>
    <cellStyle name="20% - Accent6 2 3 2 2 3 3 2" xfId="13807"/>
    <cellStyle name="20% - Accent6 2 3 2 2 3 4" xfId="13808"/>
    <cellStyle name="20% - Accent6 2 3 2 2 3 5" xfId="13809"/>
    <cellStyle name="20% - Accent6 2 3 2 2 3 6" xfId="13810"/>
    <cellStyle name="20% - Accent6 2 3 2 2 3 7" xfId="13811"/>
    <cellStyle name="20% - Accent6 2 3 2 2 4" xfId="13812"/>
    <cellStyle name="20% - Accent6 2 3 2 2 4 2" xfId="13813"/>
    <cellStyle name="20% - Accent6 2 3 2 2 4 2 2" xfId="13814"/>
    <cellStyle name="20% - Accent6 2 3 2 2 4 3" xfId="13815"/>
    <cellStyle name="20% - Accent6 2 3 2 2 4 3 2" xfId="13816"/>
    <cellStyle name="20% - Accent6 2 3 2 2 4 4" xfId="13817"/>
    <cellStyle name="20% - Accent6 2 3 2 2 4 5" xfId="13818"/>
    <cellStyle name="20% - Accent6 2 3 2 2 4 6" xfId="13819"/>
    <cellStyle name="20% - Accent6 2 3 2 2 4 7" xfId="13820"/>
    <cellStyle name="20% - Accent6 2 3 2 2 5" xfId="13821"/>
    <cellStyle name="20% - Accent6 2 3 2 2 5 2" xfId="13822"/>
    <cellStyle name="20% - Accent6 2 3 2 2 6" xfId="13823"/>
    <cellStyle name="20% - Accent6 2 3 2 2 6 2" xfId="13824"/>
    <cellStyle name="20% - Accent6 2 3 2 2 7" xfId="13825"/>
    <cellStyle name="20% - Accent6 2 3 2 2 8" xfId="13826"/>
    <cellStyle name="20% - Accent6 2 3 2 2 9" xfId="13827"/>
    <cellStyle name="20% - Accent6 2 3 2 3" xfId="13828"/>
    <cellStyle name="20% - Accent6 2 3 2 3 2" xfId="13829"/>
    <cellStyle name="20% - Accent6 2 3 2 3 2 2" xfId="13830"/>
    <cellStyle name="20% - Accent6 2 3 2 3 3" xfId="13831"/>
    <cellStyle name="20% - Accent6 2 3 2 3 3 2" xfId="13832"/>
    <cellStyle name="20% - Accent6 2 3 2 3 4" xfId="13833"/>
    <cellStyle name="20% - Accent6 2 3 2 3 5" xfId="13834"/>
    <cellStyle name="20% - Accent6 2 3 2 3 6" xfId="13835"/>
    <cellStyle name="20% - Accent6 2 3 2 3 7" xfId="13836"/>
    <cellStyle name="20% - Accent6 2 3 2 4" xfId="13837"/>
    <cellStyle name="20% - Accent6 2 3 2 4 2" xfId="13838"/>
    <cellStyle name="20% - Accent6 2 3 2 4 2 2" xfId="13839"/>
    <cellStyle name="20% - Accent6 2 3 2 4 3" xfId="13840"/>
    <cellStyle name="20% - Accent6 2 3 2 4 3 2" xfId="13841"/>
    <cellStyle name="20% - Accent6 2 3 2 4 4" xfId="13842"/>
    <cellStyle name="20% - Accent6 2 3 2 4 5" xfId="13843"/>
    <cellStyle name="20% - Accent6 2 3 2 4 6" xfId="13844"/>
    <cellStyle name="20% - Accent6 2 3 2 4 7" xfId="13845"/>
    <cellStyle name="20% - Accent6 2 3 2 5" xfId="13846"/>
    <cellStyle name="20% - Accent6 2 3 2 5 2" xfId="13847"/>
    <cellStyle name="20% - Accent6 2 3 2 5 2 2" xfId="13848"/>
    <cellStyle name="20% - Accent6 2 3 2 5 3" xfId="13849"/>
    <cellStyle name="20% - Accent6 2 3 2 5 3 2" xfId="13850"/>
    <cellStyle name="20% - Accent6 2 3 2 5 4" xfId="13851"/>
    <cellStyle name="20% - Accent6 2 3 2 5 5" xfId="13852"/>
    <cellStyle name="20% - Accent6 2 3 2 5 6" xfId="13853"/>
    <cellStyle name="20% - Accent6 2 3 2 5 7" xfId="13854"/>
    <cellStyle name="20% - Accent6 2 3 2 6" xfId="13855"/>
    <cellStyle name="20% - Accent6 2 3 2 6 2" xfId="13856"/>
    <cellStyle name="20% - Accent6 2 3 2 7" xfId="13857"/>
    <cellStyle name="20% - Accent6 2 3 2 7 2" xfId="13858"/>
    <cellStyle name="20% - Accent6 2 3 2 8" xfId="13859"/>
    <cellStyle name="20% - Accent6 2 3 2 9" xfId="13860"/>
    <cellStyle name="20% - Accent6 2 3 3" xfId="13861"/>
    <cellStyle name="20% - Accent6 2 3 3 10" xfId="13862"/>
    <cellStyle name="20% - Accent6 2 3 3 11" xfId="13863"/>
    <cellStyle name="20% - Accent6 2 3 3 2" xfId="13864"/>
    <cellStyle name="20% - Accent6 2 3 3 2 10" xfId="13865"/>
    <cellStyle name="20% - Accent6 2 3 3 2 2" xfId="13866"/>
    <cellStyle name="20% - Accent6 2 3 3 2 2 2" xfId="13867"/>
    <cellStyle name="20% - Accent6 2 3 3 2 2 2 2" xfId="13868"/>
    <cellStyle name="20% - Accent6 2 3 3 2 2 3" xfId="13869"/>
    <cellStyle name="20% - Accent6 2 3 3 2 2 3 2" xfId="13870"/>
    <cellStyle name="20% - Accent6 2 3 3 2 2 4" xfId="13871"/>
    <cellStyle name="20% - Accent6 2 3 3 2 2 5" xfId="13872"/>
    <cellStyle name="20% - Accent6 2 3 3 2 2 6" xfId="13873"/>
    <cellStyle name="20% - Accent6 2 3 3 2 2 7" xfId="13874"/>
    <cellStyle name="20% - Accent6 2 3 3 2 3" xfId="13875"/>
    <cellStyle name="20% - Accent6 2 3 3 2 3 2" xfId="13876"/>
    <cellStyle name="20% - Accent6 2 3 3 2 3 2 2" xfId="13877"/>
    <cellStyle name="20% - Accent6 2 3 3 2 3 3" xfId="13878"/>
    <cellStyle name="20% - Accent6 2 3 3 2 3 3 2" xfId="13879"/>
    <cellStyle name="20% - Accent6 2 3 3 2 3 4" xfId="13880"/>
    <cellStyle name="20% - Accent6 2 3 3 2 3 5" xfId="13881"/>
    <cellStyle name="20% - Accent6 2 3 3 2 3 6" xfId="13882"/>
    <cellStyle name="20% - Accent6 2 3 3 2 3 7" xfId="13883"/>
    <cellStyle name="20% - Accent6 2 3 3 2 4" xfId="13884"/>
    <cellStyle name="20% - Accent6 2 3 3 2 4 2" xfId="13885"/>
    <cellStyle name="20% - Accent6 2 3 3 2 4 2 2" xfId="13886"/>
    <cellStyle name="20% - Accent6 2 3 3 2 4 3" xfId="13887"/>
    <cellStyle name="20% - Accent6 2 3 3 2 4 3 2" xfId="13888"/>
    <cellStyle name="20% - Accent6 2 3 3 2 4 4" xfId="13889"/>
    <cellStyle name="20% - Accent6 2 3 3 2 4 5" xfId="13890"/>
    <cellStyle name="20% - Accent6 2 3 3 2 4 6" xfId="13891"/>
    <cellStyle name="20% - Accent6 2 3 3 2 4 7" xfId="13892"/>
    <cellStyle name="20% - Accent6 2 3 3 2 5" xfId="13893"/>
    <cellStyle name="20% - Accent6 2 3 3 2 5 2" xfId="13894"/>
    <cellStyle name="20% - Accent6 2 3 3 2 6" xfId="13895"/>
    <cellStyle name="20% - Accent6 2 3 3 2 6 2" xfId="13896"/>
    <cellStyle name="20% - Accent6 2 3 3 2 7" xfId="13897"/>
    <cellStyle name="20% - Accent6 2 3 3 2 8" xfId="13898"/>
    <cellStyle name="20% - Accent6 2 3 3 2 9" xfId="13899"/>
    <cellStyle name="20% - Accent6 2 3 3 3" xfId="13900"/>
    <cellStyle name="20% - Accent6 2 3 3 3 2" xfId="13901"/>
    <cellStyle name="20% - Accent6 2 3 3 3 2 2" xfId="13902"/>
    <cellStyle name="20% - Accent6 2 3 3 3 3" xfId="13903"/>
    <cellStyle name="20% - Accent6 2 3 3 3 3 2" xfId="13904"/>
    <cellStyle name="20% - Accent6 2 3 3 3 4" xfId="13905"/>
    <cellStyle name="20% - Accent6 2 3 3 3 5" xfId="13906"/>
    <cellStyle name="20% - Accent6 2 3 3 3 6" xfId="13907"/>
    <cellStyle name="20% - Accent6 2 3 3 3 7" xfId="13908"/>
    <cellStyle name="20% - Accent6 2 3 3 4" xfId="13909"/>
    <cellStyle name="20% - Accent6 2 3 3 4 2" xfId="13910"/>
    <cellStyle name="20% - Accent6 2 3 3 4 2 2" xfId="13911"/>
    <cellStyle name="20% - Accent6 2 3 3 4 3" xfId="13912"/>
    <cellStyle name="20% - Accent6 2 3 3 4 3 2" xfId="13913"/>
    <cellStyle name="20% - Accent6 2 3 3 4 4" xfId="13914"/>
    <cellStyle name="20% - Accent6 2 3 3 4 5" xfId="13915"/>
    <cellStyle name="20% - Accent6 2 3 3 4 6" xfId="13916"/>
    <cellStyle name="20% - Accent6 2 3 3 4 7" xfId="13917"/>
    <cellStyle name="20% - Accent6 2 3 3 5" xfId="13918"/>
    <cellStyle name="20% - Accent6 2 3 3 5 2" xfId="13919"/>
    <cellStyle name="20% - Accent6 2 3 3 5 2 2" xfId="13920"/>
    <cellStyle name="20% - Accent6 2 3 3 5 3" xfId="13921"/>
    <cellStyle name="20% - Accent6 2 3 3 5 3 2" xfId="13922"/>
    <cellStyle name="20% - Accent6 2 3 3 5 4" xfId="13923"/>
    <cellStyle name="20% - Accent6 2 3 3 5 5" xfId="13924"/>
    <cellStyle name="20% - Accent6 2 3 3 5 6" xfId="13925"/>
    <cellStyle name="20% - Accent6 2 3 3 5 7" xfId="13926"/>
    <cellStyle name="20% - Accent6 2 3 3 6" xfId="13927"/>
    <cellStyle name="20% - Accent6 2 3 3 6 2" xfId="13928"/>
    <cellStyle name="20% - Accent6 2 3 3 7" xfId="13929"/>
    <cellStyle name="20% - Accent6 2 3 3 7 2" xfId="13930"/>
    <cellStyle name="20% - Accent6 2 3 3 8" xfId="13931"/>
    <cellStyle name="20% - Accent6 2 3 3 9" xfId="13932"/>
    <cellStyle name="20% - Accent6 2 3 4" xfId="13933"/>
    <cellStyle name="20% - Accent6 2 3 4 10" xfId="13934"/>
    <cellStyle name="20% - Accent6 2 3 4 2" xfId="13935"/>
    <cellStyle name="20% - Accent6 2 3 4 2 2" xfId="13936"/>
    <cellStyle name="20% - Accent6 2 3 4 2 2 2" xfId="13937"/>
    <cellStyle name="20% - Accent6 2 3 4 2 3" xfId="13938"/>
    <cellStyle name="20% - Accent6 2 3 4 2 3 2" xfId="13939"/>
    <cellStyle name="20% - Accent6 2 3 4 2 4" xfId="13940"/>
    <cellStyle name="20% - Accent6 2 3 4 2 5" xfId="13941"/>
    <cellStyle name="20% - Accent6 2 3 4 2 6" xfId="13942"/>
    <cellStyle name="20% - Accent6 2 3 4 2 7" xfId="13943"/>
    <cellStyle name="20% - Accent6 2 3 4 3" xfId="13944"/>
    <cellStyle name="20% - Accent6 2 3 4 3 2" xfId="13945"/>
    <cellStyle name="20% - Accent6 2 3 4 3 2 2" xfId="13946"/>
    <cellStyle name="20% - Accent6 2 3 4 3 3" xfId="13947"/>
    <cellStyle name="20% - Accent6 2 3 4 3 3 2" xfId="13948"/>
    <cellStyle name="20% - Accent6 2 3 4 3 4" xfId="13949"/>
    <cellStyle name="20% - Accent6 2 3 4 3 5" xfId="13950"/>
    <cellStyle name="20% - Accent6 2 3 4 3 6" xfId="13951"/>
    <cellStyle name="20% - Accent6 2 3 4 3 7" xfId="13952"/>
    <cellStyle name="20% - Accent6 2 3 4 4" xfId="13953"/>
    <cellStyle name="20% - Accent6 2 3 4 4 2" xfId="13954"/>
    <cellStyle name="20% - Accent6 2 3 4 4 2 2" xfId="13955"/>
    <cellStyle name="20% - Accent6 2 3 4 4 3" xfId="13956"/>
    <cellStyle name="20% - Accent6 2 3 4 4 3 2" xfId="13957"/>
    <cellStyle name="20% - Accent6 2 3 4 4 4" xfId="13958"/>
    <cellStyle name="20% - Accent6 2 3 4 4 5" xfId="13959"/>
    <cellStyle name="20% - Accent6 2 3 4 4 6" xfId="13960"/>
    <cellStyle name="20% - Accent6 2 3 4 4 7" xfId="13961"/>
    <cellStyle name="20% - Accent6 2 3 4 5" xfId="13962"/>
    <cellStyle name="20% - Accent6 2 3 4 5 2" xfId="13963"/>
    <cellStyle name="20% - Accent6 2 3 4 6" xfId="13964"/>
    <cellStyle name="20% - Accent6 2 3 4 6 2" xfId="13965"/>
    <cellStyle name="20% - Accent6 2 3 4 7" xfId="13966"/>
    <cellStyle name="20% - Accent6 2 3 4 8" xfId="13967"/>
    <cellStyle name="20% - Accent6 2 3 4 9" xfId="13968"/>
    <cellStyle name="20% - Accent6 2 3 5" xfId="13969"/>
    <cellStyle name="20% - Accent6 2 3 5 2" xfId="13970"/>
    <cellStyle name="20% - Accent6 2 3 5 2 2" xfId="13971"/>
    <cellStyle name="20% - Accent6 2 3 5 3" xfId="13972"/>
    <cellStyle name="20% - Accent6 2 3 5 3 2" xfId="13973"/>
    <cellStyle name="20% - Accent6 2 3 5 4" xfId="13974"/>
    <cellStyle name="20% - Accent6 2 3 5 5" xfId="13975"/>
    <cellStyle name="20% - Accent6 2 3 5 6" xfId="13976"/>
    <cellStyle name="20% - Accent6 2 3 5 7" xfId="13977"/>
    <cellStyle name="20% - Accent6 2 3 6" xfId="13978"/>
    <cellStyle name="20% - Accent6 2 3 6 2" xfId="13979"/>
    <cellStyle name="20% - Accent6 2 3 6 2 2" xfId="13980"/>
    <cellStyle name="20% - Accent6 2 3 6 3" xfId="13981"/>
    <cellStyle name="20% - Accent6 2 3 6 3 2" xfId="13982"/>
    <cellStyle name="20% - Accent6 2 3 6 4" xfId="13983"/>
    <cellStyle name="20% - Accent6 2 3 6 5" xfId="13984"/>
    <cellStyle name="20% - Accent6 2 3 6 6" xfId="13985"/>
    <cellStyle name="20% - Accent6 2 3 6 7" xfId="13986"/>
    <cellStyle name="20% - Accent6 2 3 7" xfId="13987"/>
    <cellStyle name="20% - Accent6 2 3 7 2" xfId="13988"/>
    <cellStyle name="20% - Accent6 2 3 7 2 2" xfId="13989"/>
    <cellStyle name="20% - Accent6 2 3 7 3" xfId="13990"/>
    <cellStyle name="20% - Accent6 2 3 7 3 2" xfId="13991"/>
    <cellStyle name="20% - Accent6 2 3 7 4" xfId="13992"/>
    <cellStyle name="20% - Accent6 2 3 7 5" xfId="13993"/>
    <cellStyle name="20% - Accent6 2 3 7 6" xfId="13994"/>
    <cellStyle name="20% - Accent6 2 3 7 7" xfId="13995"/>
    <cellStyle name="20% - Accent6 2 3 8" xfId="13996"/>
    <cellStyle name="20% - Accent6 2 3 8 2" xfId="13997"/>
    <cellStyle name="20% - Accent6 2 3 9" xfId="13998"/>
    <cellStyle name="20% - Accent6 2 3 9 2" xfId="13999"/>
    <cellStyle name="20% - Accent6 2 4" xfId="14000"/>
    <cellStyle name="20% - Accent6 2 4 10" xfId="14001"/>
    <cellStyle name="20% - Accent6 2 4 11" xfId="14002"/>
    <cellStyle name="20% - Accent6 2 4 12" xfId="14003"/>
    <cellStyle name="20% - Accent6 2 4 13" xfId="14004"/>
    <cellStyle name="20% - Accent6 2 4 2" xfId="14005"/>
    <cellStyle name="20% - Accent6 2 4 2 10" xfId="14006"/>
    <cellStyle name="20% - Accent6 2 4 2 11" xfId="14007"/>
    <cellStyle name="20% - Accent6 2 4 2 2" xfId="14008"/>
    <cellStyle name="20% - Accent6 2 4 2 2 10" xfId="14009"/>
    <cellStyle name="20% - Accent6 2 4 2 2 2" xfId="14010"/>
    <cellStyle name="20% - Accent6 2 4 2 2 2 2" xfId="14011"/>
    <cellStyle name="20% - Accent6 2 4 2 2 2 2 2" xfId="14012"/>
    <cellStyle name="20% - Accent6 2 4 2 2 2 3" xfId="14013"/>
    <cellStyle name="20% - Accent6 2 4 2 2 2 3 2" xfId="14014"/>
    <cellStyle name="20% - Accent6 2 4 2 2 2 4" xfId="14015"/>
    <cellStyle name="20% - Accent6 2 4 2 2 2 5" xfId="14016"/>
    <cellStyle name="20% - Accent6 2 4 2 2 2 6" xfId="14017"/>
    <cellStyle name="20% - Accent6 2 4 2 2 2 7" xfId="14018"/>
    <cellStyle name="20% - Accent6 2 4 2 2 3" xfId="14019"/>
    <cellStyle name="20% - Accent6 2 4 2 2 3 2" xfId="14020"/>
    <cellStyle name="20% - Accent6 2 4 2 2 3 2 2" xfId="14021"/>
    <cellStyle name="20% - Accent6 2 4 2 2 3 3" xfId="14022"/>
    <cellStyle name="20% - Accent6 2 4 2 2 3 3 2" xfId="14023"/>
    <cellStyle name="20% - Accent6 2 4 2 2 3 4" xfId="14024"/>
    <cellStyle name="20% - Accent6 2 4 2 2 3 5" xfId="14025"/>
    <cellStyle name="20% - Accent6 2 4 2 2 3 6" xfId="14026"/>
    <cellStyle name="20% - Accent6 2 4 2 2 3 7" xfId="14027"/>
    <cellStyle name="20% - Accent6 2 4 2 2 4" xfId="14028"/>
    <cellStyle name="20% - Accent6 2 4 2 2 4 2" xfId="14029"/>
    <cellStyle name="20% - Accent6 2 4 2 2 4 2 2" xfId="14030"/>
    <cellStyle name="20% - Accent6 2 4 2 2 4 3" xfId="14031"/>
    <cellStyle name="20% - Accent6 2 4 2 2 4 3 2" xfId="14032"/>
    <cellStyle name="20% - Accent6 2 4 2 2 4 4" xfId="14033"/>
    <cellStyle name="20% - Accent6 2 4 2 2 4 5" xfId="14034"/>
    <cellStyle name="20% - Accent6 2 4 2 2 4 6" xfId="14035"/>
    <cellStyle name="20% - Accent6 2 4 2 2 4 7" xfId="14036"/>
    <cellStyle name="20% - Accent6 2 4 2 2 5" xfId="14037"/>
    <cellStyle name="20% - Accent6 2 4 2 2 5 2" xfId="14038"/>
    <cellStyle name="20% - Accent6 2 4 2 2 6" xfId="14039"/>
    <cellStyle name="20% - Accent6 2 4 2 2 6 2" xfId="14040"/>
    <cellStyle name="20% - Accent6 2 4 2 2 7" xfId="14041"/>
    <cellStyle name="20% - Accent6 2 4 2 2 8" xfId="14042"/>
    <cellStyle name="20% - Accent6 2 4 2 2 9" xfId="14043"/>
    <cellStyle name="20% - Accent6 2 4 2 3" xfId="14044"/>
    <cellStyle name="20% - Accent6 2 4 2 3 2" xfId="14045"/>
    <cellStyle name="20% - Accent6 2 4 2 3 2 2" xfId="14046"/>
    <cellStyle name="20% - Accent6 2 4 2 3 3" xfId="14047"/>
    <cellStyle name="20% - Accent6 2 4 2 3 3 2" xfId="14048"/>
    <cellStyle name="20% - Accent6 2 4 2 3 4" xfId="14049"/>
    <cellStyle name="20% - Accent6 2 4 2 3 5" xfId="14050"/>
    <cellStyle name="20% - Accent6 2 4 2 3 6" xfId="14051"/>
    <cellStyle name="20% - Accent6 2 4 2 3 7" xfId="14052"/>
    <cellStyle name="20% - Accent6 2 4 2 4" xfId="14053"/>
    <cellStyle name="20% - Accent6 2 4 2 4 2" xfId="14054"/>
    <cellStyle name="20% - Accent6 2 4 2 4 2 2" xfId="14055"/>
    <cellStyle name="20% - Accent6 2 4 2 4 3" xfId="14056"/>
    <cellStyle name="20% - Accent6 2 4 2 4 3 2" xfId="14057"/>
    <cellStyle name="20% - Accent6 2 4 2 4 4" xfId="14058"/>
    <cellStyle name="20% - Accent6 2 4 2 4 5" xfId="14059"/>
    <cellStyle name="20% - Accent6 2 4 2 4 6" xfId="14060"/>
    <cellStyle name="20% - Accent6 2 4 2 4 7" xfId="14061"/>
    <cellStyle name="20% - Accent6 2 4 2 5" xfId="14062"/>
    <cellStyle name="20% - Accent6 2 4 2 5 2" xfId="14063"/>
    <cellStyle name="20% - Accent6 2 4 2 5 2 2" xfId="14064"/>
    <cellStyle name="20% - Accent6 2 4 2 5 3" xfId="14065"/>
    <cellStyle name="20% - Accent6 2 4 2 5 3 2" xfId="14066"/>
    <cellStyle name="20% - Accent6 2 4 2 5 4" xfId="14067"/>
    <cellStyle name="20% - Accent6 2 4 2 5 5" xfId="14068"/>
    <cellStyle name="20% - Accent6 2 4 2 5 6" xfId="14069"/>
    <cellStyle name="20% - Accent6 2 4 2 5 7" xfId="14070"/>
    <cellStyle name="20% - Accent6 2 4 2 6" xfId="14071"/>
    <cellStyle name="20% - Accent6 2 4 2 6 2" xfId="14072"/>
    <cellStyle name="20% - Accent6 2 4 2 7" xfId="14073"/>
    <cellStyle name="20% - Accent6 2 4 2 7 2" xfId="14074"/>
    <cellStyle name="20% - Accent6 2 4 2 8" xfId="14075"/>
    <cellStyle name="20% - Accent6 2 4 2 9" xfId="14076"/>
    <cellStyle name="20% - Accent6 2 4 3" xfId="14077"/>
    <cellStyle name="20% - Accent6 2 4 3 10" xfId="14078"/>
    <cellStyle name="20% - Accent6 2 4 3 11" xfId="14079"/>
    <cellStyle name="20% - Accent6 2 4 3 2" xfId="14080"/>
    <cellStyle name="20% - Accent6 2 4 3 2 10" xfId="14081"/>
    <cellStyle name="20% - Accent6 2 4 3 2 2" xfId="14082"/>
    <cellStyle name="20% - Accent6 2 4 3 2 2 2" xfId="14083"/>
    <cellStyle name="20% - Accent6 2 4 3 2 2 2 2" xfId="14084"/>
    <cellStyle name="20% - Accent6 2 4 3 2 2 3" xfId="14085"/>
    <cellStyle name="20% - Accent6 2 4 3 2 2 3 2" xfId="14086"/>
    <cellStyle name="20% - Accent6 2 4 3 2 2 4" xfId="14087"/>
    <cellStyle name="20% - Accent6 2 4 3 2 2 5" xfId="14088"/>
    <cellStyle name="20% - Accent6 2 4 3 2 2 6" xfId="14089"/>
    <cellStyle name="20% - Accent6 2 4 3 2 2 7" xfId="14090"/>
    <cellStyle name="20% - Accent6 2 4 3 2 3" xfId="14091"/>
    <cellStyle name="20% - Accent6 2 4 3 2 3 2" xfId="14092"/>
    <cellStyle name="20% - Accent6 2 4 3 2 3 2 2" xfId="14093"/>
    <cellStyle name="20% - Accent6 2 4 3 2 3 3" xfId="14094"/>
    <cellStyle name="20% - Accent6 2 4 3 2 3 3 2" xfId="14095"/>
    <cellStyle name="20% - Accent6 2 4 3 2 3 4" xfId="14096"/>
    <cellStyle name="20% - Accent6 2 4 3 2 3 5" xfId="14097"/>
    <cellStyle name="20% - Accent6 2 4 3 2 3 6" xfId="14098"/>
    <cellStyle name="20% - Accent6 2 4 3 2 3 7" xfId="14099"/>
    <cellStyle name="20% - Accent6 2 4 3 2 4" xfId="14100"/>
    <cellStyle name="20% - Accent6 2 4 3 2 4 2" xfId="14101"/>
    <cellStyle name="20% - Accent6 2 4 3 2 4 2 2" xfId="14102"/>
    <cellStyle name="20% - Accent6 2 4 3 2 4 3" xfId="14103"/>
    <cellStyle name="20% - Accent6 2 4 3 2 4 3 2" xfId="14104"/>
    <cellStyle name="20% - Accent6 2 4 3 2 4 4" xfId="14105"/>
    <cellStyle name="20% - Accent6 2 4 3 2 4 5" xfId="14106"/>
    <cellStyle name="20% - Accent6 2 4 3 2 4 6" xfId="14107"/>
    <cellStyle name="20% - Accent6 2 4 3 2 4 7" xfId="14108"/>
    <cellStyle name="20% - Accent6 2 4 3 2 5" xfId="14109"/>
    <cellStyle name="20% - Accent6 2 4 3 2 5 2" xfId="14110"/>
    <cellStyle name="20% - Accent6 2 4 3 2 6" xfId="14111"/>
    <cellStyle name="20% - Accent6 2 4 3 2 6 2" xfId="14112"/>
    <cellStyle name="20% - Accent6 2 4 3 2 7" xfId="14113"/>
    <cellStyle name="20% - Accent6 2 4 3 2 8" xfId="14114"/>
    <cellStyle name="20% - Accent6 2 4 3 2 9" xfId="14115"/>
    <cellStyle name="20% - Accent6 2 4 3 3" xfId="14116"/>
    <cellStyle name="20% - Accent6 2 4 3 3 2" xfId="14117"/>
    <cellStyle name="20% - Accent6 2 4 3 3 2 2" xfId="14118"/>
    <cellStyle name="20% - Accent6 2 4 3 3 3" xfId="14119"/>
    <cellStyle name="20% - Accent6 2 4 3 3 3 2" xfId="14120"/>
    <cellStyle name="20% - Accent6 2 4 3 3 4" xfId="14121"/>
    <cellStyle name="20% - Accent6 2 4 3 3 5" xfId="14122"/>
    <cellStyle name="20% - Accent6 2 4 3 3 6" xfId="14123"/>
    <cellStyle name="20% - Accent6 2 4 3 3 7" xfId="14124"/>
    <cellStyle name="20% - Accent6 2 4 3 4" xfId="14125"/>
    <cellStyle name="20% - Accent6 2 4 3 4 2" xfId="14126"/>
    <cellStyle name="20% - Accent6 2 4 3 4 2 2" xfId="14127"/>
    <cellStyle name="20% - Accent6 2 4 3 4 3" xfId="14128"/>
    <cellStyle name="20% - Accent6 2 4 3 4 3 2" xfId="14129"/>
    <cellStyle name="20% - Accent6 2 4 3 4 4" xfId="14130"/>
    <cellStyle name="20% - Accent6 2 4 3 4 5" xfId="14131"/>
    <cellStyle name="20% - Accent6 2 4 3 4 6" xfId="14132"/>
    <cellStyle name="20% - Accent6 2 4 3 4 7" xfId="14133"/>
    <cellStyle name="20% - Accent6 2 4 3 5" xfId="14134"/>
    <cellStyle name="20% - Accent6 2 4 3 5 2" xfId="14135"/>
    <cellStyle name="20% - Accent6 2 4 3 5 2 2" xfId="14136"/>
    <cellStyle name="20% - Accent6 2 4 3 5 3" xfId="14137"/>
    <cellStyle name="20% - Accent6 2 4 3 5 3 2" xfId="14138"/>
    <cellStyle name="20% - Accent6 2 4 3 5 4" xfId="14139"/>
    <cellStyle name="20% - Accent6 2 4 3 5 5" xfId="14140"/>
    <cellStyle name="20% - Accent6 2 4 3 5 6" xfId="14141"/>
    <cellStyle name="20% - Accent6 2 4 3 5 7" xfId="14142"/>
    <cellStyle name="20% - Accent6 2 4 3 6" xfId="14143"/>
    <cellStyle name="20% - Accent6 2 4 3 6 2" xfId="14144"/>
    <cellStyle name="20% - Accent6 2 4 3 7" xfId="14145"/>
    <cellStyle name="20% - Accent6 2 4 3 7 2" xfId="14146"/>
    <cellStyle name="20% - Accent6 2 4 3 8" xfId="14147"/>
    <cellStyle name="20% - Accent6 2 4 3 9" xfId="14148"/>
    <cellStyle name="20% - Accent6 2 4 4" xfId="14149"/>
    <cellStyle name="20% - Accent6 2 4 4 10" xfId="14150"/>
    <cellStyle name="20% - Accent6 2 4 4 2" xfId="14151"/>
    <cellStyle name="20% - Accent6 2 4 4 2 2" xfId="14152"/>
    <cellStyle name="20% - Accent6 2 4 4 2 2 2" xfId="14153"/>
    <cellStyle name="20% - Accent6 2 4 4 2 3" xfId="14154"/>
    <cellStyle name="20% - Accent6 2 4 4 2 3 2" xfId="14155"/>
    <cellStyle name="20% - Accent6 2 4 4 2 4" xfId="14156"/>
    <cellStyle name="20% - Accent6 2 4 4 2 5" xfId="14157"/>
    <cellStyle name="20% - Accent6 2 4 4 2 6" xfId="14158"/>
    <cellStyle name="20% - Accent6 2 4 4 2 7" xfId="14159"/>
    <cellStyle name="20% - Accent6 2 4 4 3" xfId="14160"/>
    <cellStyle name="20% - Accent6 2 4 4 3 2" xfId="14161"/>
    <cellStyle name="20% - Accent6 2 4 4 3 2 2" xfId="14162"/>
    <cellStyle name="20% - Accent6 2 4 4 3 3" xfId="14163"/>
    <cellStyle name="20% - Accent6 2 4 4 3 3 2" xfId="14164"/>
    <cellStyle name="20% - Accent6 2 4 4 3 4" xfId="14165"/>
    <cellStyle name="20% - Accent6 2 4 4 3 5" xfId="14166"/>
    <cellStyle name="20% - Accent6 2 4 4 3 6" xfId="14167"/>
    <cellStyle name="20% - Accent6 2 4 4 3 7" xfId="14168"/>
    <cellStyle name="20% - Accent6 2 4 4 4" xfId="14169"/>
    <cellStyle name="20% - Accent6 2 4 4 4 2" xfId="14170"/>
    <cellStyle name="20% - Accent6 2 4 4 4 2 2" xfId="14171"/>
    <cellStyle name="20% - Accent6 2 4 4 4 3" xfId="14172"/>
    <cellStyle name="20% - Accent6 2 4 4 4 3 2" xfId="14173"/>
    <cellStyle name="20% - Accent6 2 4 4 4 4" xfId="14174"/>
    <cellStyle name="20% - Accent6 2 4 4 4 5" xfId="14175"/>
    <cellStyle name="20% - Accent6 2 4 4 4 6" xfId="14176"/>
    <cellStyle name="20% - Accent6 2 4 4 4 7" xfId="14177"/>
    <cellStyle name="20% - Accent6 2 4 4 5" xfId="14178"/>
    <cellStyle name="20% - Accent6 2 4 4 5 2" xfId="14179"/>
    <cellStyle name="20% - Accent6 2 4 4 6" xfId="14180"/>
    <cellStyle name="20% - Accent6 2 4 4 6 2" xfId="14181"/>
    <cellStyle name="20% - Accent6 2 4 4 7" xfId="14182"/>
    <cellStyle name="20% - Accent6 2 4 4 8" xfId="14183"/>
    <cellStyle name="20% - Accent6 2 4 4 9" xfId="14184"/>
    <cellStyle name="20% - Accent6 2 4 5" xfId="14185"/>
    <cellStyle name="20% - Accent6 2 4 5 2" xfId="14186"/>
    <cellStyle name="20% - Accent6 2 4 5 2 2" xfId="14187"/>
    <cellStyle name="20% - Accent6 2 4 5 3" xfId="14188"/>
    <cellStyle name="20% - Accent6 2 4 5 3 2" xfId="14189"/>
    <cellStyle name="20% - Accent6 2 4 5 4" xfId="14190"/>
    <cellStyle name="20% - Accent6 2 4 5 5" xfId="14191"/>
    <cellStyle name="20% - Accent6 2 4 5 6" xfId="14192"/>
    <cellStyle name="20% - Accent6 2 4 5 7" xfId="14193"/>
    <cellStyle name="20% - Accent6 2 4 6" xfId="14194"/>
    <cellStyle name="20% - Accent6 2 4 6 2" xfId="14195"/>
    <cellStyle name="20% - Accent6 2 4 6 2 2" xfId="14196"/>
    <cellStyle name="20% - Accent6 2 4 6 3" xfId="14197"/>
    <cellStyle name="20% - Accent6 2 4 6 3 2" xfId="14198"/>
    <cellStyle name="20% - Accent6 2 4 6 4" xfId="14199"/>
    <cellStyle name="20% - Accent6 2 4 6 5" xfId="14200"/>
    <cellStyle name="20% - Accent6 2 4 6 6" xfId="14201"/>
    <cellStyle name="20% - Accent6 2 4 6 7" xfId="14202"/>
    <cellStyle name="20% - Accent6 2 4 7" xfId="14203"/>
    <cellStyle name="20% - Accent6 2 4 7 2" xfId="14204"/>
    <cellStyle name="20% - Accent6 2 4 7 2 2" xfId="14205"/>
    <cellStyle name="20% - Accent6 2 4 7 3" xfId="14206"/>
    <cellStyle name="20% - Accent6 2 4 7 3 2" xfId="14207"/>
    <cellStyle name="20% - Accent6 2 4 7 4" xfId="14208"/>
    <cellStyle name="20% - Accent6 2 4 7 5" xfId="14209"/>
    <cellStyle name="20% - Accent6 2 4 7 6" xfId="14210"/>
    <cellStyle name="20% - Accent6 2 4 7 7" xfId="14211"/>
    <cellStyle name="20% - Accent6 2 4 8" xfId="14212"/>
    <cellStyle name="20% - Accent6 2 4 8 2" xfId="14213"/>
    <cellStyle name="20% - Accent6 2 4 9" xfId="14214"/>
    <cellStyle name="20% - Accent6 2 4 9 2" xfId="14215"/>
    <cellStyle name="20% - Accent6 2 5" xfId="14216"/>
    <cellStyle name="20% - Accent6 2 5 10" xfId="14217"/>
    <cellStyle name="20% - Accent6 2 5 11" xfId="14218"/>
    <cellStyle name="20% - Accent6 2 5 12" xfId="14219"/>
    <cellStyle name="20% - Accent6 2 5 13" xfId="14220"/>
    <cellStyle name="20% - Accent6 2 5 2" xfId="14221"/>
    <cellStyle name="20% - Accent6 2 5 2 10" xfId="14222"/>
    <cellStyle name="20% - Accent6 2 5 2 11" xfId="14223"/>
    <cellStyle name="20% - Accent6 2 5 2 2" xfId="14224"/>
    <cellStyle name="20% - Accent6 2 5 2 2 10" xfId="14225"/>
    <cellStyle name="20% - Accent6 2 5 2 2 2" xfId="14226"/>
    <cellStyle name="20% - Accent6 2 5 2 2 2 2" xfId="14227"/>
    <cellStyle name="20% - Accent6 2 5 2 2 2 2 2" xfId="14228"/>
    <cellStyle name="20% - Accent6 2 5 2 2 2 3" xfId="14229"/>
    <cellStyle name="20% - Accent6 2 5 2 2 2 3 2" xfId="14230"/>
    <cellStyle name="20% - Accent6 2 5 2 2 2 4" xfId="14231"/>
    <cellStyle name="20% - Accent6 2 5 2 2 2 5" xfId="14232"/>
    <cellStyle name="20% - Accent6 2 5 2 2 2 6" xfId="14233"/>
    <cellStyle name="20% - Accent6 2 5 2 2 2 7" xfId="14234"/>
    <cellStyle name="20% - Accent6 2 5 2 2 3" xfId="14235"/>
    <cellStyle name="20% - Accent6 2 5 2 2 3 2" xfId="14236"/>
    <cellStyle name="20% - Accent6 2 5 2 2 3 2 2" xfId="14237"/>
    <cellStyle name="20% - Accent6 2 5 2 2 3 3" xfId="14238"/>
    <cellStyle name="20% - Accent6 2 5 2 2 3 3 2" xfId="14239"/>
    <cellStyle name="20% - Accent6 2 5 2 2 3 4" xfId="14240"/>
    <cellStyle name="20% - Accent6 2 5 2 2 3 5" xfId="14241"/>
    <cellStyle name="20% - Accent6 2 5 2 2 3 6" xfId="14242"/>
    <cellStyle name="20% - Accent6 2 5 2 2 3 7" xfId="14243"/>
    <cellStyle name="20% - Accent6 2 5 2 2 4" xfId="14244"/>
    <cellStyle name="20% - Accent6 2 5 2 2 4 2" xfId="14245"/>
    <cellStyle name="20% - Accent6 2 5 2 2 4 2 2" xfId="14246"/>
    <cellStyle name="20% - Accent6 2 5 2 2 4 3" xfId="14247"/>
    <cellStyle name="20% - Accent6 2 5 2 2 4 3 2" xfId="14248"/>
    <cellStyle name="20% - Accent6 2 5 2 2 4 4" xfId="14249"/>
    <cellStyle name="20% - Accent6 2 5 2 2 4 5" xfId="14250"/>
    <cellStyle name="20% - Accent6 2 5 2 2 4 6" xfId="14251"/>
    <cellStyle name="20% - Accent6 2 5 2 2 4 7" xfId="14252"/>
    <cellStyle name="20% - Accent6 2 5 2 2 5" xfId="14253"/>
    <cellStyle name="20% - Accent6 2 5 2 2 5 2" xfId="14254"/>
    <cellStyle name="20% - Accent6 2 5 2 2 6" xfId="14255"/>
    <cellStyle name="20% - Accent6 2 5 2 2 6 2" xfId="14256"/>
    <cellStyle name="20% - Accent6 2 5 2 2 7" xfId="14257"/>
    <cellStyle name="20% - Accent6 2 5 2 2 8" xfId="14258"/>
    <cellStyle name="20% - Accent6 2 5 2 2 9" xfId="14259"/>
    <cellStyle name="20% - Accent6 2 5 2 3" xfId="14260"/>
    <cellStyle name="20% - Accent6 2 5 2 3 2" xfId="14261"/>
    <cellStyle name="20% - Accent6 2 5 2 3 2 2" xfId="14262"/>
    <cellStyle name="20% - Accent6 2 5 2 3 3" xfId="14263"/>
    <cellStyle name="20% - Accent6 2 5 2 3 3 2" xfId="14264"/>
    <cellStyle name="20% - Accent6 2 5 2 3 4" xfId="14265"/>
    <cellStyle name="20% - Accent6 2 5 2 3 5" xfId="14266"/>
    <cellStyle name="20% - Accent6 2 5 2 3 6" xfId="14267"/>
    <cellStyle name="20% - Accent6 2 5 2 3 7" xfId="14268"/>
    <cellStyle name="20% - Accent6 2 5 2 4" xfId="14269"/>
    <cellStyle name="20% - Accent6 2 5 2 4 2" xfId="14270"/>
    <cellStyle name="20% - Accent6 2 5 2 4 2 2" xfId="14271"/>
    <cellStyle name="20% - Accent6 2 5 2 4 3" xfId="14272"/>
    <cellStyle name="20% - Accent6 2 5 2 4 3 2" xfId="14273"/>
    <cellStyle name="20% - Accent6 2 5 2 4 4" xfId="14274"/>
    <cellStyle name="20% - Accent6 2 5 2 4 5" xfId="14275"/>
    <cellStyle name="20% - Accent6 2 5 2 4 6" xfId="14276"/>
    <cellStyle name="20% - Accent6 2 5 2 4 7" xfId="14277"/>
    <cellStyle name="20% - Accent6 2 5 2 5" xfId="14278"/>
    <cellStyle name="20% - Accent6 2 5 2 5 2" xfId="14279"/>
    <cellStyle name="20% - Accent6 2 5 2 5 2 2" xfId="14280"/>
    <cellStyle name="20% - Accent6 2 5 2 5 3" xfId="14281"/>
    <cellStyle name="20% - Accent6 2 5 2 5 3 2" xfId="14282"/>
    <cellStyle name="20% - Accent6 2 5 2 5 4" xfId="14283"/>
    <cellStyle name="20% - Accent6 2 5 2 5 5" xfId="14284"/>
    <cellStyle name="20% - Accent6 2 5 2 5 6" xfId="14285"/>
    <cellStyle name="20% - Accent6 2 5 2 5 7" xfId="14286"/>
    <cellStyle name="20% - Accent6 2 5 2 6" xfId="14287"/>
    <cellStyle name="20% - Accent6 2 5 2 6 2" xfId="14288"/>
    <cellStyle name="20% - Accent6 2 5 2 7" xfId="14289"/>
    <cellStyle name="20% - Accent6 2 5 2 7 2" xfId="14290"/>
    <cellStyle name="20% - Accent6 2 5 2 8" xfId="14291"/>
    <cellStyle name="20% - Accent6 2 5 2 9" xfId="14292"/>
    <cellStyle name="20% - Accent6 2 5 3" xfId="14293"/>
    <cellStyle name="20% - Accent6 2 5 3 10" xfId="14294"/>
    <cellStyle name="20% - Accent6 2 5 3 11" xfId="14295"/>
    <cellStyle name="20% - Accent6 2 5 3 2" xfId="14296"/>
    <cellStyle name="20% - Accent6 2 5 3 2 10" xfId="14297"/>
    <cellStyle name="20% - Accent6 2 5 3 2 2" xfId="14298"/>
    <cellStyle name="20% - Accent6 2 5 3 2 2 2" xfId="14299"/>
    <cellStyle name="20% - Accent6 2 5 3 2 2 2 2" xfId="14300"/>
    <cellStyle name="20% - Accent6 2 5 3 2 2 3" xfId="14301"/>
    <cellStyle name="20% - Accent6 2 5 3 2 2 3 2" xfId="14302"/>
    <cellStyle name="20% - Accent6 2 5 3 2 2 4" xfId="14303"/>
    <cellStyle name="20% - Accent6 2 5 3 2 2 5" xfId="14304"/>
    <cellStyle name="20% - Accent6 2 5 3 2 2 6" xfId="14305"/>
    <cellStyle name="20% - Accent6 2 5 3 2 2 7" xfId="14306"/>
    <cellStyle name="20% - Accent6 2 5 3 2 3" xfId="14307"/>
    <cellStyle name="20% - Accent6 2 5 3 2 3 2" xfId="14308"/>
    <cellStyle name="20% - Accent6 2 5 3 2 3 2 2" xfId="14309"/>
    <cellStyle name="20% - Accent6 2 5 3 2 3 3" xfId="14310"/>
    <cellStyle name="20% - Accent6 2 5 3 2 3 3 2" xfId="14311"/>
    <cellStyle name="20% - Accent6 2 5 3 2 3 4" xfId="14312"/>
    <cellStyle name="20% - Accent6 2 5 3 2 3 5" xfId="14313"/>
    <cellStyle name="20% - Accent6 2 5 3 2 3 6" xfId="14314"/>
    <cellStyle name="20% - Accent6 2 5 3 2 3 7" xfId="14315"/>
    <cellStyle name="20% - Accent6 2 5 3 2 4" xfId="14316"/>
    <cellStyle name="20% - Accent6 2 5 3 2 4 2" xfId="14317"/>
    <cellStyle name="20% - Accent6 2 5 3 2 4 2 2" xfId="14318"/>
    <cellStyle name="20% - Accent6 2 5 3 2 4 3" xfId="14319"/>
    <cellStyle name="20% - Accent6 2 5 3 2 4 3 2" xfId="14320"/>
    <cellStyle name="20% - Accent6 2 5 3 2 4 4" xfId="14321"/>
    <cellStyle name="20% - Accent6 2 5 3 2 4 5" xfId="14322"/>
    <cellStyle name="20% - Accent6 2 5 3 2 4 6" xfId="14323"/>
    <cellStyle name="20% - Accent6 2 5 3 2 4 7" xfId="14324"/>
    <cellStyle name="20% - Accent6 2 5 3 2 5" xfId="14325"/>
    <cellStyle name="20% - Accent6 2 5 3 2 5 2" xfId="14326"/>
    <cellStyle name="20% - Accent6 2 5 3 2 6" xfId="14327"/>
    <cellStyle name="20% - Accent6 2 5 3 2 6 2" xfId="14328"/>
    <cellStyle name="20% - Accent6 2 5 3 2 7" xfId="14329"/>
    <cellStyle name="20% - Accent6 2 5 3 2 8" xfId="14330"/>
    <cellStyle name="20% - Accent6 2 5 3 2 9" xfId="14331"/>
    <cellStyle name="20% - Accent6 2 5 3 3" xfId="14332"/>
    <cellStyle name="20% - Accent6 2 5 3 3 2" xfId="14333"/>
    <cellStyle name="20% - Accent6 2 5 3 3 2 2" xfId="14334"/>
    <cellStyle name="20% - Accent6 2 5 3 3 3" xfId="14335"/>
    <cellStyle name="20% - Accent6 2 5 3 3 3 2" xfId="14336"/>
    <cellStyle name="20% - Accent6 2 5 3 3 4" xfId="14337"/>
    <cellStyle name="20% - Accent6 2 5 3 3 5" xfId="14338"/>
    <cellStyle name="20% - Accent6 2 5 3 3 6" xfId="14339"/>
    <cellStyle name="20% - Accent6 2 5 3 3 7" xfId="14340"/>
    <cellStyle name="20% - Accent6 2 5 3 4" xfId="14341"/>
    <cellStyle name="20% - Accent6 2 5 3 4 2" xfId="14342"/>
    <cellStyle name="20% - Accent6 2 5 3 4 2 2" xfId="14343"/>
    <cellStyle name="20% - Accent6 2 5 3 4 3" xfId="14344"/>
    <cellStyle name="20% - Accent6 2 5 3 4 3 2" xfId="14345"/>
    <cellStyle name="20% - Accent6 2 5 3 4 4" xfId="14346"/>
    <cellStyle name="20% - Accent6 2 5 3 4 5" xfId="14347"/>
    <cellStyle name="20% - Accent6 2 5 3 4 6" xfId="14348"/>
    <cellStyle name="20% - Accent6 2 5 3 4 7" xfId="14349"/>
    <cellStyle name="20% - Accent6 2 5 3 5" xfId="14350"/>
    <cellStyle name="20% - Accent6 2 5 3 5 2" xfId="14351"/>
    <cellStyle name="20% - Accent6 2 5 3 5 2 2" xfId="14352"/>
    <cellStyle name="20% - Accent6 2 5 3 5 3" xfId="14353"/>
    <cellStyle name="20% - Accent6 2 5 3 5 3 2" xfId="14354"/>
    <cellStyle name="20% - Accent6 2 5 3 5 4" xfId="14355"/>
    <cellStyle name="20% - Accent6 2 5 3 5 5" xfId="14356"/>
    <cellStyle name="20% - Accent6 2 5 3 5 6" xfId="14357"/>
    <cellStyle name="20% - Accent6 2 5 3 5 7" xfId="14358"/>
    <cellStyle name="20% - Accent6 2 5 3 6" xfId="14359"/>
    <cellStyle name="20% - Accent6 2 5 3 6 2" xfId="14360"/>
    <cellStyle name="20% - Accent6 2 5 3 7" xfId="14361"/>
    <cellStyle name="20% - Accent6 2 5 3 7 2" xfId="14362"/>
    <cellStyle name="20% - Accent6 2 5 3 8" xfId="14363"/>
    <cellStyle name="20% - Accent6 2 5 3 9" xfId="14364"/>
    <cellStyle name="20% - Accent6 2 5 4" xfId="14365"/>
    <cellStyle name="20% - Accent6 2 5 4 10" xfId="14366"/>
    <cellStyle name="20% - Accent6 2 5 4 2" xfId="14367"/>
    <cellStyle name="20% - Accent6 2 5 4 2 2" xfId="14368"/>
    <cellStyle name="20% - Accent6 2 5 4 2 2 2" xfId="14369"/>
    <cellStyle name="20% - Accent6 2 5 4 2 3" xfId="14370"/>
    <cellStyle name="20% - Accent6 2 5 4 2 3 2" xfId="14371"/>
    <cellStyle name="20% - Accent6 2 5 4 2 4" xfId="14372"/>
    <cellStyle name="20% - Accent6 2 5 4 2 5" xfId="14373"/>
    <cellStyle name="20% - Accent6 2 5 4 2 6" xfId="14374"/>
    <cellStyle name="20% - Accent6 2 5 4 2 7" xfId="14375"/>
    <cellStyle name="20% - Accent6 2 5 4 3" xfId="14376"/>
    <cellStyle name="20% - Accent6 2 5 4 3 2" xfId="14377"/>
    <cellStyle name="20% - Accent6 2 5 4 3 2 2" xfId="14378"/>
    <cellStyle name="20% - Accent6 2 5 4 3 3" xfId="14379"/>
    <cellStyle name="20% - Accent6 2 5 4 3 3 2" xfId="14380"/>
    <cellStyle name="20% - Accent6 2 5 4 3 4" xfId="14381"/>
    <cellStyle name="20% - Accent6 2 5 4 3 5" xfId="14382"/>
    <cellStyle name="20% - Accent6 2 5 4 3 6" xfId="14383"/>
    <cellStyle name="20% - Accent6 2 5 4 3 7" xfId="14384"/>
    <cellStyle name="20% - Accent6 2 5 4 4" xfId="14385"/>
    <cellStyle name="20% - Accent6 2 5 4 4 2" xfId="14386"/>
    <cellStyle name="20% - Accent6 2 5 4 4 2 2" xfId="14387"/>
    <cellStyle name="20% - Accent6 2 5 4 4 3" xfId="14388"/>
    <cellStyle name="20% - Accent6 2 5 4 4 3 2" xfId="14389"/>
    <cellStyle name="20% - Accent6 2 5 4 4 4" xfId="14390"/>
    <cellStyle name="20% - Accent6 2 5 4 4 5" xfId="14391"/>
    <cellStyle name="20% - Accent6 2 5 4 4 6" xfId="14392"/>
    <cellStyle name="20% - Accent6 2 5 4 4 7" xfId="14393"/>
    <cellStyle name="20% - Accent6 2 5 4 5" xfId="14394"/>
    <cellStyle name="20% - Accent6 2 5 4 5 2" xfId="14395"/>
    <cellStyle name="20% - Accent6 2 5 4 6" xfId="14396"/>
    <cellStyle name="20% - Accent6 2 5 4 6 2" xfId="14397"/>
    <cellStyle name="20% - Accent6 2 5 4 7" xfId="14398"/>
    <cellStyle name="20% - Accent6 2 5 4 8" xfId="14399"/>
    <cellStyle name="20% - Accent6 2 5 4 9" xfId="14400"/>
    <cellStyle name="20% - Accent6 2 5 5" xfId="14401"/>
    <cellStyle name="20% - Accent6 2 5 5 2" xfId="14402"/>
    <cellStyle name="20% - Accent6 2 5 5 2 2" xfId="14403"/>
    <cellStyle name="20% - Accent6 2 5 5 3" xfId="14404"/>
    <cellStyle name="20% - Accent6 2 5 5 3 2" xfId="14405"/>
    <cellStyle name="20% - Accent6 2 5 5 4" xfId="14406"/>
    <cellStyle name="20% - Accent6 2 5 5 5" xfId="14407"/>
    <cellStyle name="20% - Accent6 2 5 5 6" xfId="14408"/>
    <cellStyle name="20% - Accent6 2 5 5 7" xfId="14409"/>
    <cellStyle name="20% - Accent6 2 5 6" xfId="14410"/>
    <cellStyle name="20% - Accent6 2 5 6 2" xfId="14411"/>
    <cellStyle name="20% - Accent6 2 5 6 2 2" xfId="14412"/>
    <cellStyle name="20% - Accent6 2 5 6 3" xfId="14413"/>
    <cellStyle name="20% - Accent6 2 5 6 3 2" xfId="14414"/>
    <cellStyle name="20% - Accent6 2 5 6 4" xfId="14415"/>
    <cellStyle name="20% - Accent6 2 5 6 5" xfId="14416"/>
    <cellStyle name="20% - Accent6 2 5 6 6" xfId="14417"/>
    <cellStyle name="20% - Accent6 2 5 6 7" xfId="14418"/>
    <cellStyle name="20% - Accent6 2 5 7" xfId="14419"/>
    <cellStyle name="20% - Accent6 2 5 7 2" xfId="14420"/>
    <cellStyle name="20% - Accent6 2 5 7 2 2" xfId="14421"/>
    <cellStyle name="20% - Accent6 2 5 7 3" xfId="14422"/>
    <cellStyle name="20% - Accent6 2 5 7 3 2" xfId="14423"/>
    <cellStyle name="20% - Accent6 2 5 7 4" xfId="14424"/>
    <cellStyle name="20% - Accent6 2 5 7 5" xfId="14425"/>
    <cellStyle name="20% - Accent6 2 5 7 6" xfId="14426"/>
    <cellStyle name="20% - Accent6 2 5 7 7" xfId="14427"/>
    <cellStyle name="20% - Accent6 2 5 8" xfId="14428"/>
    <cellStyle name="20% - Accent6 2 5 8 2" xfId="14429"/>
    <cellStyle name="20% - Accent6 2 5 9" xfId="14430"/>
    <cellStyle name="20% - Accent6 2 5 9 2" xfId="14431"/>
    <cellStyle name="20% - Accent6 2 6" xfId="14432"/>
    <cellStyle name="20% - Accent6 2 6 10" xfId="14433"/>
    <cellStyle name="20% - Accent6 2 6 11" xfId="14434"/>
    <cellStyle name="20% - Accent6 2 6 12" xfId="14435"/>
    <cellStyle name="20% - Accent6 2 6 13" xfId="14436"/>
    <cellStyle name="20% - Accent6 2 6 2" xfId="14437"/>
    <cellStyle name="20% - Accent6 2 6 2 10" xfId="14438"/>
    <cellStyle name="20% - Accent6 2 6 2 11" xfId="14439"/>
    <cellStyle name="20% - Accent6 2 6 2 2" xfId="14440"/>
    <cellStyle name="20% - Accent6 2 6 2 2 10" xfId="14441"/>
    <cellStyle name="20% - Accent6 2 6 2 2 2" xfId="14442"/>
    <cellStyle name="20% - Accent6 2 6 2 2 2 2" xfId="14443"/>
    <cellStyle name="20% - Accent6 2 6 2 2 2 2 2" xfId="14444"/>
    <cellStyle name="20% - Accent6 2 6 2 2 2 3" xfId="14445"/>
    <cellStyle name="20% - Accent6 2 6 2 2 2 3 2" xfId="14446"/>
    <cellStyle name="20% - Accent6 2 6 2 2 2 4" xfId="14447"/>
    <cellStyle name="20% - Accent6 2 6 2 2 2 5" xfId="14448"/>
    <cellStyle name="20% - Accent6 2 6 2 2 2 6" xfId="14449"/>
    <cellStyle name="20% - Accent6 2 6 2 2 2 7" xfId="14450"/>
    <cellStyle name="20% - Accent6 2 6 2 2 3" xfId="14451"/>
    <cellStyle name="20% - Accent6 2 6 2 2 3 2" xfId="14452"/>
    <cellStyle name="20% - Accent6 2 6 2 2 3 2 2" xfId="14453"/>
    <cellStyle name="20% - Accent6 2 6 2 2 3 3" xfId="14454"/>
    <cellStyle name="20% - Accent6 2 6 2 2 3 3 2" xfId="14455"/>
    <cellStyle name="20% - Accent6 2 6 2 2 3 4" xfId="14456"/>
    <cellStyle name="20% - Accent6 2 6 2 2 3 5" xfId="14457"/>
    <cellStyle name="20% - Accent6 2 6 2 2 3 6" xfId="14458"/>
    <cellStyle name="20% - Accent6 2 6 2 2 3 7" xfId="14459"/>
    <cellStyle name="20% - Accent6 2 6 2 2 4" xfId="14460"/>
    <cellStyle name="20% - Accent6 2 6 2 2 4 2" xfId="14461"/>
    <cellStyle name="20% - Accent6 2 6 2 2 4 2 2" xfId="14462"/>
    <cellStyle name="20% - Accent6 2 6 2 2 4 3" xfId="14463"/>
    <cellStyle name="20% - Accent6 2 6 2 2 4 3 2" xfId="14464"/>
    <cellStyle name="20% - Accent6 2 6 2 2 4 4" xfId="14465"/>
    <cellStyle name="20% - Accent6 2 6 2 2 4 5" xfId="14466"/>
    <cellStyle name="20% - Accent6 2 6 2 2 4 6" xfId="14467"/>
    <cellStyle name="20% - Accent6 2 6 2 2 4 7" xfId="14468"/>
    <cellStyle name="20% - Accent6 2 6 2 2 5" xfId="14469"/>
    <cellStyle name="20% - Accent6 2 6 2 2 5 2" xfId="14470"/>
    <cellStyle name="20% - Accent6 2 6 2 2 6" xfId="14471"/>
    <cellStyle name="20% - Accent6 2 6 2 2 6 2" xfId="14472"/>
    <cellStyle name="20% - Accent6 2 6 2 2 7" xfId="14473"/>
    <cellStyle name="20% - Accent6 2 6 2 2 8" xfId="14474"/>
    <cellStyle name="20% - Accent6 2 6 2 2 9" xfId="14475"/>
    <cellStyle name="20% - Accent6 2 6 2 3" xfId="14476"/>
    <cellStyle name="20% - Accent6 2 6 2 3 2" xfId="14477"/>
    <cellStyle name="20% - Accent6 2 6 2 3 2 2" xfId="14478"/>
    <cellStyle name="20% - Accent6 2 6 2 3 3" xfId="14479"/>
    <cellStyle name="20% - Accent6 2 6 2 3 3 2" xfId="14480"/>
    <cellStyle name="20% - Accent6 2 6 2 3 4" xfId="14481"/>
    <cellStyle name="20% - Accent6 2 6 2 3 5" xfId="14482"/>
    <cellStyle name="20% - Accent6 2 6 2 3 6" xfId="14483"/>
    <cellStyle name="20% - Accent6 2 6 2 3 7" xfId="14484"/>
    <cellStyle name="20% - Accent6 2 6 2 4" xfId="14485"/>
    <cellStyle name="20% - Accent6 2 6 2 4 2" xfId="14486"/>
    <cellStyle name="20% - Accent6 2 6 2 4 2 2" xfId="14487"/>
    <cellStyle name="20% - Accent6 2 6 2 4 3" xfId="14488"/>
    <cellStyle name="20% - Accent6 2 6 2 4 3 2" xfId="14489"/>
    <cellStyle name="20% - Accent6 2 6 2 4 4" xfId="14490"/>
    <cellStyle name="20% - Accent6 2 6 2 4 5" xfId="14491"/>
    <cellStyle name="20% - Accent6 2 6 2 4 6" xfId="14492"/>
    <cellStyle name="20% - Accent6 2 6 2 4 7" xfId="14493"/>
    <cellStyle name="20% - Accent6 2 6 2 5" xfId="14494"/>
    <cellStyle name="20% - Accent6 2 6 2 5 2" xfId="14495"/>
    <cellStyle name="20% - Accent6 2 6 2 5 2 2" xfId="14496"/>
    <cellStyle name="20% - Accent6 2 6 2 5 3" xfId="14497"/>
    <cellStyle name="20% - Accent6 2 6 2 5 3 2" xfId="14498"/>
    <cellStyle name="20% - Accent6 2 6 2 5 4" xfId="14499"/>
    <cellStyle name="20% - Accent6 2 6 2 5 5" xfId="14500"/>
    <cellStyle name="20% - Accent6 2 6 2 5 6" xfId="14501"/>
    <cellStyle name="20% - Accent6 2 6 2 5 7" xfId="14502"/>
    <cellStyle name="20% - Accent6 2 6 2 6" xfId="14503"/>
    <cellStyle name="20% - Accent6 2 6 2 6 2" xfId="14504"/>
    <cellStyle name="20% - Accent6 2 6 2 7" xfId="14505"/>
    <cellStyle name="20% - Accent6 2 6 2 7 2" xfId="14506"/>
    <cellStyle name="20% - Accent6 2 6 2 8" xfId="14507"/>
    <cellStyle name="20% - Accent6 2 6 2 9" xfId="14508"/>
    <cellStyle name="20% - Accent6 2 6 3" xfId="14509"/>
    <cellStyle name="20% - Accent6 2 6 3 10" xfId="14510"/>
    <cellStyle name="20% - Accent6 2 6 3 11" xfId="14511"/>
    <cellStyle name="20% - Accent6 2 6 3 2" xfId="14512"/>
    <cellStyle name="20% - Accent6 2 6 3 2 10" xfId="14513"/>
    <cellStyle name="20% - Accent6 2 6 3 2 2" xfId="14514"/>
    <cellStyle name="20% - Accent6 2 6 3 2 2 2" xfId="14515"/>
    <cellStyle name="20% - Accent6 2 6 3 2 2 2 2" xfId="14516"/>
    <cellStyle name="20% - Accent6 2 6 3 2 2 3" xfId="14517"/>
    <cellStyle name="20% - Accent6 2 6 3 2 2 3 2" xfId="14518"/>
    <cellStyle name="20% - Accent6 2 6 3 2 2 4" xfId="14519"/>
    <cellStyle name="20% - Accent6 2 6 3 2 2 5" xfId="14520"/>
    <cellStyle name="20% - Accent6 2 6 3 2 2 6" xfId="14521"/>
    <cellStyle name="20% - Accent6 2 6 3 2 2 7" xfId="14522"/>
    <cellStyle name="20% - Accent6 2 6 3 2 3" xfId="14523"/>
    <cellStyle name="20% - Accent6 2 6 3 2 3 2" xfId="14524"/>
    <cellStyle name="20% - Accent6 2 6 3 2 3 2 2" xfId="14525"/>
    <cellStyle name="20% - Accent6 2 6 3 2 3 3" xfId="14526"/>
    <cellStyle name="20% - Accent6 2 6 3 2 3 3 2" xfId="14527"/>
    <cellStyle name="20% - Accent6 2 6 3 2 3 4" xfId="14528"/>
    <cellStyle name="20% - Accent6 2 6 3 2 3 5" xfId="14529"/>
    <cellStyle name="20% - Accent6 2 6 3 2 3 6" xfId="14530"/>
    <cellStyle name="20% - Accent6 2 6 3 2 3 7" xfId="14531"/>
    <cellStyle name="20% - Accent6 2 6 3 2 4" xfId="14532"/>
    <cellStyle name="20% - Accent6 2 6 3 2 4 2" xfId="14533"/>
    <cellStyle name="20% - Accent6 2 6 3 2 4 2 2" xfId="14534"/>
    <cellStyle name="20% - Accent6 2 6 3 2 4 3" xfId="14535"/>
    <cellStyle name="20% - Accent6 2 6 3 2 4 3 2" xfId="14536"/>
    <cellStyle name="20% - Accent6 2 6 3 2 4 4" xfId="14537"/>
    <cellStyle name="20% - Accent6 2 6 3 2 4 5" xfId="14538"/>
    <cellStyle name="20% - Accent6 2 6 3 2 4 6" xfId="14539"/>
    <cellStyle name="20% - Accent6 2 6 3 2 4 7" xfId="14540"/>
    <cellStyle name="20% - Accent6 2 6 3 2 5" xfId="14541"/>
    <cellStyle name="20% - Accent6 2 6 3 2 5 2" xfId="14542"/>
    <cellStyle name="20% - Accent6 2 6 3 2 6" xfId="14543"/>
    <cellStyle name="20% - Accent6 2 6 3 2 6 2" xfId="14544"/>
    <cellStyle name="20% - Accent6 2 6 3 2 7" xfId="14545"/>
    <cellStyle name="20% - Accent6 2 6 3 2 8" xfId="14546"/>
    <cellStyle name="20% - Accent6 2 6 3 2 9" xfId="14547"/>
    <cellStyle name="20% - Accent6 2 6 3 3" xfId="14548"/>
    <cellStyle name="20% - Accent6 2 6 3 3 2" xfId="14549"/>
    <cellStyle name="20% - Accent6 2 6 3 3 2 2" xfId="14550"/>
    <cellStyle name="20% - Accent6 2 6 3 3 3" xfId="14551"/>
    <cellStyle name="20% - Accent6 2 6 3 3 3 2" xfId="14552"/>
    <cellStyle name="20% - Accent6 2 6 3 3 4" xfId="14553"/>
    <cellStyle name="20% - Accent6 2 6 3 3 5" xfId="14554"/>
    <cellStyle name="20% - Accent6 2 6 3 3 6" xfId="14555"/>
    <cellStyle name="20% - Accent6 2 6 3 3 7" xfId="14556"/>
    <cellStyle name="20% - Accent6 2 6 3 4" xfId="14557"/>
    <cellStyle name="20% - Accent6 2 6 3 4 2" xfId="14558"/>
    <cellStyle name="20% - Accent6 2 6 3 4 2 2" xfId="14559"/>
    <cellStyle name="20% - Accent6 2 6 3 4 3" xfId="14560"/>
    <cellStyle name="20% - Accent6 2 6 3 4 3 2" xfId="14561"/>
    <cellStyle name="20% - Accent6 2 6 3 4 4" xfId="14562"/>
    <cellStyle name="20% - Accent6 2 6 3 4 5" xfId="14563"/>
    <cellStyle name="20% - Accent6 2 6 3 4 6" xfId="14564"/>
    <cellStyle name="20% - Accent6 2 6 3 4 7" xfId="14565"/>
    <cellStyle name="20% - Accent6 2 6 3 5" xfId="14566"/>
    <cellStyle name="20% - Accent6 2 6 3 5 2" xfId="14567"/>
    <cellStyle name="20% - Accent6 2 6 3 5 2 2" xfId="14568"/>
    <cellStyle name="20% - Accent6 2 6 3 5 3" xfId="14569"/>
    <cellStyle name="20% - Accent6 2 6 3 5 3 2" xfId="14570"/>
    <cellStyle name="20% - Accent6 2 6 3 5 4" xfId="14571"/>
    <cellStyle name="20% - Accent6 2 6 3 5 5" xfId="14572"/>
    <cellStyle name="20% - Accent6 2 6 3 5 6" xfId="14573"/>
    <cellStyle name="20% - Accent6 2 6 3 5 7" xfId="14574"/>
    <cellStyle name="20% - Accent6 2 6 3 6" xfId="14575"/>
    <cellStyle name="20% - Accent6 2 6 3 6 2" xfId="14576"/>
    <cellStyle name="20% - Accent6 2 6 3 7" xfId="14577"/>
    <cellStyle name="20% - Accent6 2 6 3 7 2" xfId="14578"/>
    <cellStyle name="20% - Accent6 2 6 3 8" xfId="14579"/>
    <cellStyle name="20% - Accent6 2 6 3 9" xfId="14580"/>
    <cellStyle name="20% - Accent6 2 6 4" xfId="14581"/>
    <cellStyle name="20% - Accent6 2 6 4 10" xfId="14582"/>
    <cellStyle name="20% - Accent6 2 6 4 2" xfId="14583"/>
    <cellStyle name="20% - Accent6 2 6 4 2 2" xfId="14584"/>
    <cellStyle name="20% - Accent6 2 6 4 2 2 2" xfId="14585"/>
    <cellStyle name="20% - Accent6 2 6 4 2 3" xfId="14586"/>
    <cellStyle name="20% - Accent6 2 6 4 2 3 2" xfId="14587"/>
    <cellStyle name="20% - Accent6 2 6 4 2 4" xfId="14588"/>
    <cellStyle name="20% - Accent6 2 6 4 2 5" xfId="14589"/>
    <cellStyle name="20% - Accent6 2 6 4 2 6" xfId="14590"/>
    <cellStyle name="20% - Accent6 2 6 4 2 7" xfId="14591"/>
    <cellStyle name="20% - Accent6 2 6 4 3" xfId="14592"/>
    <cellStyle name="20% - Accent6 2 6 4 3 2" xfId="14593"/>
    <cellStyle name="20% - Accent6 2 6 4 3 2 2" xfId="14594"/>
    <cellStyle name="20% - Accent6 2 6 4 3 3" xfId="14595"/>
    <cellStyle name="20% - Accent6 2 6 4 3 3 2" xfId="14596"/>
    <cellStyle name="20% - Accent6 2 6 4 3 4" xfId="14597"/>
    <cellStyle name="20% - Accent6 2 6 4 3 5" xfId="14598"/>
    <cellStyle name="20% - Accent6 2 6 4 3 6" xfId="14599"/>
    <cellStyle name="20% - Accent6 2 6 4 3 7" xfId="14600"/>
    <cellStyle name="20% - Accent6 2 6 4 4" xfId="14601"/>
    <cellStyle name="20% - Accent6 2 6 4 4 2" xfId="14602"/>
    <cellStyle name="20% - Accent6 2 6 4 4 2 2" xfId="14603"/>
    <cellStyle name="20% - Accent6 2 6 4 4 3" xfId="14604"/>
    <cellStyle name="20% - Accent6 2 6 4 4 3 2" xfId="14605"/>
    <cellStyle name="20% - Accent6 2 6 4 4 4" xfId="14606"/>
    <cellStyle name="20% - Accent6 2 6 4 4 5" xfId="14607"/>
    <cellStyle name="20% - Accent6 2 6 4 4 6" xfId="14608"/>
    <cellStyle name="20% - Accent6 2 6 4 4 7" xfId="14609"/>
    <cellStyle name="20% - Accent6 2 6 4 5" xfId="14610"/>
    <cellStyle name="20% - Accent6 2 6 4 5 2" xfId="14611"/>
    <cellStyle name="20% - Accent6 2 6 4 6" xfId="14612"/>
    <cellStyle name="20% - Accent6 2 6 4 6 2" xfId="14613"/>
    <cellStyle name="20% - Accent6 2 6 4 7" xfId="14614"/>
    <cellStyle name="20% - Accent6 2 6 4 8" xfId="14615"/>
    <cellStyle name="20% - Accent6 2 6 4 9" xfId="14616"/>
    <cellStyle name="20% - Accent6 2 6 5" xfId="14617"/>
    <cellStyle name="20% - Accent6 2 6 5 2" xfId="14618"/>
    <cellStyle name="20% - Accent6 2 6 5 2 2" xfId="14619"/>
    <cellStyle name="20% - Accent6 2 6 5 3" xfId="14620"/>
    <cellStyle name="20% - Accent6 2 6 5 3 2" xfId="14621"/>
    <cellStyle name="20% - Accent6 2 6 5 4" xfId="14622"/>
    <cellStyle name="20% - Accent6 2 6 5 5" xfId="14623"/>
    <cellStyle name="20% - Accent6 2 6 5 6" xfId="14624"/>
    <cellStyle name="20% - Accent6 2 6 5 7" xfId="14625"/>
    <cellStyle name="20% - Accent6 2 6 6" xfId="14626"/>
    <cellStyle name="20% - Accent6 2 6 6 2" xfId="14627"/>
    <cellStyle name="20% - Accent6 2 6 6 2 2" xfId="14628"/>
    <cellStyle name="20% - Accent6 2 6 6 3" xfId="14629"/>
    <cellStyle name="20% - Accent6 2 6 6 3 2" xfId="14630"/>
    <cellStyle name="20% - Accent6 2 6 6 4" xfId="14631"/>
    <cellStyle name="20% - Accent6 2 6 6 5" xfId="14632"/>
    <cellStyle name="20% - Accent6 2 6 6 6" xfId="14633"/>
    <cellStyle name="20% - Accent6 2 6 6 7" xfId="14634"/>
    <cellStyle name="20% - Accent6 2 6 7" xfId="14635"/>
    <cellStyle name="20% - Accent6 2 6 7 2" xfId="14636"/>
    <cellStyle name="20% - Accent6 2 6 7 2 2" xfId="14637"/>
    <cellStyle name="20% - Accent6 2 6 7 3" xfId="14638"/>
    <cellStyle name="20% - Accent6 2 6 7 3 2" xfId="14639"/>
    <cellStyle name="20% - Accent6 2 6 7 4" xfId="14640"/>
    <cellStyle name="20% - Accent6 2 6 7 5" xfId="14641"/>
    <cellStyle name="20% - Accent6 2 6 7 6" xfId="14642"/>
    <cellStyle name="20% - Accent6 2 6 7 7" xfId="14643"/>
    <cellStyle name="20% - Accent6 2 6 8" xfId="14644"/>
    <cellStyle name="20% - Accent6 2 6 8 2" xfId="14645"/>
    <cellStyle name="20% - Accent6 2 6 9" xfId="14646"/>
    <cellStyle name="20% - Accent6 2 6 9 2" xfId="14647"/>
    <cellStyle name="20% - Accent6 2 7" xfId="14648"/>
    <cellStyle name="20% - Accent6 2 7 10" xfId="14649"/>
    <cellStyle name="20% - Accent6 2 7 11" xfId="14650"/>
    <cellStyle name="20% - Accent6 2 7 2" xfId="14651"/>
    <cellStyle name="20% - Accent6 2 7 2 10" xfId="14652"/>
    <cellStyle name="20% - Accent6 2 7 2 2" xfId="14653"/>
    <cellStyle name="20% - Accent6 2 7 2 2 2" xfId="14654"/>
    <cellStyle name="20% - Accent6 2 7 2 2 2 2" xfId="14655"/>
    <cellStyle name="20% - Accent6 2 7 2 2 3" xfId="14656"/>
    <cellStyle name="20% - Accent6 2 7 2 2 3 2" xfId="14657"/>
    <cellStyle name="20% - Accent6 2 7 2 2 4" xfId="14658"/>
    <cellStyle name="20% - Accent6 2 7 2 2 5" xfId="14659"/>
    <cellStyle name="20% - Accent6 2 7 2 2 6" xfId="14660"/>
    <cellStyle name="20% - Accent6 2 7 2 2 7" xfId="14661"/>
    <cellStyle name="20% - Accent6 2 7 2 3" xfId="14662"/>
    <cellStyle name="20% - Accent6 2 7 2 3 2" xfId="14663"/>
    <cellStyle name="20% - Accent6 2 7 2 3 2 2" xfId="14664"/>
    <cellStyle name="20% - Accent6 2 7 2 3 3" xfId="14665"/>
    <cellStyle name="20% - Accent6 2 7 2 3 3 2" xfId="14666"/>
    <cellStyle name="20% - Accent6 2 7 2 3 4" xfId="14667"/>
    <cellStyle name="20% - Accent6 2 7 2 3 5" xfId="14668"/>
    <cellStyle name="20% - Accent6 2 7 2 3 6" xfId="14669"/>
    <cellStyle name="20% - Accent6 2 7 2 3 7" xfId="14670"/>
    <cellStyle name="20% - Accent6 2 7 2 4" xfId="14671"/>
    <cellStyle name="20% - Accent6 2 7 2 4 2" xfId="14672"/>
    <cellStyle name="20% - Accent6 2 7 2 4 2 2" xfId="14673"/>
    <cellStyle name="20% - Accent6 2 7 2 4 3" xfId="14674"/>
    <cellStyle name="20% - Accent6 2 7 2 4 3 2" xfId="14675"/>
    <cellStyle name="20% - Accent6 2 7 2 4 4" xfId="14676"/>
    <cellStyle name="20% - Accent6 2 7 2 4 5" xfId="14677"/>
    <cellStyle name="20% - Accent6 2 7 2 4 6" xfId="14678"/>
    <cellStyle name="20% - Accent6 2 7 2 4 7" xfId="14679"/>
    <cellStyle name="20% - Accent6 2 7 2 5" xfId="14680"/>
    <cellStyle name="20% - Accent6 2 7 2 5 2" xfId="14681"/>
    <cellStyle name="20% - Accent6 2 7 2 6" xfId="14682"/>
    <cellStyle name="20% - Accent6 2 7 2 6 2" xfId="14683"/>
    <cellStyle name="20% - Accent6 2 7 2 7" xfId="14684"/>
    <cellStyle name="20% - Accent6 2 7 2 8" xfId="14685"/>
    <cellStyle name="20% - Accent6 2 7 2 9" xfId="14686"/>
    <cellStyle name="20% - Accent6 2 7 3" xfId="14687"/>
    <cellStyle name="20% - Accent6 2 7 3 2" xfId="14688"/>
    <cellStyle name="20% - Accent6 2 7 3 2 2" xfId="14689"/>
    <cellStyle name="20% - Accent6 2 7 3 3" xfId="14690"/>
    <cellStyle name="20% - Accent6 2 7 3 3 2" xfId="14691"/>
    <cellStyle name="20% - Accent6 2 7 3 4" xfId="14692"/>
    <cellStyle name="20% - Accent6 2 7 3 5" xfId="14693"/>
    <cellStyle name="20% - Accent6 2 7 3 6" xfId="14694"/>
    <cellStyle name="20% - Accent6 2 7 3 7" xfId="14695"/>
    <cellStyle name="20% - Accent6 2 7 4" xfId="14696"/>
    <cellStyle name="20% - Accent6 2 7 4 2" xfId="14697"/>
    <cellStyle name="20% - Accent6 2 7 4 2 2" xfId="14698"/>
    <cellStyle name="20% - Accent6 2 7 4 3" xfId="14699"/>
    <cellStyle name="20% - Accent6 2 7 4 3 2" xfId="14700"/>
    <cellStyle name="20% - Accent6 2 7 4 4" xfId="14701"/>
    <cellStyle name="20% - Accent6 2 7 4 5" xfId="14702"/>
    <cellStyle name="20% - Accent6 2 7 4 6" xfId="14703"/>
    <cellStyle name="20% - Accent6 2 7 4 7" xfId="14704"/>
    <cellStyle name="20% - Accent6 2 7 5" xfId="14705"/>
    <cellStyle name="20% - Accent6 2 7 5 2" xfId="14706"/>
    <cellStyle name="20% - Accent6 2 7 5 2 2" xfId="14707"/>
    <cellStyle name="20% - Accent6 2 7 5 3" xfId="14708"/>
    <cellStyle name="20% - Accent6 2 7 5 3 2" xfId="14709"/>
    <cellStyle name="20% - Accent6 2 7 5 4" xfId="14710"/>
    <cellStyle name="20% - Accent6 2 7 5 5" xfId="14711"/>
    <cellStyle name="20% - Accent6 2 7 5 6" xfId="14712"/>
    <cellStyle name="20% - Accent6 2 7 5 7" xfId="14713"/>
    <cellStyle name="20% - Accent6 2 7 6" xfId="14714"/>
    <cellStyle name="20% - Accent6 2 7 6 2" xfId="14715"/>
    <cellStyle name="20% - Accent6 2 7 7" xfId="14716"/>
    <cellStyle name="20% - Accent6 2 7 7 2" xfId="14717"/>
    <cellStyle name="20% - Accent6 2 7 8" xfId="14718"/>
    <cellStyle name="20% - Accent6 2 7 9" xfId="14719"/>
    <cellStyle name="20% - Accent6 2 8" xfId="14720"/>
    <cellStyle name="20% - Accent6 2 8 10" xfId="14721"/>
    <cellStyle name="20% - Accent6 2 8 11" xfId="14722"/>
    <cellStyle name="20% - Accent6 2 8 2" xfId="14723"/>
    <cellStyle name="20% - Accent6 2 8 2 10" xfId="14724"/>
    <cellStyle name="20% - Accent6 2 8 2 2" xfId="14725"/>
    <cellStyle name="20% - Accent6 2 8 2 2 2" xfId="14726"/>
    <cellStyle name="20% - Accent6 2 8 2 2 2 2" xfId="14727"/>
    <cellStyle name="20% - Accent6 2 8 2 2 3" xfId="14728"/>
    <cellStyle name="20% - Accent6 2 8 2 2 3 2" xfId="14729"/>
    <cellStyle name="20% - Accent6 2 8 2 2 4" xfId="14730"/>
    <cellStyle name="20% - Accent6 2 8 2 2 5" xfId="14731"/>
    <cellStyle name="20% - Accent6 2 8 2 2 6" xfId="14732"/>
    <cellStyle name="20% - Accent6 2 8 2 2 7" xfId="14733"/>
    <cellStyle name="20% - Accent6 2 8 2 3" xfId="14734"/>
    <cellStyle name="20% - Accent6 2 8 2 3 2" xfId="14735"/>
    <cellStyle name="20% - Accent6 2 8 2 3 2 2" xfId="14736"/>
    <cellStyle name="20% - Accent6 2 8 2 3 3" xfId="14737"/>
    <cellStyle name="20% - Accent6 2 8 2 3 3 2" xfId="14738"/>
    <cellStyle name="20% - Accent6 2 8 2 3 4" xfId="14739"/>
    <cellStyle name="20% - Accent6 2 8 2 3 5" xfId="14740"/>
    <cellStyle name="20% - Accent6 2 8 2 3 6" xfId="14741"/>
    <cellStyle name="20% - Accent6 2 8 2 3 7" xfId="14742"/>
    <cellStyle name="20% - Accent6 2 8 2 4" xfId="14743"/>
    <cellStyle name="20% - Accent6 2 8 2 4 2" xfId="14744"/>
    <cellStyle name="20% - Accent6 2 8 2 4 2 2" xfId="14745"/>
    <cellStyle name="20% - Accent6 2 8 2 4 3" xfId="14746"/>
    <cellStyle name="20% - Accent6 2 8 2 4 3 2" xfId="14747"/>
    <cellStyle name="20% - Accent6 2 8 2 4 4" xfId="14748"/>
    <cellStyle name="20% - Accent6 2 8 2 4 5" xfId="14749"/>
    <cellStyle name="20% - Accent6 2 8 2 4 6" xfId="14750"/>
    <cellStyle name="20% - Accent6 2 8 2 4 7" xfId="14751"/>
    <cellStyle name="20% - Accent6 2 8 2 5" xfId="14752"/>
    <cellStyle name="20% - Accent6 2 8 2 5 2" xfId="14753"/>
    <cellStyle name="20% - Accent6 2 8 2 6" xfId="14754"/>
    <cellStyle name="20% - Accent6 2 8 2 6 2" xfId="14755"/>
    <cellStyle name="20% - Accent6 2 8 2 7" xfId="14756"/>
    <cellStyle name="20% - Accent6 2 8 2 8" xfId="14757"/>
    <cellStyle name="20% - Accent6 2 8 2 9" xfId="14758"/>
    <cellStyle name="20% - Accent6 2 8 3" xfId="14759"/>
    <cellStyle name="20% - Accent6 2 8 3 2" xfId="14760"/>
    <cellStyle name="20% - Accent6 2 8 3 2 2" xfId="14761"/>
    <cellStyle name="20% - Accent6 2 8 3 3" xfId="14762"/>
    <cellStyle name="20% - Accent6 2 8 3 3 2" xfId="14763"/>
    <cellStyle name="20% - Accent6 2 8 3 4" xfId="14764"/>
    <cellStyle name="20% - Accent6 2 8 3 5" xfId="14765"/>
    <cellStyle name="20% - Accent6 2 8 3 6" xfId="14766"/>
    <cellStyle name="20% - Accent6 2 8 3 7" xfId="14767"/>
    <cellStyle name="20% - Accent6 2 8 4" xfId="14768"/>
    <cellStyle name="20% - Accent6 2 8 4 2" xfId="14769"/>
    <cellStyle name="20% - Accent6 2 8 4 2 2" xfId="14770"/>
    <cellStyle name="20% - Accent6 2 8 4 3" xfId="14771"/>
    <cellStyle name="20% - Accent6 2 8 4 3 2" xfId="14772"/>
    <cellStyle name="20% - Accent6 2 8 4 4" xfId="14773"/>
    <cellStyle name="20% - Accent6 2 8 4 5" xfId="14774"/>
    <cellStyle name="20% - Accent6 2 8 4 6" xfId="14775"/>
    <cellStyle name="20% - Accent6 2 8 4 7" xfId="14776"/>
    <cellStyle name="20% - Accent6 2 8 5" xfId="14777"/>
    <cellStyle name="20% - Accent6 2 8 5 2" xfId="14778"/>
    <cellStyle name="20% - Accent6 2 8 5 2 2" xfId="14779"/>
    <cellStyle name="20% - Accent6 2 8 5 3" xfId="14780"/>
    <cellStyle name="20% - Accent6 2 8 5 3 2" xfId="14781"/>
    <cellStyle name="20% - Accent6 2 8 5 4" xfId="14782"/>
    <cellStyle name="20% - Accent6 2 8 5 5" xfId="14783"/>
    <cellStyle name="20% - Accent6 2 8 5 6" xfId="14784"/>
    <cellStyle name="20% - Accent6 2 8 5 7" xfId="14785"/>
    <cellStyle name="20% - Accent6 2 8 6" xfId="14786"/>
    <cellStyle name="20% - Accent6 2 8 6 2" xfId="14787"/>
    <cellStyle name="20% - Accent6 2 8 7" xfId="14788"/>
    <cellStyle name="20% - Accent6 2 8 7 2" xfId="14789"/>
    <cellStyle name="20% - Accent6 2 8 8" xfId="14790"/>
    <cellStyle name="20% - Accent6 2 8 9" xfId="14791"/>
    <cellStyle name="20% - Accent6 2 9" xfId="14792"/>
    <cellStyle name="20% - Accent6 2 9 10" xfId="14793"/>
    <cellStyle name="20% - Accent6 2 9 2" xfId="14794"/>
    <cellStyle name="20% - Accent6 2 9 2 2" xfId="14795"/>
    <cellStyle name="20% - Accent6 2 9 2 2 2" xfId="14796"/>
    <cellStyle name="20% - Accent6 2 9 2 3" xfId="14797"/>
    <cellStyle name="20% - Accent6 2 9 2 3 2" xfId="14798"/>
    <cellStyle name="20% - Accent6 2 9 2 4" xfId="14799"/>
    <cellStyle name="20% - Accent6 2 9 2 5" xfId="14800"/>
    <cellStyle name="20% - Accent6 2 9 2 6" xfId="14801"/>
    <cellStyle name="20% - Accent6 2 9 2 7" xfId="14802"/>
    <cellStyle name="20% - Accent6 2 9 3" xfId="14803"/>
    <cellStyle name="20% - Accent6 2 9 3 2" xfId="14804"/>
    <cellStyle name="20% - Accent6 2 9 3 2 2" xfId="14805"/>
    <cellStyle name="20% - Accent6 2 9 3 3" xfId="14806"/>
    <cellStyle name="20% - Accent6 2 9 3 3 2" xfId="14807"/>
    <cellStyle name="20% - Accent6 2 9 3 4" xfId="14808"/>
    <cellStyle name="20% - Accent6 2 9 3 5" xfId="14809"/>
    <cellStyle name="20% - Accent6 2 9 3 6" xfId="14810"/>
    <cellStyle name="20% - Accent6 2 9 3 7" xfId="14811"/>
    <cellStyle name="20% - Accent6 2 9 4" xfId="14812"/>
    <cellStyle name="20% - Accent6 2 9 4 2" xfId="14813"/>
    <cellStyle name="20% - Accent6 2 9 4 2 2" xfId="14814"/>
    <cellStyle name="20% - Accent6 2 9 4 3" xfId="14815"/>
    <cellStyle name="20% - Accent6 2 9 4 3 2" xfId="14816"/>
    <cellStyle name="20% - Accent6 2 9 4 4" xfId="14817"/>
    <cellStyle name="20% - Accent6 2 9 4 5" xfId="14818"/>
    <cellStyle name="20% - Accent6 2 9 4 6" xfId="14819"/>
    <cellStyle name="20% - Accent6 2 9 4 7" xfId="14820"/>
    <cellStyle name="20% - Accent6 2 9 5" xfId="14821"/>
    <cellStyle name="20% - Accent6 2 9 5 2" xfId="14822"/>
    <cellStyle name="20% - Accent6 2 9 6" xfId="14823"/>
    <cellStyle name="20% - Accent6 2 9 6 2" xfId="14824"/>
    <cellStyle name="20% - Accent6 2 9 7" xfId="14825"/>
    <cellStyle name="20% - Accent6 2 9 8" xfId="14826"/>
    <cellStyle name="20% - Accent6 2 9 9" xfId="14827"/>
    <cellStyle name="20% - Accent6 3" xfId="286"/>
    <cellStyle name="20% - Accent6 3 10" xfId="14828"/>
    <cellStyle name="20% - Accent6 3 10 2" xfId="14829"/>
    <cellStyle name="20% - Accent6 3 10 2 2" xfId="14830"/>
    <cellStyle name="20% - Accent6 3 10 3" xfId="14831"/>
    <cellStyle name="20% - Accent6 3 10 3 2" xfId="14832"/>
    <cellStyle name="20% - Accent6 3 10 4" xfId="14833"/>
    <cellStyle name="20% - Accent6 3 10 5" xfId="14834"/>
    <cellStyle name="20% - Accent6 3 10 6" xfId="14835"/>
    <cellStyle name="20% - Accent6 3 10 7" xfId="14836"/>
    <cellStyle name="20% - Accent6 3 11" xfId="14837"/>
    <cellStyle name="20% - Accent6 3 11 2" xfId="14838"/>
    <cellStyle name="20% - Accent6 3 11 2 2" xfId="14839"/>
    <cellStyle name="20% - Accent6 3 11 3" xfId="14840"/>
    <cellStyle name="20% - Accent6 3 11 3 2" xfId="14841"/>
    <cellStyle name="20% - Accent6 3 11 4" xfId="14842"/>
    <cellStyle name="20% - Accent6 3 11 5" xfId="14843"/>
    <cellStyle name="20% - Accent6 3 11 6" xfId="14844"/>
    <cellStyle name="20% - Accent6 3 11 7" xfId="14845"/>
    <cellStyle name="20% - Accent6 3 12" xfId="14846"/>
    <cellStyle name="20% - Accent6 3 12 2" xfId="14847"/>
    <cellStyle name="20% - Accent6 3 12 2 2" xfId="14848"/>
    <cellStyle name="20% - Accent6 3 12 3" xfId="14849"/>
    <cellStyle name="20% - Accent6 3 12 3 2" xfId="14850"/>
    <cellStyle name="20% - Accent6 3 12 4" xfId="14851"/>
    <cellStyle name="20% - Accent6 3 12 5" xfId="14852"/>
    <cellStyle name="20% - Accent6 3 12 6" xfId="14853"/>
    <cellStyle name="20% - Accent6 3 12 7" xfId="14854"/>
    <cellStyle name="20% - Accent6 3 13" xfId="14855"/>
    <cellStyle name="20% - Accent6 3 13 2" xfId="14856"/>
    <cellStyle name="20% - Accent6 3 14" xfId="14857"/>
    <cellStyle name="20% - Accent6 3 14 2" xfId="14858"/>
    <cellStyle name="20% - Accent6 3 15" xfId="14859"/>
    <cellStyle name="20% - Accent6 3 16" xfId="14860"/>
    <cellStyle name="20% - Accent6 3 17" xfId="14861"/>
    <cellStyle name="20% - Accent6 3 18" xfId="14862"/>
    <cellStyle name="20% - Accent6 3 2" xfId="14863"/>
    <cellStyle name="20% - Accent6 3 2 10" xfId="14864"/>
    <cellStyle name="20% - Accent6 3 2 11" xfId="14865"/>
    <cellStyle name="20% - Accent6 3 2 12" xfId="14866"/>
    <cellStyle name="20% - Accent6 3 2 13" xfId="14867"/>
    <cellStyle name="20% - Accent6 3 2 2" xfId="14868"/>
    <cellStyle name="20% - Accent6 3 2 2 10" xfId="14869"/>
    <cellStyle name="20% - Accent6 3 2 2 11" xfId="14870"/>
    <cellStyle name="20% - Accent6 3 2 2 2" xfId="14871"/>
    <cellStyle name="20% - Accent6 3 2 2 2 10" xfId="14872"/>
    <cellStyle name="20% - Accent6 3 2 2 2 2" xfId="14873"/>
    <cellStyle name="20% - Accent6 3 2 2 2 2 2" xfId="14874"/>
    <cellStyle name="20% - Accent6 3 2 2 2 2 2 2" xfId="14875"/>
    <cellStyle name="20% - Accent6 3 2 2 2 2 3" xfId="14876"/>
    <cellStyle name="20% - Accent6 3 2 2 2 2 3 2" xfId="14877"/>
    <cellStyle name="20% - Accent6 3 2 2 2 2 4" xfId="14878"/>
    <cellStyle name="20% - Accent6 3 2 2 2 2 5" xfId="14879"/>
    <cellStyle name="20% - Accent6 3 2 2 2 2 6" xfId="14880"/>
    <cellStyle name="20% - Accent6 3 2 2 2 2 7" xfId="14881"/>
    <cellStyle name="20% - Accent6 3 2 2 2 3" xfId="14882"/>
    <cellStyle name="20% - Accent6 3 2 2 2 3 2" xfId="14883"/>
    <cellStyle name="20% - Accent6 3 2 2 2 3 2 2" xfId="14884"/>
    <cellStyle name="20% - Accent6 3 2 2 2 3 3" xfId="14885"/>
    <cellStyle name="20% - Accent6 3 2 2 2 3 3 2" xfId="14886"/>
    <cellStyle name="20% - Accent6 3 2 2 2 3 4" xfId="14887"/>
    <cellStyle name="20% - Accent6 3 2 2 2 3 5" xfId="14888"/>
    <cellStyle name="20% - Accent6 3 2 2 2 3 6" xfId="14889"/>
    <cellStyle name="20% - Accent6 3 2 2 2 3 7" xfId="14890"/>
    <cellStyle name="20% - Accent6 3 2 2 2 4" xfId="14891"/>
    <cellStyle name="20% - Accent6 3 2 2 2 4 2" xfId="14892"/>
    <cellStyle name="20% - Accent6 3 2 2 2 4 2 2" xfId="14893"/>
    <cellStyle name="20% - Accent6 3 2 2 2 4 3" xfId="14894"/>
    <cellStyle name="20% - Accent6 3 2 2 2 4 3 2" xfId="14895"/>
    <cellStyle name="20% - Accent6 3 2 2 2 4 4" xfId="14896"/>
    <cellStyle name="20% - Accent6 3 2 2 2 4 5" xfId="14897"/>
    <cellStyle name="20% - Accent6 3 2 2 2 4 6" xfId="14898"/>
    <cellStyle name="20% - Accent6 3 2 2 2 4 7" xfId="14899"/>
    <cellStyle name="20% - Accent6 3 2 2 2 5" xfId="14900"/>
    <cellStyle name="20% - Accent6 3 2 2 2 5 2" xfId="14901"/>
    <cellStyle name="20% - Accent6 3 2 2 2 6" xfId="14902"/>
    <cellStyle name="20% - Accent6 3 2 2 2 6 2" xfId="14903"/>
    <cellStyle name="20% - Accent6 3 2 2 2 7" xfId="14904"/>
    <cellStyle name="20% - Accent6 3 2 2 2 8" xfId="14905"/>
    <cellStyle name="20% - Accent6 3 2 2 2 9" xfId="14906"/>
    <cellStyle name="20% - Accent6 3 2 2 3" xfId="14907"/>
    <cellStyle name="20% - Accent6 3 2 2 3 2" xfId="14908"/>
    <cellStyle name="20% - Accent6 3 2 2 3 2 2" xfId="14909"/>
    <cellStyle name="20% - Accent6 3 2 2 3 3" xfId="14910"/>
    <cellStyle name="20% - Accent6 3 2 2 3 3 2" xfId="14911"/>
    <cellStyle name="20% - Accent6 3 2 2 3 4" xfId="14912"/>
    <cellStyle name="20% - Accent6 3 2 2 3 5" xfId="14913"/>
    <cellStyle name="20% - Accent6 3 2 2 3 6" xfId="14914"/>
    <cellStyle name="20% - Accent6 3 2 2 3 7" xfId="14915"/>
    <cellStyle name="20% - Accent6 3 2 2 4" xfId="14916"/>
    <cellStyle name="20% - Accent6 3 2 2 4 2" xfId="14917"/>
    <cellStyle name="20% - Accent6 3 2 2 4 2 2" xfId="14918"/>
    <cellStyle name="20% - Accent6 3 2 2 4 3" xfId="14919"/>
    <cellStyle name="20% - Accent6 3 2 2 4 3 2" xfId="14920"/>
    <cellStyle name="20% - Accent6 3 2 2 4 4" xfId="14921"/>
    <cellStyle name="20% - Accent6 3 2 2 4 5" xfId="14922"/>
    <cellStyle name="20% - Accent6 3 2 2 4 6" xfId="14923"/>
    <cellStyle name="20% - Accent6 3 2 2 4 7" xfId="14924"/>
    <cellStyle name="20% - Accent6 3 2 2 5" xfId="14925"/>
    <cellStyle name="20% - Accent6 3 2 2 5 2" xfId="14926"/>
    <cellStyle name="20% - Accent6 3 2 2 5 2 2" xfId="14927"/>
    <cellStyle name="20% - Accent6 3 2 2 5 3" xfId="14928"/>
    <cellStyle name="20% - Accent6 3 2 2 5 3 2" xfId="14929"/>
    <cellStyle name="20% - Accent6 3 2 2 5 4" xfId="14930"/>
    <cellStyle name="20% - Accent6 3 2 2 5 5" xfId="14931"/>
    <cellStyle name="20% - Accent6 3 2 2 5 6" xfId="14932"/>
    <cellStyle name="20% - Accent6 3 2 2 5 7" xfId="14933"/>
    <cellStyle name="20% - Accent6 3 2 2 6" xfId="14934"/>
    <cellStyle name="20% - Accent6 3 2 2 6 2" xfId="14935"/>
    <cellStyle name="20% - Accent6 3 2 2 7" xfId="14936"/>
    <cellStyle name="20% - Accent6 3 2 2 7 2" xfId="14937"/>
    <cellStyle name="20% - Accent6 3 2 2 8" xfId="14938"/>
    <cellStyle name="20% - Accent6 3 2 2 9" xfId="14939"/>
    <cellStyle name="20% - Accent6 3 2 3" xfId="14940"/>
    <cellStyle name="20% - Accent6 3 2 3 10" xfId="14941"/>
    <cellStyle name="20% - Accent6 3 2 3 11" xfId="14942"/>
    <cellStyle name="20% - Accent6 3 2 3 2" xfId="14943"/>
    <cellStyle name="20% - Accent6 3 2 3 2 10" xfId="14944"/>
    <cellStyle name="20% - Accent6 3 2 3 2 2" xfId="14945"/>
    <cellStyle name="20% - Accent6 3 2 3 2 2 2" xfId="14946"/>
    <cellStyle name="20% - Accent6 3 2 3 2 2 2 2" xfId="14947"/>
    <cellStyle name="20% - Accent6 3 2 3 2 2 3" xfId="14948"/>
    <cellStyle name="20% - Accent6 3 2 3 2 2 3 2" xfId="14949"/>
    <cellStyle name="20% - Accent6 3 2 3 2 2 4" xfId="14950"/>
    <cellStyle name="20% - Accent6 3 2 3 2 2 5" xfId="14951"/>
    <cellStyle name="20% - Accent6 3 2 3 2 2 6" xfId="14952"/>
    <cellStyle name="20% - Accent6 3 2 3 2 2 7" xfId="14953"/>
    <cellStyle name="20% - Accent6 3 2 3 2 3" xfId="14954"/>
    <cellStyle name="20% - Accent6 3 2 3 2 3 2" xfId="14955"/>
    <cellStyle name="20% - Accent6 3 2 3 2 3 2 2" xfId="14956"/>
    <cellStyle name="20% - Accent6 3 2 3 2 3 3" xfId="14957"/>
    <cellStyle name="20% - Accent6 3 2 3 2 3 3 2" xfId="14958"/>
    <cellStyle name="20% - Accent6 3 2 3 2 3 4" xfId="14959"/>
    <cellStyle name="20% - Accent6 3 2 3 2 3 5" xfId="14960"/>
    <cellStyle name="20% - Accent6 3 2 3 2 3 6" xfId="14961"/>
    <cellStyle name="20% - Accent6 3 2 3 2 3 7" xfId="14962"/>
    <cellStyle name="20% - Accent6 3 2 3 2 4" xfId="14963"/>
    <cellStyle name="20% - Accent6 3 2 3 2 4 2" xfId="14964"/>
    <cellStyle name="20% - Accent6 3 2 3 2 4 2 2" xfId="14965"/>
    <cellStyle name="20% - Accent6 3 2 3 2 4 3" xfId="14966"/>
    <cellStyle name="20% - Accent6 3 2 3 2 4 3 2" xfId="14967"/>
    <cellStyle name="20% - Accent6 3 2 3 2 4 4" xfId="14968"/>
    <cellStyle name="20% - Accent6 3 2 3 2 4 5" xfId="14969"/>
    <cellStyle name="20% - Accent6 3 2 3 2 4 6" xfId="14970"/>
    <cellStyle name="20% - Accent6 3 2 3 2 4 7" xfId="14971"/>
    <cellStyle name="20% - Accent6 3 2 3 2 5" xfId="14972"/>
    <cellStyle name="20% - Accent6 3 2 3 2 5 2" xfId="14973"/>
    <cellStyle name="20% - Accent6 3 2 3 2 6" xfId="14974"/>
    <cellStyle name="20% - Accent6 3 2 3 2 6 2" xfId="14975"/>
    <cellStyle name="20% - Accent6 3 2 3 2 7" xfId="14976"/>
    <cellStyle name="20% - Accent6 3 2 3 2 8" xfId="14977"/>
    <cellStyle name="20% - Accent6 3 2 3 2 9" xfId="14978"/>
    <cellStyle name="20% - Accent6 3 2 3 3" xfId="14979"/>
    <cellStyle name="20% - Accent6 3 2 3 3 2" xfId="14980"/>
    <cellStyle name="20% - Accent6 3 2 3 3 2 2" xfId="14981"/>
    <cellStyle name="20% - Accent6 3 2 3 3 3" xfId="14982"/>
    <cellStyle name="20% - Accent6 3 2 3 3 3 2" xfId="14983"/>
    <cellStyle name="20% - Accent6 3 2 3 3 4" xfId="14984"/>
    <cellStyle name="20% - Accent6 3 2 3 3 5" xfId="14985"/>
    <cellStyle name="20% - Accent6 3 2 3 3 6" xfId="14986"/>
    <cellStyle name="20% - Accent6 3 2 3 3 7" xfId="14987"/>
    <cellStyle name="20% - Accent6 3 2 3 4" xfId="14988"/>
    <cellStyle name="20% - Accent6 3 2 3 4 2" xfId="14989"/>
    <cellStyle name="20% - Accent6 3 2 3 4 2 2" xfId="14990"/>
    <cellStyle name="20% - Accent6 3 2 3 4 3" xfId="14991"/>
    <cellStyle name="20% - Accent6 3 2 3 4 3 2" xfId="14992"/>
    <cellStyle name="20% - Accent6 3 2 3 4 4" xfId="14993"/>
    <cellStyle name="20% - Accent6 3 2 3 4 5" xfId="14994"/>
    <cellStyle name="20% - Accent6 3 2 3 4 6" xfId="14995"/>
    <cellStyle name="20% - Accent6 3 2 3 4 7" xfId="14996"/>
    <cellStyle name="20% - Accent6 3 2 3 5" xfId="14997"/>
    <cellStyle name="20% - Accent6 3 2 3 5 2" xfId="14998"/>
    <cellStyle name="20% - Accent6 3 2 3 5 2 2" xfId="14999"/>
    <cellStyle name="20% - Accent6 3 2 3 5 3" xfId="15000"/>
    <cellStyle name="20% - Accent6 3 2 3 5 3 2" xfId="15001"/>
    <cellStyle name="20% - Accent6 3 2 3 5 4" xfId="15002"/>
    <cellStyle name="20% - Accent6 3 2 3 5 5" xfId="15003"/>
    <cellStyle name="20% - Accent6 3 2 3 5 6" xfId="15004"/>
    <cellStyle name="20% - Accent6 3 2 3 5 7" xfId="15005"/>
    <cellStyle name="20% - Accent6 3 2 3 6" xfId="15006"/>
    <cellStyle name="20% - Accent6 3 2 3 6 2" xfId="15007"/>
    <cellStyle name="20% - Accent6 3 2 3 7" xfId="15008"/>
    <cellStyle name="20% - Accent6 3 2 3 7 2" xfId="15009"/>
    <cellStyle name="20% - Accent6 3 2 3 8" xfId="15010"/>
    <cellStyle name="20% - Accent6 3 2 3 9" xfId="15011"/>
    <cellStyle name="20% - Accent6 3 2 4" xfId="15012"/>
    <cellStyle name="20% - Accent6 3 2 4 10" xfId="15013"/>
    <cellStyle name="20% - Accent6 3 2 4 2" xfId="15014"/>
    <cellStyle name="20% - Accent6 3 2 4 2 2" xfId="15015"/>
    <cellStyle name="20% - Accent6 3 2 4 2 2 2" xfId="15016"/>
    <cellStyle name="20% - Accent6 3 2 4 2 3" xfId="15017"/>
    <cellStyle name="20% - Accent6 3 2 4 2 3 2" xfId="15018"/>
    <cellStyle name="20% - Accent6 3 2 4 2 4" xfId="15019"/>
    <cellStyle name="20% - Accent6 3 2 4 2 5" xfId="15020"/>
    <cellStyle name="20% - Accent6 3 2 4 2 6" xfId="15021"/>
    <cellStyle name="20% - Accent6 3 2 4 2 7" xfId="15022"/>
    <cellStyle name="20% - Accent6 3 2 4 3" xfId="15023"/>
    <cellStyle name="20% - Accent6 3 2 4 3 2" xfId="15024"/>
    <cellStyle name="20% - Accent6 3 2 4 3 2 2" xfId="15025"/>
    <cellStyle name="20% - Accent6 3 2 4 3 3" xfId="15026"/>
    <cellStyle name="20% - Accent6 3 2 4 3 3 2" xfId="15027"/>
    <cellStyle name="20% - Accent6 3 2 4 3 4" xfId="15028"/>
    <cellStyle name="20% - Accent6 3 2 4 3 5" xfId="15029"/>
    <cellStyle name="20% - Accent6 3 2 4 3 6" xfId="15030"/>
    <cellStyle name="20% - Accent6 3 2 4 3 7" xfId="15031"/>
    <cellStyle name="20% - Accent6 3 2 4 4" xfId="15032"/>
    <cellStyle name="20% - Accent6 3 2 4 4 2" xfId="15033"/>
    <cellStyle name="20% - Accent6 3 2 4 4 2 2" xfId="15034"/>
    <cellStyle name="20% - Accent6 3 2 4 4 3" xfId="15035"/>
    <cellStyle name="20% - Accent6 3 2 4 4 3 2" xfId="15036"/>
    <cellStyle name="20% - Accent6 3 2 4 4 4" xfId="15037"/>
    <cellStyle name="20% - Accent6 3 2 4 4 5" xfId="15038"/>
    <cellStyle name="20% - Accent6 3 2 4 4 6" xfId="15039"/>
    <cellStyle name="20% - Accent6 3 2 4 4 7" xfId="15040"/>
    <cellStyle name="20% - Accent6 3 2 4 5" xfId="15041"/>
    <cellStyle name="20% - Accent6 3 2 4 5 2" xfId="15042"/>
    <cellStyle name="20% - Accent6 3 2 4 6" xfId="15043"/>
    <cellStyle name="20% - Accent6 3 2 4 6 2" xfId="15044"/>
    <cellStyle name="20% - Accent6 3 2 4 7" xfId="15045"/>
    <cellStyle name="20% - Accent6 3 2 4 8" xfId="15046"/>
    <cellStyle name="20% - Accent6 3 2 4 9" xfId="15047"/>
    <cellStyle name="20% - Accent6 3 2 5" xfId="15048"/>
    <cellStyle name="20% - Accent6 3 2 5 2" xfId="15049"/>
    <cellStyle name="20% - Accent6 3 2 5 2 2" xfId="15050"/>
    <cellStyle name="20% - Accent6 3 2 5 3" xfId="15051"/>
    <cellStyle name="20% - Accent6 3 2 5 3 2" xfId="15052"/>
    <cellStyle name="20% - Accent6 3 2 5 4" xfId="15053"/>
    <cellStyle name="20% - Accent6 3 2 5 5" xfId="15054"/>
    <cellStyle name="20% - Accent6 3 2 5 6" xfId="15055"/>
    <cellStyle name="20% - Accent6 3 2 5 7" xfId="15056"/>
    <cellStyle name="20% - Accent6 3 2 6" xfId="15057"/>
    <cellStyle name="20% - Accent6 3 2 6 2" xfId="15058"/>
    <cellStyle name="20% - Accent6 3 2 6 2 2" xfId="15059"/>
    <cellStyle name="20% - Accent6 3 2 6 3" xfId="15060"/>
    <cellStyle name="20% - Accent6 3 2 6 3 2" xfId="15061"/>
    <cellStyle name="20% - Accent6 3 2 6 4" xfId="15062"/>
    <cellStyle name="20% - Accent6 3 2 6 5" xfId="15063"/>
    <cellStyle name="20% - Accent6 3 2 6 6" xfId="15064"/>
    <cellStyle name="20% - Accent6 3 2 6 7" xfId="15065"/>
    <cellStyle name="20% - Accent6 3 2 7" xfId="15066"/>
    <cellStyle name="20% - Accent6 3 2 7 2" xfId="15067"/>
    <cellStyle name="20% - Accent6 3 2 7 2 2" xfId="15068"/>
    <cellStyle name="20% - Accent6 3 2 7 3" xfId="15069"/>
    <cellStyle name="20% - Accent6 3 2 7 3 2" xfId="15070"/>
    <cellStyle name="20% - Accent6 3 2 7 4" xfId="15071"/>
    <cellStyle name="20% - Accent6 3 2 7 5" xfId="15072"/>
    <cellStyle name="20% - Accent6 3 2 7 6" xfId="15073"/>
    <cellStyle name="20% - Accent6 3 2 7 7" xfId="15074"/>
    <cellStyle name="20% - Accent6 3 2 8" xfId="15075"/>
    <cellStyle name="20% - Accent6 3 2 8 2" xfId="15076"/>
    <cellStyle name="20% - Accent6 3 2 9" xfId="15077"/>
    <cellStyle name="20% - Accent6 3 2 9 2" xfId="15078"/>
    <cellStyle name="20% - Accent6 3 3" xfId="15079"/>
    <cellStyle name="20% - Accent6 3 3 10" xfId="15080"/>
    <cellStyle name="20% - Accent6 3 3 11" xfId="15081"/>
    <cellStyle name="20% - Accent6 3 3 12" xfId="15082"/>
    <cellStyle name="20% - Accent6 3 3 13" xfId="15083"/>
    <cellStyle name="20% - Accent6 3 3 2" xfId="15084"/>
    <cellStyle name="20% - Accent6 3 3 2 10" xfId="15085"/>
    <cellStyle name="20% - Accent6 3 3 2 11" xfId="15086"/>
    <cellStyle name="20% - Accent6 3 3 2 2" xfId="15087"/>
    <cellStyle name="20% - Accent6 3 3 2 2 10" xfId="15088"/>
    <cellStyle name="20% - Accent6 3 3 2 2 2" xfId="15089"/>
    <cellStyle name="20% - Accent6 3 3 2 2 2 2" xfId="15090"/>
    <cellStyle name="20% - Accent6 3 3 2 2 2 2 2" xfId="15091"/>
    <cellStyle name="20% - Accent6 3 3 2 2 2 3" xfId="15092"/>
    <cellStyle name="20% - Accent6 3 3 2 2 2 3 2" xfId="15093"/>
    <cellStyle name="20% - Accent6 3 3 2 2 2 4" xfId="15094"/>
    <cellStyle name="20% - Accent6 3 3 2 2 2 5" xfId="15095"/>
    <cellStyle name="20% - Accent6 3 3 2 2 2 6" xfId="15096"/>
    <cellStyle name="20% - Accent6 3 3 2 2 2 7" xfId="15097"/>
    <cellStyle name="20% - Accent6 3 3 2 2 3" xfId="15098"/>
    <cellStyle name="20% - Accent6 3 3 2 2 3 2" xfId="15099"/>
    <cellStyle name="20% - Accent6 3 3 2 2 3 2 2" xfId="15100"/>
    <cellStyle name="20% - Accent6 3 3 2 2 3 3" xfId="15101"/>
    <cellStyle name="20% - Accent6 3 3 2 2 3 3 2" xfId="15102"/>
    <cellStyle name="20% - Accent6 3 3 2 2 3 4" xfId="15103"/>
    <cellStyle name="20% - Accent6 3 3 2 2 3 5" xfId="15104"/>
    <cellStyle name="20% - Accent6 3 3 2 2 3 6" xfId="15105"/>
    <cellStyle name="20% - Accent6 3 3 2 2 3 7" xfId="15106"/>
    <cellStyle name="20% - Accent6 3 3 2 2 4" xfId="15107"/>
    <cellStyle name="20% - Accent6 3 3 2 2 4 2" xfId="15108"/>
    <cellStyle name="20% - Accent6 3 3 2 2 4 2 2" xfId="15109"/>
    <cellStyle name="20% - Accent6 3 3 2 2 4 3" xfId="15110"/>
    <cellStyle name="20% - Accent6 3 3 2 2 4 3 2" xfId="15111"/>
    <cellStyle name="20% - Accent6 3 3 2 2 4 4" xfId="15112"/>
    <cellStyle name="20% - Accent6 3 3 2 2 4 5" xfId="15113"/>
    <cellStyle name="20% - Accent6 3 3 2 2 4 6" xfId="15114"/>
    <cellStyle name="20% - Accent6 3 3 2 2 4 7" xfId="15115"/>
    <cellStyle name="20% - Accent6 3 3 2 2 5" xfId="15116"/>
    <cellStyle name="20% - Accent6 3 3 2 2 5 2" xfId="15117"/>
    <cellStyle name="20% - Accent6 3 3 2 2 6" xfId="15118"/>
    <cellStyle name="20% - Accent6 3 3 2 2 6 2" xfId="15119"/>
    <cellStyle name="20% - Accent6 3 3 2 2 7" xfId="15120"/>
    <cellStyle name="20% - Accent6 3 3 2 2 8" xfId="15121"/>
    <cellStyle name="20% - Accent6 3 3 2 2 9" xfId="15122"/>
    <cellStyle name="20% - Accent6 3 3 2 3" xfId="15123"/>
    <cellStyle name="20% - Accent6 3 3 2 3 2" xfId="15124"/>
    <cellStyle name="20% - Accent6 3 3 2 3 2 2" xfId="15125"/>
    <cellStyle name="20% - Accent6 3 3 2 3 3" xfId="15126"/>
    <cellStyle name="20% - Accent6 3 3 2 3 3 2" xfId="15127"/>
    <cellStyle name="20% - Accent6 3 3 2 3 4" xfId="15128"/>
    <cellStyle name="20% - Accent6 3 3 2 3 5" xfId="15129"/>
    <cellStyle name="20% - Accent6 3 3 2 3 6" xfId="15130"/>
    <cellStyle name="20% - Accent6 3 3 2 3 7" xfId="15131"/>
    <cellStyle name="20% - Accent6 3 3 2 4" xfId="15132"/>
    <cellStyle name="20% - Accent6 3 3 2 4 2" xfId="15133"/>
    <cellStyle name="20% - Accent6 3 3 2 4 2 2" xfId="15134"/>
    <cellStyle name="20% - Accent6 3 3 2 4 3" xfId="15135"/>
    <cellStyle name="20% - Accent6 3 3 2 4 3 2" xfId="15136"/>
    <cellStyle name="20% - Accent6 3 3 2 4 4" xfId="15137"/>
    <cellStyle name="20% - Accent6 3 3 2 4 5" xfId="15138"/>
    <cellStyle name="20% - Accent6 3 3 2 4 6" xfId="15139"/>
    <cellStyle name="20% - Accent6 3 3 2 4 7" xfId="15140"/>
    <cellStyle name="20% - Accent6 3 3 2 5" xfId="15141"/>
    <cellStyle name="20% - Accent6 3 3 2 5 2" xfId="15142"/>
    <cellStyle name="20% - Accent6 3 3 2 5 2 2" xfId="15143"/>
    <cellStyle name="20% - Accent6 3 3 2 5 3" xfId="15144"/>
    <cellStyle name="20% - Accent6 3 3 2 5 3 2" xfId="15145"/>
    <cellStyle name="20% - Accent6 3 3 2 5 4" xfId="15146"/>
    <cellStyle name="20% - Accent6 3 3 2 5 5" xfId="15147"/>
    <cellStyle name="20% - Accent6 3 3 2 5 6" xfId="15148"/>
    <cellStyle name="20% - Accent6 3 3 2 5 7" xfId="15149"/>
    <cellStyle name="20% - Accent6 3 3 2 6" xfId="15150"/>
    <cellStyle name="20% - Accent6 3 3 2 6 2" xfId="15151"/>
    <cellStyle name="20% - Accent6 3 3 2 7" xfId="15152"/>
    <cellStyle name="20% - Accent6 3 3 2 7 2" xfId="15153"/>
    <cellStyle name="20% - Accent6 3 3 2 8" xfId="15154"/>
    <cellStyle name="20% - Accent6 3 3 2 9" xfId="15155"/>
    <cellStyle name="20% - Accent6 3 3 3" xfId="15156"/>
    <cellStyle name="20% - Accent6 3 3 3 10" xfId="15157"/>
    <cellStyle name="20% - Accent6 3 3 3 11" xfId="15158"/>
    <cellStyle name="20% - Accent6 3 3 3 2" xfId="15159"/>
    <cellStyle name="20% - Accent6 3 3 3 2 10" xfId="15160"/>
    <cellStyle name="20% - Accent6 3 3 3 2 2" xfId="15161"/>
    <cellStyle name="20% - Accent6 3 3 3 2 2 2" xfId="15162"/>
    <cellStyle name="20% - Accent6 3 3 3 2 2 2 2" xfId="15163"/>
    <cellStyle name="20% - Accent6 3 3 3 2 2 3" xfId="15164"/>
    <cellStyle name="20% - Accent6 3 3 3 2 2 3 2" xfId="15165"/>
    <cellStyle name="20% - Accent6 3 3 3 2 2 4" xfId="15166"/>
    <cellStyle name="20% - Accent6 3 3 3 2 2 5" xfId="15167"/>
    <cellStyle name="20% - Accent6 3 3 3 2 2 6" xfId="15168"/>
    <cellStyle name="20% - Accent6 3 3 3 2 2 7" xfId="15169"/>
    <cellStyle name="20% - Accent6 3 3 3 2 3" xfId="15170"/>
    <cellStyle name="20% - Accent6 3 3 3 2 3 2" xfId="15171"/>
    <cellStyle name="20% - Accent6 3 3 3 2 3 2 2" xfId="15172"/>
    <cellStyle name="20% - Accent6 3 3 3 2 3 3" xfId="15173"/>
    <cellStyle name="20% - Accent6 3 3 3 2 3 3 2" xfId="15174"/>
    <cellStyle name="20% - Accent6 3 3 3 2 3 4" xfId="15175"/>
    <cellStyle name="20% - Accent6 3 3 3 2 3 5" xfId="15176"/>
    <cellStyle name="20% - Accent6 3 3 3 2 3 6" xfId="15177"/>
    <cellStyle name="20% - Accent6 3 3 3 2 3 7" xfId="15178"/>
    <cellStyle name="20% - Accent6 3 3 3 2 4" xfId="15179"/>
    <cellStyle name="20% - Accent6 3 3 3 2 4 2" xfId="15180"/>
    <cellStyle name="20% - Accent6 3 3 3 2 4 2 2" xfId="15181"/>
    <cellStyle name="20% - Accent6 3 3 3 2 4 3" xfId="15182"/>
    <cellStyle name="20% - Accent6 3 3 3 2 4 3 2" xfId="15183"/>
    <cellStyle name="20% - Accent6 3 3 3 2 4 4" xfId="15184"/>
    <cellStyle name="20% - Accent6 3 3 3 2 4 5" xfId="15185"/>
    <cellStyle name="20% - Accent6 3 3 3 2 4 6" xfId="15186"/>
    <cellStyle name="20% - Accent6 3 3 3 2 4 7" xfId="15187"/>
    <cellStyle name="20% - Accent6 3 3 3 2 5" xfId="15188"/>
    <cellStyle name="20% - Accent6 3 3 3 2 5 2" xfId="15189"/>
    <cellStyle name="20% - Accent6 3 3 3 2 6" xfId="15190"/>
    <cellStyle name="20% - Accent6 3 3 3 2 6 2" xfId="15191"/>
    <cellStyle name="20% - Accent6 3 3 3 2 7" xfId="15192"/>
    <cellStyle name="20% - Accent6 3 3 3 2 8" xfId="15193"/>
    <cellStyle name="20% - Accent6 3 3 3 2 9" xfId="15194"/>
    <cellStyle name="20% - Accent6 3 3 3 3" xfId="15195"/>
    <cellStyle name="20% - Accent6 3 3 3 3 2" xfId="15196"/>
    <cellStyle name="20% - Accent6 3 3 3 3 2 2" xfId="15197"/>
    <cellStyle name="20% - Accent6 3 3 3 3 3" xfId="15198"/>
    <cellStyle name="20% - Accent6 3 3 3 3 3 2" xfId="15199"/>
    <cellStyle name="20% - Accent6 3 3 3 3 4" xfId="15200"/>
    <cellStyle name="20% - Accent6 3 3 3 3 5" xfId="15201"/>
    <cellStyle name="20% - Accent6 3 3 3 3 6" xfId="15202"/>
    <cellStyle name="20% - Accent6 3 3 3 3 7" xfId="15203"/>
    <cellStyle name="20% - Accent6 3 3 3 4" xfId="15204"/>
    <cellStyle name="20% - Accent6 3 3 3 4 2" xfId="15205"/>
    <cellStyle name="20% - Accent6 3 3 3 4 2 2" xfId="15206"/>
    <cellStyle name="20% - Accent6 3 3 3 4 3" xfId="15207"/>
    <cellStyle name="20% - Accent6 3 3 3 4 3 2" xfId="15208"/>
    <cellStyle name="20% - Accent6 3 3 3 4 4" xfId="15209"/>
    <cellStyle name="20% - Accent6 3 3 3 4 5" xfId="15210"/>
    <cellStyle name="20% - Accent6 3 3 3 4 6" xfId="15211"/>
    <cellStyle name="20% - Accent6 3 3 3 4 7" xfId="15212"/>
    <cellStyle name="20% - Accent6 3 3 3 5" xfId="15213"/>
    <cellStyle name="20% - Accent6 3 3 3 5 2" xfId="15214"/>
    <cellStyle name="20% - Accent6 3 3 3 5 2 2" xfId="15215"/>
    <cellStyle name="20% - Accent6 3 3 3 5 3" xfId="15216"/>
    <cellStyle name="20% - Accent6 3 3 3 5 3 2" xfId="15217"/>
    <cellStyle name="20% - Accent6 3 3 3 5 4" xfId="15218"/>
    <cellStyle name="20% - Accent6 3 3 3 5 5" xfId="15219"/>
    <cellStyle name="20% - Accent6 3 3 3 5 6" xfId="15220"/>
    <cellStyle name="20% - Accent6 3 3 3 5 7" xfId="15221"/>
    <cellStyle name="20% - Accent6 3 3 3 6" xfId="15222"/>
    <cellStyle name="20% - Accent6 3 3 3 6 2" xfId="15223"/>
    <cellStyle name="20% - Accent6 3 3 3 7" xfId="15224"/>
    <cellStyle name="20% - Accent6 3 3 3 7 2" xfId="15225"/>
    <cellStyle name="20% - Accent6 3 3 3 8" xfId="15226"/>
    <cellStyle name="20% - Accent6 3 3 3 9" xfId="15227"/>
    <cellStyle name="20% - Accent6 3 3 4" xfId="15228"/>
    <cellStyle name="20% - Accent6 3 3 4 10" xfId="15229"/>
    <cellStyle name="20% - Accent6 3 3 4 2" xfId="15230"/>
    <cellStyle name="20% - Accent6 3 3 4 2 2" xfId="15231"/>
    <cellStyle name="20% - Accent6 3 3 4 2 2 2" xfId="15232"/>
    <cellStyle name="20% - Accent6 3 3 4 2 3" xfId="15233"/>
    <cellStyle name="20% - Accent6 3 3 4 2 3 2" xfId="15234"/>
    <cellStyle name="20% - Accent6 3 3 4 2 4" xfId="15235"/>
    <cellStyle name="20% - Accent6 3 3 4 2 5" xfId="15236"/>
    <cellStyle name="20% - Accent6 3 3 4 2 6" xfId="15237"/>
    <cellStyle name="20% - Accent6 3 3 4 2 7" xfId="15238"/>
    <cellStyle name="20% - Accent6 3 3 4 3" xfId="15239"/>
    <cellStyle name="20% - Accent6 3 3 4 3 2" xfId="15240"/>
    <cellStyle name="20% - Accent6 3 3 4 3 2 2" xfId="15241"/>
    <cellStyle name="20% - Accent6 3 3 4 3 3" xfId="15242"/>
    <cellStyle name="20% - Accent6 3 3 4 3 3 2" xfId="15243"/>
    <cellStyle name="20% - Accent6 3 3 4 3 4" xfId="15244"/>
    <cellStyle name="20% - Accent6 3 3 4 3 5" xfId="15245"/>
    <cellStyle name="20% - Accent6 3 3 4 3 6" xfId="15246"/>
    <cellStyle name="20% - Accent6 3 3 4 3 7" xfId="15247"/>
    <cellStyle name="20% - Accent6 3 3 4 4" xfId="15248"/>
    <cellStyle name="20% - Accent6 3 3 4 4 2" xfId="15249"/>
    <cellStyle name="20% - Accent6 3 3 4 4 2 2" xfId="15250"/>
    <cellStyle name="20% - Accent6 3 3 4 4 3" xfId="15251"/>
    <cellStyle name="20% - Accent6 3 3 4 4 3 2" xfId="15252"/>
    <cellStyle name="20% - Accent6 3 3 4 4 4" xfId="15253"/>
    <cellStyle name="20% - Accent6 3 3 4 4 5" xfId="15254"/>
    <cellStyle name="20% - Accent6 3 3 4 4 6" xfId="15255"/>
    <cellStyle name="20% - Accent6 3 3 4 4 7" xfId="15256"/>
    <cellStyle name="20% - Accent6 3 3 4 5" xfId="15257"/>
    <cellStyle name="20% - Accent6 3 3 4 5 2" xfId="15258"/>
    <cellStyle name="20% - Accent6 3 3 4 6" xfId="15259"/>
    <cellStyle name="20% - Accent6 3 3 4 6 2" xfId="15260"/>
    <cellStyle name="20% - Accent6 3 3 4 7" xfId="15261"/>
    <cellStyle name="20% - Accent6 3 3 4 8" xfId="15262"/>
    <cellStyle name="20% - Accent6 3 3 4 9" xfId="15263"/>
    <cellStyle name="20% - Accent6 3 3 5" xfId="15264"/>
    <cellStyle name="20% - Accent6 3 3 5 2" xfId="15265"/>
    <cellStyle name="20% - Accent6 3 3 5 2 2" xfId="15266"/>
    <cellStyle name="20% - Accent6 3 3 5 3" xfId="15267"/>
    <cellStyle name="20% - Accent6 3 3 5 3 2" xfId="15268"/>
    <cellStyle name="20% - Accent6 3 3 5 4" xfId="15269"/>
    <cellStyle name="20% - Accent6 3 3 5 5" xfId="15270"/>
    <cellStyle name="20% - Accent6 3 3 5 6" xfId="15271"/>
    <cellStyle name="20% - Accent6 3 3 5 7" xfId="15272"/>
    <cellStyle name="20% - Accent6 3 3 6" xfId="15273"/>
    <cellStyle name="20% - Accent6 3 3 6 2" xfId="15274"/>
    <cellStyle name="20% - Accent6 3 3 6 2 2" xfId="15275"/>
    <cellStyle name="20% - Accent6 3 3 6 3" xfId="15276"/>
    <cellStyle name="20% - Accent6 3 3 6 3 2" xfId="15277"/>
    <cellStyle name="20% - Accent6 3 3 6 4" xfId="15278"/>
    <cellStyle name="20% - Accent6 3 3 6 5" xfId="15279"/>
    <cellStyle name="20% - Accent6 3 3 6 6" xfId="15280"/>
    <cellStyle name="20% - Accent6 3 3 6 7" xfId="15281"/>
    <cellStyle name="20% - Accent6 3 3 7" xfId="15282"/>
    <cellStyle name="20% - Accent6 3 3 7 2" xfId="15283"/>
    <cellStyle name="20% - Accent6 3 3 7 2 2" xfId="15284"/>
    <cellStyle name="20% - Accent6 3 3 7 3" xfId="15285"/>
    <cellStyle name="20% - Accent6 3 3 7 3 2" xfId="15286"/>
    <cellStyle name="20% - Accent6 3 3 7 4" xfId="15287"/>
    <cellStyle name="20% - Accent6 3 3 7 5" xfId="15288"/>
    <cellStyle name="20% - Accent6 3 3 7 6" xfId="15289"/>
    <cellStyle name="20% - Accent6 3 3 7 7" xfId="15290"/>
    <cellStyle name="20% - Accent6 3 3 8" xfId="15291"/>
    <cellStyle name="20% - Accent6 3 3 8 2" xfId="15292"/>
    <cellStyle name="20% - Accent6 3 3 9" xfId="15293"/>
    <cellStyle name="20% - Accent6 3 3 9 2" xfId="15294"/>
    <cellStyle name="20% - Accent6 3 4" xfId="15295"/>
    <cellStyle name="20% - Accent6 3 4 10" xfId="15296"/>
    <cellStyle name="20% - Accent6 3 4 11" xfId="15297"/>
    <cellStyle name="20% - Accent6 3 4 12" xfId="15298"/>
    <cellStyle name="20% - Accent6 3 4 13" xfId="15299"/>
    <cellStyle name="20% - Accent6 3 4 2" xfId="15300"/>
    <cellStyle name="20% - Accent6 3 4 2 10" xfId="15301"/>
    <cellStyle name="20% - Accent6 3 4 2 11" xfId="15302"/>
    <cellStyle name="20% - Accent6 3 4 2 2" xfId="15303"/>
    <cellStyle name="20% - Accent6 3 4 2 2 10" xfId="15304"/>
    <cellStyle name="20% - Accent6 3 4 2 2 2" xfId="15305"/>
    <cellStyle name="20% - Accent6 3 4 2 2 2 2" xfId="15306"/>
    <cellStyle name="20% - Accent6 3 4 2 2 2 2 2" xfId="15307"/>
    <cellStyle name="20% - Accent6 3 4 2 2 2 3" xfId="15308"/>
    <cellStyle name="20% - Accent6 3 4 2 2 2 3 2" xfId="15309"/>
    <cellStyle name="20% - Accent6 3 4 2 2 2 4" xfId="15310"/>
    <cellStyle name="20% - Accent6 3 4 2 2 2 5" xfId="15311"/>
    <cellStyle name="20% - Accent6 3 4 2 2 2 6" xfId="15312"/>
    <cellStyle name="20% - Accent6 3 4 2 2 2 7" xfId="15313"/>
    <cellStyle name="20% - Accent6 3 4 2 2 3" xfId="15314"/>
    <cellStyle name="20% - Accent6 3 4 2 2 3 2" xfId="15315"/>
    <cellStyle name="20% - Accent6 3 4 2 2 3 2 2" xfId="15316"/>
    <cellStyle name="20% - Accent6 3 4 2 2 3 3" xfId="15317"/>
    <cellStyle name="20% - Accent6 3 4 2 2 3 3 2" xfId="15318"/>
    <cellStyle name="20% - Accent6 3 4 2 2 3 4" xfId="15319"/>
    <cellStyle name="20% - Accent6 3 4 2 2 3 5" xfId="15320"/>
    <cellStyle name="20% - Accent6 3 4 2 2 3 6" xfId="15321"/>
    <cellStyle name="20% - Accent6 3 4 2 2 3 7" xfId="15322"/>
    <cellStyle name="20% - Accent6 3 4 2 2 4" xfId="15323"/>
    <cellStyle name="20% - Accent6 3 4 2 2 4 2" xfId="15324"/>
    <cellStyle name="20% - Accent6 3 4 2 2 4 2 2" xfId="15325"/>
    <cellStyle name="20% - Accent6 3 4 2 2 4 3" xfId="15326"/>
    <cellStyle name="20% - Accent6 3 4 2 2 4 3 2" xfId="15327"/>
    <cellStyle name="20% - Accent6 3 4 2 2 4 4" xfId="15328"/>
    <cellStyle name="20% - Accent6 3 4 2 2 4 5" xfId="15329"/>
    <cellStyle name="20% - Accent6 3 4 2 2 4 6" xfId="15330"/>
    <cellStyle name="20% - Accent6 3 4 2 2 4 7" xfId="15331"/>
    <cellStyle name="20% - Accent6 3 4 2 2 5" xfId="15332"/>
    <cellStyle name="20% - Accent6 3 4 2 2 5 2" xfId="15333"/>
    <cellStyle name="20% - Accent6 3 4 2 2 6" xfId="15334"/>
    <cellStyle name="20% - Accent6 3 4 2 2 6 2" xfId="15335"/>
    <cellStyle name="20% - Accent6 3 4 2 2 7" xfId="15336"/>
    <cellStyle name="20% - Accent6 3 4 2 2 8" xfId="15337"/>
    <cellStyle name="20% - Accent6 3 4 2 2 9" xfId="15338"/>
    <cellStyle name="20% - Accent6 3 4 2 3" xfId="15339"/>
    <cellStyle name="20% - Accent6 3 4 2 3 2" xfId="15340"/>
    <cellStyle name="20% - Accent6 3 4 2 3 2 2" xfId="15341"/>
    <cellStyle name="20% - Accent6 3 4 2 3 3" xfId="15342"/>
    <cellStyle name="20% - Accent6 3 4 2 3 3 2" xfId="15343"/>
    <cellStyle name="20% - Accent6 3 4 2 3 4" xfId="15344"/>
    <cellStyle name="20% - Accent6 3 4 2 3 5" xfId="15345"/>
    <cellStyle name="20% - Accent6 3 4 2 3 6" xfId="15346"/>
    <cellStyle name="20% - Accent6 3 4 2 3 7" xfId="15347"/>
    <cellStyle name="20% - Accent6 3 4 2 4" xfId="15348"/>
    <cellStyle name="20% - Accent6 3 4 2 4 2" xfId="15349"/>
    <cellStyle name="20% - Accent6 3 4 2 4 2 2" xfId="15350"/>
    <cellStyle name="20% - Accent6 3 4 2 4 3" xfId="15351"/>
    <cellStyle name="20% - Accent6 3 4 2 4 3 2" xfId="15352"/>
    <cellStyle name="20% - Accent6 3 4 2 4 4" xfId="15353"/>
    <cellStyle name="20% - Accent6 3 4 2 4 5" xfId="15354"/>
    <cellStyle name="20% - Accent6 3 4 2 4 6" xfId="15355"/>
    <cellStyle name="20% - Accent6 3 4 2 4 7" xfId="15356"/>
    <cellStyle name="20% - Accent6 3 4 2 5" xfId="15357"/>
    <cellStyle name="20% - Accent6 3 4 2 5 2" xfId="15358"/>
    <cellStyle name="20% - Accent6 3 4 2 5 2 2" xfId="15359"/>
    <cellStyle name="20% - Accent6 3 4 2 5 3" xfId="15360"/>
    <cellStyle name="20% - Accent6 3 4 2 5 3 2" xfId="15361"/>
    <cellStyle name="20% - Accent6 3 4 2 5 4" xfId="15362"/>
    <cellStyle name="20% - Accent6 3 4 2 5 5" xfId="15363"/>
    <cellStyle name="20% - Accent6 3 4 2 5 6" xfId="15364"/>
    <cellStyle name="20% - Accent6 3 4 2 5 7" xfId="15365"/>
    <cellStyle name="20% - Accent6 3 4 2 6" xfId="15366"/>
    <cellStyle name="20% - Accent6 3 4 2 6 2" xfId="15367"/>
    <cellStyle name="20% - Accent6 3 4 2 7" xfId="15368"/>
    <cellStyle name="20% - Accent6 3 4 2 7 2" xfId="15369"/>
    <cellStyle name="20% - Accent6 3 4 2 8" xfId="15370"/>
    <cellStyle name="20% - Accent6 3 4 2 9" xfId="15371"/>
    <cellStyle name="20% - Accent6 3 4 3" xfId="15372"/>
    <cellStyle name="20% - Accent6 3 4 3 10" xfId="15373"/>
    <cellStyle name="20% - Accent6 3 4 3 11" xfId="15374"/>
    <cellStyle name="20% - Accent6 3 4 3 2" xfId="15375"/>
    <cellStyle name="20% - Accent6 3 4 3 2 10" xfId="15376"/>
    <cellStyle name="20% - Accent6 3 4 3 2 2" xfId="15377"/>
    <cellStyle name="20% - Accent6 3 4 3 2 2 2" xfId="15378"/>
    <cellStyle name="20% - Accent6 3 4 3 2 2 2 2" xfId="15379"/>
    <cellStyle name="20% - Accent6 3 4 3 2 2 3" xfId="15380"/>
    <cellStyle name="20% - Accent6 3 4 3 2 2 3 2" xfId="15381"/>
    <cellStyle name="20% - Accent6 3 4 3 2 2 4" xfId="15382"/>
    <cellStyle name="20% - Accent6 3 4 3 2 2 5" xfId="15383"/>
    <cellStyle name="20% - Accent6 3 4 3 2 2 6" xfId="15384"/>
    <cellStyle name="20% - Accent6 3 4 3 2 2 7" xfId="15385"/>
    <cellStyle name="20% - Accent6 3 4 3 2 3" xfId="15386"/>
    <cellStyle name="20% - Accent6 3 4 3 2 3 2" xfId="15387"/>
    <cellStyle name="20% - Accent6 3 4 3 2 3 2 2" xfId="15388"/>
    <cellStyle name="20% - Accent6 3 4 3 2 3 3" xfId="15389"/>
    <cellStyle name="20% - Accent6 3 4 3 2 3 3 2" xfId="15390"/>
    <cellStyle name="20% - Accent6 3 4 3 2 3 4" xfId="15391"/>
    <cellStyle name="20% - Accent6 3 4 3 2 3 5" xfId="15392"/>
    <cellStyle name="20% - Accent6 3 4 3 2 3 6" xfId="15393"/>
    <cellStyle name="20% - Accent6 3 4 3 2 3 7" xfId="15394"/>
    <cellStyle name="20% - Accent6 3 4 3 2 4" xfId="15395"/>
    <cellStyle name="20% - Accent6 3 4 3 2 4 2" xfId="15396"/>
    <cellStyle name="20% - Accent6 3 4 3 2 4 2 2" xfId="15397"/>
    <cellStyle name="20% - Accent6 3 4 3 2 4 3" xfId="15398"/>
    <cellStyle name="20% - Accent6 3 4 3 2 4 3 2" xfId="15399"/>
    <cellStyle name="20% - Accent6 3 4 3 2 4 4" xfId="15400"/>
    <cellStyle name="20% - Accent6 3 4 3 2 4 5" xfId="15401"/>
    <cellStyle name="20% - Accent6 3 4 3 2 4 6" xfId="15402"/>
    <cellStyle name="20% - Accent6 3 4 3 2 4 7" xfId="15403"/>
    <cellStyle name="20% - Accent6 3 4 3 2 5" xfId="15404"/>
    <cellStyle name="20% - Accent6 3 4 3 2 5 2" xfId="15405"/>
    <cellStyle name="20% - Accent6 3 4 3 2 6" xfId="15406"/>
    <cellStyle name="20% - Accent6 3 4 3 2 6 2" xfId="15407"/>
    <cellStyle name="20% - Accent6 3 4 3 2 7" xfId="15408"/>
    <cellStyle name="20% - Accent6 3 4 3 2 8" xfId="15409"/>
    <cellStyle name="20% - Accent6 3 4 3 2 9" xfId="15410"/>
    <cellStyle name="20% - Accent6 3 4 3 3" xfId="15411"/>
    <cellStyle name="20% - Accent6 3 4 3 3 2" xfId="15412"/>
    <cellStyle name="20% - Accent6 3 4 3 3 2 2" xfId="15413"/>
    <cellStyle name="20% - Accent6 3 4 3 3 3" xfId="15414"/>
    <cellStyle name="20% - Accent6 3 4 3 3 3 2" xfId="15415"/>
    <cellStyle name="20% - Accent6 3 4 3 3 4" xfId="15416"/>
    <cellStyle name="20% - Accent6 3 4 3 3 5" xfId="15417"/>
    <cellStyle name="20% - Accent6 3 4 3 3 6" xfId="15418"/>
    <cellStyle name="20% - Accent6 3 4 3 3 7" xfId="15419"/>
    <cellStyle name="20% - Accent6 3 4 3 4" xfId="15420"/>
    <cellStyle name="20% - Accent6 3 4 3 4 2" xfId="15421"/>
    <cellStyle name="20% - Accent6 3 4 3 4 2 2" xfId="15422"/>
    <cellStyle name="20% - Accent6 3 4 3 4 3" xfId="15423"/>
    <cellStyle name="20% - Accent6 3 4 3 4 3 2" xfId="15424"/>
    <cellStyle name="20% - Accent6 3 4 3 4 4" xfId="15425"/>
    <cellStyle name="20% - Accent6 3 4 3 4 5" xfId="15426"/>
    <cellStyle name="20% - Accent6 3 4 3 4 6" xfId="15427"/>
    <cellStyle name="20% - Accent6 3 4 3 4 7" xfId="15428"/>
    <cellStyle name="20% - Accent6 3 4 3 5" xfId="15429"/>
    <cellStyle name="20% - Accent6 3 4 3 5 2" xfId="15430"/>
    <cellStyle name="20% - Accent6 3 4 3 5 2 2" xfId="15431"/>
    <cellStyle name="20% - Accent6 3 4 3 5 3" xfId="15432"/>
    <cellStyle name="20% - Accent6 3 4 3 5 3 2" xfId="15433"/>
    <cellStyle name="20% - Accent6 3 4 3 5 4" xfId="15434"/>
    <cellStyle name="20% - Accent6 3 4 3 5 5" xfId="15435"/>
    <cellStyle name="20% - Accent6 3 4 3 5 6" xfId="15436"/>
    <cellStyle name="20% - Accent6 3 4 3 5 7" xfId="15437"/>
    <cellStyle name="20% - Accent6 3 4 3 6" xfId="15438"/>
    <cellStyle name="20% - Accent6 3 4 3 6 2" xfId="15439"/>
    <cellStyle name="20% - Accent6 3 4 3 7" xfId="15440"/>
    <cellStyle name="20% - Accent6 3 4 3 7 2" xfId="15441"/>
    <cellStyle name="20% - Accent6 3 4 3 8" xfId="15442"/>
    <cellStyle name="20% - Accent6 3 4 3 9" xfId="15443"/>
    <cellStyle name="20% - Accent6 3 4 4" xfId="15444"/>
    <cellStyle name="20% - Accent6 3 4 4 10" xfId="15445"/>
    <cellStyle name="20% - Accent6 3 4 4 2" xfId="15446"/>
    <cellStyle name="20% - Accent6 3 4 4 2 2" xfId="15447"/>
    <cellStyle name="20% - Accent6 3 4 4 2 2 2" xfId="15448"/>
    <cellStyle name="20% - Accent6 3 4 4 2 3" xfId="15449"/>
    <cellStyle name="20% - Accent6 3 4 4 2 3 2" xfId="15450"/>
    <cellStyle name="20% - Accent6 3 4 4 2 4" xfId="15451"/>
    <cellStyle name="20% - Accent6 3 4 4 2 5" xfId="15452"/>
    <cellStyle name="20% - Accent6 3 4 4 2 6" xfId="15453"/>
    <cellStyle name="20% - Accent6 3 4 4 2 7" xfId="15454"/>
    <cellStyle name="20% - Accent6 3 4 4 3" xfId="15455"/>
    <cellStyle name="20% - Accent6 3 4 4 3 2" xfId="15456"/>
    <cellStyle name="20% - Accent6 3 4 4 3 2 2" xfId="15457"/>
    <cellStyle name="20% - Accent6 3 4 4 3 3" xfId="15458"/>
    <cellStyle name="20% - Accent6 3 4 4 3 3 2" xfId="15459"/>
    <cellStyle name="20% - Accent6 3 4 4 3 4" xfId="15460"/>
    <cellStyle name="20% - Accent6 3 4 4 3 5" xfId="15461"/>
    <cellStyle name="20% - Accent6 3 4 4 3 6" xfId="15462"/>
    <cellStyle name="20% - Accent6 3 4 4 3 7" xfId="15463"/>
    <cellStyle name="20% - Accent6 3 4 4 4" xfId="15464"/>
    <cellStyle name="20% - Accent6 3 4 4 4 2" xfId="15465"/>
    <cellStyle name="20% - Accent6 3 4 4 4 2 2" xfId="15466"/>
    <cellStyle name="20% - Accent6 3 4 4 4 3" xfId="15467"/>
    <cellStyle name="20% - Accent6 3 4 4 4 3 2" xfId="15468"/>
    <cellStyle name="20% - Accent6 3 4 4 4 4" xfId="15469"/>
    <cellStyle name="20% - Accent6 3 4 4 4 5" xfId="15470"/>
    <cellStyle name="20% - Accent6 3 4 4 4 6" xfId="15471"/>
    <cellStyle name="20% - Accent6 3 4 4 4 7" xfId="15472"/>
    <cellStyle name="20% - Accent6 3 4 4 5" xfId="15473"/>
    <cellStyle name="20% - Accent6 3 4 4 5 2" xfId="15474"/>
    <cellStyle name="20% - Accent6 3 4 4 6" xfId="15475"/>
    <cellStyle name="20% - Accent6 3 4 4 6 2" xfId="15476"/>
    <cellStyle name="20% - Accent6 3 4 4 7" xfId="15477"/>
    <cellStyle name="20% - Accent6 3 4 4 8" xfId="15478"/>
    <cellStyle name="20% - Accent6 3 4 4 9" xfId="15479"/>
    <cellStyle name="20% - Accent6 3 4 5" xfId="15480"/>
    <cellStyle name="20% - Accent6 3 4 5 2" xfId="15481"/>
    <cellStyle name="20% - Accent6 3 4 5 2 2" xfId="15482"/>
    <cellStyle name="20% - Accent6 3 4 5 3" xfId="15483"/>
    <cellStyle name="20% - Accent6 3 4 5 3 2" xfId="15484"/>
    <cellStyle name="20% - Accent6 3 4 5 4" xfId="15485"/>
    <cellStyle name="20% - Accent6 3 4 5 5" xfId="15486"/>
    <cellStyle name="20% - Accent6 3 4 5 6" xfId="15487"/>
    <cellStyle name="20% - Accent6 3 4 5 7" xfId="15488"/>
    <cellStyle name="20% - Accent6 3 4 6" xfId="15489"/>
    <cellStyle name="20% - Accent6 3 4 6 2" xfId="15490"/>
    <cellStyle name="20% - Accent6 3 4 6 2 2" xfId="15491"/>
    <cellStyle name="20% - Accent6 3 4 6 3" xfId="15492"/>
    <cellStyle name="20% - Accent6 3 4 6 3 2" xfId="15493"/>
    <cellStyle name="20% - Accent6 3 4 6 4" xfId="15494"/>
    <cellStyle name="20% - Accent6 3 4 6 5" xfId="15495"/>
    <cellStyle name="20% - Accent6 3 4 6 6" xfId="15496"/>
    <cellStyle name="20% - Accent6 3 4 6 7" xfId="15497"/>
    <cellStyle name="20% - Accent6 3 4 7" xfId="15498"/>
    <cellStyle name="20% - Accent6 3 4 7 2" xfId="15499"/>
    <cellStyle name="20% - Accent6 3 4 7 2 2" xfId="15500"/>
    <cellStyle name="20% - Accent6 3 4 7 3" xfId="15501"/>
    <cellStyle name="20% - Accent6 3 4 7 3 2" xfId="15502"/>
    <cellStyle name="20% - Accent6 3 4 7 4" xfId="15503"/>
    <cellStyle name="20% - Accent6 3 4 7 5" xfId="15504"/>
    <cellStyle name="20% - Accent6 3 4 7 6" xfId="15505"/>
    <cellStyle name="20% - Accent6 3 4 7 7" xfId="15506"/>
    <cellStyle name="20% - Accent6 3 4 8" xfId="15507"/>
    <cellStyle name="20% - Accent6 3 4 8 2" xfId="15508"/>
    <cellStyle name="20% - Accent6 3 4 9" xfId="15509"/>
    <cellStyle name="20% - Accent6 3 4 9 2" xfId="15510"/>
    <cellStyle name="20% - Accent6 3 5" xfId="15511"/>
    <cellStyle name="20% - Accent6 3 5 10" xfId="15512"/>
    <cellStyle name="20% - Accent6 3 5 11" xfId="15513"/>
    <cellStyle name="20% - Accent6 3 5 12" xfId="15514"/>
    <cellStyle name="20% - Accent6 3 5 13" xfId="15515"/>
    <cellStyle name="20% - Accent6 3 5 2" xfId="15516"/>
    <cellStyle name="20% - Accent6 3 5 2 10" xfId="15517"/>
    <cellStyle name="20% - Accent6 3 5 2 11" xfId="15518"/>
    <cellStyle name="20% - Accent6 3 5 2 2" xfId="15519"/>
    <cellStyle name="20% - Accent6 3 5 2 2 10" xfId="15520"/>
    <cellStyle name="20% - Accent6 3 5 2 2 2" xfId="15521"/>
    <cellStyle name="20% - Accent6 3 5 2 2 2 2" xfId="15522"/>
    <cellStyle name="20% - Accent6 3 5 2 2 2 2 2" xfId="15523"/>
    <cellStyle name="20% - Accent6 3 5 2 2 2 3" xfId="15524"/>
    <cellStyle name="20% - Accent6 3 5 2 2 2 3 2" xfId="15525"/>
    <cellStyle name="20% - Accent6 3 5 2 2 2 4" xfId="15526"/>
    <cellStyle name="20% - Accent6 3 5 2 2 2 5" xfId="15527"/>
    <cellStyle name="20% - Accent6 3 5 2 2 2 6" xfId="15528"/>
    <cellStyle name="20% - Accent6 3 5 2 2 2 7" xfId="15529"/>
    <cellStyle name="20% - Accent6 3 5 2 2 3" xfId="15530"/>
    <cellStyle name="20% - Accent6 3 5 2 2 3 2" xfId="15531"/>
    <cellStyle name="20% - Accent6 3 5 2 2 3 2 2" xfId="15532"/>
    <cellStyle name="20% - Accent6 3 5 2 2 3 3" xfId="15533"/>
    <cellStyle name="20% - Accent6 3 5 2 2 3 3 2" xfId="15534"/>
    <cellStyle name="20% - Accent6 3 5 2 2 3 4" xfId="15535"/>
    <cellStyle name="20% - Accent6 3 5 2 2 3 5" xfId="15536"/>
    <cellStyle name="20% - Accent6 3 5 2 2 3 6" xfId="15537"/>
    <cellStyle name="20% - Accent6 3 5 2 2 3 7" xfId="15538"/>
    <cellStyle name="20% - Accent6 3 5 2 2 4" xfId="15539"/>
    <cellStyle name="20% - Accent6 3 5 2 2 4 2" xfId="15540"/>
    <cellStyle name="20% - Accent6 3 5 2 2 4 2 2" xfId="15541"/>
    <cellStyle name="20% - Accent6 3 5 2 2 4 3" xfId="15542"/>
    <cellStyle name="20% - Accent6 3 5 2 2 4 3 2" xfId="15543"/>
    <cellStyle name="20% - Accent6 3 5 2 2 4 4" xfId="15544"/>
    <cellStyle name="20% - Accent6 3 5 2 2 4 5" xfId="15545"/>
    <cellStyle name="20% - Accent6 3 5 2 2 4 6" xfId="15546"/>
    <cellStyle name="20% - Accent6 3 5 2 2 4 7" xfId="15547"/>
    <cellStyle name="20% - Accent6 3 5 2 2 5" xfId="15548"/>
    <cellStyle name="20% - Accent6 3 5 2 2 5 2" xfId="15549"/>
    <cellStyle name="20% - Accent6 3 5 2 2 6" xfId="15550"/>
    <cellStyle name="20% - Accent6 3 5 2 2 6 2" xfId="15551"/>
    <cellStyle name="20% - Accent6 3 5 2 2 7" xfId="15552"/>
    <cellStyle name="20% - Accent6 3 5 2 2 8" xfId="15553"/>
    <cellStyle name="20% - Accent6 3 5 2 2 9" xfId="15554"/>
    <cellStyle name="20% - Accent6 3 5 2 3" xfId="15555"/>
    <cellStyle name="20% - Accent6 3 5 2 3 2" xfId="15556"/>
    <cellStyle name="20% - Accent6 3 5 2 3 2 2" xfId="15557"/>
    <cellStyle name="20% - Accent6 3 5 2 3 3" xfId="15558"/>
    <cellStyle name="20% - Accent6 3 5 2 3 3 2" xfId="15559"/>
    <cellStyle name="20% - Accent6 3 5 2 3 4" xfId="15560"/>
    <cellStyle name="20% - Accent6 3 5 2 3 5" xfId="15561"/>
    <cellStyle name="20% - Accent6 3 5 2 3 6" xfId="15562"/>
    <cellStyle name="20% - Accent6 3 5 2 3 7" xfId="15563"/>
    <cellStyle name="20% - Accent6 3 5 2 4" xfId="15564"/>
    <cellStyle name="20% - Accent6 3 5 2 4 2" xfId="15565"/>
    <cellStyle name="20% - Accent6 3 5 2 4 2 2" xfId="15566"/>
    <cellStyle name="20% - Accent6 3 5 2 4 3" xfId="15567"/>
    <cellStyle name="20% - Accent6 3 5 2 4 3 2" xfId="15568"/>
    <cellStyle name="20% - Accent6 3 5 2 4 4" xfId="15569"/>
    <cellStyle name="20% - Accent6 3 5 2 4 5" xfId="15570"/>
    <cellStyle name="20% - Accent6 3 5 2 4 6" xfId="15571"/>
    <cellStyle name="20% - Accent6 3 5 2 4 7" xfId="15572"/>
    <cellStyle name="20% - Accent6 3 5 2 5" xfId="15573"/>
    <cellStyle name="20% - Accent6 3 5 2 5 2" xfId="15574"/>
    <cellStyle name="20% - Accent6 3 5 2 5 2 2" xfId="15575"/>
    <cellStyle name="20% - Accent6 3 5 2 5 3" xfId="15576"/>
    <cellStyle name="20% - Accent6 3 5 2 5 3 2" xfId="15577"/>
    <cellStyle name="20% - Accent6 3 5 2 5 4" xfId="15578"/>
    <cellStyle name="20% - Accent6 3 5 2 5 5" xfId="15579"/>
    <cellStyle name="20% - Accent6 3 5 2 5 6" xfId="15580"/>
    <cellStyle name="20% - Accent6 3 5 2 5 7" xfId="15581"/>
    <cellStyle name="20% - Accent6 3 5 2 6" xfId="15582"/>
    <cellStyle name="20% - Accent6 3 5 2 6 2" xfId="15583"/>
    <cellStyle name="20% - Accent6 3 5 2 7" xfId="15584"/>
    <cellStyle name="20% - Accent6 3 5 2 7 2" xfId="15585"/>
    <cellStyle name="20% - Accent6 3 5 2 8" xfId="15586"/>
    <cellStyle name="20% - Accent6 3 5 2 9" xfId="15587"/>
    <cellStyle name="20% - Accent6 3 5 3" xfId="15588"/>
    <cellStyle name="20% - Accent6 3 5 3 10" xfId="15589"/>
    <cellStyle name="20% - Accent6 3 5 3 11" xfId="15590"/>
    <cellStyle name="20% - Accent6 3 5 3 2" xfId="15591"/>
    <cellStyle name="20% - Accent6 3 5 3 2 10" xfId="15592"/>
    <cellStyle name="20% - Accent6 3 5 3 2 2" xfId="15593"/>
    <cellStyle name="20% - Accent6 3 5 3 2 2 2" xfId="15594"/>
    <cellStyle name="20% - Accent6 3 5 3 2 2 2 2" xfId="15595"/>
    <cellStyle name="20% - Accent6 3 5 3 2 2 3" xfId="15596"/>
    <cellStyle name="20% - Accent6 3 5 3 2 2 3 2" xfId="15597"/>
    <cellStyle name="20% - Accent6 3 5 3 2 2 4" xfId="15598"/>
    <cellStyle name="20% - Accent6 3 5 3 2 2 5" xfId="15599"/>
    <cellStyle name="20% - Accent6 3 5 3 2 2 6" xfId="15600"/>
    <cellStyle name="20% - Accent6 3 5 3 2 2 7" xfId="15601"/>
    <cellStyle name="20% - Accent6 3 5 3 2 3" xfId="15602"/>
    <cellStyle name="20% - Accent6 3 5 3 2 3 2" xfId="15603"/>
    <cellStyle name="20% - Accent6 3 5 3 2 3 2 2" xfId="15604"/>
    <cellStyle name="20% - Accent6 3 5 3 2 3 3" xfId="15605"/>
    <cellStyle name="20% - Accent6 3 5 3 2 3 3 2" xfId="15606"/>
    <cellStyle name="20% - Accent6 3 5 3 2 3 4" xfId="15607"/>
    <cellStyle name="20% - Accent6 3 5 3 2 3 5" xfId="15608"/>
    <cellStyle name="20% - Accent6 3 5 3 2 3 6" xfId="15609"/>
    <cellStyle name="20% - Accent6 3 5 3 2 3 7" xfId="15610"/>
    <cellStyle name="20% - Accent6 3 5 3 2 4" xfId="15611"/>
    <cellStyle name="20% - Accent6 3 5 3 2 4 2" xfId="15612"/>
    <cellStyle name="20% - Accent6 3 5 3 2 4 2 2" xfId="15613"/>
    <cellStyle name="20% - Accent6 3 5 3 2 4 3" xfId="15614"/>
    <cellStyle name="20% - Accent6 3 5 3 2 4 3 2" xfId="15615"/>
    <cellStyle name="20% - Accent6 3 5 3 2 4 4" xfId="15616"/>
    <cellStyle name="20% - Accent6 3 5 3 2 4 5" xfId="15617"/>
    <cellStyle name="20% - Accent6 3 5 3 2 4 6" xfId="15618"/>
    <cellStyle name="20% - Accent6 3 5 3 2 4 7" xfId="15619"/>
    <cellStyle name="20% - Accent6 3 5 3 2 5" xfId="15620"/>
    <cellStyle name="20% - Accent6 3 5 3 2 5 2" xfId="15621"/>
    <cellStyle name="20% - Accent6 3 5 3 2 6" xfId="15622"/>
    <cellStyle name="20% - Accent6 3 5 3 2 6 2" xfId="15623"/>
    <cellStyle name="20% - Accent6 3 5 3 2 7" xfId="15624"/>
    <cellStyle name="20% - Accent6 3 5 3 2 8" xfId="15625"/>
    <cellStyle name="20% - Accent6 3 5 3 2 9" xfId="15626"/>
    <cellStyle name="20% - Accent6 3 5 3 3" xfId="15627"/>
    <cellStyle name="20% - Accent6 3 5 3 3 2" xfId="15628"/>
    <cellStyle name="20% - Accent6 3 5 3 3 2 2" xfId="15629"/>
    <cellStyle name="20% - Accent6 3 5 3 3 3" xfId="15630"/>
    <cellStyle name="20% - Accent6 3 5 3 3 3 2" xfId="15631"/>
    <cellStyle name="20% - Accent6 3 5 3 3 4" xfId="15632"/>
    <cellStyle name="20% - Accent6 3 5 3 3 5" xfId="15633"/>
    <cellStyle name="20% - Accent6 3 5 3 3 6" xfId="15634"/>
    <cellStyle name="20% - Accent6 3 5 3 3 7" xfId="15635"/>
    <cellStyle name="20% - Accent6 3 5 3 4" xfId="15636"/>
    <cellStyle name="20% - Accent6 3 5 3 4 2" xfId="15637"/>
    <cellStyle name="20% - Accent6 3 5 3 4 2 2" xfId="15638"/>
    <cellStyle name="20% - Accent6 3 5 3 4 3" xfId="15639"/>
    <cellStyle name="20% - Accent6 3 5 3 4 3 2" xfId="15640"/>
    <cellStyle name="20% - Accent6 3 5 3 4 4" xfId="15641"/>
    <cellStyle name="20% - Accent6 3 5 3 4 5" xfId="15642"/>
    <cellStyle name="20% - Accent6 3 5 3 4 6" xfId="15643"/>
    <cellStyle name="20% - Accent6 3 5 3 4 7" xfId="15644"/>
    <cellStyle name="20% - Accent6 3 5 3 5" xfId="15645"/>
    <cellStyle name="20% - Accent6 3 5 3 5 2" xfId="15646"/>
    <cellStyle name="20% - Accent6 3 5 3 5 2 2" xfId="15647"/>
    <cellStyle name="20% - Accent6 3 5 3 5 3" xfId="15648"/>
    <cellStyle name="20% - Accent6 3 5 3 5 3 2" xfId="15649"/>
    <cellStyle name="20% - Accent6 3 5 3 5 4" xfId="15650"/>
    <cellStyle name="20% - Accent6 3 5 3 5 5" xfId="15651"/>
    <cellStyle name="20% - Accent6 3 5 3 5 6" xfId="15652"/>
    <cellStyle name="20% - Accent6 3 5 3 5 7" xfId="15653"/>
    <cellStyle name="20% - Accent6 3 5 3 6" xfId="15654"/>
    <cellStyle name="20% - Accent6 3 5 3 6 2" xfId="15655"/>
    <cellStyle name="20% - Accent6 3 5 3 7" xfId="15656"/>
    <cellStyle name="20% - Accent6 3 5 3 7 2" xfId="15657"/>
    <cellStyle name="20% - Accent6 3 5 3 8" xfId="15658"/>
    <cellStyle name="20% - Accent6 3 5 3 9" xfId="15659"/>
    <cellStyle name="20% - Accent6 3 5 4" xfId="15660"/>
    <cellStyle name="20% - Accent6 3 5 4 10" xfId="15661"/>
    <cellStyle name="20% - Accent6 3 5 4 2" xfId="15662"/>
    <cellStyle name="20% - Accent6 3 5 4 2 2" xfId="15663"/>
    <cellStyle name="20% - Accent6 3 5 4 2 2 2" xfId="15664"/>
    <cellStyle name="20% - Accent6 3 5 4 2 3" xfId="15665"/>
    <cellStyle name="20% - Accent6 3 5 4 2 3 2" xfId="15666"/>
    <cellStyle name="20% - Accent6 3 5 4 2 4" xfId="15667"/>
    <cellStyle name="20% - Accent6 3 5 4 2 5" xfId="15668"/>
    <cellStyle name="20% - Accent6 3 5 4 2 6" xfId="15669"/>
    <cellStyle name="20% - Accent6 3 5 4 2 7" xfId="15670"/>
    <cellStyle name="20% - Accent6 3 5 4 3" xfId="15671"/>
    <cellStyle name="20% - Accent6 3 5 4 3 2" xfId="15672"/>
    <cellStyle name="20% - Accent6 3 5 4 3 2 2" xfId="15673"/>
    <cellStyle name="20% - Accent6 3 5 4 3 3" xfId="15674"/>
    <cellStyle name="20% - Accent6 3 5 4 3 3 2" xfId="15675"/>
    <cellStyle name="20% - Accent6 3 5 4 3 4" xfId="15676"/>
    <cellStyle name="20% - Accent6 3 5 4 3 5" xfId="15677"/>
    <cellStyle name="20% - Accent6 3 5 4 3 6" xfId="15678"/>
    <cellStyle name="20% - Accent6 3 5 4 3 7" xfId="15679"/>
    <cellStyle name="20% - Accent6 3 5 4 4" xfId="15680"/>
    <cellStyle name="20% - Accent6 3 5 4 4 2" xfId="15681"/>
    <cellStyle name="20% - Accent6 3 5 4 4 2 2" xfId="15682"/>
    <cellStyle name="20% - Accent6 3 5 4 4 3" xfId="15683"/>
    <cellStyle name="20% - Accent6 3 5 4 4 3 2" xfId="15684"/>
    <cellStyle name="20% - Accent6 3 5 4 4 4" xfId="15685"/>
    <cellStyle name="20% - Accent6 3 5 4 4 5" xfId="15686"/>
    <cellStyle name="20% - Accent6 3 5 4 4 6" xfId="15687"/>
    <cellStyle name="20% - Accent6 3 5 4 4 7" xfId="15688"/>
    <cellStyle name="20% - Accent6 3 5 4 5" xfId="15689"/>
    <cellStyle name="20% - Accent6 3 5 4 5 2" xfId="15690"/>
    <cellStyle name="20% - Accent6 3 5 4 6" xfId="15691"/>
    <cellStyle name="20% - Accent6 3 5 4 6 2" xfId="15692"/>
    <cellStyle name="20% - Accent6 3 5 4 7" xfId="15693"/>
    <cellStyle name="20% - Accent6 3 5 4 8" xfId="15694"/>
    <cellStyle name="20% - Accent6 3 5 4 9" xfId="15695"/>
    <cellStyle name="20% - Accent6 3 5 5" xfId="15696"/>
    <cellStyle name="20% - Accent6 3 5 5 2" xfId="15697"/>
    <cellStyle name="20% - Accent6 3 5 5 2 2" xfId="15698"/>
    <cellStyle name="20% - Accent6 3 5 5 3" xfId="15699"/>
    <cellStyle name="20% - Accent6 3 5 5 3 2" xfId="15700"/>
    <cellStyle name="20% - Accent6 3 5 5 4" xfId="15701"/>
    <cellStyle name="20% - Accent6 3 5 5 5" xfId="15702"/>
    <cellStyle name="20% - Accent6 3 5 5 6" xfId="15703"/>
    <cellStyle name="20% - Accent6 3 5 5 7" xfId="15704"/>
    <cellStyle name="20% - Accent6 3 5 6" xfId="15705"/>
    <cellStyle name="20% - Accent6 3 5 6 2" xfId="15706"/>
    <cellStyle name="20% - Accent6 3 5 6 2 2" xfId="15707"/>
    <cellStyle name="20% - Accent6 3 5 6 3" xfId="15708"/>
    <cellStyle name="20% - Accent6 3 5 6 3 2" xfId="15709"/>
    <cellStyle name="20% - Accent6 3 5 6 4" xfId="15710"/>
    <cellStyle name="20% - Accent6 3 5 6 5" xfId="15711"/>
    <cellStyle name="20% - Accent6 3 5 6 6" xfId="15712"/>
    <cellStyle name="20% - Accent6 3 5 6 7" xfId="15713"/>
    <cellStyle name="20% - Accent6 3 5 7" xfId="15714"/>
    <cellStyle name="20% - Accent6 3 5 7 2" xfId="15715"/>
    <cellStyle name="20% - Accent6 3 5 7 2 2" xfId="15716"/>
    <cellStyle name="20% - Accent6 3 5 7 3" xfId="15717"/>
    <cellStyle name="20% - Accent6 3 5 7 3 2" xfId="15718"/>
    <cellStyle name="20% - Accent6 3 5 7 4" xfId="15719"/>
    <cellStyle name="20% - Accent6 3 5 7 5" xfId="15720"/>
    <cellStyle name="20% - Accent6 3 5 7 6" xfId="15721"/>
    <cellStyle name="20% - Accent6 3 5 7 7" xfId="15722"/>
    <cellStyle name="20% - Accent6 3 5 8" xfId="15723"/>
    <cellStyle name="20% - Accent6 3 5 8 2" xfId="15724"/>
    <cellStyle name="20% - Accent6 3 5 9" xfId="15725"/>
    <cellStyle name="20% - Accent6 3 5 9 2" xfId="15726"/>
    <cellStyle name="20% - Accent6 3 6" xfId="15727"/>
    <cellStyle name="20% - Accent6 3 6 10" xfId="15728"/>
    <cellStyle name="20% - Accent6 3 6 11" xfId="15729"/>
    <cellStyle name="20% - Accent6 3 6 12" xfId="15730"/>
    <cellStyle name="20% - Accent6 3 6 13" xfId="15731"/>
    <cellStyle name="20% - Accent6 3 6 2" xfId="15732"/>
    <cellStyle name="20% - Accent6 3 6 2 10" xfId="15733"/>
    <cellStyle name="20% - Accent6 3 6 2 11" xfId="15734"/>
    <cellStyle name="20% - Accent6 3 6 2 2" xfId="15735"/>
    <cellStyle name="20% - Accent6 3 6 2 2 10" xfId="15736"/>
    <cellStyle name="20% - Accent6 3 6 2 2 2" xfId="15737"/>
    <cellStyle name="20% - Accent6 3 6 2 2 2 2" xfId="15738"/>
    <cellStyle name="20% - Accent6 3 6 2 2 2 2 2" xfId="15739"/>
    <cellStyle name="20% - Accent6 3 6 2 2 2 3" xfId="15740"/>
    <cellStyle name="20% - Accent6 3 6 2 2 2 3 2" xfId="15741"/>
    <cellStyle name="20% - Accent6 3 6 2 2 2 4" xfId="15742"/>
    <cellStyle name="20% - Accent6 3 6 2 2 2 5" xfId="15743"/>
    <cellStyle name="20% - Accent6 3 6 2 2 2 6" xfId="15744"/>
    <cellStyle name="20% - Accent6 3 6 2 2 2 7" xfId="15745"/>
    <cellStyle name="20% - Accent6 3 6 2 2 3" xfId="15746"/>
    <cellStyle name="20% - Accent6 3 6 2 2 3 2" xfId="15747"/>
    <cellStyle name="20% - Accent6 3 6 2 2 3 2 2" xfId="15748"/>
    <cellStyle name="20% - Accent6 3 6 2 2 3 3" xfId="15749"/>
    <cellStyle name="20% - Accent6 3 6 2 2 3 3 2" xfId="15750"/>
    <cellStyle name="20% - Accent6 3 6 2 2 3 4" xfId="15751"/>
    <cellStyle name="20% - Accent6 3 6 2 2 3 5" xfId="15752"/>
    <cellStyle name="20% - Accent6 3 6 2 2 3 6" xfId="15753"/>
    <cellStyle name="20% - Accent6 3 6 2 2 3 7" xfId="15754"/>
    <cellStyle name="20% - Accent6 3 6 2 2 4" xfId="15755"/>
    <cellStyle name="20% - Accent6 3 6 2 2 4 2" xfId="15756"/>
    <cellStyle name="20% - Accent6 3 6 2 2 4 2 2" xfId="15757"/>
    <cellStyle name="20% - Accent6 3 6 2 2 4 3" xfId="15758"/>
    <cellStyle name="20% - Accent6 3 6 2 2 4 3 2" xfId="15759"/>
    <cellStyle name="20% - Accent6 3 6 2 2 4 4" xfId="15760"/>
    <cellStyle name="20% - Accent6 3 6 2 2 4 5" xfId="15761"/>
    <cellStyle name="20% - Accent6 3 6 2 2 4 6" xfId="15762"/>
    <cellStyle name="20% - Accent6 3 6 2 2 4 7" xfId="15763"/>
    <cellStyle name="20% - Accent6 3 6 2 2 5" xfId="15764"/>
    <cellStyle name="20% - Accent6 3 6 2 2 5 2" xfId="15765"/>
    <cellStyle name="20% - Accent6 3 6 2 2 6" xfId="15766"/>
    <cellStyle name="20% - Accent6 3 6 2 2 6 2" xfId="15767"/>
    <cellStyle name="20% - Accent6 3 6 2 2 7" xfId="15768"/>
    <cellStyle name="20% - Accent6 3 6 2 2 8" xfId="15769"/>
    <cellStyle name="20% - Accent6 3 6 2 2 9" xfId="15770"/>
    <cellStyle name="20% - Accent6 3 6 2 3" xfId="15771"/>
    <cellStyle name="20% - Accent6 3 6 2 3 2" xfId="15772"/>
    <cellStyle name="20% - Accent6 3 6 2 3 2 2" xfId="15773"/>
    <cellStyle name="20% - Accent6 3 6 2 3 3" xfId="15774"/>
    <cellStyle name="20% - Accent6 3 6 2 3 3 2" xfId="15775"/>
    <cellStyle name="20% - Accent6 3 6 2 3 4" xfId="15776"/>
    <cellStyle name="20% - Accent6 3 6 2 3 5" xfId="15777"/>
    <cellStyle name="20% - Accent6 3 6 2 3 6" xfId="15778"/>
    <cellStyle name="20% - Accent6 3 6 2 3 7" xfId="15779"/>
    <cellStyle name="20% - Accent6 3 6 2 4" xfId="15780"/>
    <cellStyle name="20% - Accent6 3 6 2 4 2" xfId="15781"/>
    <cellStyle name="20% - Accent6 3 6 2 4 2 2" xfId="15782"/>
    <cellStyle name="20% - Accent6 3 6 2 4 3" xfId="15783"/>
    <cellStyle name="20% - Accent6 3 6 2 4 3 2" xfId="15784"/>
    <cellStyle name="20% - Accent6 3 6 2 4 4" xfId="15785"/>
    <cellStyle name="20% - Accent6 3 6 2 4 5" xfId="15786"/>
    <cellStyle name="20% - Accent6 3 6 2 4 6" xfId="15787"/>
    <cellStyle name="20% - Accent6 3 6 2 4 7" xfId="15788"/>
    <cellStyle name="20% - Accent6 3 6 2 5" xfId="15789"/>
    <cellStyle name="20% - Accent6 3 6 2 5 2" xfId="15790"/>
    <cellStyle name="20% - Accent6 3 6 2 5 2 2" xfId="15791"/>
    <cellStyle name="20% - Accent6 3 6 2 5 3" xfId="15792"/>
    <cellStyle name="20% - Accent6 3 6 2 5 3 2" xfId="15793"/>
    <cellStyle name="20% - Accent6 3 6 2 5 4" xfId="15794"/>
    <cellStyle name="20% - Accent6 3 6 2 5 5" xfId="15795"/>
    <cellStyle name="20% - Accent6 3 6 2 5 6" xfId="15796"/>
    <cellStyle name="20% - Accent6 3 6 2 5 7" xfId="15797"/>
    <cellStyle name="20% - Accent6 3 6 2 6" xfId="15798"/>
    <cellStyle name="20% - Accent6 3 6 2 6 2" xfId="15799"/>
    <cellStyle name="20% - Accent6 3 6 2 7" xfId="15800"/>
    <cellStyle name="20% - Accent6 3 6 2 7 2" xfId="15801"/>
    <cellStyle name="20% - Accent6 3 6 2 8" xfId="15802"/>
    <cellStyle name="20% - Accent6 3 6 2 9" xfId="15803"/>
    <cellStyle name="20% - Accent6 3 6 3" xfId="15804"/>
    <cellStyle name="20% - Accent6 3 6 3 10" xfId="15805"/>
    <cellStyle name="20% - Accent6 3 6 3 11" xfId="15806"/>
    <cellStyle name="20% - Accent6 3 6 3 2" xfId="15807"/>
    <cellStyle name="20% - Accent6 3 6 3 2 10" xfId="15808"/>
    <cellStyle name="20% - Accent6 3 6 3 2 2" xfId="15809"/>
    <cellStyle name="20% - Accent6 3 6 3 2 2 2" xfId="15810"/>
    <cellStyle name="20% - Accent6 3 6 3 2 2 2 2" xfId="15811"/>
    <cellStyle name="20% - Accent6 3 6 3 2 2 3" xfId="15812"/>
    <cellStyle name="20% - Accent6 3 6 3 2 2 3 2" xfId="15813"/>
    <cellStyle name="20% - Accent6 3 6 3 2 2 4" xfId="15814"/>
    <cellStyle name="20% - Accent6 3 6 3 2 2 5" xfId="15815"/>
    <cellStyle name="20% - Accent6 3 6 3 2 2 6" xfId="15816"/>
    <cellStyle name="20% - Accent6 3 6 3 2 2 7" xfId="15817"/>
    <cellStyle name="20% - Accent6 3 6 3 2 3" xfId="15818"/>
    <cellStyle name="20% - Accent6 3 6 3 2 3 2" xfId="15819"/>
    <cellStyle name="20% - Accent6 3 6 3 2 3 2 2" xfId="15820"/>
    <cellStyle name="20% - Accent6 3 6 3 2 3 3" xfId="15821"/>
    <cellStyle name="20% - Accent6 3 6 3 2 3 3 2" xfId="15822"/>
    <cellStyle name="20% - Accent6 3 6 3 2 3 4" xfId="15823"/>
    <cellStyle name="20% - Accent6 3 6 3 2 3 5" xfId="15824"/>
    <cellStyle name="20% - Accent6 3 6 3 2 3 6" xfId="15825"/>
    <cellStyle name="20% - Accent6 3 6 3 2 3 7" xfId="15826"/>
    <cellStyle name="20% - Accent6 3 6 3 2 4" xfId="15827"/>
    <cellStyle name="20% - Accent6 3 6 3 2 4 2" xfId="15828"/>
    <cellStyle name="20% - Accent6 3 6 3 2 4 2 2" xfId="15829"/>
    <cellStyle name="20% - Accent6 3 6 3 2 4 3" xfId="15830"/>
    <cellStyle name="20% - Accent6 3 6 3 2 4 3 2" xfId="15831"/>
    <cellStyle name="20% - Accent6 3 6 3 2 4 4" xfId="15832"/>
    <cellStyle name="20% - Accent6 3 6 3 2 4 5" xfId="15833"/>
    <cellStyle name="20% - Accent6 3 6 3 2 4 6" xfId="15834"/>
    <cellStyle name="20% - Accent6 3 6 3 2 4 7" xfId="15835"/>
    <cellStyle name="20% - Accent6 3 6 3 2 5" xfId="15836"/>
    <cellStyle name="20% - Accent6 3 6 3 2 5 2" xfId="15837"/>
    <cellStyle name="20% - Accent6 3 6 3 2 6" xfId="15838"/>
    <cellStyle name="20% - Accent6 3 6 3 2 6 2" xfId="15839"/>
    <cellStyle name="20% - Accent6 3 6 3 2 7" xfId="15840"/>
    <cellStyle name="20% - Accent6 3 6 3 2 8" xfId="15841"/>
    <cellStyle name="20% - Accent6 3 6 3 2 9" xfId="15842"/>
    <cellStyle name="20% - Accent6 3 6 3 3" xfId="15843"/>
    <cellStyle name="20% - Accent6 3 6 3 3 2" xfId="15844"/>
    <cellStyle name="20% - Accent6 3 6 3 3 2 2" xfId="15845"/>
    <cellStyle name="20% - Accent6 3 6 3 3 3" xfId="15846"/>
    <cellStyle name="20% - Accent6 3 6 3 3 3 2" xfId="15847"/>
    <cellStyle name="20% - Accent6 3 6 3 3 4" xfId="15848"/>
    <cellStyle name="20% - Accent6 3 6 3 3 5" xfId="15849"/>
    <cellStyle name="20% - Accent6 3 6 3 3 6" xfId="15850"/>
    <cellStyle name="20% - Accent6 3 6 3 3 7" xfId="15851"/>
    <cellStyle name="20% - Accent6 3 6 3 4" xfId="15852"/>
    <cellStyle name="20% - Accent6 3 6 3 4 2" xfId="15853"/>
    <cellStyle name="20% - Accent6 3 6 3 4 2 2" xfId="15854"/>
    <cellStyle name="20% - Accent6 3 6 3 4 3" xfId="15855"/>
    <cellStyle name="20% - Accent6 3 6 3 4 3 2" xfId="15856"/>
    <cellStyle name="20% - Accent6 3 6 3 4 4" xfId="15857"/>
    <cellStyle name="20% - Accent6 3 6 3 4 5" xfId="15858"/>
    <cellStyle name="20% - Accent6 3 6 3 4 6" xfId="15859"/>
    <cellStyle name="20% - Accent6 3 6 3 4 7" xfId="15860"/>
    <cellStyle name="20% - Accent6 3 6 3 5" xfId="15861"/>
    <cellStyle name="20% - Accent6 3 6 3 5 2" xfId="15862"/>
    <cellStyle name="20% - Accent6 3 6 3 5 2 2" xfId="15863"/>
    <cellStyle name="20% - Accent6 3 6 3 5 3" xfId="15864"/>
    <cellStyle name="20% - Accent6 3 6 3 5 3 2" xfId="15865"/>
    <cellStyle name="20% - Accent6 3 6 3 5 4" xfId="15866"/>
    <cellStyle name="20% - Accent6 3 6 3 5 5" xfId="15867"/>
    <cellStyle name="20% - Accent6 3 6 3 5 6" xfId="15868"/>
    <cellStyle name="20% - Accent6 3 6 3 5 7" xfId="15869"/>
    <cellStyle name="20% - Accent6 3 6 3 6" xfId="15870"/>
    <cellStyle name="20% - Accent6 3 6 3 6 2" xfId="15871"/>
    <cellStyle name="20% - Accent6 3 6 3 7" xfId="15872"/>
    <cellStyle name="20% - Accent6 3 6 3 7 2" xfId="15873"/>
    <cellStyle name="20% - Accent6 3 6 3 8" xfId="15874"/>
    <cellStyle name="20% - Accent6 3 6 3 9" xfId="15875"/>
    <cellStyle name="20% - Accent6 3 6 4" xfId="15876"/>
    <cellStyle name="20% - Accent6 3 6 4 10" xfId="15877"/>
    <cellStyle name="20% - Accent6 3 6 4 2" xfId="15878"/>
    <cellStyle name="20% - Accent6 3 6 4 2 2" xfId="15879"/>
    <cellStyle name="20% - Accent6 3 6 4 2 2 2" xfId="15880"/>
    <cellStyle name="20% - Accent6 3 6 4 2 3" xfId="15881"/>
    <cellStyle name="20% - Accent6 3 6 4 2 3 2" xfId="15882"/>
    <cellStyle name="20% - Accent6 3 6 4 2 4" xfId="15883"/>
    <cellStyle name="20% - Accent6 3 6 4 2 5" xfId="15884"/>
    <cellStyle name="20% - Accent6 3 6 4 2 6" xfId="15885"/>
    <cellStyle name="20% - Accent6 3 6 4 2 7" xfId="15886"/>
    <cellStyle name="20% - Accent6 3 6 4 3" xfId="15887"/>
    <cellStyle name="20% - Accent6 3 6 4 3 2" xfId="15888"/>
    <cellStyle name="20% - Accent6 3 6 4 3 2 2" xfId="15889"/>
    <cellStyle name="20% - Accent6 3 6 4 3 3" xfId="15890"/>
    <cellStyle name="20% - Accent6 3 6 4 3 3 2" xfId="15891"/>
    <cellStyle name="20% - Accent6 3 6 4 3 4" xfId="15892"/>
    <cellStyle name="20% - Accent6 3 6 4 3 5" xfId="15893"/>
    <cellStyle name="20% - Accent6 3 6 4 3 6" xfId="15894"/>
    <cellStyle name="20% - Accent6 3 6 4 3 7" xfId="15895"/>
    <cellStyle name="20% - Accent6 3 6 4 4" xfId="15896"/>
    <cellStyle name="20% - Accent6 3 6 4 4 2" xfId="15897"/>
    <cellStyle name="20% - Accent6 3 6 4 4 2 2" xfId="15898"/>
    <cellStyle name="20% - Accent6 3 6 4 4 3" xfId="15899"/>
    <cellStyle name="20% - Accent6 3 6 4 4 3 2" xfId="15900"/>
    <cellStyle name="20% - Accent6 3 6 4 4 4" xfId="15901"/>
    <cellStyle name="20% - Accent6 3 6 4 4 5" xfId="15902"/>
    <cellStyle name="20% - Accent6 3 6 4 4 6" xfId="15903"/>
    <cellStyle name="20% - Accent6 3 6 4 4 7" xfId="15904"/>
    <cellStyle name="20% - Accent6 3 6 4 5" xfId="15905"/>
    <cellStyle name="20% - Accent6 3 6 4 5 2" xfId="15906"/>
    <cellStyle name="20% - Accent6 3 6 4 6" xfId="15907"/>
    <cellStyle name="20% - Accent6 3 6 4 6 2" xfId="15908"/>
    <cellStyle name="20% - Accent6 3 6 4 7" xfId="15909"/>
    <cellStyle name="20% - Accent6 3 6 4 8" xfId="15910"/>
    <cellStyle name="20% - Accent6 3 6 4 9" xfId="15911"/>
    <cellStyle name="20% - Accent6 3 6 5" xfId="15912"/>
    <cellStyle name="20% - Accent6 3 6 5 2" xfId="15913"/>
    <cellStyle name="20% - Accent6 3 6 5 2 2" xfId="15914"/>
    <cellStyle name="20% - Accent6 3 6 5 3" xfId="15915"/>
    <cellStyle name="20% - Accent6 3 6 5 3 2" xfId="15916"/>
    <cellStyle name="20% - Accent6 3 6 5 4" xfId="15917"/>
    <cellStyle name="20% - Accent6 3 6 5 5" xfId="15918"/>
    <cellStyle name="20% - Accent6 3 6 5 6" xfId="15919"/>
    <cellStyle name="20% - Accent6 3 6 5 7" xfId="15920"/>
    <cellStyle name="20% - Accent6 3 6 6" xfId="15921"/>
    <cellStyle name="20% - Accent6 3 6 6 2" xfId="15922"/>
    <cellStyle name="20% - Accent6 3 6 6 2 2" xfId="15923"/>
    <cellStyle name="20% - Accent6 3 6 6 3" xfId="15924"/>
    <cellStyle name="20% - Accent6 3 6 6 3 2" xfId="15925"/>
    <cellStyle name="20% - Accent6 3 6 6 4" xfId="15926"/>
    <cellStyle name="20% - Accent6 3 6 6 5" xfId="15927"/>
    <cellStyle name="20% - Accent6 3 6 6 6" xfId="15928"/>
    <cellStyle name="20% - Accent6 3 6 6 7" xfId="15929"/>
    <cellStyle name="20% - Accent6 3 6 7" xfId="15930"/>
    <cellStyle name="20% - Accent6 3 6 7 2" xfId="15931"/>
    <cellStyle name="20% - Accent6 3 6 7 2 2" xfId="15932"/>
    <cellStyle name="20% - Accent6 3 6 7 3" xfId="15933"/>
    <cellStyle name="20% - Accent6 3 6 7 3 2" xfId="15934"/>
    <cellStyle name="20% - Accent6 3 6 7 4" xfId="15935"/>
    <cellStyle name="20% - Accent6 3 6 7 5" xfId="15936"/>
    <cellStyle name="20% - Accent6 3 6 7 6" xfId="15937"/>
    <cellStyle name="20% - Accent6 3 6 7 7" xfId="15938"/>
    <cellStyle name="20% - Accent6 3 6 8" xfId="15939"/>
    <cellStyle name="20% - Accent6 3 6 8 2" xfId="15940"/>
    <cellStyle name="20% - Accent6 3 6 9" xfId="15941"/>
    <cellStyle name="20% - Accent6 3 6 9 2" xfId="15942"/>
    <cellStyle name="20% - Accent6 3 7" xfId="15943"/>
    <cellStyle name="20% - Accent6 3 7 10" xfId="15944"/>
    <cellStyle name="20% - Accent6 3 7 11" xfId="15945"/>
    <cellStyle name="20% - Accent6 3 7 2" xfId="15946"/>
    <cellStyle name="20% - Accent6 3 7 2 10" xfId="15947"/>
    <cellStyle name="20% - Accent6 3 7 2 2" xfId="15948"/>
    <cellStyle name="20% - Accent6 3 7 2 2 2" xfId="15949"/>
    <cellStyle name="20% - Accent6 3 7 2 2 2 2" xfId="15950"/>
    <cellStyle name="20% - Accent6 3 7 2 2 3" xfId="15951"/>
    <cellStyle name="20% - Accent6 3 7 2 2 3 2" xfId="15952"/>
    <cellStyle name="20% - Accent6 3 7 2 2 4" xfId="15953"/>
    <cellStyle name="20% - Accent6 3 7 2 2 5" xfId="15954"/>
    <cellStyle name="20% - Accent6 3 7 2 2 6" xfId="15955"/>
    <cellStyle name="20% - Accent6 3 7 2 2 7" xfId="15956"/>
    <cellStyle name="20% - Accent6 3 7 2 3" xfId="15957"/>
    <cellStyle name="20% - Accent6 3 7 2 3 2" xfId="15958"/>
    <cellStyle name="20% - Accent6 3 7 2 3 2 2" xfId="15959"/>
    <cellStyle name="20% - Accent6 3 7 2 3 3" xfId="15960"/>
    <cellStyle name="20% - Accent6 3 7 2 3 3 2" xfId="15961"/>
    <cellStyle name="20% - Accent6 3 7 2 3 4" xfId="15962"/>
    <cellStyle name="20% - Accent6 3 7 2 3 5" xfId="15963"/>
    <cellStyle name="20% - Accent6 3 7 2 3 6" xfId="15964"/>
    <cellStyle name="20% - Accent6 3 7 2 3 7" xfId="15965"/>
    <cellStyle name="20% - Accent6 3 7 2 4" xfId="15966"/>
    <cellStyle name="20% - Accent6 3 7 2 4 2" xfId="15967"/>
    <cellStyle name="20% - Accent6 3 7 2 4 2 2" xfId="15968"/>
    <cellStyle name="20% - Accent6 3 7 2 4 3" xfId="15969"/>
    <cellStyle name="20% - Accent6 3 7 2 4 3 2" xfId="15970"/>
    <cellStyle name="20% - Accent6 3 7 2 4 4" xfId="15971"/>
    <cellStyle name="20% - Accent6 3 7 2 4 5" xfId="15972"/>
    <cellStyle name="20% - Accent6 3 7 2 4 6" xfId="15973"/>
    <cellStyle name="20% - Accent6 3 7 2 4 7" xfId="15974"/>
    <cellStyle name="20% - Accent6 3 7 2 5" xfId="15975"/>
    <cellStyle name="20% - Accent6 3 7 2 5 2" xfId="15976"/>
    <cellStyle name="20% - Accent6 3 7 2 6" xfId="15977"/>
    <cellStyle name="20% - Accent6 3 7 2 6 2" xfId="15978"/>
    <cellStyle name="20% - Accent6 3 7 2 7" xfId="15979"/>
    <cellStyle name="20% - Accent6 3 7 2 8" xfId="15980"/>
    <cellStyle name="20% - Accent6 3 7 2 9" xfId="15981"/>
    <cellStyle name="20% - Accent6 3 7 3" xfId="15982"/>
    <cellStyle name="20% - Accent6 3 7 3 2" xfId="15983"/>
    <cellStyle name="20% - Accent6 3 7 3 2 2" xfId="15984"/>
    <cellStyle name="20% - Accent6 3 7 3 3" xfId="15985"/>
    <cellStyle name="20% - Accent6 3 7 3 3 2" xfId="15986"/>
    <cellStyle name="20% - Accent6 3 7 3 4" xfId="15987"/>
    <cellStyle name="20% - Accent6 3 7 3 5" xfId="15988"/>
    <cellStyle name="20% - Accent6 3 7 3 6" xfId="15989"/>
    <cellStyle name="20% - Accent6 3 7 3 7" xfId="15990"/>
    <cellStyle name="20% - Accent6 3 7 4" xfId="15991"/>
    <cellStyle name="20% - Accent6 3 7 4 2" xfId="15992"/>
    <cellStyle name="20% - Accent6 3 7 4 2 2" xfId="15993"/>
    <cellStyle name="20% - Accent6 3 7 4 3" xfId="15994"/>
    <cellStyle name="20% - Accent6 3 7 4 3 2" xfId="15995"/>
    <cellStyle name="20% - Accent6 3 7 4 4" xfId="15996"/>
    <cellStyle name="20% - Accent6 3 7 4 5" xfId="15997"/>
    <cellStyle name="20% - Accent6 3 7 4 6" xfId="15998"/>
    <cellStyle name="20% - Accent6 3 7 4 7" xfId="15999"/>
    <cellStyle name="20% - Accent6 3 7 5" xfId="16000"/>
    <cellStyle name="20% - Accent6 3 7 5 2" xfId="16001"/>
    <cellStyle name="20% - Accent6 3 7 5 2 2" xfId="16002"/>
    <cellStyle name="20% - Accent6 3 7 5 3" xfId="16003"/>
    <cellStyle name="20% - Accent6 3 7 5 3 2" xfId="16004"/>
    <cellStyle name="20% - Accent6 3 7 5 4" xfId="16005"/>
    <cellStyle name="20% - Accent6 3 7 5 5" xfId="16006"/>
    <cellStyle name="20% - Accent6 3 7 5 6" xfId="16007"/>
    <cellStyle name="20% - Accent6 3 7 5 7" xfId="16008"/>
    <cellStyle name="20% - Accent6 3 7 6" xfId="16009"/>
    <cellStyle name="20% - Accent6 3 7 6 2" xfId="16010"/>
    <cellStyle name="20% - Accent6 3 7 7" xfId="16011"/>
    <cellStyle name="20% - Accent6 3 7 7 2" xfId="16012"/>
    <cellStyle name="20% - Accent6 3 7 8" xfId="16013"/>
    <cellStyle name="20% - Accent6 3 7 9" xfId="16014"/>
    <cellStyle name="20% - Accent6 3 8" xfId="16015"/>
    <cellStyle name="20% - Accent6 3 8 10" xfId="16016"/>
    <cellStyle name="20% - Accent6 3 8 11" xfId="16017"/>
    <cellStyle name="20% - Accent6 3 8 2" xfId="16018"/>
    <cellStyle name="20% - Accent6 3 8 2 10" xfId="16019"/>
    <cellStyle name="20% - Accent6 3 8 2 2" xfId="16020"/>
    <cellStyle name="20% - Accent6 3 8 2 2 2" xfId="16021"/>
    <cellStyle name="20% - Accent6 3 8 2 2 2 2" xfId="16022"/>
    <cellStyle name="20% - Accent6 3 8 2 2 3" xfId="16023"/>
    <cellStyle name="20% - Accent6 3 8 2 2 3 2" xfId="16024"/>
    <cellStyle name="20% - Accent6 3 8 2 2 4" xfId="16025"/>
    <cellStyle name="20% - Accent6 3 8 2 2 5" xfId="16026"/>
    <cellStyle name="20% - Accent6 3 8 2 2 6" xfId="16027"/>
    <cellStyle name="20% - Accent6 3 8 2 2 7" xfId="16028"/>
    <cellStyle name="20% - Accent6 3 8 2 3" xfId="16029"/>
    <cellStyle name="20% - Accent6 3 8 2 3 2" xfId="16030"/>
    <cellStyle name="20% - Accent6 3 8 2 3 2 2" xfId="16031"/>
    <cellStyle name="20% - Accent6 3 8 2 3 3" xfId="16032"/>
    <cellStyle name="20% - Accent6 3 8 2 3 3 2" xfId="16033"/>
    <cellStyle name="20% - Accent6 3 8 2 3 4" xfId="16034"/>
    <cellStyle name="20% - Accent6 3 8 2 3 5" xfId="16035"/>
    <cellStyle name="20% - Accent6 3 8 2 3 6" xfId="16036"/>
    <cellStyle name="20% - Accent6 3 8 2 3 7" xfId="16037"/>
    <cellStyle name="20% - Accent6 3 8 2 4" xfId="16038"/>
    <cellStyle name="20% - Accent6 3 8 2 4 2" xfId="16039"/>
    <cellStyle name="20% - Accent6 3 8 2 4 2 2" xfId="16040"/>
    <cellStyle name="20% - Accent6 3 8 2 4 3" xfId="16041"/>
    <cellStyle name="20% - Accent6 3 8 2 4 3 2" xfId="16042"/>
    <cellStyle name="20% - Accent6 3 8 2 4 4" xfId="16043"/>
    <cellStyle name="20% - Accent6 3 8 2 4 5" xfId="16044"/>
    <cellStyle name="20% - Accent6 3 8 2 4 6" xfId="16045"/>
    <cellStyle name="20% - Accent6 3 8 2 4 7" xfId="16046"/>
    <cellStyle name="20% - Accent6 3 8 2 5" xfId="16047"/>
    <cellStyle name="20% - Accent6 3 8 2 5 2" xfId="16048"/>
    <cellStyle name="20% - Accent6 3 8 2 6" xfId="16049"/>
    <cellStyle name="20% - Accent6 3 8 2 6 2" xfId="16050"/>
    <cellStyle name="20% - Accent6 3 8 2 7" xfId="16051"/>
    <cellStyle name="20% - Accent6 3 8 2 8" xfId="16052"/>
    <cellStyle name="20% - Accent6 3 8 2 9" xfId="16053"/>
    <cellStyle name="20% - Accent6 3 8 3" xfId="16054"/>
    <cellStyle name="20% - Accent6 3 8 3 2" xfId="16055"/>
    <cellStyle name="20% - Accent6 3 8 3 2 2" xfId="16056"/>
    <cellStyle name="20% - Accent6 3 8 3 3" xfId="16057"/>
    <cellStyle name="20% - Accent6 3 8 3 3 2" xfId="16058"/>
    <cellStyle name="20% - Accent6 3 8 3 4" xfId="16059"/>
    <cellStyle name="20% - Accent6 3 8 3 5" xfId="16060"/>
    <cellStyle name="20% - Accent6 3 8 3 6" xfId="16061"/>
    <cellStyle name="20% - Accent6 3 8 3 7" xfId="16062"/>
    <cellStyle name="20% - Accent6 3 8 4" xfId="16063"/>
    <cellStyle name="20% - Accent6 3 8 4 2" xfId="16064"/>
    <cellStyle name="20% - Accent6 3 8 4 2 2" xfId="16065"/>
    <cellStyle name="20% - Accent6 3 8 4 3" xfId="16066"/>
    <cellStyle name="20% - Accent6 3 8 4 3 2" xfId="16067"/>
    <cellStyle name="20% - Accent6 3 8 4 4" xfId="16068"/>
    <cellStyle name="20% - Accent6 3 8 4 5" xfId="16069"/>
    <cellStyle name="20% - Accent6 3 8 4 6" xfId="16070"/>
    <cellStyle name="20% - Accent6 3 8 4 7" xfId="16071"/>
    <cellStyle name="20% - Accent6 3 8 5" xfId="16072"/>
    <cellStyle name="20% - Accent6 3 8 5 2" xfId="16073"/>
    <cellStyle name="20% - Accent6 3 8 5 2 2" xfId="16074"/>
    <cellStyle name="20% - Accent6 3 8 5 3" xfId="16075"/>
    <cellStyle name="20% - Accent6 3 8 5 3 2" xfId="16076"/>
    <cellStyle name="20% - Accent6 3 8 5 4" xfId="16077"/>
    <cellStyle name="20% - Accent6 3 8 5 5" xfId="16078"/>
    <cellStyle name="20% - Accent6 3 8 5 6" xfId="16079"/>
    <cellStyle name="20% - Accent6 3 8 5 7" xfId="16080"/>
    <cellStyle name="20% - Accent6 3 8 6" xfId="16081"/>
    <cellStyle name="20% - Accent6 3 8 6 2" xfId="16082"/>
    <cellStyle name="20% - Accent6 3 8 7" xfId="16083"/>
    <cellStyle name="20% - Accent6 3 8 7 2" xfId="16084"/>
    <cellStyle name="20% - Accent6 3 8 8" xfId="16085"/>
    <cellStyle name="20% - Accent6 3 8 9" xfId="16086"/>
    <cellStyle name="20% - Accent6 3 9" xfId="16087"/>
    <cellStyle name="20% - Accent6 3 9 10" xfId="16088"/>
    <cellStyle name="20% - Accent6 3 9 2" xfId="16089"/>
    <cellStyle name="20% - Accent6 3 9 2 2" xfId="16090"/>
    <cellStyle name="20% - Accent6 3 9 2 2 2" xfId="16091"/>
    <cellStyle name="20% - Accent6 3 9 2 3" xfId="16092"/>
    <cellStyle name="20% - Accent6 3 9 2 3 2" xfId="16093"/>
    <cellStyle name="20% - Accent6 3 9 2 4" xfId="16094"/>
    <cellStyle name="20% - Accent6 3 9 2 5" xfId="16095"/>
    <cellStyle name="20% - Accent6 3 9 2 6" xfId="16096"/>
    <cellStyle name="20% - Accent6 3 9 2 7" xfId="16097"/>
    <cellStyle name="20% - Accent6 3 9 3" xfId="16098"/>
    <cellStyle name="20% - Accent6 3 9 3 2" xfId="16099"/>
    <cellStyle name="20% - Accent6 3 9 3 2 2" xfId="16100"/>
    <cellStyle name="20% - Accent6 3 9 3 3" xfId="16101"/>
    <cellStyle name="20% - Accent6 3 9 3 3 2" xfId="16102"/>
    <cellStyle name="20% - Accent6 3 9 3 4" xfId="16103"/>
    <cellStyle name="20% - Accent6 3 9 3 5" xfId="16104"/>
    <cellStyle name="20% - Accent6 3 9 3 6" xfId="16105"/>
    <cellStyle name="20% - Accent6 3 9 3 7" xfId="16106"/>
    <cellStyle name="20% - Accent6 3 9 4" xfId="16107"/>
    <cellStyle name="20% - Accent6 3 9 4 2" xfId="16108"/>
    <cellStyle name="20% - Accent6 3 9 4 2 2" xfId="16109"/>
    <cellStyle name="20% - Accent6 3 9 4 3" xfId="16110"/>
    <cellStyle name="20% - Accent6 3 9 4 3 2" xfId="16111"/>
    <cellStyle name="20% - Accent6 3 9 4 4" xfId="16112"/>
    <cellStyle name="20% - Accent6 3 9 4 5" xfId="16113"/>
    <cellStyle name="20% - Accent6 3 9 4 6" xfId="16114"/>
    <cellStyle name="20% - Accent6 3 9 4 7" xfId="16115"/>
    <cellStyle name="20% - Accent6 3 9 5" xfId="16116"/>
    <cellStyle name="20% - Accent6 3 9 5 2" xfId="16117"/>
    <cellStyle name="20% - Accent6 3 9 6" xfId="16118"/>
    <cellStyle name="20% - Accent6 3 9 6 2" xfId="16119"/>
    <cellStyle name="20% - Accent6 3 9 7" xfId="16120"/>
    <cellStyle name="20% - Accent6 3 9 8" xfId="16121"/>
    <cellStyle name="20% - Accent6 3 9 9" xfId="16122"/>
    <cellStyle name="20% - Accent6 4" xfId="16123"/>
    <cellStyle name="20% - Accent6 4 2" xfId="16124"/>
    <cellStyle name="20% - Accent6 5" xfId="16125"/>
    <cellStyle name="20% - Accent6 5 2" xfId="16126"/>
    <cellStyle name="20% - Accent6 5 3" xfId="16127"/>
    <cellStyle name="20% - Accent6 6" xfId="16128"/>
    <cellStyle name="20% - Accent6 7" xfId="16129"/>
    <cellStyle name="40% - Accent1" xfId="37786" builtinId="31" customBuiltin="1"/>
    <cellStyle name="40% - Accent1 2" xfId="287"/>
    <cellStyle name="40% - Accent1 2 10" xfId="16130"/>
    <cellStyle name="40% - Accent1 2 10 2" xfId="16131"/>
    <cellStyle name="40% - Accent1 2 10 2 2" xfId="16132"/>
    <cellStyle name="40% - Accent1 2 10 3" xfId="16133"/>
    <cellStyle name="40% - Accent1 2 10 3 2" xfId="16134"/>
    <cellStyle name="40% - Accent1 2 10 4" xfId="16135"/>
    <cellStyle name="40% - Accent1 2 10 5" xfId="16136"/>
    <cellStyle name="40% - Accent1 2 10 6" xfId="16137"/>
    <cellStyle name="40% - Accent1 2 10 7" xfId="16138"/>
    <cellStyle name="40% - Accent1 2 11" xfId="16139"/>
    <cellStyle name="40% - Accent1 2 11 2" xfId="16140"/>
    <cellStyle name="40% - Accent1 2 11 2 2" xfId="16141"/>
    <cellStyle name="40% - Accent1 2 11 3" xfId="16142"/>
    <cellStyle name="40% - Accent1 2 11 3 2" xfId="16143"/>
    <cellStyle name="40% - Accent1 2 11 4" xfId="16144"/>
    <cellStyle name="40% - Accent1 2 11 5" xfId="16145"/>
    <cellStyle name="40% - Accent1 2 11 6" xfId="16146"/>
    <cellStyle name="40% - Accent1 2 11 7" xfId="16147"/>
    <cellStyle name="40% - Accent1 2 12" xfId="16148"/>
    <cellStyle name="40% - Accent1 2 12 2" xfId="16149"/>
    <cellStyle name="40% - Accent1 2 12 2 2" xfId="16150"/>
    <cellStyle name="40% - Accent1 2 12 3" xfId="16151"/>
    <cellStyle name="40% - Accent1 2 12 3 2" xfId="16152"/>
    <cellStyle name="40% - Accent1 2 12 4" xfId="16153"/>
    <cellStyle name="40% - Accent1 2 12 5" xfId="16154"/>
    <cellStyle name="40% - Accent1 2 12 6" xfId="16155"/>
    <cellStyle name="40% - Accent1 2 12 7" xfId="16156"/>
    <cellStyle name="40% - Accent1 2 13" xfId="16157"/>
    <cellStyle name="40% - Accent1 2 13 2" xfId="16158"/>
    <cellStyle name="40% - Accent1 2 14" xfId="16159"/>
    <cellStyle name="40% - Accent1 2 15" xfId="16160"/>
    <cellStyle name="40% - Accent1 2 16" xfId="16161"/>
    <cellStyle name="40% - Accent1 2 17" xfId="16162"/>
    <cellStyle name="40% - Accent1 2 18" xfId="16163"/>
    <cellStyle name="40% - Accent1 2 2" xfId="16164"/>
    <cellStyle name="40% - Accent1 2 2 10" xfId="16165"/>
    <cellStyle name="40% - Accent1 2 2 11" xfId="16166"/>
    <cellStyle name="40% - Accent1 2 2 12" xfId="16167"/>
    <cellStyle name="40% - Accent1 2 2 13" xfId="16168"/>
    <cellStyle name="40% - Accent1 2 2 2" xfId="16169"/>
    <cellStyle name="40% - Accent1 2 2 2 10" xfId="16170"/>
    <cellStyle name="40% - Accent1 2 2 2 11" xfId="16171"/>
    <cellStyle name="40% - Accent1 2 2 2 2" xfId="16172"/>
    <cellStyle name="40% - Accent1 2 2 2 2 10" xfId="16173"/>
    <cellStyle name="40% - Accent1 2 2 2 2 2" xfId="16174"/>
    <cellStyle name="40% - Accent1 2 2 2 2 2 2" xfId="16175"/>
    <cellStyle name="40% - Accent1 2 2 2 2 2 2 2" xfId="16176"/>
    <cellStyle name="40% - Accent1 2 2 2 2 2 3" xfId="16177"/>
    <cellStyle name="40% - Accent1 2 2 2 2 2 3 2" xfId="16178"/>
    <cellStyle name="40% - Accent1 2 2 2 2 2 4" xfId="16179"/>
    <cellStyle name="40% - Accent1 2 2 2 2 2 5" xfId="16180"/>
    <cellStyle name="40% - Accent1 2 2 2 2 2 6" xfId="16181"/>
    <cellStyle name="40% - Accent1 2 2 2 2 2 7" xfId="16182"/>
    <cellStyle name="40% - Accent1 2 2 2 2 3" xfId="16183"/>
    <cellStyle name="40% - Accent1 2 2 2 2 3 2" xfId="16184"/>
    <cellStyle name="40% - Accent1 2 2 2 2 3 2 2" xfId="16185"/>
    <cellStyle name="40% - Accent1 2 2 2 2 3 3" xfId="16186"/>
    <cellStyle name="40% - Accent1 2 2 2 2 3 3 2" xfId="16187"/>
    <cellStyle name="40% - Accent1 2 2 2 2 3 4" xfId="16188"/>
    <cellStyle name="40% - Accent1 2 2 2 2 3 5" xfId="16189"/>
    <cellStyle name="40% - Accent1 2 2 2 2 3 6" xfId="16190"/>
    <cellStyle name="40% - Accent1 2 2 2 2 3 7" xfId="16191"/>
    <cellStyle name="40% - Accent1 2 2 2 2 4" xfId="16192"/>
    <cellStyle name="40% - Accent1 2 2 2 2 4 2" xfId="16193"/>
    <cellStyle name="40% - Accent1 2 2 2 2 4 2 2" xfId="16194"/>
    <cellStyle name="40% - Accent1 2 2 2 2 4 3" xfId="16195"/>
    <cellStyle name="40% - Accent1 2 2 2 2 4 3 2" xfId="16196"/>
    <cellStyle name="40% - Accent1 2 2 2 2 4 4" xfId="16197"/>
    <cellStyle name="40% - Accent1 2 2 2 2 4 5" xfId="16198"/>
    <cellStyle name="40% - Accent1 2 2 2 2 4 6" xfId="16199"/>
    <cellStyle name="40% - Accent1 2 2 2 2 4 7" xfId="16200"/>
    <cellStyle name="40% - Accent1 2 2 2 2 5" xfId="16201"/>
    <cellStyle name="40% - Accent1 2 2 2 2 5 2" xfId="16202"/>
    <cellStyle name="40% - Accent1 2 2 2 2 6" xfId="16203"/>
    <cellStyle name="40% - Accent1 2 2 2 2 6 2" xfId="16204"/>
    <cellStyle name="40% - Accent1 2 2 2 2 7" xfId="16205"/>
    <cellStyle name="40% - Accent1 2 2 2 2 8" xfId="16206"/>
    <cellStyle name="40% - Accent1 2 2 2 2 9" xfId="16207"/>
    <cellStyle name="40% - Accent1 2 2 2 3" xfId="16208"/>
    <cellStyle name="40% - Accent1 2 2 2 3 2" xfId="16209"/>
    <cellStyle name="40% - Accent1 2 2 2 3 2 2" xfId="16210"/>
    <cellStyle name="40% - Accent1 2 2 2 3 3" xfId="16211"/>
    <cellStyle name="40% - Accent1 2 2 2 3 3 2" xfId="16212"/>
    <cellStyle name="40% - Accent1 2 2 2 3 4" xfId="16213"/>
    <cellStyle name="40% - Accent1 2 2 2 3 5" xfId="16214"/>
    <cellStyle name="40% - Accent1 2 2 2 3 6" xfId="16215"/>
    <cellStyle name="40% - Accent1 2 2 2 3 7" xfId="16216"/>
    <cellStyle name="40% - Accent1 2 2 2 4" xfId="16217"/>
    <cellStyle name="40% - Accent1 2 2 2 4 2" xfId="16218"/>
    <cellStyle name="40% - Accent1 2 2 2 4 2 2" xfId="16219"/>
    <cellStyle name="40% - Accent1 2 2 2 4 3" xfId="16220"/>
    <cellStyle name="40% - Accent1 2 2 2 4 3 2" xfId="16221"/>
    <cellStyle name="40% - Accent1 2 2 2 4 4" xfId="16222"/>
    <cellStyle name="40% - Accent1 2 2 2 4 5" xfId="16223"/>
    <cellStyle name="40% - Accent1 2 2 2 4 6" xfId="16224"/>
    <cellStyle name="40% - Accent1 2 2 2 4 7" xfId="16225"/>
    <cellStyle name="40% - Accent1 2 2 2 5" xfId="16226"/>
    <cellStyle name="40% - Accent1 2 2 2 5 2" xfId="16227"/>
    <cellStyle name="40% - Accent1 2 2 2 5 2 2" xfId="16228"/>
    <cellStyle name="40% - Accent1 2 2 2 5 3" xfId="16229"/>
    <cellStyle name="40% - Accent1 2 2 2 5 3 2" xfId="16230"/>
    <cellStyle name="40% - Accent1 2 2 2 5 4" xfId="16231"/>
    <cellStyle name="40% - Accent1 2 2 2 5 5" xfId="16232"/>
    <cellStyle name="40% - Accent1 2 2 2 5 6" xfId="16233"/>
    <cellStyle name="40% - Accent1 2 2 2 5 7" xfId="16234"/>
    <cellStyle name="40% - Accent1 2 2 2 6" xfId="16235"/>
    <cellStyle name="40% - Accent1 2 2 2 6 2" xfId="16236"/>
    <cellStyle name="40% - Accent1 2 2 2 7" xfId="16237"/>
    <cellStyle name="40% - Accent1 2 2 2 7 2" xfId="16238"/>
    <cellStyle name="40% - Accent1 2 2 2 8" xfId="16239"/>
    <cellStyle name="40% - Accent1 2 2 2 9" xfId="16240"/>
    <cellStyle name="40% - Accent1 2 2 3" xfId="16241"/>
    <cellStyle name="40% - Accent1 2 2 3 10" xfId="16242"/>
    <cellStyle name="40% - Accent1 2 2 3 11" xfId="16243"/>
    <cellStyle name="40% - Accent1 2 2 3 2" xfId="16244"/>
    <cellStyle name="40% - Accent1 2 2 3 2 10" xfId="16245"/>
    <cellStyle name="40% - Accent1 2 2 3 2 2" xfId="16246"/>
    <cellStyle name="40% - Accent1 2 2 3 2 2 2" xfId="16247"/>
    <cellStyle name="40% - Accent1 2 2 3 2 2 2 2" xfId="16248"/>
    <cellStyle name="40% - Accent1 2 2 3 2 2 3" xfId="16249"/>
    <cellStyle name="40% - Accent1 2 2 3 2 2 3 2" xfId="16250"/>
    <cellStyle name="40% - Accent1 2 2 3 2 2 4" xfId="16251"/>
    <cellStyle name="40% - Accent1 2 2 3 2 2 5" xfId="16252"/>
    <cellStyle name="40% - Accent1 2 2 3 2 2 6" xfId="16253"/>
    <cellStyle name="40% - Accent1 2 2 3 2 2 7" xfId="16254"/>
    <cellStyle name="40% - Accent1 2 2 3 2 3" xfId="16255"/>
    <cellStyle name="40% - Accent1 2 2 3 2 3 2" xfId="16256"/>
    <cellStyle name="40% - Accent1 2 2 3 2 3 2 2" xfId="16257"/>
    <cellStyle name="40% - Accent1 2 2 3 2 3 3" xfId="16258"/>
    <cellStyle name="40% - Accent1 2 2 3 2 3 3 2" xfId="16259"/>
    <cellStyle name="40% - Accent1 2 2 3 2 3 4" xfId="16260"/>
    <cellStyle name="40% - Accent1 2 2 3 2 3 5" xfId="16261"/>
    <cellStyle name="40% - Accent1 2 2 3 2 3 6" xfId="16262"/>
    <cellStyle name="40% - Accent1 2 2 3 2 3 7" xfId="16263"/>
    <cellStyle name="40% - Accent1 2 2 3 2 4" xfId="16264"/>
    <cellStyle name="40% - Accent1 2 2 3 2 4 2" xfId="16265"/>
    <cellStyle name="40% - Accent1 2 2 3 2 4 2 2" xfId="16266"/>
    <cellStyle name="40% - Accent1 2 2 3 2 4 3" xfId="16267"/>
    <cellStyle name="40% - Accent1 2 2 3 2 4 3 2" xfId="16268"/>
    <cellStyle name="40% - Accent1 2 2 3 2 4 4" xfId="16269"/>
    <cellStyle name="40% - Accent1 2 2 3 2 4 5" xfId="16270"/>
    <cellStyle name="40% - Accent1 2 2 3 2 4 6" xfId="16271"/>
    <cellStyle name="40% - Accent1 2 2 3 2 4 7" xfId="16272"/>
    <cellStyle name="40% - Accent1 2 2 3 2 5" xfId="16273"/>
    <cellStyle name="40% - Accent1 2 2 3 2 5 2" xfId="16274"/>
    <cellStyle name="40% - Accent1 2 2 3 2 6" xfId="16275"/>
    <cellStyle name="40% - Accent1 2 2 3 2 6 2" xfId="16276"/>
    <cellStyle name="40% - Accent1 2 2 3 2 7" xfId="16277"/>
    <cellStyle name="40% - Accent1 2 2 3 2 8" xfId="16278"/>
    <cellStyle name="40% - Accent1 2 2 3 2 9" xfId="16279"/>
    <cellStyle name="40% - Accent1 2 2 3 3" xfId="16280"/>
    <cellStyle name="40% - Accent1 2 2 3 3 2" xfId="16281"/>
    <cellStyle name="40% - Accent1 2 2 3 3 2 2" xfId="16282"/>
    <cellStyle name="40% - Accent1 2 2 3 3 3" xfId="16283"/>
    <cellStyle name="40% - Accent1 2 2 3 3 3 2" xfId="16284"/>
    <cellStyle name="40% - Accent1 2 2 3 3 4" xfId="16285"/>
    <cellStyle name="40% - Accent1 2 2 3 3 5" xfId="16286"/>
    <cellStyle name="40% - Accent1 2 2 3 3 6" xfId="16287"/>
    <cellStyle name="40% - Accent1 2 2 3 3 7" xfId="16288"/>
    <cellStyle name="40% - Accent1 2 2 3 4" xfId="16289"/>
    <cellStyle name="40% - Accent1 2 2 3 4 2" xfId="16290"/>
    <cellStyle name="40% - Accent1 2 2 3 4 2 2" xfId="16291"/>
    <cellStyle name="40% - Accent1 2 2 3 4 3" xfId="16292"/>
    <cellStyle name="40% - Accent1 2 2 3 4 3 2" xfId="16293"/>
    <cellStyle name="40% - Accent1 2 2 3 4 4" xfId="16294"/>
    <cellStyle name="40% - Accent1 2 2 3 4 5" xfId="16295"/>
    <cellStyle name="40% - Accent1 2 2 3 4 6" xfId="16296"/>
    <cellStyle name="40% - Accent1 2 2 3 4 7" xfId="16297"/>
    <cellStyle name="40% - Accent1 2 2 3 5" xfId="16298"/>
    <cellStyle name="40% - Accent1 2 2 3 5 2" xfId="16299"/>
    <cellStyle name="40% - Accent1 2 2 3 5 2 2" xfId="16300"/>
    <cellStyle name="40% - Accent1 2 2 3 5 3" xfId="16301"/>
    <cellStyle name="40% - Accent1 2 2 3 5 3 2" xfId="16302"/>
    <cellStyle name="40% - Accent1 2 2 3 5 4" xfId="16303"/>
    <cellStyle name="40% - Accent1 2 2 3 5 5" xfId="16304"/>
    <cellStyle name="40% - Accent1 2 2 3 5 6" xfId="16305"/>
    <cellStyle name="40% - Accent1 2 2 3 5 7" xfId="16306"/>
    <cellStyle name="40% - Accent1 2 2 3 6" xfId="16307"/>
    <cellStyle name="40% - Accent1 2 2 3 6 2" xfId="16308"/>
    <cellStyle name="40% - Accent1 2 2 3 7" xfId="16309"/>
    <cellStyle name="40% - Accent1 2 2 3 7 2" xfId="16310"/>
    <cellStyle name="40% - Accent1 2 2 3 8" xfId="16311"/>
    <cellStyle name="40% - Accent1 2 2 3 9" xfId="16312"/>
    <cellStyle name="40% - Accent1 2 2 4" xfId="16313"/>
    <cellStyle name="40% - Accent1 2 2 4 10" xfId="16314"/>
    <cellStyle name="40% - Accent1 2 2 4 2" xfId="16315"/>
    <cellStyle name="40% - Accent1 2 2 4 2 2" xfId="16316"/>
    <cellStyle name="40% - Accent1 2 2 4 2 2 2" xfId="16317"/>
    <cellStyle name="40% - Accent1 2 2 4 2 3" xfId="16318"/>
    <cellStyle name="40% - Accent1 2 2 4 2 3 2" xfId="16319"/>
    <cellStyle name="40% - Accent1 2 2 4 2 4" xfId="16320"/>
    <cellStyle name="40% - Accent1 2 2 4 2 5" xfId="16321"/>
    <cellStyle name="40% - Accent1 2 2 4 2 6" xfId="16322"/>
    <cellStyle name="40% - Accent1 2 2 4 2 7" xfId="16323"/>
    <cellStyle name="40% - Accent1 2 2 4 3" xfId="16324"/>
    <cellStyle name="40% - Accent1 2 2 4 3 2" xfId="16325"/>
    <cellStyle name="40% - Accent1 2 2 4 3 2 2" xfId="16326"/>
    <cellStyle name="40% - Accent1 2 2 4 3 3" xfId="16327"/>
    <cellStyle name="40% - Accent1 2 2 4 3 3 2" xfId="16328"/>
    <cellStyle name="40% - Accent1 2 2 4 3 4" xfId="16329"/>
    <cellStyle name="40% - Accent1 2 2 4 3 5" xfId="16330"/>
    <cellStyle name="40% - Accent1 2 2 4 3 6" xfId="16331"/>
    <cellStyle name="40% - Accent1 2 2 4 3 7" xfId="16332"/>
    <cellStyle name="40% - Accent1 2 2 4 4" xfId="16333"/>
    <cellStyle name="40% - Accent1 2 2 4 4 2" xfId="16334"/>
    <cellStyle name="40% - Accent1 2 2 4 4 2 2" xfId="16335"/>
    <cellStyle name="40% - Accent1 2 2 4 4 3" xfId="16336"/>
    <cellStyle name="40% - Accent1 2 2 4 4 3 2" xfId="16337"/>
    <cellStyle name="40% - Accent1 2 2 4 4 4" xfId="16338"/>
    <cellStyle name="40% - Accent1 2 2 4 4 5" xfId="16339"/>
    <cellStyle name="40% - Accent1 2 2 4 4 6" xfId="16340"/>
    <cellStyle name="40% - Accent1 2 2 4 4 7" xfId="16341"/>
    <cellStyle name="40% - Accent1 2 2 4 5" xfId="16342"/>
    <cellStyle name="40% - Accent1 2 2 4 5 2" xfId="16343"/>
    <cellStyle name="40% - Accent1 2 2 4 6" xfId="16344"/>
    <cellStyle name="40% - Accent1 2 2 4 6 2" xfId="16345"/>
    <cellStyle name="40% - Accent1 2 2 4 7" xfId="16346"/>
    <cellStyle name="40% - Accent1 2 2 4 8" xfId="16347"/>
    <cellStyle name="40% - Accent1 2 2 4 9" xfId="16348"/>
    <cellStyle name="40% - Accent1 2 2 5" xfId="16349"/>
    <cellStyle name="40% - Accent1 2 2 5 2" xfId="16350"/>
    <cellStyle name="40% - Accent1 2 2 5 2 2" xfId="16351"/>
    <cellStyle name="40% - Accent1 2 2 5 3" xfId="16352"/>
    <cellStyle name="40% - Accent1 2 2 5 3 2" xfId="16353"/>
    <cellStyle name="40% - Accent1 2 2 5 4" xfId="16354"/>
    <cellStyle name="40% - Accent1 2 2 5 5" xfId="16355"/>
    <cellStyle name="40% - Accent1 2 2 5 6" xfId="16356"/>
    <cellStyle name="40% - Accent1 2 2 5 7" xfId="16357"/>
    <cellStyle name="40% - Accent1 2 2 6" xfId="16358"/>
    <cellStyle name="40% - Accent1 2 2 6 2" xfId="16359"/>
    <cellStyle name="40% - Accent1 2 2 6 2 2" xfId="16360"/>
    <cellStyle name="40% - Accent1 2 2 6 3" xfId="16361"/>
    <cellStyle name="40% - Accent1 2 2 6 3 2" xfId="16362"/>
    <cellStyle name="40% - Accent1 2 2 6 4" xfId="16363"/>
    <cellStyle name="40% - Accent1 2 2 6 5" xfId="16364"/>
    <cellStyle name="40% - Accent1 2 2 6 6" xfId="16365"/>
    <cellStyle name="40% - Accent1 2 2 6 7" xfId="16366"/>
    <cellStyle name="40% - Accent1 2 2 7" xfId="16367"/>
    <cellStyle name="40% - Accent1 2 2 7 2" xfId="16368"/>
    <cellStyle name="40% - Accent1 2 2 7 2 2" xfId="16369"/>
    <cellStyle name="40% - Accent1 2 2 7 3" xfId="16370"/>
    <cellStyle name="40% - Accent1 2 2 7 3 2" xfId="16371"/>
    <cellStyle name="40% - Accent1 2 2 7 4" xfId="16372"/>
    <cellStyle name="40% - Accent1 2 2 7 5" xfId="16373"/>
    <cellStyle name="40% - Accent1 2 2 7 6" xfId="16374"/>
    <cellStyle name="40% - Accent1 2 2 7 7" xfId="16375"/>
    <cellStyle name="40% - Accent1 2 2 8" xfId="16376"/>
    <cellStyle name="40% - Accent1 2 2 8 2" xfId="16377"/>
    <cellStyle name="40% - Accent1 2 2 9" xfId="16378"/>
    <cellStyle name="40% - Accent1 2 2 9 2" xfId="16379"/>
    <cellStyle name="40% - Accent1 2 3" xfId="16380"/>
    <cellStyle name="40% - Accent1 2 3 10" xfId="16381"/>
    <cellStyle name="40% - Accent1 2 3 11" xfId="16382"/>
    <cellStyle name="40% - Accent1 2 3 12" xfId="16383"/>
    <cellStyle name="40% - Accent1 2 3 13" xfId="16384"/>
    <cellStyle name="40% - Accent1 2 3 2" xfId="16385"/>
    <cellStyle name="40% - Accent1 2 3 2 10" xfId="16386"/>
    <cellStyle name="40% - Accent1 2 3 2 11" xfId="16387"/>
    <cellStyle name="40% - Accent1 2 3 2 2" xfId="16388"/>
    <cellStyle name="40% - Accent1 2 3 2 2 10" xfId="16389"/>
    <cellStyle name="40% - Accent1 2 3 2 2 2" xfId="16390"/>
    <cellStyle name="40% - Accent1 2 3 2 2 2 2" xfId="16391"/>
    <cellStyle name="40% - Accent1 2 3 2 2 2 2 2" xfId="16392"/>
    <cellStyle name="40% - Accent1 2 3 2 2 2 3" xfId="16393"/>
    <cellStyle name="40% - Accent1 2 3 2 2 2 3 2" xfId="16394"/>
    <cellStyle name="40% - Accent1 2 3 2 2 2 4" xfId="16395"/>
    <cellStyle name="40% - Accent1 2 3 2 2 2 5" xfId="16396"/>
    <cellStyle name="40% - Accent1 2 3 2 2 2 6" xfId="16397"/>
    <cellStyle name="40% - Accent1 2 3 2 2 2 7" xfId="16398"/>
    <cellStyle name="40% - Accent1 2 3 2 2 3" xfId="16399"/>
    <cellStyle name="40% - Accent1 2 3 2 2 3 2" xfId="16400"/>
    <cellStyle name="40% - Accent1 2 3 2 2 3 2 2" xfId="16401"/>
    <cellStyle name="40% - Accent1 2 3 2 2 3 3" xfId="16402"/>
    <cellStyle name="40% - Accent1 2 3 2 2 3 3 2" xfId="16403"/>
    <cellStyle name="40% - Accent1 2 3 2 2 3 4" xfId="16404"/>
    <cellStyle name="40% - Accent1 2 3 2 2 3 5" xfId="16405"/>
    <cellStyle name="40% - Accent1 2 3 2 2 3 6" xfId="16406"/>
    <cellStyle name="40% - Accent1 2 3 2 2 3 7" xfId="16407"/>
    <cellStyle name="40% - Accent1 2 3 2 2 4" xfId="16408"/>
    <cellStyle name="40% - Accent1 2 3 2 2 4 2" xfId="16409"/>
    <cellStyle name="40% - Accent1 2 3 2 2 4 2 2" xfId="16410"/>
    <cellStyle name="40% - Accent1 2 3 2 2 4 3" xfId="16411"/>
    <cellStyle name="40% - Accent1 2 3 2 2 4 3 2" xfId="16412"/>
    <cellStyle name="40% - Accent1 2 3 2 2 4 4" xfId="16413"/>
    <cellStyle name="40% - Accent1 2 3 2 2 4 5" xfId="16414"/>
    <cellStyle name="40% - Accent1 2 3 2 2 4 6" xfId="16415"/>
    <cellStyle name="40% - Accent1 2 3 2 2 4 7" xfId="16416"/>
    <cellStyle name="40% - Accent1 2 3 2 2 5" xfId="16417"/>
    <cellStyle name="40% - Accent1 2 3 2 2 5 2" xfId="16418"/>
    <cellStyle name="40% - Accent1 2 3 2 2 6" xfId="16419"/>
    <cellStyle name="40% - Accent1 2 3 2 2 6 2" xfId="16420"/>
    <cellStyle name="40% - Accent1 2 3 2 2 7" xfId="16421"/>
    <cellStyle name="40% - Accent1 2 3 2 2 8" xfId="16422"/>
    <cellStyle name="40% - Accent1 2 3 2 2 9" xfId="16423"/>
    <cellStyle name="40% - Accent1 2 3 2 3" xfId="16424"/>
    <cellStyle name="40% - Accent1 2 3 2 3 2" xfId="16425"/>
    <cellStyle name="40% - Accent1 2 3 2 3 2 2" xfId="16426"/>
    <cellStyle name="40% - Accent1 2 3 2 3 3" xfId="16427"/>
    <cellStyle name="40% - Accent1 2 3 2 3 3 2" xfId="16428"/>
    <cellStyle name="40% - Accent1 2 3 2 3 4" xfId="16429"/>
    <cellStyle name="40% - Accent1 2 3 2 3 5" xfId="16430"/>
    <cellStyle name="40% - Accent1 2 3 2 3 6" xfId="16431"/>
    <cellStyle name="40% - Accent1 2 3 2 3 7" xfId="16432"/>
    <cellStyle name="40% - Accent1 2 3 2 4" xfId="16433"/>
    <cellStyle name="40% - Accent1 2 3 2 4 2" xfId="16434"/>
    <cellStyle name="40% - Accent1 2 3 2 4 2 2" xfId="16435"/>
    <cellStyle name="40% - Accent1 2 3 2 4 3" xfId="16436"/>
    <cellStyle name="40% - Accent1 2 3 2 4 3 2" xfId="16437"/>
    <cellStyle name="40% - Accent1 2 3 2 4 4" xfId="16438"/>
    <cellStyle name="40% - Accent1 2 3 2 4 5" xfId="16439"/>
    <cellStyle name="40% - Accent1 2 3 2 4 6" xfId="16440"/>
    <cellStyle name="40% - Accent1 2 3 2 4 7" xfId="16441"/>
    <cellStyle name="40% - Accent1 2 3 2 5" xfId="16442"/>
    <cellStyle name="40% - Accent1 2 3 2 5 2" xfId="16443"/>
    <cellStyle name="40% - Accent1 2 3 2 5 2 2" xfId="16444"/>
    <cellStyle name="40% - Accent1 2 3 2 5 3" xfId="16445"/>
    <cellStyle name="40% - Accent1 2 3 2 5 3 2" xfId="16446"/>
    <cellStyle name="40% - Accent1 2 3 2 5 4" xfId="16447"/>
    <cellStyle name="40% - Accent1 2 3 2 5 5" xfId="16448"/>
    <cellStyle name="40% - Accent1 2 3 2 5 6" xfId="16449"/>
    <cellStyle name="40% - Accent1 2 3 2 5 7" xfId="16450"/>
    <cellStyle name="40% - Accent1 2 3 2 6" xfId="16451"/>
    <cellStyle name="40% - Accent1 2 3 2 6 2" xfId="16452"/>
    <cellStyle name="40% - Accent1 2 3 2 7" xfId="16453"/>
    <cellStyle name="40% - Accent1 2 3 2 7 2" xfId="16454"/>
    <cellStyle name="40% - Accent1 2 3 2 8" xfId="16455"/>
    <cellStyle name="40% - Accent1 2 3 2 9" xfId="16456"/>
    <cellStyle name="40% - Accent1 2 3 3" xfId="16457"/>
    <cellStyle name="40% - Accent1 2 3 3 10" xfId="16458"/>
    <cellStyle name="40% - Accent1 2 3 3 11" xfId="16459"/>
    <cellStyle name="40% - Accent1 2 3 3 2" xfId="16460"/>
    <cellStyle name="40% - Accent1 2 3 3 2 10" xfId="16461"/>
    <cellStyle name="40% - Accent1 2 3 3 2 2" xfId="16462"/>
    <cellStyle name="40% - Accent1 2 3 3 2 2 2" xfId="16463"/>
    <cellStyle name="40% - Accent1 2 3 3 2 2 2 2" xfId="16464"/>
    <cellStyle name="40% - Accent1 2 3 3 2 2 3" xfId="16465"/>
    <cellStyle name="40% - Accent1 2 3 3 2 2 3 2" xfId="16466"/>
    <cellStyle name="40% - Accent1 2 3 3 2 2 4" xfId="16467"/>
    <cellStyle name="40% - Accent1 2 3 3 2 2 5" xfId="16468"/>
    <cellStyle name="40% - Accent1 2 3 3 2 2 6" xfId="16469"/>
    <cellStyle name="40% - Accent1 2 3 3 2 2 7" xfId="16470"/>
    <cellStyle name="40% - Accent1 2 3 3 2 3" xfId="16471"/>
    <cellStyle name="40% - Accent1 2 3 3 2 3 2" xfId="16472"/>
    <cellStyle name="40% - Accent1 2 3 3 2 3 2 2" xfId="16473"/>
    <cellStyle name="40% - Accent1 2 3 3 2 3 3" xfId="16474"/>
    <cellStyle name="40% - Accent1 2 3 3 2 3 3 2" xfId="16475"/>
    <cellStyle name="40% - Accent1 2 3 3 2 3 4" xfId="16476"/>
    <cellStyle name="40% - Accent1 2 3 3 2 3 5" xfId="16477"/>
    <cellStyle name="40% - Accent1 2 3 3 2 3 6" xfId="16478"/>
    <cellStyle name="40% - Accent1 2 3 3 2 3 7" xfId="16479"/>
    <cellStyle name="40% - Accent1 2 3 3 2 4" xfId="16480"/>
    <cellStyle name="40% - Accent1 2 3 3 2 4 2" xfId="16481"/>
    <cellStyle name="40% - Accent1 2 3 3 2 4 2 2" xfId="16482"/>
    <cellStyle name="40% - Accent1 2 3 3 2 4 3" xfId="16483"/>
    <cellStyle name="40% - Accent1 2 3 3 2 4 3 2" xfId="16484"/>
    <cellStyle name="40% - Accent1 2 3 3 2 4 4" xfId="16485"/>
    <cellStyle name="40% - Accent1 2 3 3 2 4 5" xfId="16486"/>
    <cellStyle name="40% - Accent1 2 3 3 2 4 6" xfId="16487"/>
    <cellStyle name="40% - Accent1 2 3 3 2 4 7" xfId="16488"/>
    <cellStyle name="40% - Accent1 2 3 3 2 5" xfId="16489"/>
    <cellStyle name="40% - Accent1 2 3 3 2 5 2" xfId="16490"/>
    <cellStyle name="40% - Accent1 2 3 3 2 6" xfId="16491"/>
    <cellStyle name="40% - Accent1 2 3 3 2 6 2" xfId="16492"/>
    <cellStyle name="40% - Accent1 2 3 3 2 7" xfId="16493"/>
    <cellStyle name="40% - Accent1 2 3 3 2 8" xfId="16494"/>
    <cellStyle name="40% - Accent1 2 3 3 2 9" xfId="16495"/>
    <cellStyle name="40% - Accent1 2 3 3 3" xfId="16496"/>
    <cellStyle name="40% - Accent1 2 3 3 3 2" xfId="16497"/>
    <cellStyle name="40% - Accent1 2 3 3 3 2 2" xfId="16498"/>
    <cellStyle name="40% - Accent1 2 3 3 3 3" xfId="16499"/>
    <cellStyle name="40% - Accent1 2 3 3 3 3 2" xfId="16500"/>
    <cellStyle name="40% - Accent1 2 3 3 3 4" xfId="16501"/>
    <cellStyle name="40% - Accent1 2 3 3 3 5" xfId="16502"/>
    <cellStyle name="40% - Accent1 2 3 3 3 6" xfId="16503"/>
    <cellStyle name="40% - Accent1 2 3 3 3 7" xfId="16504"/>
    <cellStyle name="40% - Accent1 2 3 3 4" xfId="16505"/>
    <cellStyle name="40% - Accent1 2 3 3 4 2" xfId="16506"/>
    <cellStyle name="40% - Accent1 2 3 3 4 2 2" xfId="16507"/>
    <cellStyle name="40% - Accent1 2 3 3 4 3" xfId="16508"/>
    <cellStyle name="40% - Accent1 2 3 3 4 3 2" xfId="16509"/>
    <cellStyle name="40% - Accent1 2 3 3 4 4" xfId="16510"/>
    <cellStyle name="40% - Accent1 2 3 3 4 5" xfId="16511"/>
    <cellStyle name="40% - Accent1 2 3 3 4 6" xfId="16512"/>
    <cellStyle name="40% - Accent1 2 3 3 4 7" xfId="16513"/>
    <cellStyle name="40% - Accent1 2 3 3 5" xfId="16514"/>
    <cellStyle name="40% - Accent1 2 3 3 5 2" xfId="16515"/>
    <cellStyle name="40% - Accent1 2 3 3 5 2 2" xfId="16516"/>
    <cellStyle name="40% - Accent1 2 3 3 5 3" xfId="16517"/>
    <cellStyle name="40% - Accent1 2 3 3 5 3 2" xfId="16518"/>
    <cellStyle name="40% - Accent1 2 3 3 5 4" xfId="16519"/>
    <cellStyle name="40% - Accent1 2 3 3 5 5" xfId="16520"/>
    <cellStyle name="40% - Accent1 2 3 3 5 6" xfId="16521"/>
    <cellStyle name="40% - Accent1 2 3 3 5 7" xfId="16522"/>
    <cellStyle name="40% - Accent1 2 3 3 6" xfId="16523"/>
    <cellStyle name="40% - Accent1 2 3 3 6 2" xfId="16524"/>
    <cellStyle name="40% - Accent1 2 3 3 7" xfId="16525"/>
    <cellStyle name="40% - Accent1 2 3 3 7 2" xfId="16526"/>
    <cellStyle name="40% - Accent1 2 3 3 8" xfId="16527"/>
    <cellStyle name="40% - Accent1 2 3 3 9" xfId="16528"/>
    <cellStyle name="40% - Accent1 2 3 4" xfId="16529"/>
    <cellStyle name="40% - Accent1 2 3 4 10" xfId="16530"/>
    <cellStyle name="40% - Accent1 2 3 4 2" xfId="16531"/>
    <cellStyle name="40% - Accent1 2 3 4 2 2" xfId="16532"/>
    <cellStyle name="40% - Accent1 2 3 4 2 2 2" xfId="16533"/>
    <cellStyle name="40% - Accent1 2 3 4 2 3" xfId="16534"/>
    <cellStyle name="40% - Accent1 2 3 4 2 3 2" xfId="16535"/>
    <cellStyle name="40% - Accent1 2 3 4 2 4" xfId="16536"/>
    <cellStyle name="40% - Accent1 2 3 4 2 5" xfId="16537"/>
    <cellStyle name="40% - Accent1 2 3 4 2 6" xfId="16538"/>
    <cellStyle name="40% - Accent1 2 3 4 2 7" xfId="16539"/>
    <cellStyle name="40% - Accent1 2 3 4 3" xfId="16540"/>
    <cellStyle name="40% - Accent1 2 3 4 3 2" xfId="16541"/>
    <cellStyle name="40% - Accent1 2 3 4 3 2 2" xfId="16542"/>
    <cellStyle name="40% - Accent1 2 3 4 3 3" xfId="16543"/>
    <cellStyle name="40% - Accent1 2 3 4 3 3 2" xfId="16544"/>
    <cellStyle name="40% - Accent1 2 3 4 3 4" xfId="16545"/>
    <cellStyle name="40% - Accent1 2 3 4 3 5" xfId="16546"/>
    <cellStyle name="40% - Accent1 2 3 4 3 6" xfId="16547"/>
    <cellStyle name="40% - Accent1 2 3 4 3 7" xfId="16548"/>
    <cellStyle name="40% - Accent1 2 3 4 4" xfId="16549"/>
    <cellStyle name="40% - Accent1 2 3 4 4 2" xfId="16550"/>
    <cellStyle name="40% - Accent1 2 3 4 4 2 2" xfId="16551"/>
    <cellStyle name="40% - Accent1 2 3 4 4 3" xfId="16552"/>
    <cellStyle name="40% - Accent1 2 3 4 4 3 2" xfId="16553"/>
    <cellStyle name="40% - Accent1 2 3 4 4 4" xfId="16554"/>
    <cellStyle name="40% - Accent1 2 3 4 4 5" xfId="16555"/>
    <cellStyle name="40% - Accent1 2 3 4 4 6" xfId="16556"/>
    <cellStyle name="40% - Accent1 2 3 4 4 7" xfId="16557"/>
    <cellStyle name="40% - Accent1 2 3 4 5" xfId="16558"/>
    <cellStyle name="40% - Accent1 2 3 4 5 2" xfId="16559"/>
    <cellStyle name="40% - Accent1 2 3 4 6" xfId="16560"/>
    <cellStyle name="40% - Accent1 2 3 4 6 2" xfId="16561"/>
    <cellStyle name="40% - Accent1 2 3 4 7" xfId="16562"/>
    <cellStyle name="40% - Accent1 2 3 4 8" xfId="16563"/>
    <cellStyle name="40% - Accent1 2 3 4 9" xfId="16564"/>
    <cellStyle name="40% - Accent1 2 3 5" xfId="16565"/>
    <cellStyle name="40% - Accent1 2 3 5 2" xfId="16566"/>
    <cellStyle name="40% - Accent1 2 3 5 2 2" xfId="16567"/>
    <cellStyle name="40% - Accent1 2 3 5 3" xfId="16568"/>
    <cellStyle name="40% - Accent1 2 3 5 3 2" xfId="16569"/>
    <cellStyle name="40% - Accent1 2 3 5 4" xfId="16570"/>
    <cellStyle name="40% - Accent1 2 3 5 5" xfId="16571"/>
    <cellStyle name="40% - Accent1 2 3 5 6" xfId="16572"/>
    <cellStyle name="40% - Accent1 2 3 5 7" xfId="16573"/>
    <cellStyle name="40% - Accent1 2 3 6" xfId="16574"/>
    <cellStyle name="40% - Accent1 2 3 6 2" xfId="16575"/>
    <cellStyle name="40% - Accent1 2 3 6 2 2" xfId="16576"/>
    <cellStyle name="40% - Accent1 2 3 6 3" xfId="16577"/>
    <cellStyle name="40% - Accent1 2 3 6 3 2" xfId="16578"/>
    <cellStyle name="40% - Accent1 2 3 6 4" xfId="16579"/>
    <cellStyle name="40% - Accent1 2 3 6 5" xfId="16580"/>
    <cellStyle name="40% - Accent1 2 3 6 6" xfId="16581"/>
    <cellStyle name="40% - Accent1 2 3 6 7" xfId="16582"/>
    <cellStyle name="40% - Accent1 2 3 7" xfId="16583"/>
    <cellStyle name="40% - Accent1 2 3 7 2" xfId="16584"/>
    <cellStyle name="40% - Accent1 2 3 7 2 2" xfId="16585"/>
    <cellStyle name="40% - Accent1 2 3 7 3" xfId="16586"/>
    <cellStyle name="40% - Accent1 2 3 7 3 2" xfId="16587"/>
    <cellStyle name="40% - Accent1 2 3 7 4" xfId="16588"/>
    <cellStyle name="40% - Accent1 2 3 7 5" xfId="16589"/>
    <cellStyle name="40% - Accent1 2 3 7 6" xfId="16590"/>
    <cellStyle name="40% - Accent1 2 3 7 7" xfId="16591"/>
    <cellStyle name="40% - Accent1 2 3 8" xfId="16592"/>
    <cellStyle name="40% - Accent1 2 3 8 2" xfId="16593"/>
    <cellStyle name="40% - Accent1 2 3 9" xfId="16594"/>
    <cellStyle name="40% - Accent1 2 3 9 2" xfId="16595"/>
    <cellStyle name="40% - Accent1 2 4" xfId="16596"/>
    <cellStyle name="40% - Accent1 2 4 10" xfId="16597"/>
    <cellStyle name="40% - Accent1 2 4 11" xfId="16598"/>
    <cellStyle name="40% - Accent1 2 4 12" xfId="16599"/>
    <cellStyle name="40% - Accent1 2 4 13" xfId="16600"/>
    <cellStyle name="40% - Accent1 2 4 2" xfId="16601"/>
    <cellStyle name="40% - Accent1 2 4 2 10" xfId="16602"/>
    <cellStyle name="40% - Accent1 2 4 2 11" xfId="16603"/>
    <cellStyle name="40% - Accent1 2 4 2 2" xfId="16604"/>
    <cellStyle name="40% - Accent1 2 4 2 2 10" xfId="16605"/>
    <cellStyle name="40% - Accent1 2 4 2 2 2" xfId="16606"/>
    <cellStyle name="40% - Accent1 2 4 2 2 2 2" xfId="16607"/>
    <cellStyle name="40% - Accent1 2 4 2 2 2 2 2" xfId="16608"/>
    <cellStyle name="40% - Accent1 2 4 2 2 2 3" xfId="16609"/>
    <cellStyle name="40% - Accent1 2 4 2 2 2 3 2" xfId="16610"/>
    <cellStyle name="40% - Accent1 2 4 2 2 2 4" xfId="16611"/>
    <cellStyle name="40% - Accent1 2 4 2 2 2 5" xfId="16612"/>
    <cellStyle name="40% - Accent1 2 4 2 2 2 6" xfId="16613"/>
    <cellStyle name="40% - Accent1 2 4 2 2 2 7" xfId="16614"/>
    <cellStyle name="40% - Accent1 2 4 2 2 3" xfId="16615"/>
    <cellStyle name="40% - Accent1 2 4 2 2 3 2" xfId="16616"/>
    <cellStyle name="40% - Accent1 2 4 2 2 3 2 2" xfId="16617"/>
    <cellStyle name="40% - Accent1 2 4 2 2 3 3" xfId="16618"/>
    <cellStyle name="40% - Accent1 2 4 2 2 3 3 2" xfId="16619"/>
    <cellStyle name="40% - Accent1 2 4 2 2 3 4" xfId="16620"/>
    <cellStyle name="40% - Accent1 2 4 2 2 3 5" xfId="16621"/>
    <cellStyle name="40% - Accent1 2 4 2 2 3 6" xfId="16622"/>
    <cellStyle name="40% - Accent1 2 4 2 2 3 7" xfId="16623"/>
    <cellStyle name="40% - Accent1 2 4 2 2 4" xfId="16624"/>
    <cellStyle name="40% - Accent1 2 4 2 2 4 2" xfId="16625"/>
    <cellStyle name="40% - Accent1 2 4 2 2 4 2 2" xfId="16626"/>
    <cellStyle name="40% - Accent1 2 4 2 2 4 3" xfId="16627"/>
    <cellStyle name="40% - Accent1 2 4 2 2 4 3 2" xfId="16628"/>
    <cellStyle name="40% - Accent1 2 4 2 2 4 4" xfId="16629"/>
    <cellStyle name="40% - Accent1 2 4 2 2 4 5" xfId="16630"/>
    <cellStyle name="40% - Accent1 2 4 2 2 4 6" xfId="16631"/>
    <cellStyle name="40% - Accent1 2 4 2 2 4 7" xfId="16632"/>
    <cellStyle name="40% - Accent1 2 4 2 2 5" xfId="16633"/>
    <cellStyle name="40% - Accent1 2 4 2 2 5 2" xfId="16634"/>
    <cellStyle name="40% - Accent1 2 4 2 2 6" xfId="16635"/>
    <cellStyle name="40% - Accent1 2 4 2 2 6 2" xfId="16636"/>
    <cellStyle name="40% - Accent1 2 4 2 2 7" xfId="16637"/>
    <cellStyle name="40% - Accent1 2 4 2 2 8" xfId="16638"/>
    <cellStyle name="40% - Accent1 2 4 2 2 9" xfId="16639"/>
    <cellStyle name="40% - Accent1 2 4 2 3" xfId="16640"/>
    <cellStyle name="40% - Accent1 2 4 2 3 2" xfId="16641"/>
    <cellStyle name="40% - Accent1 2 4 2 3 2 2" xfId="16642"/>
    <cellStyle name="40% - Accent1 2 4 2 3 3" xfId="16643"/>
    <cellStyle name="40% - Accent1 2 4 2 3 3 2" xfId="16644"/>
    <cellStyle name="40% - Accent1 2 4 2 3 4" xfId="16645"/>
    <cellStyle name="40% - Accent1 2 4 2 3 5" xfId="16646"/>
    <cellStyle name="40% - Accent1 2 4 2 3 6" xfId="16647"/>
    <cellStyle name="40% - Accent1 2 4 2 3 7" xfId="16648"/>
    <cellStyle name="40% - Accent1 2 4 2 4" xfId="16649"/>
    <cellStyle name="40% - Accent1 2 4 2 4 2" xfId="16650"/>
    <cellStyle name="40% - Accent1 2 4 2 4 2 2" xfId="16651"/>
    <cellStyle name="40% - Accent1 2 4 2 4 3" xfId="16652"/>
    <cellStyle name="40% - Accent1 2 4 2 4 3 2" xfId="16653"/>
    <cellStyle name="40% - Accent1 2 4 2 4 4" xfId="16654"/>
    <cellStyle name="40% - Accent1 2 4 2 4 5" xfId="16655"/>
    <cellStyle name="40% - Accent1 2 4 2 4 6" xfId="16656"/>
    <cellStyle name="40% - Accent1 2 4 2 4 7" xfId="16657"/>
    <cellStyle name="40% - Accent1 2 4 2 5" xfId="16658"/>
    <cellStyle name="40% - Accent1 2 4 2 5 2" xfId="16659"/>
    <cellStyle name="40% - Accent1 2 4 2 5 2 2" xfId="16660"/>
    <cellStyle name="40% - Accent1 2 4 2 5 3" xfId="16661"/>
    <cellStyle name="40% - Accent1 2 4 2 5 3 2" xfId="16662"/>
    <cellStyle name="40% - Accent1 2 4 2 5 4" xfId="16663"/>
    <cellStyle name="40% - Accent1 2 4 2 5 5" xfId="16664"/>
    <cellStyle name="40% - Accent1 2 4 2 5 6" xfId="16665"/>
    <cellStyle name="40% - Accent1 2 4 2 5 7" xfId="16666"/>
    <cellStyle name="40% - Accent1 2 4 2 6" xfId="16667"/>
    <cellStyle name="40% - Accent1 2 4 2 6 2" xfId="16668"/>
    <cellStyle name="40% - Accent1 2 4 2 7" xfId="16669"/>
    <cellStyle name="40% - Accent1 2 4 2 7 2" xfId="16670"/>
    <cellStyle name="40% - Accent1 2 4 2 8" xfId="16671"/>
    <cellStyle name="40% - Accent1 2 4 2 9" xfId="16672"/>
    <cellStyle name="40% - Accent1 2 4 3" xfId="16673"/>
    <cellStyle name="40% - Accent1 2 4 3 10" xfId="16674"/>
    <cellStyle name="40% - Accent1 2 4 3 11" xfId="16675"/>
    <cellStyle name="40% - Accent1 2 4 3 2" xfId="16676"/>
    <cellStyle name="40% - Accent1 2 4 3 2 10" xfId="16677"/>
    <cellStyle name="40% - Accent1 2 4 3 2 2" xfId="16678"/>
    <cellStyle name="40% - Accent1 2 4 3 2 2 2" xfId="16679"/>
    <cellStyle name="40% - Accent1 2 4 3 2 2 2 2" xfId="16680"/>
    <cellStyle name="40% - Accent1 2 4 3 2 2 3" xfId="16681"/>
    <cellStyle name="40% - Accent1 2 4 3 2 2 3 2" xfId="16682"/>
    <cellStyle name="40% - Accent1 2 4 3 2 2 4" xfId="16683"/>
    <cellStyle name="40% - Accent1 2 4 3 2 2 5" xfId="16684"/>
    <cellStyle name="40% - Accent1 2 4 3 2 2 6" xfId="16685"/>
    <cellStyle name="40% - Accent1 2 4 3 2 2 7" xfId="16686"/>
    <cellStyle name="40% - Accent1 2 4 3 2 3" xfId="16687"/>
    <cellStyle name="40% - Accent1 2 4 3 2 3 2" xfId="16688"/>
    <cellStyle name="40% - Accent1 2 4 3 2 3 2 2" xfId="16689"/>
    <cellStyle name="40% - Accent1 2 4 3 2 3 3" xfId="16690"/>
    <cellStyle name="40% - Accent1 2 4 3 2 3 3 2" xfId="16691"/>
    <cellStyle name="40% - Accent1 2 4 3 2 3 4" xfId="16692"/>
    <cellStyle name="40% - Accent1 2 4 3 2 3 5" xfId="16693"/>
    <cellStyle name="40% - Accent1 2 4 3 2 3 6" xfId="16694"/>
    <cellStyle name="40% - Accent1 2 4 3 2 3 7" xfId="16695"/>
    <cellStyle name="40% - Accent1 2 4 3 2 4" xfId="16696"/>
    <cellStyle name="40% - Accent1 2 4 3 2 4 2" xfId="16697"/>
    <cellStyle name="40% - Accent1 2 4 3 2 4 2 2" xfId="16698"/>
    <cellStyle name="40% - Accent1 2 4 3 2 4 3" xfId="16699"/>
    <cellStyle name="40% - Accent1 2 4 3 2 4 3 2" xfId="16700"/>
    <cellStyle name="40% - Accent1 2 4 3 2 4 4" xfId="16701"/>
    <cellStyle name="40% - Accent1 2 4 3 2 4 5" xfId="16702"/>
    <cellStyle name="40% - Accent1 2 4 3 2 4 6" xfId="16703"/>
    <cellStyle name="40% - Accent1 2 4 3 2 4 7" xfId="16704"/>
    <cellStyle name="40% - Accent1 2 4 3 2 5" xfId="16705"/>
    <cellStyle name="40% - Accent1 2 4 3 2 5 2" xfId="16706"/>
    <cellStyle name="40% - Accent1 2 4 3 2 6" xfId="16707"/>
    <cellStyle name="40% - Accent1 2 4 3 2 6 2" xfId="16708"/>
    <cellStyle name="40% - Accent1 2 4 3 2 7" xfId="16709"/>
    <cellStyle name="40% - Accent1 2 4 3 2 8" xfId="16710"/>
    <cellStyle name="40% - Accent1 2 4 3 2 9" xfId="16711"/>
    <cellStyle name="40% - Accent1 2 4 3 3" xfId="16712"/>
    <cellStyle name="40% - Accent1 2 4 3 3 2" xfId="16713"/>
    <cellStyle name="40% - Accent1 2 4 3 3 2 2" xfId="16714"/>
    <cellStyle name="40% - Accent1 2 4 3 3 3" xfId="16715"/>
    <cellStyle name="40% - Accent1 2 4 3 3 3 2" xfId="16716"/>
    <cellStyle name="40% - Accent1 2 4 3 3 4" xfId="16717"/>
    <cellStyle name="40% - Accent1 2 4 3 3 5" xfId="16718"/>
    <cellStyle name="40% - Accent1 2 4 3 3 6" xfId="16719"/>
    <cellStyle name="40% - Accent1 2 4 3 3 7" xfId="16720"/>
    <cellStyle name="40% - Accent1 2 4 3 4" xfId="16721"/>
    <cellStyle name="40% - Accent1 2 4 3 4 2" xfId="16722"/>
    <cellStyle name="40% - Accent1 2 4 3 4 2 2" xfId="16723"/>
    <cellStyle name="40% - Accent1 2 4 3 4 3" xfId="16724"/>
    <cellStyle name="40% - Accent1 2 4 3 4 3 2" xfId="16725"/>
    <cellStyle name="40% - Accent1 2 4 3 4 4" xfId="16726"/>
    <cellStyle name="40% - Accent1 2 4 3 4 5" xfId="16727"/>
    <cellStyle name="40% - Accent1 2 4 3 4 6" xfId="16728"/>
    <cellStyle name="40% - Accent1 2 4 3 4 7" xfId="16729"/>
    <cellStyle name="40% - Accent1 2 4 3 5" xfId="16730"/>
    <cellStyle name="40% - Accent1 2 4 3 5 2" xfId="16731"/>
    <cellStyle name="40% - Accent1 2 4 3 5 2 2" xfId="16732"/>
    <cellStyle name="40% - Accent1 2 4 3 5 3" xfId="16733"/>
    <cellStyle name="40% - Accent1 2 4 3 5 3 2" xfId="16734"/>
    <cellStyle name="40% - Accent1 2 4 3 5 4" xfId="16735"/>
    <cellStyle name="40% - Accent1 2 4 3 5 5" xfId="16736"/>
    <cellStyle name="40% - Accent1 2 4 3 5 6" xfId="16737"/>
    <cellStyle name="40% - Accent1 2 4 3 5 7" xfId="16738"/>
    <cellStyle name="40% - Accent1 2 4 3 6" xfId="16739"/>
    <cellStyle name="40% - Accent1 2 4 3 6 2" xfId="16740"/>
    <cellStyle name="40% - Accent1 2 4 3 7" xfId="16741"/>
    <cellStyle name="40% - Accent1 2 4 3 7 2" xfId="16742"/>
    <cellStyle name="40% - Accent1 2 4 3 8" xfId="16743"/>
    <cellStyle name="40% - Accent1 2 4 3 9" xfId="16744"/>
    <cellStyle name="40% - Accent1 2 4 4" xfId="16745"/>
    <cellStyle name="40% - Accent1 2 4 4 10" xfId="16746"/>
    <cellStyle name="40% - Accent1 2 4 4 2" xfId="16747"/>
    <cellStyle name="40% - Accent1 2 4 4 2 2" xfId="16748"/>
    <cellStyle name="40% - Accent1 2 4 4 2 2 2" xfId="16749"/>
    <cellStyle name="40% - Accent1 2 4 4 2 3" xfId="16750"/>
    <cellStyle name="40% - Accent1 2 4 4 2 3 2" xfId="16751"/>
    <cellStyle name="40% - Accent1 2 4 4 2 4" xfId="16752"/>
    <cellStyle name="40% - Accent1 2 4 4 2 5" xfId="16753"/>
    <cellStyle name="40% - Accent1 2 4 4 2 6" xfId="16754"/>
    <cellStyle name="40% - Accent1 2 4 4 2 7" xfId="16755"/>
    <cellStyle name="40% - Accent1 2 4 4 3" xfId="16756"/>
    <cellStyle name="40% - Accent1 2 4 4 3 2" xfId="16757"/>
    <cellStyle name="40% - Accent1 2 4 4 3 2 2" xfId="16758"/>
    <cellStyle name="40% - Accent1 2 4 4 3 3" xfId="16759"/>
    <cellStyle name="40% - Accent1 2 4 4 3 3 2" xfId="16760"/>
    <cellStyle name="40% - Accent1 2 4 4 3 4" xfId="16761"/>
    <cellStyle name="40% - Accent1 2 4 4 3 5" xfId="16762"/>
    <cellStyle name="40% - Accent1 2 4 4 3 6" xfId="16763"/>
    <cellStyle name="40% - Accent1 2 4 4 3 7" xfId="16764"/>
    <cellStyle name="40% - Accent1 2 4 4 4" xfId="16765"/>
    <cellStyle name="40% - Accent1 2 4 4 4 2" xfId="16766"/>
    <cellStyle name="40% - Accent1 2 4 4 4 2 2" xfId="16767"/>
    <cellStyle name="40% - Accent1 2 4 4 4 3" xfId="16768"/>
    <cellStyle name="40% - Accent1 2 4 4 4 3 2" xfId="16769"/>
    <cellStyle name="40% - Accent1 2 4 4 4 4" xfId="16770"/>
    <cellStyle name="40% - Accent1 2 4 4 4 5" xfId="16771"/>
    <cellStyle name="40% - Accent1 2 4 4 4 6" xfId="16772"/>
    <cellStyle name="40% - Accent1 2 4 4 4 7" xfId="16773"/>
    <cellStyle name="40% - Accent1 2 4 4 5" xfId="16774"/>
    <cellStyle name="40% - Accent1 2 4 4 5 2" xfId="16775"/>
    <cellStyle name="40% - Accent1 2 4 4 6" xfId="16776"/>
    <cellStyle name="40% - Accent1 2 4 4 6 2" xfId="16777"/>
    <cellStyle name="40% - Accent1 2 4 4 7" xfId="16778"/>
    <cellStyle name="40% - Accent1 2 4 4 8" xfId="16779"/>
    <cellStyle name="40% - Accent1 2 4 4 9" xfId="16780"/>
    <cellStyle name="40% - Accent1 2 4 5" xfId="16781"/>
    <cellStyle name="40% - Accent1 2 4 5 2" xfId="16782"/>
    <cellStyle name="40% - Accent1 2 4 5 2 2" xfId="16783"/>
    <cellStyle name="40% - Accent1 2 4 5 3" xfId="16784"/>
    <cellStyle name="40% - Accent1 2 4 5 3 2" xfId="16785"/>
    <cellStyle name="40% - Accent1 2 4 5 4" xfId="16786"/>
    <cellStyle name="40% - Accent1 2 4 5 5" xfId="16787"/>
    <cellStyle name="40% - Accent1 2 4 5 6" xfId="16788"/>
    <cellStyle name="40% - Accent1 2 4 5 7" xfId="16789"/>
    <cellStyle name="40% - Accent1 2 4 6" xfId="16790"/>
    <cellStyle name="40% - Accent1 2 4 6 2" xfId="16791"/>
    <cellStyle name="40% - Accent1 2 4 6 2 2" xfId="16792"/>
    <cellStyle name="40% - Accent1 2 4 6 3" xfId="16793"/>
    <cellStyle name="40% - Accent1 2 4 6 3 2" xfId="16794"/>
    <cellStyle name="40% - Accent1 2 4 6 4" xfId="16795"/>
    <cellStyle name="40% - Accent1 2 4 6 5" xfId="16796"/>
    <cellStyle name="40% - Accent1 2 4 6 6" xfId="16797"/>
    <cellStyle name="40% - Accent1 2 4 6 7" xfId="16798"/>
    <cellStyle name="40% - Accent1 2 4 7" xfId="16799"/>
    <cellStyle name="40% - Accent1 2 4 7 2" xfId="16800"/>
    <cellStyle name="40% - Accent1 2 4 7 2 2" xfId="16801"/>
    <cellStyle name="40% - Accent1 2 4 7 3" xfId="16802"/>
    <cellStyle name="40% - Accent1 2 4 7 3 2" xfId="16803"/>
    <cellStyle name="40% - Accent1 2 4 7 4" xfId="16804"/>
    <cellStyle name="40% - Accent1 2 4 7 5" xfId="16805"/>
    <cellStyle name="40% - Accent1 2 4 7 6" xfId="16806"/>
    <cellStyle name="40% - Accent1 2 4 7 7" xfId="16807"/>
    <cellStyle name="40% - Accent1 2 4 8" xfId="16808"/>
    <cellStyle name="40% - Accent1 2 4 8 2" xfId="16809"/>
    <cellStyle name="40% - Accent1 2 4 9" xfId="16810"/>
    <cellStyle name="40% - Accent1 2 4 9 2" xfId="16811"/>
    <cellStyle name="40% - Accent1 2 5" xfId="16812"/>
    <cellStyle name="40% - Accent1 2 5 10" xfId="16813"/>
    <cellStyle name="40% - Accent1 2 5 11" xfId="16814"/>
    <cellStyle name="40% - Accent1 2 5 12" xfId="16815"/>
    <cellStyle name="40% - Accent1 2 5 13" xfId="16816"/>
    <cellStyle name="40% - Accent1 2 5 2" xfId="16817"/>
    <cellStyle name="40% - Accent1 2 5 2 10" xfId="16818"/>
    <cellStyle name="40% - Accent1 2 5 2 11" xfId="16819"/>
    <cellStyle name="40% - Accent1 2 5 2 2" xfId="16820"/>
    <cellStyle name="40% - Accent1 2 5 2 2 10" xfId="16821"/>
    <cellStyle name="40% - Accent1 2 5 2 2 2" xfId="16822"/>
    <cellStyle name="40% - Accent1 2 5 2 2 2 2" xfId="16823"/>
    <cellStyle name="40% - Accent1 2 5 2 2 2 2 2" xfId="16824"/>
    <cellStyle name="40% - Accent1 2 5 2 2 2 3" xfId="16825"/>
    <cellStyle name="40% - Accent1 2 5 2 2 2 3 2" xfId="16826"/>
    <cellStyle name="40% - Accent1 2 5 2 2 2 4" xfId="16827"/>
    <cellStyle name="40% - Accent1 2 5 2 2 2 5" xfId="16828"/>
    <cellStyle name="40% - Accent1 2 5 2 2 2 6" xfId="16829"/>
    <cellStyle name="40% - Accent1 2 5 2 2 2 7" xfId="16830"/>
    <cellStyle name="40% - Accent1 2 5 2 2 3" xfId="16831"/>
    <cellStyle name="40% - Accent1 2 5 2 2 3 2" xfId="16832"/>
    <cellStyle name="40% - Accent1 2 5 2 2 3 2 2" xfId="16833"/>
    <cellStyle name="40% - Accent1 2 5 2 2 3 3" xfId="16834"/>
    <cellStyle name="40% - Accent1 2 5 2 2 3 3 2" xfId="16835"/>
    <cellStyle name="40% - Accent1 2 5 2 2 3 4" xfId="16836"/>
    <cellStyle name="40% - Accent1 2 5 2 2 3 5" xfId="16837"/>
    <cellStyle name="40% - Accent1 2 5 2 2 3 6" xfId="16838"/>
    <cellStyle name="40% - Accent1 2 5 2 2 3 7" xfId="16839"/>
    <cellStyle name="40% - Accent1 2 5 2 2 4" xfId="16840"/>
    <cellStyle name="40% - Accent1 2 5 2 2 4 2" xfId="16841"/>
    <cellStyle name="40% - Accent1 2 5 2 2 4 2 2" xfId="16842"/>
    <cellStyle name="40% - Accent1 2 5 2 2 4 3" xfId="16843"/>
    <cellStyle name="40% - Accent1 2 5 2 2 4 3 2" xfId="16844"/>
    <cellStyle name="40% - Accent1 2 5 2 2 4 4" xfId="16845"/>
    <cellStyle name="40% - Accent1 2 5 2 2 4 5" xfId="16846"/>
    <cellStyle name="40% - Accent1 2 5 2 2 4 6" xfId="16847"/>
    <cellStyle name="40% - Accent1 2 5 2 2 4 7" xfId="16848"/>
    <cellStyle name="40% - Accent1 2 5 2 2 5" xfId="16849"/>
    <cellStyle name="40% - Accent1 2 5 2 2 5 2" xfId="16850"/>
    <cellStyle name="40% - Accent1 2 5 2 2 6" xfId="16851"/>
    <cellStyle name="40% - Accent1 2 5 2 2 6 2" xfId="16852"/>
    <cellStyle name="40% - Accent1 2 5 2 2 7" xfId="16853"/>
    <cellStyle name="40% - Accent1 2 5 2 2 8" xfId="16854"/>
    <cellStyle name="40% - Accent1 2 5 2 2 9" xfId="16855"/>
    <cellStyle name="40% - Accent1 2 5 2 3" xfId="16856"/>
    <cellStyle name="40% - Accent1 2 5 2 3 2" xfId="16857"/>
    <cellStyle name="40% - Accent1 2 5 2 3 2 2" xfId="16858"/>
    <cellStyle name="40% - Accent1 2 5 2 3 3" xfId="16859"/>
    <cellStyle name="40% - Accent1 2 5 2 3 3 2" xfId="16860"/>
    <cellStyle name="40% - Accent1 2 5 2 3 4" xfId="16861"/>
    <cellStyle name="40% - Accent1 2 5 2 3 5" xfId="16862"/>
    <cellStyle name="40% - Accent1 2 5 2 3 6" xfId="16863"/>
    <cellStyle name="40% - Accent1 2 5 2 3 7" xfId="16864"/>
    <cellStyle name="40% - Accent1 2 5 2 4" xfId="16865"/>
    <cellStyle name="40% - Accent1 2 5 2 4 2" xfId="16866"/>
    <cellStyle name="40% - Accent1 2 5 2 4 2 2" xfId="16867"/>
    <cellStyle name="40% - Accent1 2 5 2 4 3" xfId="16868"/>
    <cellStyle name="40% - Accent1 2 5 2 4 3 2" xfId="16869"/>
    <cellStyle name="40% - Accent1 2 5 2 4 4" xfId="16870"/>
    <cellStyle name="40% - Accent1 2 5 2 4 5" xfId="16871"/>
    <cellStyle name="40% - Accent1 2 5 2 4 6" xfId="16872"/>
    <cellStyle name="40% - Accent1 2 5 2 4 7" xfId="16873"/>
    <cellStyle name="40% - Accent1 2 5 2 5" xfId="16874"/>
    <cellStyle name="40% - Accent1 2 5 2 5 2" xfId="16875"/>
    <cellStyle name="40% - Accent1 2 5 2 5 2 2" xfId="16876"/>
    <cellStyle name="40% - Accent1 2 5 2 5 3" xfId="16877"/>
    <cellStyle name="40% - Accent1 2 5 2 5 3 2" xfId="16878"/>
    <cellStyle name="40% - Accent1 2 5 2 5 4" xfId="16879"/>
    <cellStyle name="40% - Accent1 2 5 2 5 5" xfId="16880"/>
    <cellStyle name="40% - Accent1 2 5 2 5 6" xfId="16881"/>
    <cellStyle name="40% - Accent1 2 5 2 5 7" xfId="16882"/>
    <cellStyle name="40% - Accent1 2 5 2 6" xfId="16883"/>
    <cellStyle name="40% - Accent1 2 5 2 6 2" xfId="16884"/>
    <cellStyle name="40% - Accent1 2 5 2 7" xfId="16885"/>
    <cellStyle name="40% - Accent1 2 5 2 7 2" xfId="16886"/>
    <cellStyle name="40% - Accent1 2 5 2 8" xfId="16887"/>
    <cellStyle name="40% - Accent1 2 5 2 9" xfId="16888"/>
    <cellStyle name="40% - Accent1 2 5 3" xfId="16889"/>
    <cellStyle name="40% - Accent1 2 5 3 10" xfId="16890"/>
    <cellStyle name="40% - Accent1 2 5 3 11" xfId="16891"/>
    <cellStyle name="40% - Accent1 2 5 3 2" xfId="16892"/>
    <cellStyle name="40% - Accent1 2 5 3 2 10" xfId="16893"/>
    <cellStyle name="40% - Accent1 2 5 3 2 2" xfId="16894"/>
    <cellStyle name="40% - Accent1 2 5 3 2 2 2" xfId="16895"/>
    <cellStyle name="40% - Accent1 2 5 3 2 2 2 2" xfId="16896"/>
    <cellStyle name="40% - Accent1 2 5 3 2 2 3" xfId="16897"/>
    <cellStyle name="40% - Accent1 2 5 3 2 2 3 2" xfId="16898"/>
    <cellStyle name="40% - Accent1 2 5 3 2 2 4" xfId="16899"/>
    <cellStyle name="40% - Accent1 2 5 3 2 2 5" xfId="16900"/>
    <cellStyle name="40% - Accent1 2 5 3 2 2 6" xfId="16901"/>
    <cellStyle name="40% - Accent1 2 5 3 2 2 7" xfId="16902"/>
    <cellStyle name="40% - Accent1 2 5 3 2 3" xfId="16903"/>
    <cellStyle name="40% - Accent1 2 5 3 2 3 2" xfId="16904"/>
    <cellStyle name="40% - Accent1 2 5 3 2 3 2 2" xfId="16905"/>
    <cellStyle name="40% - Accent1 2 5 3 2 3 3" xfId="16906"/>
    <cellStyle name="40% - Accent1 2 5 3 2 3 3 2" xfId="16907"/>
    <cellStyle name="40% - Accent1 2 5 3 2 3 4" xfId="16908"/>
    <cellStyle name="40% - Accent1 2 5 3 2 3 5" xfId="16909"/>
    <cellStyle name="40% - Accent1 2 5 3 2 3 6" xfId="16910"/>
    <cellStyle name="40% - Accent1 2 5 3 2 3 7" xfId="16911"/>
    <cellStyle name="40% - Accent1 2 5 3 2 4" xfId="16912"/>
    <cellStyle name="40% - Accent1 2 5 3 2 4 2" xfId="16913"/>
    <cellStyle name="40% - Accent1 2 5 3 2 4 2 2" xfId="16914"/>
    <cellStyle name="40% - Accent1 2 5 3 2 4 3" xfId="16915"/>
    <cellStyle name="40% - Accent1 2 5 3 2 4 3 2" xfId="16916"/>
    <cellStyle name="40% - Accent1 2 5 3 2 4 4" xfId="16917"/>
    <cellStyle name="40% - Accent1 2 5 3 2 4 5" xfId="16918"/>
    <cellStyle name="40% - Accent1 2 5 3 2 4 6" xfId="16919"/>
    <cellStyle name="40% - Accent1 2 5 3 2 4 7" xfId="16920"/>
    <cellStyle name="40% - Accent1 2 5 3 2 5" xfId="16921"/>
    <cellStyle name="40% - Accent1 2 5 3 2 5 2" xfId="16922"/>
    <cellStyle name="40% - Accent1 2 5 3 2 6" xfId="16923"/>
    <cellStyle name="40% - Accent1 2 5 3 2 6 2" xfId="16924"/>
    <cellStyle name="40% - Accent1 2 5 3 2 7" xfId="16925"/>
    <cellStyle name="40% - Accent1 2 5 3 2 8" xfId="16926"/>
    <cellStyle name="40% - Accent1 2 5 3 2 9" xfId="16927"/>
    <cellStyle name="40% - Accent1 2 5 3 3" xfId="16928"/>
    <cellStyle name="40% - Accent1 2 5 3 3 2" xfId="16929"/>
    <cellStyle name="40% - Accent1 2 5 3 3 2 2" xfId="16930"/>
    <cellStyle name="40% - Accent1 2 5 3 3 3" xfId="16931"/>
    <cellStyle name="40% - Accent1 2 5 3 3 3 2" xfId="16932"/>
    <cellStyle name="40% - Accent1 2 5 3 3 4" xfId="16933"/>
    <cellStyle name="40% - Accent1 2 5 3 3 5" xfId="16934"/>
    <cellStyle name="40% - Accent1 2 5 3 3 6" xfId="16935"/>
    <cellStyle name="40% - Accent1 2 5 3 3 7" xfId="16936"/>
    <cellStyle name="40% - Accent1 2 5 3 4" xfId="16937"/>
    <cellStyle name="40% - Accent1 2 5 3 4 2" xfId="16938"/>
    <cellStyle name="40% - Accent1 2 5 3 4 2 2" xfId="16939"/>
    <cellStyle name="40% - Accent1 2 5 3 4 3" xfId="16940"/>
    <cellStyle name="40% - Accent1 2 5 3 4 3 2" xfId="16941"/>
    <cellStyle name="40% - Accent1 2 5 3 4 4" xfId="16942"/>
    <cellStyle name="40% - Accent1 2 5 3 4 5" xfId="16943"/>
    <cellStyle name="40% - Accent1 2 5 3 4 6" xfId="16944"/>
    <cellStyle name="40% - Accent1 2 5 3 4 7" xfId="16945"/>
    <cellStyle name="40% - Accent1 2 5 3 5" xfId="16946"/>
    <cellStyle name="40% - Accent1 2 5 3 5 2" xfId="16947"/>
    <cellStyle name="40% - Accent1 2 5 3 5 2 2" xfId="16948"/>
    <cellStyle name="40% - Accent1 2 5 3 5 3" xfId="16949"/>
    <cellStyle name="40% - Accent1 2 5 3 5 3 2" xfId="16950"/>
    <cellStyle name="40% - Accent1 2 5 3 5 4" xfId="16951"/>
    <cellStyle name="40% - Accent1 2 5 3 5 5" xfId="16952"/>
    <cellStyle name="40% - Accent1 2 5 3 5 6" xfId="16953"/>
    <cellStyle name="40% - Accent1 2 5 3 5 7" xfId="16954"/>
    <cellStyle name="40% - Accent1 2 5 3 6" xfId="16955"/>
    <cellStyle name="40% - Accent1 2 5 3 6 2" xfId="16956"/>
    <cellStyle name="40% - Accent1 2 5 3 7" xfId="16957"/>
    <cellStyle name="40% - Accent1 2 5 3 7 2" xfId="16958"/>
    <cellStyle name="40% - Accent1 2 5 3 8" xfId="16959"/>
    <cellStyle name="40% - Accent1 2 5 3 9" xfId="16960"/>
    <cellStyle name="40% - Accent1 2 5 4" xfId="16961"/>
    <cellStyle name="40% - Accent1 2 5 4 10" xfId="16962"/>
    <cellStyle name="40% - Accent1 2 5 4 2" xfId="16963"/>
    <cellStyle name="40% - Accent1 2 5 4 2 2" xfId="16964"/>
    <cellStyle name="40% - Accent1 2 5 4 2 2 2" xfId="16965"/>
    <cellStyle name="40% - Accent1 2 5 4 2 3" xfId="16966"/>
    <cellStyle name="40% - Accent1 2 5 4 2 3 2" xfId="16967"/>
    <cellStyle name="40% - Accent1 2 5 4 2 4" xfId="16968"/>
    <cellStyle name="40% - Accent1 2 5 4 2 5" xfId="16969"/>
    <cellStyle name="40% - Accent1 2 5 4 2 6" xfId="16970"/>
    <cellStyle name="40% - Accent1 2 5 4 2 7" xfId="16971"/>
    <cellStyle name="40% - Accent1 2 5 4 3" xfId="16972"/>
    <cellStyle name="40% - Accent1 2 5 4 3 2" xfId="16973"/>
    <cellStyle name="40% - Accent1 2 5 4 3 2 2" xfId="16974"/>
    <cellStyle name="40% - Accent1 2 5 4 3 3" xfId="16975"/>
    <cellStyle name="40% - Accent1 2 5 4 3 3 2" xfId="16976"/>
    <cellStyle name="40% - Accent1 2 5 4 3 4" xfId="16977"/>
    <cellStyle name="40% - Accent1 2 5 4 3 5" xfId="16978"/>
    <cellStyle name="40% - Accent1 2 5 4 3 6" xfId="16979"/>
    <cellStyle name="40% - Accent1 2 5 4 3 7" xfId="16980"/>
    <cellStyle name="40% - Accent1 2 5 4 4" xfId="16981"/>
    <cellStyle name="40% - Accent1 2 5 4 4 2" xfId="16982"/>
    <cellStyle name="40% - Accent1 2 5 4 4 2 2" xfId="16983"/>
    <cellStyle name="40% - Accent1 2 5 4 4 3" xfId="16984"/>
    <cellStyle name="40% - Accent1 2 5 4 4 3 2" xfId="16985"/>
    <cellStyle name="40% - Accent1 2 5 4 4 4" xfId="16986"/>
    <cellStyle name="40% - Accent1 2 5 4 4 5" xfId="16987"/>
    <cellStyle name="40% - Accent1 2 5 4 4 6" xfId="16988"/>
    <cellStyle name="40% - Accent1 2 5 4 4 7" xfId="16989"/>
    <cellStyle name="40% - Accent1 2 5 4 5" xfId="16990"/>
    <cellStyle name="40% - Accent1 2 5 4 5 2" xfId="16991"/>
    <cellStyle name="40% - Accent1 2 5 4 6" xfId="16992"/>
    <cellStyle name="40% - Accent1 2 5 4 6 2" xfId="16993"/>
    <cellStyle name="40% - Accent1 2 5 4 7" xfId="16994"/>
    <cellStyle name="40% - Accent1 2 5 4 8" xfId="16995"/>
    <cellStyle name="40% - Accent1 2 5 4 9" xfId="16996"/>
    <cellStyle name="40% - Accent1 2 5 5" xfId="16997"/>
    <cellStyle name="40% - Accent1 2 5 5 2" xfId="16998"/>
    <cellStyle name="40% - Accent1 2 5 5 2 2" xfId="16999"/>
    <cellStyle name="40% - Accent1 2 5 5 3" xfId="17000"/>
    <cellStyle name="40% - Accent1 2 5 5 3 2" xfId="17001"/>
    <cellStyle name="40% - Accent1 2 5 5 4" xfId="17002"/>
    <cellStyle name="40% - Accent1 2 5 5 5" xfId="17003"/>
    <cellStyle name="40% - Accent1 2 5 5 6" xfId="17004"/>
    <cellStyle name="40% - Accent1 2 5 5 7" xfId="17005"/>
    <cellStyle name="40% - Accent1 2 5 6" xfId="17006"/>
    <cellStyle name="40% - Accent1 2 5 6 2" xfId="17007"/>
    <cellStyle name="40% - Accent1 2 5 6 2 2" xfId="17008"/>
    <cellStyle name="40% - Accent1 2 5 6 3" xfId="17009"/>
    <cellStyle name="40% - Accent1 2 5 6 3 2" xfId="17010"/>
    <cellStyle name="40% - Accent1 2 5 6 4" xfId="17011"/>
    <cellStyle name="40% - Accent1 2 5 6 5" xfId="17012"/>
    <cellStyle name="40% - Accent1 2 5 6 6" xfId="17013"/>
    <cellStyle name="40% - Accent1 2 5 6 7" xfId="17014"/>
    <cellStyle name="40% - Accent1 2 5 7" xfId="17015"/>
    <cellStyle name="40% - Accent1 2 5 7 2" xfId="17016"/>
    <cellStyle name="40% - Accent1 2 5 7 2 2" xfId="17017"/>
    <cellStyle name="40% - Accent1 2 5 7 3" xfId="17018"/>
    <cellStyle name="40% - Accent1 2 5 7 3 2" xfId="17019"/>
    <cellStyle name="40% - Accent1 2 5 7 4" xfId="17020"/>
    <cellStyle name="40% - Accent1 2 5 7 5" xfId="17021"/>
    <cellStyle name="40% - Accent1 2 5 7 6" xfId="17022"/>
    <cellStyle name="40% - Accent1 2 5 7 7" xfId="17023"/>
    <cellStyle name="40% - Accent1 2 5 8" xfId="17024"/>
    <cellStyle name="40% - Accent1 2 5 8 2" xfId="17025"/>
    <cellStyle name="40% - Accent1 2 5 9" xfId="17026"/>
    <cellStyle name="40% - Accent1 2 5 9 2" xfId="17027"/>
    <cellStyle name="40% - Accent1 2 6" xfId="17028"/>
    <cellStyle name="40% - Accent1 2 6 10" xfId="17029"/>
    <cellStyle name="40% - Accent1 2 6 11" xfId="17030"/>
    <cellStyle name="40% - Accent1 2 6 12" xfId="17031"/>
    <cellStyle name="40% - Accent1 2 6 13" xfId="17032"/>
    <cellStyle name="40% - Accent1 2 6 2" xfId="17033"/>
    <cellStyle name="40% - Accent1 2 6 2 10" xfId="17034"/>
    <cellStyle name="40% - Accent1 2 6 2 11" xfId="17035"/>
    <cellStyle name="40% - Accent1 2 6 2 2" xfId="17036"/>
    <cellStyle name="40% - Accent1 2 6 2 2 10" xfId="17037"/>
    <cellStyle name="40% - Accent1 2 6 2 2 2" xfId="17038"/>
    <cellStyle name="40% - Accent1 2 6 2 2 2 2" xfId="17039"/>
    <cellStyle name="40% - Accent1 2 6 2 2 2 2 2" xfId="17040"/>
    <cellStyle name="40% - Accent1 2 6 2 2 2 3" xfId="17041"/>
    <cellStyle name="40% - Accent1 2 6 2 2 2 3 2" xfId="17042"/>
    <cellStyle name="40% - Accent1 2 6 2 2 2 4" xfId="17043"/>
    <cellStyle name="40% - Accent1 2 6 2 2 2 5" xfId="17044"/>
    <cellStyle name="40% - Accent1 2 6 2 2 2 6" xfId="17045"/>
    <cellStyle name="40% - Accent1 2 6 2 2 2 7" xfId="17046"/>
    <cellStyle name="40% - Accent1 2 6 2 2 3" xfId="17047"/>
    <cellStyle name="40% - Accent1 2 6 2 2 3 2" xfId="17048"/>
    <cellStyle name="40% - Accent1 2 6 2 2 3 2 2" xfId="17049"/>
    <cellStyle name="40% - Accent1 2 6 2 2 3 3" xfId="17050"/>
    <cellStyle name="40% - Accent1 2 6 2 2 3 3 2" xfId="17051"/>
    <cellStyle name="40% - Accent1 2 6 2 2 3 4" xfId="17052"/>
    <cellStyle name="40% - Accent1 2 6 2 2 3 5" xfId="17053"/>
    <cellStyle name="40% - Accent1 2 6 2 2 3 6" xfId="17054"/>
    <cellStyle name="40% - Accent1 2 6 2 2 3 7" xfId="17055"/>
    <cellStyle name="40% - Accent1 2 6 2 2 4" xfId="17056"/>
    <cellStyle name="40% - Accent1 2 6 2 2 4 2" xfId="17057"/>
    <cellStyle name="40% - Accent1 2 6 2 2 4 2 2" xfId="17058"/>
    <cellStyle name="40% - Accent1 2 6 2 2 4 3" xfId="17059"/>
    <cellStyle name="40% - Accent1 2 6 2 2 4 3 2" xfId="17060"/>
    <cellStyle name="40% - Accent1 2 6 2 2 4 4" xfId="17061"/>
    <cellStyle name="40% - Accent1 2 6 2 2 4 5" xfId="17062"/>
    <cellStyle name="40% - Accent1 2 6 2 2 4 6" xfId="17063"/>
    <cellStyle name="40% - Accent1 2 6 2 2 4 7" xfId="17064"/>
    <cellStyle name="40% - Accent1 2 6 2 2 5" xfId="17065"/>
    <cellStyle name="40% - Accent1 2 6 2 2 5 2" xfId="17066"/>
    <cellStyle name="40% - Accent1 2 6 2 2 6" xfId="17067"/>
    <cellStyle name="40% - Accent1 2 6 2 2 6 2" xfId="17068"/>
    <cellStyle name="40% - Accent1 2 6 2 2 7" xfId="17069"/>
    <cellStyle name="40% - Accent1 2 6 2 2 8" xfId="17070"/>
    <cellStyle name="40% - Accent1 2 6 2 2 9" xfId="17071"/>
    <cellStyle name="40% - Accent1 2 6 2 3" xfId="17072"/>
    <cellStyle name="40% - Accent1 2 6 2 3 2" xfId="17073"/>
    <cellStyle name="40% - Accent1 2 6 2 3 2 2" xfId="17074"/>
    <cellStyle name="40% - Accent1 2 6 2 3 3" xfId="17075"/>
    <cellStyle name="40% - Accent1 2 6 2 3 3 2" xfId="17076"/>
    <cellStyle name="40% - Accent1 2 6 2 3 4" xfId="17077"/>
    <cellStyle name="40% - Accent1 2 6 2 3 5" xfId="17078"/>
    <cellStyle name="40% - Accent1 2 6 2 3 6" xfId="17079"/>
    <cellStyle name="40% - Accent1 2 6 2 3 7" xfId="17080"/>
    <cellStyle name="40% - Accent1 2 6 2 4" xfId="17081"/>
    <cellStyle name="40% - Accent1 2 6 2 4 2" xfId="17082"/>
    <cellStyle name="40% - Accent1 2 6 2 4 2 2" xfId="17083"/>
    <cellStyle name="40% - Accent1 2 6 2 4 3" xfId="17084"/>
    <cellStyle name="40% - Accent1 2 6 2 4 3 2" xfId="17085"/>
    <cellStyle name="40% - Accent1 2 6 2 4 4" xfId="17086"/>
    <cellStyle name="40% - Accent1 2 6 2 4 5" xfId="17087"/>
    <cellStyle name="40% - Accent1 2 6 2 4 6" xfId="17088"/>
    <cellStyle name="40% - Accent1 2 6 2 4 7" xfId="17089"/>
    <cellStyle name="40% - Accent1 2 6 2 5" xfId="17090"/>
    <cellStyle name="40% - Accent1 2 6 2 5 2" xfId="17091"/>
    <cellStyle name="40% - Accent1 2 6 2 5 2 2" xfId="17092"/>
    <cellStyle name="40% - Accent1 2 6 2 5 3" xfId="17093"/>
    <cellStyle name="40% - Accent1 2 6 2 5 3 2" xfId="17094"/>
    <cellStyle name="40% - Accent1 2 6 2 5 4" xfId="17095"/>
    <cellStyle name="40% - Accent1 2 6 2 5 5" xfId="17096"/>
    <cellStyle name="40% - Accent1 2 6 2 5 6" xfId="17097"/>
    <cellStyle name="40% - Accent1 2 6 2 5 7" xfId="17098"/>
    <cellStyle name="40% - Accent1 2 6 2 6" xfId="17099"/>
    <cellStyle name="40% - Accent1 2 6 2 6 2" xfId="17100"/>
    <cellStyle name="40% - Accent1 2 6 2 7" xfId="17101"/>
    <cellStyle name="40% - Accent1 2 6 2 7 2" xfId="17102"/>
    <cellStyle name="40% - Accent1 2 6 2 8" xfId="17103"/>
    <cellStyle name="40% - Accent1 2 6 2 9" xfId="17104"/>
    <cellStyle name="40% - Accent1 2 6 3" xfId="17105"/>
    <cellStyle name="40% - Accent1 2 6 3 10" xfId="17106"/>
    <cellStyle name="40% - Accent1 2 6 3 11" xfId="17107"/>
    <cellStyle name="40% - Accent1 2 6 3 2" xfId="17108"/>
    <cellStyle name="40% - Accent1 2 6 3 2 10" xfId="17109"/>
    <cellStyle name="40% - Accent1 2 6 3 2 2" xfId="17110"/>
    <cellStyle name="40% - Accent1 2 6 3 2 2 2" xfId="17111"/>
    <cellStyle name="40% - Accent1 2 6 3 2 2 2 2" xfId="17112"/>
    <cellStyle name="40% - Accent1 2 6 3 2 2 3" xfId="17113"/>
    <cellStyle name="40% - Accent1 2 6 3 2 2 3 2" xfId="17114"/>
    <cellStyle name="40% - Accent1 2 6 3 2 2 4" xfId="17115"/>
    <cellStyle name="40% - Accent1 2 6 3 2 2 5" xfId="17116"/>
    <cellStyle name="40% - Accent1 2 6 3 2 2 6" xfId="17117"/>
    <cellStyle name="40% - Accent1 2 6 3 2 2 7" xfId="17118"/>
    <cellStyle name="40% - Accent1 2 6 3 2 3" xfId="17119"/>
    <cellStyle name="40% - Accent1 2 6 3 2 3 2" xfId="17120"/>
    <cellStyle name="40% - Accent1 2 6 3 2 3 2 2" xfId="17121"/>
    <cellStyle name="40% - Accent1 2 6 3 2 3 3" xfId="17122"/>
    <cellStyle name="40% - Accent1 2 6 3 2 3 3 2" xfId="17123"/>
    <cellStyle name="40% - Accent1 2 6 3 2 3 4" xfId="17124"/>
    <cellStyle name="40% - Accent1 2 6 3 2 3 5" xfId="17125"/>
    <cellStyle name="40% - Accent1 2 6 3 2 3 6" xfId="17126"/>
    <cellStyle name="40% - Accent1 2 6 3 2 3 7" xfId="17127"/>
    <cellStyle name="40% - Accent1 2 6 3 2 4" xfId="17128"/>
    <cellStyle name="40% - Accent1 2 6 3 2 4 2" xfId="17129"/>
    <cellStyle name="40% - Accent1 2 6 3 2 4 2 2" xfId="17130"/>
    <cellStyle name="40% - Accent1 2 6 3 2 4 3" xfId="17131"/>
    <cellStyle name="40% - Accent1 2 6 3 2 4 3 2" xfId="17132"/>
    <cellStyle name="40% - Accent1 2 6 3 2 4 4" xfId="17133"/>
    <cellStyle name="40% - Accent1 2 6 3 2 4 5" xfId="17134"/>
    <cellStyle name="40% - Accent1 2 6 3 2 4 6" xfId="17135"/>
    <cellStyle name="40% - Accent1 2 6 3 2 4 7" xfId="17136"/>
    <cellStyle name="40% - Accent1 2 6 3 2 5" xfId="17137"/>
    <cellStyle name="40% - Accent1 2 6 3 2 5 2" xfId="17138"/>
    <cellStyle name="40% - Accent1 2 6 3 2 6" xfId="17139"/>
    <cellStyle name="40% - Accent1 2 6 3 2 6 2" xfId="17140"/>
    <cellStyle name="40% - Accent1 2 6 3 2 7" xfId="17141"/>
    <cellStyle name="40% - Accent1 2 6 3 2 8" xfId="17142"/>
    <cellStyle name="40% - Accent1 2 6 3 2 9" xfId="17143"/>
    <cellStyle name="40% - Accent1 2 6 3 3" xfId="17144"/>
    <cellStyle name="40% - Accent1 2 6 3 3 2" xfId="17145"/>
    <cellStyle name="40% - Accent1 2 6 3 3 2 2" xfId="17146"/>
    <cellStyle name="40% - Accent1 2 6 3 3 3" xfId="17147"/>
    <cellStyle name="40% - Accent1 2 6 3 3 3 2" xfId="17148"/>
    <cellStyle name="40% - Accent1 2 6 3 3 4" xfId="17149"/>
    <cellStyle name="40% - Accent1 2 6 3 3 5" xfId="17150"/>
    <cellStyle name="40% - Accent1 2 6 3 3 6" xfId="17151"/>
    <cellStyle name="40% - Accent1 2 6 3 3 7" xfId="17152"/>
    <cellStyle name="40% - Accent1 2 6 3 4" xfId="17153"/>
    <cellStyle name="40% - Accent1 2 6 3 4 2" xfId="17154"/>
    <cellStyle name="40% - Accent1 2 6 3 4 2 2" xfId="17155"/>
    <cellStyle name="40% - Accent1 2 6 3 4 3" xfId="17156"/>
    <cellStyle name="40% - Accent1 2 6 3 4 3 2" xfId="17157"/>
    <cellStyle name="40% - Accent1 2 6 3 4 4" xfId="17158"/>
    <cellStyle name="40% - Accent1 2 6 3 4 5" xfId="17159"/>
    <cellStyle name="40% - Accent1 2 6 3 4 6" xfId="17160"/>
    <cellStyle name="40% - Accent1 2 6 3 4 7" xfId="17161"/>
    <cellStyle name="40% - Accent1 2 6 3 5" xfId="17162"/>
    <cellStyle name="40% - Accent1 2 6 3 5 2" xfId="17163"/>
    <cellStyle name="40% - Accent1 2 6 3 5 2 2" xfId="17164"/>
    <cellStyle name="40% - Accent1 2 6 3 5 3" xfId="17165"/>
    <cellStyle name="40% - Accent1 2 6 3 5 3 2" xfId="17166"/>
    <cellStyle name="40% - Accent1 2 6 3 5 4" xfId="17167"/>
    <cellStyle name="40% - Accent1 2 6 3 5 5" xfId="17168"/>
    <cellStyle name="40% - Accent1 2 6 3 5 6" xfId="17169"/>
    <cellStyle name="40% - Accent1 2 6 3 5 7" xfId="17170"/>
    <cellStyle name="40% - Accent1 2 6 3 6" xfId="17171"/>
    <cellStyle name="40% - Accent1 2 6 3 6 2" xfId="17172"/>
    <cellStyle name="40% - Accent1 2 6 3 7" xfId="17173"/>
    <cellStyle name="40% - Accent1 2 6 3 7 2" xfId="17174"/>
    <cellStyle name="40% - Accent1 2 6 3 8" xfId="17175"/>
    <cellStyle name="40% - Accent1 2 6 3 9" xfId="17176"/>
    <cellStyle name="40% - Accent1 2 6 4" xfId="17177"/>
    <cellStyle name="40% - Accent1 2 6 4 10" xfId="17178"/>
    <cellStyle name="40% - Accent1 2 6 4 2" xfId="17179"/>
    <cellStyle name="40% - Accent1 2 6 4 2 2" xfId="17180"/>
    <cellStyle name="40% - Accent1 2 6 4 2 2 2" xfId="17181"/>
    <cellStyle name="40% - Accent1 2 6 4 2 3" xfId="17182"/>
    <cellStyle name="40% - Accent1 2 6 4 2 3 2" xfId="17183"/>
    <cellStyle name="40% - Accent1 2 6 4 2 4" xfId="17184"/>
    <cellStyle name="40% - Accent1 2 6 4 2 5" xfId="17185"/>
    <cellStyle name="40% - Accent1 2 6 4 2 6" xfId="17186"/>
    <cellStyle name="40% - Accent1 2 6 4 2 7" xfId="17187"/>
    <cellStyle name="40% - Accent1 2 6 4 3" xfId="17188"/>
    <cellStyle name="40% - Accent1 2 6 4 3 2" xfId="17189"/>
    <cellStyle name="40% - Accent1 2 6 4 3 2 2" xfId="17190"/>
    <cellStyle name="40% - Accent1 2 6 4 3 3" xfId="17191"/>
    <cellStyle name="40% - Accent1 2 6 4 3 3 2" xfId="17192"/>
    <cellStyle name="40% - Accent1 2 6 4 3 4" xfId="17193"/>
    <cellStyle name="40% - Accent1 2 6 4 3 5" xfId="17194"/>
    <cellStyle name="40% - Accent1 2 6 4 3 6" xfId="17195"/>
    <cellStyle name="40% - Accent1 2 6 4 3 7" xfId="17196"/>
    <cellStyle name="40% - Accent1 2 6 4 4" xfId="17197"/>
    <cellStyle name="40% - Accent1 2 6 4 4 2" xfId="17198"/>
    <cellStyle name="40% - Accent1 2 6 4 4 2 2" xfId="17199"/>
    <cellStyle name="40% - Accent1 2 6 4 4 3" xfId="17200"/>
    <cellStyle name="40% - Accent1 2 6 4 4 3 2" xfId="17201"/>
    <cellStyle name="40% - Accent1 2 6 4 4 4" xfId="17202"/>
    <cellStyle name="40% - Accent1 2 6 4 4 5" xfId="17203"/>
    <cellStyle name="40% - Accent1 2 6 4 4 6" xfId="17204"/>
    <cellStyle name="40% - Accent1 2 6 4 4 7" xfId="17205"/>
    <cellStyle name="40% - Accent1 2 6 4 5" xfId="17206"/>
    <cellStyle name="40% - Accent1 2 6 4 5 2" xfId="17207"/>
    <cellStyle name="40% - Accent1 2 6 4 6" xfId="17208"/>
    <cellStyle name="40% - Accent1 2 6 4 6 2" xfId="17209"/>
    <cellStyle name="40% - Accent1 2 6 4 7" xfId="17210"/>
    <cellStyle name="40% - Accent1 2 6 4 8" xfId="17211"/>
    <cellStyle name="40% - Accent1 2 6 4 9" xfId="17212"/>
    <cellStyle name="40% - Accent1 2 6 5" xfId="17213"/>
    <cellStyle name="40% - Accent1 2 6 5 2" xfId="17214"/>
    <cellStyle name="40% - Accent1 2 6 5 2 2" xfId="17215"/>
    <cellStyle name="40% - Accent1 2 6 5 3" xfId="17216"/>
    <cellStyle name="40% - Accent1 2 6 5 3 2" xfId="17217"/>
    <cellStyle name="40% - Accent1 2 6 5 4" xfId="17218"/>
    <cellStyle name="40% - Accent1 2 6 5 5" xfId="17219"/>
    <cellStyle name="40% - Accent1 2 6 5 6" xfId="17220"/>
    <cellStyle name="40% - Accent1 2 6 5 7" xfId="17221"/>
    <cellStyle name="40% - Accent1 2 6 6" xfId="17222"/>
    <cellStyle name="40% - Accent1 2 6 6 2" xfId="17223"/>
    <cellStyle name="40% - Accent1 2 6 6 2 2" xfId="17224"/>
    <cellStyle name="40% - Accent1 2 6 6 3" xfId="17225"/>
    <cellStyle name="40% - Accent1 2 6 6 3 2" xfId="17226"/>
    <cellStyle name="40% - Accent1 2 6 6 4" xfId="17227"/>
    <cellStyle name="40% - Accent1 2 6 6 5" xfId="17228"/>
    <cellStyle name="40% - Accent1 2 6 6 6" xfId="17229"/>
    <cellStyle name="40% - Accent1 2 6 6 7" xfId="17230"/>
    <cellStyle name="40% - Accent1 2 6 7" xfId="17231"/>
    <cellStyle name="40% - Accent1 2 6 7 2" xfId="17232"/>
    <cellStyle name="40% - Accent1 2 6 7 2 2" xfId="17233"/>
    <cellStyle name="40% - Accent1 2 6 7 3" xfId="17234"/>
    <cellStyle name="40% - Accent1 2 6 7 3 2" xfId="17235"/>
    <cellStyle name="40% - Accent1 2 6 7 4" xfId="17236"/>
    <cellStyle name="40% - Accent1 2 6 7 5" xfId="17237"/>
    <cellStyle name="40% - Accent1 2 6 7 6" xfId="17238"/>
    <cellStyle name="40% - Accent1 2 6 7 7" xfId="17239"/>
    <cellStyle name="40% - Accent1 2 6 8" xfId="17240"/>
    <cellStyle name="40% - Accent1 2 6 8 2" xfId="17241"/>
    <cellStyle name="40% - Accent1 2 6 9" xfId="17242"/>
    <cellStyle name="40% - Accent1 2 6 9 2" xfId="17243"/>
    <cellStyle name="40% - Accent1 2 7" xfId="17244"/>
    <cellStyle name="40% - Accent1 2 7 10" xfId="17245"/>
    <cellStyle name="40% - Accent1 2 7 11" xfId="17246"/>
    <cellStyle name="40% - Accent1 2 7 2" xfId="17247"/>
    <cellStyle name="40% - Accent1 2 7 2 10" xfId="17248"/>
    <cellStyle name="40% - Accent1 2 7 2 2" xfId="17249"/>
    <cellStyle name="40% - Accent1 2 7 2 2 2" xfId="17250"/>
    <cellStyle name="40% - Accent1 2 7 2 2 2 2" xfId="17251"/>
    <cellStyle name="40% - Accent1 2 7 2 2 3" xfId="17252"/>
    <cellStyle name="40% - Accent1 2 7 2 2 3 2" xfId="17253"/>
    <cellStyle name="40% - Accent1 2 7 2 2 4" xfId="17254"/>
    <cellStyle name="40% - Accent1 2 7 2 2 5" xfId="17255"/>
    <cellStyle name="40% - Accent1 2 7 2 2 6" xfId="17256"/>
    <cellStyle name="40% - Accent1 2 7 2 2 7" xfId="17257"/>
    <cellStyle name="40% - Accent1 2 7 2 3" xfId="17258"/>
    <cellStyle name="40% - Accent1 2 7 2 3 2" xfId="17259"/>
    <cellStyle name="40% - Accent1 2 7 2 3 2 2" xfId="17260"/>
    <cellStyle name="40% - Accent1 2 7 2 3 3" xfId="17261"/>
    <cellStyle name="40% - Accent1 2 7 2 3 3 2" xfId="17262"/>
    <cellStyle name="40% - Accent1 2 7 2 3 4" xfId="17263"/>
    <cellStyle name="40% - Accent1 2 7 2 3 5" xfId="17264"/>
    <cellStyle name="40% - Accent1 2 7 2 3 6" xfId="17265"/>
    <cellStyle name="40% - Accent1 2 7 2 3 7" xfId="17266"/>
    <cellStyle name="40% - Accent1 2 7 2 4" xfId="17267"/>
    <cellStyle name="40% - Accent1 2 7 2 4 2" xfId="17268"/>
    <cellStyle name="40% - Accent1 2 7 2 4 2 2" xfId="17269"/>
    <cellStyle name="40% - Accent1 2 7 2 4 3" xfId="17270"/>
    <cellStyle name="40% - Accent1 2 7 2 4 3 2" xfId="17271"/>
    <cellStyle name="40% - Accent1 2 7 2 4 4" xfId="17272"/>
    <cellStyle name="40% - Accent1 2 7 2 4 5" xfId="17273"/>
    <cellStyle name="40% - Accent1 2 7 2 4 6" xfId="17274"/>
    <cellStyle name="40% - Accent1 2 7 2 4 7" xfId="17275"/>
    <cellStyle name="40% - Accent1 2 7 2 5" xfId="17276"/>
    <cellStyle name="40% - Accent1 2 7 2 5 2" xfId="17277"/>
    <cellStyle name="40% - Accent1 2 7 2 6" xfId="17278"/>
    <cellStyle name="40% - Accent1 2 7 2 6 2" xfId="17279"/>
    <cellStyle name="40% - Accent1 2 7 2 7" xfId="17280"/>
    <cellStyle name="40% - Accent1 2 7 2 8" xfId="17281"/>
    <cellStyle name="40% - Accent1 2 7 2 9" xfId="17282"/>
    <cellStyle name="40% - Accent1 2 7 3" xfId="17283"/>
    <cellStyle name="40% - Accent1 2 7 3 2" xfId="17284"/>
    <cellStyle name="40% - Accent1 2 7 3 2 2" xfId="17285"/>
    <cellStyle name="40% - Accent1 2 7 3 3" xfId="17286"/>
    <cellStyle name="40% - Accent1 2 7 3 3 2" xfId="17287"/>
    <cellStyle name="40% - Accent1 2 7 3 4" xfId="17288"/>
    <cellStyle name="40% - Accent1 2 7 3 5" xfId="17289"/>
    <cellStyle name="40% - Accent1 2 7 3 6" xfId="17290"/>
    <cellStyle name="40% - Accent1 2 7 3 7" xfId="17291"/>
    <cellStyle name="40% - Accent1 2 7 4" xfId="17292"/>
    <cellStyle name="40% - Accent1 2 7 4 2" xfId="17293"/>
    <cellStyle name="40% - Accent1 2 7 4 2 2" xfId="17294"/>
    <cellStyle name="40% - Accent1 2 7 4 3" xfId="17295"/>
    <cellStyle name="40% - Accent1 2 7 4 3 2" xfId="17296"/>
    <cellStyle name="40% - Accent1 2 7 4 4" xfId="17297"/>
    <cellStyle name="40% - Accent1 2 7 4 5" xfId="17298"/>
    <cellStyle name="40% - Accent1 2 7 4 6" xfId="17299"/>
    <cellStyle name="40% - Accent1 2 7 4 7" xfId="17300"/>
    <cellStyle name="40% - Accent1 2 7 5" xfId="17301"/>
    <cellStyle name="40% - Accent1 2 7 5 2" xfId="17302"/>
    <cellStyle name="40% - Accent1 2 7 5 2 2" xfId="17303"/>
    <cellStyle name="40% - Accent1 2 7 5 3" xfId="17304"/>
    <cellStyle name="40% - Accent1 2 7 5 3 2" xfId="17305"/>
    <cellStyle name="40% - Accent1 2 7 5 4" xfId="17306"/>
    <cellStyle name="40% - Accent1 2 7 5 5" xfId="17307"/>
    <cellStyle name="40% - Accent1 2 7 5 6" xfId="17308"/>
    <cellStyle name="40% - Accent1 2 7 5 7" xfId="17309"/>
    <cellStyle name="40% - Accent1 2 7 6" xfId="17310"/>
    <cellStyle name="40% - Accent1 2 7 6 2" xfId="17311"/>
    <cellStyle name="40% - Accent1 2 7 7" xfId="17312"/>
    <cellStyle name="40% - Accent1 2 7 7 2" xfId="17313"/>
    <cellStyle name="40% - Accent1 2 7 8" xfId="17314"/>
    <cellStyle name="40% - Accent1 2 7 9" xfId="17315"/>
    <cellStyle name="40% - Accent1 2 8" xfId="17316"/>
    <cellStyle name="40% - Accent1 2 8 10" xfId="17317"/>
    <cellStyle name="40% - Accent1 2 8 11" xfId="17318"/>
    <cellStyle name="40% - Accent1 2 8 2" xfId="17319"/>
    <cellStyle name="40% - Accent1 2 8 2 10" xfId="17320"/>
    <cellStyle name="40% - Accent1 2 8 2 2" xfId="17321"/>
    <cellStyle name="40% - Accent1 2 8 2 2 2" xfId="17322"/>
    <cellStyle name="40% - Accent1 2 8 2 2 2 2" xfId="17323"/>
    <cellStyle name="40% - Accent1 2 8 2 2 3" xfId="17324"/>
    <cellStyle name="40% - Accent1 2 8 2 2 3 2" xfId="17325"/>
    <cellStyle name="40% - Accent1 2 8 2 2 4" xfId="17326"/>
    <cellStyle name="40% - Accent1 2 8 2 2 5" xfId="17327"/>
    <cellStyle name="40% - Accent1 2 8 2 2 6" xfId="17328"/>
    <cellStyle name="40% - Accent1 2 8 2 2 7" xfId="17329"/>
    <cellStyle name="40% - Accent1 2 8 2 3" xfId="17330"/>
    <cellStyle name="40% - Accent1 2 8 2 3 2" xfId="17331"/>
    <cellStyle name="40% - Accent1 2 8 2 3 2 2" xfId="17332"/>
    <cellStyle name="40% - Accent1 2 8 2 3 3" xfId="17333"/>
    <cellStyle name="40% - Accent1 2 8 2 3 3 2" xfId="17334"/>
    <cellStyle name="40% - Accent1 2 8 2 3 4" xfId="17335"/>
    <cellStyle name="40% - Accent1 2 8 2 3 5" xfId="17336"/>
    <cellStyle name="40% - Accent1 2 8 2 3 6" xfId="17337"/>
    <cellStyle name="40% - Accent1 2 8 2 3 7" xfId="17338"/>
    <cellStyle name="40% - Accent1 2 8 2 4" xfId="17339"/>
    <cellStyle name="40% - Accent1 2 8 2 4 2" xfId="17340"/>
    <cellStyle name="40% - Accent1 2 8 2 4 2 2" xfId="17341"/>
    <cellStyle name="40% - Accent1 2 8 2 4 3" xfId="17342"/>
    <cellStyle name="40% - Accent1 2 8 2 4 3 2" xfId="17343"/>
    <cellStyle name="40% - Accent1 2 8 2 4 4" xfId="17344"/>
    <cellStyle name="40% - Accent1 2 8 2 4 5" xfId="17345"/>
    <cellStyle name="40% - Accent1 2 8 2 4 6" xfId="17346"/>
    <cellStyle name="40% - Accent1 2 8 2 4 7" xfId="17347"/>
    <cellStyle name="40% - Accent1 2 8 2 5" xfId="17348"/>
    <cellStyle name="40% - Accent1 2 8 2 5 2" xfId="17349"/>
    <cellStyle name="40% - Accent1 2 8 2 6" xfId="17350"/>
    <cellStyle name="40% - Accent1 2 8 2 6 2" xfId="17351"/>
    <cellStyle name="40% - Accent1 2 8 2 7" xfId="17352"/>
    <cellStyle name="40% - Accent1 2 8 2 8" xfId="17353"/>
    <cellStyle name="40% - Accent1 2 8 2 9" xfId="17354"/>
    <cellStyle name="40% - Accent1 2 8 3" xfId="17355"/>
    <cellStyle name="40% - Accent1 2 8 3 2" xfId="17356"/>
    <cellStyle name="40% - Accent1 2 8 3 2 2" xfId="17357"/>
    <cellStyle name="40% - Accent1 2 8 3 3" xfId="17358"/>
    <cellStyle name="40% - Accent1 2 8 3 3 2" xfId="17359"/>
    <cellStyle name="40% - Accent1 2 8 3 4" xfId="17360"/>
    <cellStyle name="40% - Accent1 2 8 3 5" xfId="17361"/>
    <cellStyle name="40% - Accent1 2 8 3 6" xfId="17362"/>
    <cellStyle name="40% - Accent1 2 8 3 7" xfId="17363"/>
    <cellStyle name="40% - Accent1 2 8 4" xfId="17364"/>
    <cellStyle name="40% - Accent1 2 8 4 2" xfId="17365"/>
    <cellStyle name="40% - Accent1 2 8 4 2 2" xfId="17366"/>
    <cellStyle name="40% - Accent1 2 8 4 3" xfId="17367"/>
    <cellStyle name="40% - Accent1 2 8 4 3 2" xfId="17368"/>
    <cellStyle name="40% - Accent1 2 8 4 4" xfId="17369"/>
    <cellStyle name="40% - Accent1 2 8 4 5" xfId="17370"/>
    <cellStyle name="40% - Accent1 2 8 4 6" xfId="17371"/>
    <cellStyle name="40% - Accent1 2 8 4 7" xfId="17372"/>
    <cellStyle name="40% - Accent1 2 8 5" xfId="17373"/>
    <cellStyle name="40% - Accent1 2 8 5 2" xfId="17374"/>
    <cellStyle name="40% - Accent1 2 8 5 2 2" xfId="17375"/>
    <cellStyle name="40% - Accent1 2 8 5 3" xfId="17376"/>
    <cellStyle name="40% - Accent1 2 8 5 3 2" xfId="17377"/>
    <cellStyle name="40% - Accent1 2 8 5 4" xfId="17378"/>
    <cellStyle name="40% - Accent1 2 8 5 5" xfId="17379"/>
    <cellStyle name="40% - Accent1 2 8 5 6" xfId="17380"/>
    <cellStyle name="40% - Accent1 2 8 5 7" xfId="17381"/>
    <cellStyle name="40% - Accent1 2 8 6" xfId="17382"/>
    <cellStyle name="40% - Accent1 2 8 6 2" xfId="17383"/>
    <cellStyle name="40% - Accent1 2 8 7" xfId="17384"/>
    <cellStyle name="40% - Accent1 2 8 7 2" xfId="17385"/>
    <cellStyle name="40% - Accent1 2 8 8" xfId="17386"/>
    <cellStyle name="40% - Accent1 2 8 9" xfId="17387"/>
    <cellStyle name="40% - Accent1 2 9" xfId="17388"/>
    <cellStyle name="40% - Accent1 2 9 10" xfId="17389"/>
    <cellStyle name="40% - Accent1 2 9 2" xfId="17390"/>
    <cellStyle name="40% - Accent1 2 9 2 2" xfId="17391"/>
    <cellStyle name="40% - Accent1 2 9 2 2 2" xfId="17392"/>
    <cellStyle name="40% - Accent1 2 9 2 3" xfId="17393"/>
    <cellStyle name="40% - Accent1 2 9 2 3 2" xfId="17394"/>
    <cellStyle name="40% - Accent1 2 9 2 4" xfId="17395"/>
    <cellStyle name="40% - Accent1 2 9 2 5" xfId="17396"/>
    <cellStyle name="40% - Accent1 2 9 2 6" xfId="17397"/>
    <cellStyle name="40% - Accent1 2 9 2 7" xfId="17398"/>
    <cellStyle name="40% - Accent1 2 9 3" xfId="17399"/>
    <cellStyle name="40% - Accent1 2 9 3 2" xfId="17400"/>
    <cellStyle name="40% - Accent1 2 9 3 2 2" xfId="17401"/>
    <cellStyle name="40% - Accent1 2 9 3 3" xfId="17402"/>
    <cellStyle name="40% - Accent1 2 9 3 3 2" xfId="17403"/>
    <cellStyle name="40% - Accent1 2 9 3 4" xfId="17404"/>
    <cellStyle name="40% - Accent1 2 9 3 5" xfId="17405"/>
    <cellStyle name="40% - Accent1 2 9 3 6" xfId="17406"/>
    <cellStyle name="40% - Accent1 2 9 3 7" xfId="17407"/>
    <cellStyle name="40% - Accent1 2 9 4" xfId="17408"/>
    <cellStyle name="40% - Accent1 2 9 4 2" xfId="17409"/>
    <cellStyle name="40% - Accent1 2 9 4 2 2" xfId="17410"/>
    <cellStyle name="40% - Accent1 2 9 4 3" xfId="17411"/>
    <cellStyle name="40% - Accent1 2 9 4 3 2" xfId="17412"/>
    <cellStyle name="40% - Accent1 2 9 4 4" xfId="17413"/>
    <cellStyle name="40% - Accent1 2 9 4 5" xfId="17414"/>
    <cellStyle name="40% - Accent1 2 9 4 6" xfId="17415"/>
    <cellStyle name="40% - Accent1 2 9 4 7" xfId="17416"/>
    <cellStyle name="40% - Accent1 2 9 5" xfId="17417"/>
    <cellStyle name="40% - Accent1 2 9 5 2" xfId="17418"/>
    <cellStyle name="40% - Accent1 2 9 6" xfId="17419"/>
    <cellStyle name="40% - Accent1 2 9 6 2" xfId="17420"/>
    <cellStyle name="40% - Accent1 2 9 7" xfId="17421"/>
    <cellStyle name="40% - Accent1 2 9 8" xfId="17422"/>
    <cellStyle name="40% - Accent1 2 9 9" xfId="17423"/>
    <cellStyle name="40% - Accent1 3" xfId="288"/>
    <cellStyle name="40% - Accent1 3 10" xfId="17424"/>
    <cellStyle name="40% - Accent1 3 10 2" xfId="17425"/>
    <cellStyle name="40% - Accent1 3 10 2 2" xfId="17426"/>
    <cellStyle name="40% - Accent1 3 10 3" xfId="17427"/>
    <cellStyle name="40% - Accent1 3 10 3 2" xfId="17428"/>
    <cellStyle name="40% - Accent1 3 10 4" xfId="17429"/>
    <cellStyle name="40% - Accent1 3 10 5" xfId="17430"/>
    <cellStyle name="40% - Accent1 3 10 6" xfId="17431"/>
    <cellStyle name="40% - Accent1 3 10 7" xfId="17432"/>
    <cellStyle name="40% - Accent1 3 11" xfId="17433"/>
    <cellStyle name="40% - Accent1 3 11 2" xfId="17434"/>
    <cellStyle name="40% - Accent1 3 11 2 2" xfId="17435"/>
    <cellStyle name="40% - Accent1 3 11 3" xfId="17436"/>
    <cellStyle name="40% - Accent1 3 11 3 2" xfId="17437"/>
    <cellStyle name="40% - Accent1 3 11 4" xfId="17438"/>
    <cellStyle name="40% - Accent1 3 11 5" xfId="17439"/>
    <cellStyle name="40% - Accent1 3 11 6" xfId="17440"/>
    <cellStyle name="40% - Accent1 3 11 7" xfId="17441"/>
    <cellStyle name="40% - Accent1 3 12" xfId="17442"/>
    <cellStyle name="40% - Accent1 3 12 2" xfId="17443"/>
    <cellStyle name="40% - Accent1 3 12 2 2" xfId="17444"/>
    <cellStyle name="40% - Accent1 3 12 3" xfId="17445"/>
    <cellStyle name="40% - Accent1 3 12 3 2" xfId="17446"/>
    <cellStyle name="40% - Accent1 3 12 4" xfId="17447"/>
    <cellStyle name="40% - Accent1 3 12 5" xfId="17448"/>
    <cellStyle name="40% - Accent1 3 12 6" xfId="17449"/>
    <cellStyle name="40% - Accent1 3 12 7" xfId="17450"/>
    <cellStyle name="40% - Accent1 3 13" xfId="17451"/>
    <cellStyle name="40% - Accent1 3 13 2" xfId="17452"/>
    <cellStyle name="40% - Accent1 3 14" xfId="17453"/>
    <cellStyle name="40% - Accent1 3 14 2" xfId="17454"/>
    <cellStyle name="40% - Accent1 3 15" xfId="17455"/>
    <cellStyle name="40% - Accent1 3 16" xfId="17456"/>
    <cellStyle name="40% - Accent1 3 17" xfId="17457"/>
    <cellStyle name="40% - Accent1 3 18" xfId="17458"/>
    <cellStyle name="40% - Accent1 3 2" xfId="17459"/>
    <cellStyle name="40% - Accent1 3 2 10" xfId="17460"/>
    <cellStyle name="40% - Accent1 3 2 11" xfId="17461"/>
    <cellStyle name="40% - Accent1 3 2 12" xfId="17462"/>
    <cellStyle name="40% - Accent1 3 2 13" xfId="17463"/>
    <cellStyle name="40% - Accent1 3 2 2" xfId="17464"/>
    <cellStyle name="40% - Accent1 3 2 2 10" xfId="17465"/>
    <cellStyle name="40% - Accent1 3 2 2 11" xfId="17466"/>
    <cellStyle name="40% - Accent1 3 2 2 2" xfId="17467"/>
    <cellStyle name="40% - Accent1 3 2 2 2 10" xfId="17468"/>
    <cellStyle name="40% - Accent1 3 2 2 2 2" xfId="17469"/>
    <cellStyle name="40% - Accent1 3 2 2 2 2 2" xfId="17470"/>
    <cellStyle name="40% - Accent1 3 2 2 2 2 2 2" xfId="17471"/>
    <cellStyle name="40% - Accent1 3 2 2 2 2 3" xfId="17472"/>
    <cellStyle name="40% - Accent1 3 2 2 2 2 3 2" xfId="17473"/>
    <cellStyle name="40% - Accent1 3 2 2 2 2 4" xfId="17474"/>
    <cellStyle name="40% - Accent1 3 2 2 2 2 5" xfId="17475"/>
    <cellStyle name="40% - Accent1 3 2 2 2 2 6" xfId="17476"/>
    <cellStyle name="40% - Accent1 3 2 2 2 2 7" xfId="17477"/>
    <cellStyle name="40% - Accent1 3 2 2 2 3" xfId="17478"/>
    <cellStyle name="40% - Accent1 3 2 2 2 3 2" xfId="17479"/>
    <cellStyle name="40% - Accent1 3 2 2 2 3 2 2" xfId="17480"/>
    <cellStyle name="40% - Accent1 3 2 2 2 3 3" xfId="17481"/>
    <cellStyle name="40% - Accent1 3 2 2 2 3 3 2" xfId="17482"/>
    <cellStyle name="40% - Accent1 3 2 2 2 3 4" xfId="17483"/>
    <cellStyle name="40% - Accent1 3 2 2 2 3 5" xfId="17484"/>
    <cellStyle name="40% - Accent1 3 2 2 2 3 6" xfId="17485"/>
    <cellStyle name="40% - Accent1 3 2 2 2 3 7" xfId="17486"/>
    <cellStyle name="40% - Accent1 3 2 2 2 4" xfId="17487"/>
    <cellStyle name="40% - Accent1 3 2 2 2 4 2" xfId="17488"/>
    <cellStyle name="40% - Accent1 3 2 2 2 4 2 2" xfId="17489"/>
    <cellStyle name="40% - Accent1 3 2 2 2 4 3" xfId="17490"/>
    <cellStyle name="40% - Accent1 3 2 2 2 4 3 2" xfId="17491"/>
    <cellStyle name="40% - Accent1 3 2 2 2 4 4" xfId="17492"/>
    <cellStyle name="40% - Accent1 3 2 2 2 4 5" xfId="17493"/>
    <cellStyle name="40% - Accent1 3 2 2 2 4 6" xfId="17494"/>
    <cellStyle name="40% - Accent1 3 2 2 2 4 7" xfId="17495"/>
    <cellStyle name="40% - Accent1 3 2 2 2 5" xfId="17496"/>
    <cellStyle name="40% - Accent1 3 2 2 2 5 2" xfId="17497"/>
    <cellStyle name="40% - Accent1 3 2 2 2 6" xfId="17498"/>
    <cellStyle name="40% - Accent1 3 2 2 2 6 2" xfId="17499"/>
    <cellStyle name="40% - Accent1 3 2 2 2 7" xfId="17500"/>
    <cellStyle name="40% - Accent1 3 2 2 2 8" xfId="17501"/>
    <cellStyle name="40% - Accent1 3 2 2 2 9" xfId="17502"/>
    <cellStyle name="40% - Accent1 3 2 2 3" xfId="17503"/>
    <cellStyle name="40% - Accent1 3 2 2 3 2" xfId="17504"/>
    <cellStyle name="40% - Accent1 3 2 2 3 2 2" xfId="17505"/>
    <cellStyle name="40% - Accent1 3 2 2 3 3" xfId="17506"/>
    <cellStyle name="40% - Accent1 3 2 2 3 3 2" xfId="17507"/>
    <cellStyle name="40% - Accent1 3 2 2 3 4" xfId="17508"/>
    <cellStyle name="40% - Accent1 3 2 2 3 5" xfId="17509"/>
    <cellStyle name="40% - Accent1 3 2 2 3 6" xfId="17510"/>
    <cellStyle name="40% - Accent1 3 2 2 3 7" xfId="17511"/>
    <cellStyle name="40% - Accent1 3 2 2 4" xfId="17512"/>
    <cellStyle name="40% - Accent1 3 2 2 4 2" xfId="17513"/>
    <cellStyle name="40% - Accent1 3 2 2 4 2 2" xfId="17514"/>
    <cellStyle name="40% - Accent1 3 2 2 4 3" xfId="17515"/>
    <cellStyle name="40% - Accent1 3 2 2 4 3 2" xfId="17516"/>
    <cellStyle name="40% - Accent1 3 2 2 4 4" xfId="17517"/>
    <cellStyle name="40% - Accent1 3 2 2 4 5" xfId="17518"/>
    <cellStyle name="40% - Accent1 3 2 2 4 6" xfId="17519"/>
    <cellStyle name="40% - Accent1 3 2 2 4 7" xfId="17520"/>
    <cellStyle name="40% - Accent1 3 2 2 5" xfId="17521"/>
    <cellStyle name="40% - Accent1 3 2 2 5 2" xfId="17522"/>
    <cellStyle name="40% - Accent1 3 2 2 5 2 2" xfId="17523"/>
    <cellStyle name="40% - Accent1 3 2 2 5 3" xfId="17524"/>
    <cellStyle name="40% - Accent1 3 2 2 5 3 2" xfId="17525"/>
    <cellStyle name="40% - Accent1 3 2 2 5 4" xfId="17526"/>
    <cellStyle name="40% - Accent1 3 2 2 5 5" xfId="17527"/>
    <cellStyle name="40% - Accent1 3 2 2 5 6" xfId="17528"/>
    <cellStyle name="40% - Accent1 3 2 2 5 7" xfId="17529"/>
    <cellStyle name="40% - Accent1 3 2 2 6" xfId="17530"/>
    <cellStyle name="40% - Accent1 3 2 2 6 2" xfId="17531"/>
    <cellStyle name="40% - Accent1 3 2 2 7" xfId="17532"/>
    <cellStyle name="40% - Accent1 3 2 2 7 2" xfId="17533"/>
    <cellStyle name="40% - Accent1 3 2 2 8" xfId="17534"/>
    <cellStyle name="40% - Accent1 3 2 2 9" xfId="17535"/>
    <cellStyle name="40% - Accent1 3 2 3" xfId="17536"/>
    <cellStyle name="40% - Accent1 3 2 3 10" xfId="17537"/>
    <cellStyle name="40% - Accent1 3 2 3 11" xfId="17538"/>
    <cellStyle name="40% - Accent1 3 2 3 2" xfId="17539"/>
    <cellStyle name="40% - Accent1 3 2 3 2 10" xfId="17540"/>
    <cellStyle name="40% - Accent1 3 2 3 2 2" xfId="17541"/>
    <cellStyle name="40% - Accent1 3 2 3 2 2 2" xfId="17542"/>
    <cellStyle name="40% - Accent1 3 2 3 2 2 2 2" xfId="17543"/>
    <cellStyle name="40% - Accent1 3 2 3 2 2 3" xfId="17544"/>
    <cellStyle name="40% - Accent1 3 2 3 2 2 3 2" xfId="17545"/>
    <cellStyle name="40% - Accent1 3 2 3 2 2 4" xfId="17546"/>
    <cellStyle name="40% - Accent1 3 2 3 2 2 5" xfId="17547"/>
    <cellStyle name="40% - Accent1 3 2 3 2 2 6" xfId="17548"/>
    <cellStyle name="40% - Accent1 3 2 3 2 2 7" xfId="17549"/>
    <cellStyle name="40% - Accent1 3 2 3 2 3" xfId="17550"/>
    <cellStyle name="40% - Accent1 3 2 3 2 3 2" xfId="17551"/>
    <cellStyle name="40% - Accent1 3 2 3 2 3 2 2" xfId="17552"/>
    <cellStyle name="40% - Accent1 3 2 3 2 3 3" xfId="17553"/>
    <cellStyle name="40% - Accent1 3 2 3 2 3 3 2" xfId="17554"/>
    <cellStyle name="40% - Accent1 3 2 3 2 3 4" xfId="17555"/>
    <cellStyle name="40% - Accent1 3 2 3 2 3 5" xfId="17556"/>
    <cellStyle name="40% - Accent1 3 2 3 2 3 6" xfId="17557"/>
    <cellStyle name="40% - Accent1 3 2 3 2 3 7" xfId="17558"/>
    <cellStyle name="40% - Accent1 3 2 3 2 4" xfId="17559"/>
    <cellStyle name="40% - Accent1 3 2 3 2 4 2" xfId="17560"/>
    <cellStyle name="40% - Accent1 3 2 3 2 4 2 2" xfId="17561"/>
    <cellStyle name="40% - Accent1 3 2 3 2 4 3" xfId="17562"/>
    <cellStyle name="40% - Accent1 3 2 3 2 4 3 2" xfId="17563"/>
    <cellStyle name="40% - Accent1 3 2 3 2 4 4" xfId="17564"/>
    <cellStyle name="40% - Accent1 3 2 3 2 4 5" xfId="17565"/>
    <cellStyle name="40% - Accent1 3 2 3 2 4 6" xfId="17566"/>
    <cellStyle name="40% - Accent1 3 2 3 2 4 7" xfId="17567"/>
    <cellStyle name="40% - Accent1 3 2 3 2 5" xfId="17568"/>
    <cellStyle name="40% - Accent1 3 2 3 2 5 2" xfId="17569"/>
    <cellStyle name="40% - Accent1 3 2 3 2 6" xfId="17570"/>
    <cellStyle name="40% - Accent1 3 2 3 2 6 2" xfId="17571"/>
    <cellStyle name="40% - Accent1 3 2 3 2 7" xfId="17572"/>
    <cellStyle name="40% - Accent1 3 2 3 2 8" xfId="17573"/>
    <cellStyle name="40% - Accent1 3 2 3 2 9" xfId="17574"/>
    <cellStyle name="40% - Accent1 3 2 3 3" xfId="17575"/>
    <cellStyle name="40% - Accent1 3 2 3 3 2" xfId="17576"/>
    <cellStyle name="40% - Accent1 3 2 3 3 2 2" xfId="17577"/>
    <cellStyle name="40% - Accent1 3 2 3 3 3" xfId="17578"/>
    <cellStyle name="40% - Accent1 3 2 3 3 3 2" xfId="17579"/>
    <cellStyle name="40% - Accent1 3 2 3 3 4" xfId="17580"/>
    <cellStyle name="40% - Accent1 3 2 3 3 5" xfId="17581"/>
    <cellStyle name="40% - Accent1 3 2 3 3 6" xfId="17582"/>
    <cellStyle name="40% - Accent1 3 2 3 3 7" xfId="17583"/>
    <cellStyle name="40% - Accent1 3 2 3 4" xfId="17584"/>
    <cellStyle name="40% - Accent1 3 2 3 4 2" xfId="17585"/>
    <cellStyle name="40% - Accent1 3 2 3 4 2 2" xfId="17586"/>
    <cellStyle name="40% - Accent1 3 2 3 4 3" xfId="17587"/>
    <cellStyle name="40% - Accent1 3 2 3 4 3 2" xfId="17588"/>
    <cellStyle name="40% - Accent1 3 2 3 4 4" xfId="17589"/>
    <cellStyle name="40% - Accent1 3 2 3 4 5" xfId="17590"/>
    <cellStyle name="40% - Accent1 3 2 3 4 6" xfId="17591"/>
    <cellStyle name="40% - Accent1 3 2 3 4 7" xfId="17592"/>
    <cellStyle name="40% - Accent1 3 2 3 5" xfId="17593"/>
    <cellStyle name="40% - Accent1 3 2 3 5 2" xfId="17594"/>
    <cellStyle name="40% - Accent1 3 2 3 5 2 2" xfId="17595"/>
    <cellStyle name="40% - Accent1 3 2 3 5 3" xfId="17596"/>
    <cellStyle name="40% - Accent1 3 2 3 5 3 2" xfId="17597"/>
    <cellStyle name="40% - Accent1 3 2 3 5 4" xfId="17598"/>
    <cellStyle name="40% - Accent1 3 2 3 5 5" xfId="17599"/>
    <cellStyle name="40% - Accent1 3 2 3 5 6" xfId="17600"/>
    <cellStyle name="40% - Accent1 3 2 3 5 7" xfId="17601"/>
    <cellStyle name="40% - Accent1 3 2 3 6" xfId="17602"/>
    <cellStyle name="40% - Accent1 3 2 3 6 2" xfId="17603"/>
    <cellStyle name="40% - Accent1 3 2 3 7" xfId="17604"/>
    <cellStyle name="40% - Accent1 3 2 3 7 2" xfId="17605"/>
    <cellStyle name="40% - Accent1 3 2 3 8" xfId="17606"/>
    <cellStyle name="40% - Accent1 3 2 3 9" xfId="17607"/>
    <cellStyle name="40% - Accent1 3 2 4" xfId="17608"/>
    <cellStyle name="40% - Accent1 3 2 4 10" xfId="17609"/>
    <cellStyle name="40% - Accent1 3 2 4 2" xfId="17610"/>
    <cellStyle name="40% - Accent1 3 2 4 2 2" xfId="17611"/>
    <cellStyle name="40% - Accent1 3 2 4 2 2 2" xfId="17612"/>
    <cellStyle name="40% - Accent1 3 2 4 2 3" xfId="17613"/>
    <cellStyle name="40% - Accent1 3 2 4 2 3 2" xfId="17614"/>
    <cellStyle name="40% - Accent1 3 2 4 2 4" xfId="17615"/>
    <cellStyle name="40% - Accent1 3 2 4 2 5" xfId="17616"/>
    <cellStyle name="40% - Accent1 3 2 4 2 6" xfId="17617"/>
    <cellStyle name="40% - Accent1 3 2 4 2 7" xfId="17618"/>
    <cellStyle name="40% - Accent1 3 2 4 3" xfId="17619"/>
    <cellStyle name="40% - Accent1 3 2 4 3 2" xfId="17620"/>
    <cellStyle name="40% - Accent1 3 2 4 3 2 2" xfId="17621"/>
    <cellStyle name="40% - Accent1 3 2 4 3 3" xfId="17622"/>
    <cellStyle name="40% - Accent1 3 2 4 3 3 2" xfId="17623"/>
    <cellStyle name="40% - Accent1 3 2 4 3 4" xfId="17624"/>
    <cellStyle name="40% - Accent1 3 2 4 3 5" xfId="17625"/>
    <cellStyle name="40% - Accent1 3 2 4 3 6" xfId="17626"/>
    <cellStyle name="40% - Accent1 3 2 4 3 7" xfId="17627"/>
    <cellStyle name="40% - Accent1 3 2 4 4" xfId="17628"/>
    <cellStyle name="40% - Accent1 3 2 4 4 2" xfId="17629"/>
    <cellStyle name="40% - Accent1 3 2 4 4 2 2" xfId="17630"/>
    <cellStyle name="40% - Accent1 3 2 4 4 3" xfId="17631"/>
    <cellStyle name="40% - Accent1 3 2 4 4 3 2" xfId="17632"/>
    <cellStyle name="40% - Accent1 3 2 4 4 4" xfId="17633"/>
    <cellStyle name="40% - Accent1 3 2 4 4 5" xfId="17634"/>
    <cellStyle name="40% - Accent1 3 2 4 4 6" xfId="17635"/>
    <cellStyle name="40% - Accent1 3 2 4 4 7" xfId="17636"/>
    <cellStyle name="40% - Accent1 3 2 4 5" xfId="17637"/>
    <cellStyle name="40% - Accent1 3 2 4 5 2" xfId="17638"/>
    <cellStyle name="40% - Accent1 3 2 4 6" xfId="17639"/>
    <cellStyle name="40% - Accent1 3 2 4 6 2" xfId="17640"/>
    <cellStyle name="40% - Accent1 3 2 4 7" xfId="17641"/>
    <cellStyle name="40% - Accent1 3 2 4 8" xfId="17642"/>
    <cellStyle name="40% - Accent1 3 2 4 9" xfId="17643"/>
    <cellStyle name="40% - Accent1 3 2 5" xfId="17644"/>
    <cellStyle name="40% - Accent1 3 2 5 2" xfId="17645"/>
    <cellStyle name="40% - Accent1 3 2 5 2 2" xfId="17646"/>
    <cellStyle name="40% - Accent1 3 2 5 3" xfId="17647"/>
    <cellStyle name="40% - Accent1 3 2 5 3 2" xfId="17648"/>
    <cellStyle name="40% - Accent1 3 2 5 4" xfId="17649"/>
    <cellStyle name="40% - Accent1 3 2 5 5" xfId="17650"/>
    <cellStyle name="40% - Accent1 3 2 5 6" xfId="17651"/>
    <cellStyle name="40% - Accent1 3 2 5 7" xfId="17652"/>
    <cellStyle name="40% - Accent1 3 2 6" xfId="17653"/>
    <cellStyle name="40% - Accent1 3 2 6 2" xfId="17654"/>
    <cellStyle name="40% - Accent1 3 2 6 2 2" xfId="17655"/>
    <cellStyle name="40% - Accent1 3 2 6 3" xfId="17656"/>
    <cellStyle name="40% - Accent1 3 2 6 3 2" xfId="17657"/>
    <cellStyle name="40% - Accent1 3 2 6 4" xfId="17658"/>
    <cellStyle name="40% - Accent1 3 2 6 5" xfId="17659"/>
    <cellStyle name="40% - Accent1 3 2 6 6" xfId="17660"/>
    <cellStyle name="40% - Accent1 3 2 6 7" xfId="17661"/>
    <cellStyle name="40% - Accent1 3 2 7" xfId="17662"/>
    <cellStyle name="40% - Accent1 3 2 7 2" xfId="17663"/>
    <cellStyle name="40% - Accent1 3 2 7 2 2" xfId="17664"/>
    <cellStyle name="40% - Accent1 3 2 7 3" xfId="17665"/>
    <cellStyle name="40% - Accent1 3 2 7 3 2" xfId="17666"/>
    <cellStyle name="40% - Accent1 3 2 7 4" xfId="17667"/>
    <cellStyle name="40% - Accent1 3 2 7 5" xfId="17668"/>
    <cellStyle name="40% - Accent1 3 2 7 6" xfId="17669"/>
    <cellStyle name="40% - Accent1 3 2 7 7" xfId="17670"/>
    <cellStyle name="40% - Accent1 3 2 8" xfId="17671"/>
    <cellStyle name="40% - Accent1 3 2 8 2" xfId="17672"/>
    <cellStyle name="40% - Accent1 3 2 9" xfId="17673"/>
    <cellStyle name="40% - Accent1 3 2 9 2" xfId="17674"/>
    <cellStyle name="40% - Accent1 3 3" xfId="17675"/>
    <cellStyle name="40% - Accent1 3 3 10" xfId="17676"/>
    <cellStyle name="40% - Accent1 3 3 11" xfId="17677"/>
    <cellStyle name="40% - Accent1 3 3 12" xfId="17678"/>
    <cellStyle name="40% - Accent1 3 3 13" xfId="17679"/>
    <cellStyle name="40% - Accent1 3 3 2" xfId="17680"/>
    <cellStyle name="40% - Accent1 3 3 2 10" xfId="17681"/>
    <cellStyle name="40% - Accent1 3 3 2 11" xfId="17682"/>
    <cellStyle name="40% - Accent1 3 3 2 2" xfId="17683"/>
    <cellStyle name="40% - Accent1 3 3 2 2 10" xfId="17684"/>
    <cellStyle name="40% - Accent1 3 3 2 2 2" xfId="17685"/>
    <cellStyle name="40% - Accent1 3 3 2 2 2 2" xfId="17686"/>
    <cellStyle name="40% - Accent1 3 3 2 2 2 2 2" xfId="17687"/>
    <cellStyle name="40% - Accent1 3 3 2 2 2 3" xfId="17688"/>
    <cellStyle name="40% - Accent1 3 3 2 2 2 3 2" xfId="17689"/>
    <cellStyle name="40% - Accent1 3 3 2 2 2 4" xfId="17690"/>
    <cellStyle name="40% - Accent1 3 3 2 2 2 5" xfId="17691"/>
    <cellStyle name="40% - Accent1 3 3 2 2 2 6" xfId="17692"/>
    <cellStyle name="40% - Accent1 3 3 2 2 2 7" xfId="17693"/>
    <cellStyle name="40% - Accent1 3 3 2 2 3" xfId="17694"/>
    <cellStyle name="40% - Accent1 3 3 2 2 3 2" xfId="17695"/>
    <cellStyle name="40% - Accent1 3 3 2 2 3 2 2" xfId="17696"/>
    <cellStyle name="40% - Accent1 3 3 2 2 3 3" xfId="17697"/>
    <cellStyle name="40% - Accent1 3 3 2 2 3 3 2" xfId="17698"/>
    <cellStyle name="40% - Accent1 3 3 2 2 3 4" xfId="17699"/>
    <cellStyle name="40% - Accent1 3 3 2 2 3 5" xfId="17700"/>
    <cellStyle name="40% - Accent1 3 3 2 2 3 6" xfId="17701"/>
    <cellStyle name="40% - Accent1 3 3 2 2 3 7" xfId="17702"/>
    <cellStyle name="40% - Accent1 3 3 2 2 4" xfId="17703"/>
    <cellStyle name="40% - Accent1 3 3 2 2 4 2" xfId="17704"/>
    <cellStyle name="40% - Accent1 3 3 2 2 4 2 2" xfId="17705"/>
    <cellStyle name="40% - Accent1 3 3 2 2 4 3" xfId="17706"/>
    <cellStyle name="40% - Accent1 3 3 2 2 4 3 2" xfId="17707"/>
    <cellStyle name="40% - Accent1 3 3 2 2 4 4" xfId="17708"/>
    <cellStyle name="40% - Accent1 3 3 2 2 4 5" xfId="17709"/>
    <cellStyle name="40% - Accent1 3 3 2 2 4 6" xfId="17710"/>
    <cellStyle name="40% - Accent1 3 3 2 2 4 7" xfId="17711"/>
    <cellStyle name="40% - Accent1 3 3 2 2 5" xfId="17712"/>
    <cellStyle name="40% - Accent1 3 3 2 2 5 2" xfId="17713"/>
    <cellStyle name="40% - Accent1 3 3 2 2 6" xfId="17714"/>
    <cellStyle name="40% - Accent1 3 3 2 2 6 2" xfId="17715"/>
    <cellStyle name="40% - Accent1 3 3 2 2 7" xfId="17716"/>
    <cellStyle name="40% - Accent1 3 3 2 2 8" xfId="17717"/>
    <cellStyle name="40% - Accent1 3 3 2 2 9" xfId="17718"/>
    <cellStyle name="40% - Accent1 3 3 2 3" xfId="17719"/>
    <cellStyle name="40% - Accent1 3 3 2 3 2" xfId="17720"/>
    <cellStyle name="40% - Accent1 3 3 2 3 2 2" xfId="17721"/>
    <cellStyle name="40% - Accent1 3 3 2 3 3" xfId="17722"/>
    <cellStyle name="40% - Accent1 3 3 2 3 3 2" xfId="17723"/>
    <cellStyle name="40% - Accent1 3 3 2 3 4" xfId="17724"/>
    <cellStyle name="40% - Accent1 3 3 2 3 5" xfId="17725"/>
    <cellStyle name="40% - Accent1 3 3 2 3 6" xfId="17726"/>
    <cellStyle name="40% - Accent1 3 3 2 3 7" xfId="17727"/>
    <cellStyle name="40% - Accent1 3 3 2 4" xfId="17728"/>
    <cellStyle name="40% - Accent1 3 3 2 4 2" xfId="17729"/>
    <cellStyle name="40% - Accent1 3 3 2 4 2 2" xfId="17730"/>
    <cellStyle name="40% - Accent1 3 3 2 4 3" xfId="17731"/>
    <cellStyle name="40% - Accent1 3 3 2 4 3 2" xfId="17732"/>
    <cellStyle name="40% - Accent1 3 3 2 4 4" xfId="17733"/>
    <cellStyle name="40% - Accent1 3 3 2 4 5" xfId="17734"/>
    <cellStyle name="40% - Accent1 3 3 2 4 6" xfId="17735"/>
    <cellStyle name="40% - Accent1 3 3 2 4 7" xfId="17736"/>
    <cellStyle name="40% - Accent1 3 3 2 5" xfId="17737"/>
    <cellStyle name="40% - Accent1 3 3 2 5 2" xfId="17738"/>
    <cellStyle name="40% - Accent1 3 3 2 5 2 2" xfId="17739"/>
    <cellStyle name="40% - Accent1 3 3 2 5 3" xfId="17740"/>
    <cellStyle name="40% - Accent1 3 3 2 5 3 2" xfId="17741"/>
    <cellStyle name="40% - Accent1 3 3 2 5 4" xfId="17742"/>
    <cellStyle name="40% - Accent1 3 3 2 5 5" xfId="17743"/>
    <cellStyle name="40% - Accent1 3 3 2 5 6" xfId="17744"/>
    <cellStyle name="40% - Accent1 3 3 2 5 7" xfId="17745"/>
    <cellStyle name="40% - Accent1 3 3 2 6" xfId="17746"/>
    <cellStyle name="40% - Accent1 3 3 2 6 2" xfId="17747"/>
    <cellStyle name="40% - Accent1 3 3 2 7" xfId="17748"/>
    <cellStyle name="40% - Accent1 3 3 2 7 2" xfId="17749"/>
    <cellStyle name="40% - Accent1 3 3 2 8" xfId="17750"/>
    <cellStyle name="40% - Accent1 3 3 2 9" xfId="17751"/>
    <cellStyle name="40% - Accent1 3 3 3" xfId="17752"/>
    <cellStyle name="40% - Accent1 3 3 3 10" xfId="17753"/>
    <cellStyle name="40% - Accent1 3 3 3 11" xfId="17754"/>
    <cellStyle name="40% - Accent1 3 3 3 2" xfId="17755"/>
    <cellStyle name="40% - Accent1 3 3 3 2 10" xfId="17756"/>
    <cellStyle name="40% - Accent1 3 3 3 2 2" xfId="17757"/>
    <cellStyle name="40% - Accent1 3 3 3 2 2 2" xfId="17758"/>
    <cellStyle name="40% - Accent1 3 3 3 2 2 2 2" xfId="17759"/>
    <cellStyle name="40% - Accent1 3 3 3 2 2 3" xfId="17760"/>
    <cellStyle name="40% - Accent1 3 3 3 2 2 3 2" xfId="17761"/>
    <cellStyle name="40% - Accent1 3 3 3 2 2 4" xfId="17762"/>
    <cellStyle name="40% - Accent1 3 3 3 2 2 5" xfId="17763"/>
    <cellStyle name="40% - Accent1 3 3 3 2 2 6" xfId="17764"/>
    <cellStyle name="40% - Accent1 3 3 3 2 2 7" xfId="17765"/>
    <cellStyle name="40% - Accent1 3 3 3 2 3" xfId="17766"/>
    <cellStyle name="40% - Accent1 3 3 3 2 3 2" xfId="17767"/>
    <cellStyle name="40% - Accent1 3 3 3 2 3 2 2" xfId="17768"/>
    <cellStyle name="40% - Accent1 3 3 3 2 3 3" xfId="17769"/>
    <cellStyle name="40% - Accent1 3 3 3 2 3 3 2" xfId="17770"/>
    <cellStyle name="40% - Accent1 3 3 3 2 3 4" xfId="17771"/>
    <cellStyle name="40% - Accent1 3 3 3 2 3 5" xfId="17772"/>
    <cellStyle name="40% - Accent1 3 3 3 2 3 6" xfId="17773"/>
    <cellStyle name="40% - Accent1 3 3 3 2 3 7" xfId="17774"/>
    <cellStyle name="40% - Accent1 3 3 3 2 4" xfId="17775"/>
    <cellStyle name="40% - Accent1 3 3 3 2 4 2" xfId="17776"/>
    <cellStyle name="40% - Accent1 3 3 3 2 4 2 2" xfId="17777"/>
    <cellStyle name="40% - Accent1 3 3 3 2 4 3" xfId="17778"/>
    <cellStyle name="40% - Accent1 3 3 3 2 4 3 2" xfId="17779"/>
    <cellStyle name="40% - Accent1 3 3 3 2 4 4" xfId="17780"/>
    <cellStyle name="40% - Accent1 3 3 3 2 4 5" xfId="17781"/>
    <cellStyle name="40% - Accent1 3 3 3 2 4 6" xfId="17782"/>
    <cellStyle name="40% - Accent1 3 3 3 2 4 7" xfId="17783"/>
    <cellStyle name="40% - Accent1 3 3 3 2 5" xfId="17784"/>
    <cellStyle name="40% - Accent1 3 3 3 2 5 2" xfId="17785"/>
    <cellStyle name="40% - Accent1 3 3 3 2 6" xfId="17786"/>
    <cellStyle name="40% - Accent1 3 3 3 2 6 2" xfId="17787"/>
    <cellStyle name="40% - Accent1 3 3 3 2 7" xfId="17788"/>
    <cellStyle name="40% - Accent1 3 3 3 2 8" xfId="17789"/>
    <cellStyle name="40% - Accent1 3 3 3 2 9" xfId="17790"/>
    <cellStyle name="40% - Accent1 3 3 3 3" xfId="17791"/>
    <cellStyle name="40% - Accent1 3 3 3 3 2" xfId="17792"/>
    <cellStyle name="40% - Accent1 3 3 3 3 2 2" xfId="17793"/>
    <cellStyle name="40% - Accent1 3 3 3 3 3" xfId="17794"/>
    <cellStyle name="40% - Accent1 3 3 3 3 3 2" xfId="17795"/>
    <cellStyle name="40% - Accent1 3 3 3 3 4" xfId="17796"/>
    <cellStyle name="40% - Accent1 3 3 3 3 5" xfId="17797"/>
    <cellStyle name="40% - Accent1 3 3 3 3 6" xfId="17798"/>
    <cellStyle name="40% - Accent1 3 3 3 3 7" xfId="17799"/>
    <cellStyle name="40% - Accent1 3 3 3 4" xfId="17800"/>
    <cellStyle name="40% - Accent1 3 3 3 4 2" xfId="17801"/>
    <cellStyle name="40% - Accent1 3 3 3 4 2 2" xfId="17802"/>
    <cellStyle name="40% - Accent1 3 3 3 4 3" xfId="17803"/>
    <cellStyle name="40% - Accent1 3 3 3 4 3 2" xfId="17804"/>
    <cellStyle name="40% - Accent1 3 3 3 4 4" xfId="17805"/>
    <cellStyle name="40% - Accent1 3 3 3 4 5" xfId="17806"/>
    <cellStyle name="40% - Accent1 3 3 3 4 6" xfId="17807"/>
    <cellStyle name="40% - Accent1 3 3 3 4 7" xfId="17808"/>
    <cellStyle name="40% - Accent1 3 3 3 5" xfId="17809"/>
    <cellStyle name="40% - Accent1 3 3 3 5 2" xfId="17810"/>
    <cellStyle name="40% - Accent1 3 3 3 5 2 2" xfId="17811"/>
    <cellStyle name="40% - Accent1 3 3 3 5 3" xfId="17812"/>
    <cellStyle name="40% - Accent1 3 3 3 5 3 2" xfId="17813"/>
    <cellStyle name="40% - Accent1 3 3 3 5 4" xfId="17814"/>
    <cellStyle name="40% - Accent1 3 3 3 5 5" xfId="17815"/>
    <cellStyle name="40% - Accent1 3 3 3 5 6" xfId="17816"/>
    <cellStyle name="40% - Accent1 3 3 3 5 7" xfId="17817"/>
    <cellStyle name="40% - Accent1 3 3 3 6" xfId="17818"/>
    <cellStyle name="40% - Accent1 3 3 3 6 2" xfId="17819"/>
    <cellStyle name="40% - Accent1 3 3 3 7" xfId="17820"/>
    <cellStyle name="40% - Accent1 3 3 3 7 2" xfId="17821"/>
    <cellStyle name="40% - Accent1 3 3 3 8" xfId="17822"/>
    <cellStyle name="40% - Accent1 3 3 3 9" xfId="17823"/>
    <cellStyle name="40% - Accent1 3 3 4" xfId="17824"/>
    <cellStyle name="40% - Accent1 3 3 4 10" xfId="17825"/>
    <cellStyle name="40% - Accent1 3 3 4 2" xfId="17826"/>
    <cellStyle name="40% - Accent1 3 3 4 2 2" xfId="17827"/>
    <cellStyle name="40% - Accent1 3 3 4 2 2 2" xfId="17828"/>
    <cellStyle name="40% - Accent1 3 3 4 2 3" xfId="17829"/>
    <cellStyle name="40% - Accent1 3 3 4 2 3 2" xfId="17830"/>
    <cellStyle name="40% - Accent1 3 3 4 2 4" xfId="17831"/>
    <cellStyle name="40% - Accent1 3 3 4 2 5" xfId="17832"/>
    <cellStyle name="40% - Accent1 3 3 4 2 6" xfId="17833"/>
    <cellStyle name="40% - Accent1 3 3 4 2 7" xfId="17834"/>
    <cellStyle name="40% - Accent1 3 3 4 3" xfId="17835"/>
    <cellStyle name="40% - Accent1 3 3 4 3 2" xfId="17836"/>
    <cellStyle name="40% - Accent1 3 3 4 3 2 2" xfId="17837"/>
    <cellStyle name="40% - Accent1 3 3 4 3 3" xfId="17838"/>
    <cellStyle name="40% - Accent1 3 3 4 3 3 2" xfId="17839"/>
    <cellStyle name="40% - Accent1 3 3 4 3 4" xfId="17840"/>
    <cellStyle name="40% - Accent1 3 3 4 3 5" xfId="17841"/>
    <cellStyle name="40% - Accent1 3 3 4 3 6" xfId="17842"/>
    <cellStyle name="40% - Accent1 3 3 4 3 7" xfId="17843"/>
    <cellStyle name="40% - Accent1 3 3 4 4" xfId="17844"/>
    <cellStyle name="40% - Accent1 3 3 4 4 2" xfId="17845"/>
    <cellStyle name="40% - Accent1 3 3 4 4 2 2" xfId="17846"/>
    <cellStyle name="40% - Accent1 3 3 4 4 3" xfId="17847"/>
    <cellStyle name="40% - Accent1 3 3 4 4 3 2" xfId="17848"/>
    <cellStyle name="40% - Accent1 3 3 4 4 4" xfId="17849"/>
    <cellStyle name="40% - Accent1 3 3 4 4 5" xfId="17850"/>
    <cellStyle name="40% - Accent1 3 3 4 4 6" xfId="17851"/>
    <cellStyle name="40% - Accent1 3 3 4 4 7" xfId="17852"/>
    <cellStyle name="40% - Accent1 3 3 4 5" xfId="17853"/>
    <cellStyle name="40% - Accent1 3 3 4 5 2" xfId="17854"/>
    <cellStyle name="40% - Accent1 3 3 4 6" xfId="17855"/>
    <cellStyle name="40% - Accent1 3 3 4 6 2" xfId="17856"/>
    <cellStyle name="40% - Accent1 3 3 4 7" xfId="17857"/>
    <cellStyle name="40% - Accent1 3 3 4 8" xfId="17858"/>
    <cellStyle name="40% - Accent1 3 3 4 9" xfId="17859"/>
    <cellStyle name="40% - Accent1 3 3 5" xfId="17860"/>
    <cellStyle name="40% - Accent1 3 3 5 2" xfId="17861"/>
    <cellStyle name="40% - Accent1 3 3 5 2 2" xfId="17862"/>
    <cellStyle name="40% - Accent1 3 3 5 3" xfId="17863"/>
    <cellStyle name="40% - Accent1 3 3 5 3 2" xfId="17864"/>
    <cellStyle name="40% - Accent1 3 3 5 4" xfId="17865"/>
    <cellStyle name="40% - Accent1 3 3 5 5" xfId="17866"/>
    <cellStyle name="40% - Accent1 3 3 5 6" xfId="17867"/>
    <cellStyle name="40% - Accent1 3 3 5 7" xfId="17868"/>
    <cellStyle name="40% - Accent1 3 3 6" xfId="17869"/>
    <cellStyle name="40% - Accent1 3 3 6 2" xfId="17870"/>
    <cellStyle name="40% - Accent1 3 3 6 2 2" xfId="17871"/>
    <cellStyle name="40% - Accent1 3 3 6 3" xfId="17872"/>
    <cellStyle name="40% - Accent1 3 3 6 3 2" xfId="17873"/>
    <cellStyle name="40% - Accent1 3 3 6 4" xfId="17874"/>
    <cellStyle name="40% - Accent1 3 3 6 5" xfId="17875"/>
    <cellStyle name="40% - Accent1 3 3 6 6" xfId="17876"/>
    <cellStyle name="40% - Accent1 3 3 6 7" xfId="17877"/>
    <cellStyle name="40% - Accent1 3 3 7" xfId="17878"/>
    <cellStyle name="40% - Accent1 3 3 7 2" xfId="17879"/>
    <cellStyle name="40% - Accent1 3 3 7 2 2" xfId="17880"/>
    <cellStyle name="40% - Accent1 3 3 7 3" xfId="17881"/>
    <cellStyle name="40% - Accent1 3 3 7 3 2" xfId="17882"/>
    <cellStyle name="40% - Accent1 3 3 7 4" xfId="17883"/>
    <cellStyle name="40% - Accent1 3 3 7 5" xfId="17884"/>
    <cellStyle name="40% - Accent1 3 3 7 6" xfId="17885"/>
    <cellStyle name="40% - Accent1 3 3 7 7" xfId="17886"/>
    <cellStyle name="40% - Accent1 3 3 8" xfId="17887"/>
    <cellStyle name="40% - Accent1 3 3 8 2" xfId="17888"/>
    <cellStyle name="40% - Accent1 3 3 9" xfId="17889"/>
    <cellStyle name="40% - Accent1 3 3 9 2" xfId="17890"/>
    <cellStyle name="40% - Accent1 3 4" xfId="17891"/>
    <cellStyle name="40% - Accent1 3 4 10" xfId="17892"/>
    <cellStyle name="40% - Accent1 3 4 11" xfId="17893"/>
    <cellStyle name="40% - Accent1 3 4 12" xfId="17894"/>
    <cellStyle name="40% - Accent1 3 4 13" xfId="17895"/>
    <cellStyle name="40% - Accent1 3 4 2" xfId="17896"/>
    <cellStyle name="40% - Accent1 3 4 2 10" xfId="17897"/>
    <cellStyle name="40% - Accent1 3 4 2 11" xfId="17898"/>
    <cellStyle name="40% - Accent1 3 4 2 2" xfId="17899"/>
    <cellStyle name="40% - Accent1 3 4 2 2 10" xfId="17900"/>
    <cellStyle name="40% - Accent1 3 4 2 2 2" xfId="17901"/>
    <cellStyle name="40% - Accent1 3 4 2 2 2 2" xfId="17902"/>
    <cellStyle name="40% - Accent1 3 4 2 2 2 2 2" xfId="17903"/>
    <cellStyle name="40% - Accent1 3 4 2 2 2 3" xfId="17904"/>
    <cellStyle name="40% - Accent1 3 4 2 2 2 3 2" xfId="17905"/>
    <cellStyle name="40% - Accent1 3 4 2 2 2 4" xfId="17906"/>
    <cellStyle name="40% - Accent1 3 4 2 2 2 5" xfId="17907"/>
    <cellStyle name="40% - Accent1 3 4 2 2 2 6" xfId="17908"/>
    <cellStyle name="40% - Accent1 3 4 2 2 2 7" xfId="17909"/>
    <cellStyle name="40% - Accent1 3 4 2 2 3" xfId="17910"/>
    <cellStyle name="40% - Accent1 3 4 2 2 3 2" xfId="17911"/>
    <cellStyle name="40% - Accent1 3 4 2 2 3 2 2" xfId="17912"/>
    <cellStyle name="40% - Accent1 3 4 2 2 3 3" xfId="17913"/>
    <cellStyle name="40% - Accent1 3 4 2 2 3 3 2" xfId="17914"/>
    <cellStyle name="40% - Accent1 3 4 2 2 3 4" xfId="17915"/>
    <cellStyle name="40% - Accent1 3 4 2 2 3 5" xfId="17916"/>
    <cellStyle name="40% - Accent1 3 4 2 2 3 6" xfId="17917"/>
    <cellStyle name="40% - Accent1 3 4 2 2 3 7" xfId="17918"/>
    <cellStyle name="40% - Accent1 3 4 2 2 4" xfId="17919"/>
    <cellStyle name="40% - Accent1 3 4 2 2 4 2" xfId="17920"/>
    <cellStyle name="40% - Accent1 3 4 2 2 4 2 2" xfId="17921"/>
    <cellStyle name="40% - Accent1 3 4 2 2 4 3" xfId="17922"/>
    <cellStyle name="40% - Accent1 3 4 2 2 4 3 2" xfId="17923"/>
    <cellStyle name="40% - Accent1 3 4 2 2 4 4" xfId="17924"/>
    <cellStyle name="40% - Accent1 3 4 2 2 4 5" xfId="17925"/>
    <cellStyle name="40% - Accent1 3 4 2 2 4 6" xfId="17926"/>
    <cellStyle name="40% - Accent1 3 4 2 2 4 7" xfId="17927"/>
    <cellStyle name="40% - Accent1 3 4 2 2 5" xfId="17928"/>
    <cellStyle name="40% - Accent1 3 4 2 2 5 2" xfId="17929"/>
    <cellStyle name="40% - Accent1 3 4 2 2 6" xfId="17930"/>
    <cellStyle name="40% - Accent1 3 4 2 2 6 2" xfId="17931"/>
    <cellStyle name="40% - Accent1 3 4 2 2 7" xfId="17932"/>
    <cellStyle name="40% - Accent1 3 4 2 2 8" xfId="17933"/>
    <cellStyle name="40% - Accent1 3 4 2 2 9" xfId="17934"/>
    <cellStyle name="40% - Accent1 3 4 2 3" xfId="17935"/>
    <cellStyle name="40% - Accent1 3 4 2 3 2" xfId="17936"/>
    <cellStyle name="40% - Accent1 3 4 2 3 2 2" xfId="17937"/>
    <cellStyle name="40% - Accent1 3 4 2 3 3" xfId="17938"/>
    <cellStyle name="40% - Accent1 3 4 2 3 3 2" xfId="17939"/>
    <cellStyle name="40% - Accent1 3 4 2 3 4" xfId="17940"/>
    <cellStyle name="40% - Accent1 3 4 2 3 5" xfId="17941"/>
    <cellStyle name="40% - Accent1 3 4 2 3 6" xfId="17942"/>
    <cellStyle name="40% - Accent1 3 4 2 3 7" xfId="17943"/>
    <cellStyle name="40% - Accent1 3 4 2 4" xfId="17944"/>
    <cellStyle name="40% - Accent1 3 4 2 4 2" xfId="17945"/>
    <cellStyle name="40% - Accent1 3 4 2 4 2 2" xfId="17946"/>
    <cellStyle name="40% - Accent1 3 4 2 4 3" xfId="17947"/>
    <cellStyle name="40% - Accent1 3 4 2 4 3 2" xfId="17948"/>
    <cellStyle name="40% - Accent1 3 4 2 4 4" xfId="17949"/>
    <cellStyle name="40% - Accent1 3 4 2 4 5" xfId="17950"/>
    <cellStyle name="40% - Accent1 3 4 2 4 6" xfId="17951"/>
    <cellStyle name="40% - Accent1 3 4 2 4 7" xfId="17952"/>
    <cellStyle name="40% - Accent1 3 4 2 5" xfId="17953"/>
    <cellStyle name="40% - Accent1 3 4 2 5 2" xfId="17954"/>
    <cellStyle name="40% - Accent1 3 4 2 5 2 2" xfId="17955"/>
    <cellStyle name="40% - Accent1 3 4 2 5 3" xfId="17956"/>
    <cellStyle name="40% - Accent1 3 4 2 5 3 2" xfId="17957"/>
    <cellStyle name="40% - Accent1 3 4 2 5 4" xfId="17958"/>
    <cellStyle name="40% - Accent1 3 4 2 5 5" xfId="17959"/>
    <cellStyle name="40% - Accent1 3 4 2 5 6" xfId="17960"/>
    <cellStyle name="40% - Accent1 3 4 2 5 7" xfId="17961"/>
    <cellStyle name="40% - Accent1 3 4 2 6" xfId="17962"/>
    <cellStyle name="40% - Accent1 3 4 2 6 2" xfId="17963"/>
    <cellStyle name="40% - Accent1 3 4 2 7" xfId="17964"/>
    <cellStyle name="40% - Accent1 3 4 2 7 2" xfId="17965"/>
    <cellStyle name="40% - Accent1 3 4 2 8" xfId="17966"/>
    <cellStyle name="40% - Accent1 3 4 2 9" xfId="17967"/>
    <cellStyle name="40% - Accent1 3 4 3" xfId="17968"/>
    <cellStyle name="40% - Accent1 3 4 3 10" xfId="17969"/>
    <cellStyle name="40% - Accent1 3 4 3 11" xfId="17970"/>
    <cellStyle name="40% - Accent1 3 4 3 2" xfId="17971"/>
    <cellStyle name="40% - Accent1 3 4 3 2 10" xfId="17972"/>
    <cellStyle name="40% - Accent1 3 4 3 2 2" xfId="17973"/>
    <cellStyle name="40% - Accent1 3 4 3 2 2 2" xfId="17974"/>
    <cellStyle name="40% - Accent1 3 4 3 2 2 2 2" xfId="17975"/>
    <cellStyle name="40% - Accent1 3 4 3 2 2 3" xfId="17976"/>
    <cellStyle name="40% - Accent1 3 4 3 2 2 3 2" xfId="17977"/>
    <cellStyle name="40% - Accent1 3 4 3 2 2 4" xfId="17978"/>
    <cellStyle name="40% - Accent1 3 4 3 2 2 5" xfId="17979"/>
    <cellStyle name="40% - Accent1 3 4 3 2 2 6" xfId="17980"/>
    <cellStyle name="40% - Accent1 3 4 3 2 2 7" xfId="17981"/>
    <cellStyle name="40% - Accent1 3 4 3 2 3" xfId="17982"/>
    <cellStyle name="40% - Accent1 3 4 3 2 3 2" xfId="17983"/>
    <cellStyle name="40% - Accent1 3 4 3 2 3 2 2" xfId="17984"/>
    <cellStyle name="40% - Accent1 3 4 3 2 3 3" xfId="17985"/>
    <cellStyle name="40% - Accent1 3 4 3 2 3 3 2" xfId="17986"/>
    <cellStyle name="40% - Accent1 3 4 3 2 3 4" xfId="17987"/>
    <cellStyle name="40% - Accent1 3 4 3 2 3 5" xfId="17988"/>
    <cellStyle name="40% - Accent1 3 4 3 2 3 6" xfId="17989"/>
    <cellStyle name="40% - Accent1 3 4 3 2 3 7" xfId="17990"/>
    <cellStyle name="40% - Accent1 3 4 3 2 4" xfId="17991"/>
    <cellStyle name="40% - Accent1 3 4 3 2 4 2" xfId="17992"/>
    <cellStyle name="40% - Accent1 3 4 3 2 4 2 2" xfId="17993"/>
    <cellStyle name="40% - Accent1 3 4 3 2 4 3" xfId="17994"/>
    <cellStyle name="40% - Accent1 3 4 3 2 4 3 2" xfId="17995"/>
    <cellStyle name="40% - Accent1 3 4 3 2 4 4" xfId="17996"/>
    <cellStyle name="40% - Accent1 3 4 3 2 4 5" xfId="17997"/>
    <cellStyle name="40% - Accent1 3 4 3 2 4 6" xfId="17998"/>
    <cellStyle name="40% - Accent1 3 4 3 2 4 7" xfId="17999"/>
    <cellStyle name="40% - Accent1 3 4 3 2 5" xfId="18000"/>
    <cellStyle name="40% - Accent1 3 4 3 2 5 2" xfId="18001"/>
    <cellStyle name="40% - Accent1 3 4 3 2 6" xfId="18002"/>
    <cellStyle name="40% - Accent1 3 4 3 2 6 2" xfId="18003"/>
    <cellStyle name="40% - Accent1 3 4 3 2 7" xfId="18004"/>
    <cellStyle name="40% - Accent1 3 4 3 2 8" xfId="18005"/>
    <cellStyle name="40% - Accent1 3 4 3 2 9" xfId="18006"/>
    <cellStyle name="40% - Accent1 3 4 3 3" xfId="18007"/>
    <cellStyle name="40% - Accent1 3 4 3 3 2" xfId="18008"/>
    <cellStyle name="40% - Accent1 3 4 3 3 2 2" xfId="18009"/>
    <cellStyle name="40% - Accent1 3 4 3 3 3" xfId="18010"/>
    <cellStyle name="40% - Accent1 3 4 3 3 3 2" xfId="18011"/>
    <cellStyle name="40% - Accent1 3 4 3 3 4" xfId="18012"/>
    <cellStyle name="40% - Accent1 3 4 3 3 5" xfId="18013"/>
    <cellStyle name="40% - Accent1 3 4 3 3 6" xfId="18014"/>
    <cellStyle name="40% - Accent1 3 4 3 3 7" xfId="18015"/>
    <cellStyle name="40% - Accent1 3 4 3 4" xfId="18016"/>
    <cellStyle name="40% - Accent1 3 4 3 4 2" xfId="18017"/>
    <cellStyle name="40% - Accent1 3 4 3 4 2 2" xfId="18018"/>
    <cellStyle name="40% - Accent1 3 4 3 4 3" xfId="18019"/>
    <cellStyle name="40% - Accent1 3 4 3 4 3 2" xfId="18020"/>
    <cellStyle name="40% - Accent1 3 4 3 4 4" xfId="18021"/>
    <cellStyle name="40% - Accent1 3 4 3 4 5" xfId="18022"/>
    <cellStyle name="40% - Accent1 3 4 3 4 6" xfId="18023"/>
    <cellStyle name="40% - Accent1 3 4 3 4 7" xfId="18024"/>
    <cellStyle name="40% - Accent1 3 4 3 5" xfId="18025"/>
    <cellStyle name="40% - Accent1 3 4 3 5 2" xfId="18026"/>
    <cellStyle name="40% - Accent1 3 4 3 5 2 2" xfId="18027"/>
    <cellStyle name="40% - Accent1 3 4 3 5 3" xfId="18028"/>
    <cellStyle name="40% - Accent1 3 4 3 5 3 2" xfId="18029"/>
    <cellStyle name="40% - Accent1 3 4 3 5 4" xfId="18030"/>
    <cellStyle name="40% - Accent1 3 4 3 5 5" xfId="18031"/>
    <cellStyle name="40% - Accent1 3 4 3 5 6" xfId="18032"/>
    <cellStyle name="40% - Accent1 3 4 3 5 7" xfId="18033"/>
    <cellStyle name="40% - Accent1 3 4 3 6" xfId="18034"/>
    <cellStyle name="40% - Accent1 3 4 3 6 2" xfId="18035"/>
    <cellStyle name="40% - Accent1 3 4 3 7" xfId="18036"/>
    <cellStyle name="40% - Accent1 3 4 3 7 2" xfId="18037"/>
    <cellStyle name="40% - Accent1 3 4 3 8" xfId="18038"/>
    <cellStyle name="40% - Accent1 3 4 3 9" xfId="18039"/>
    <cellStyle name="40% - Accent1 3 4 4" xfId="18040"/>
    <cellStyle name="40% - Accent1 3 4 4 10" xfId="18041"/>
    <cellStyle name="40% - Accent1 3 4 4 2" xfId="18042"/>
    <cellStyle name="40% - Accent1 3 4 4 2 2" xfId="18043"/>
    <cellStyle name="40% - Accent1 3 4 4 2 2 2" xfId="18044"/>
    <cellStyle name="40% - Accent1 3 4 4 2 3" xfId="18045"/>
    <cellStyle name="40% - Accent1 3 4 4 2 3 2" xfId="18046"/>
    <cellStyle name="40% - Accent1 3 4 4 2 4" xfId="18047"/>
    <cellStyle name="40% - Accent1 3 4 4 2 5" xfId="18048"/>
    <cellStyle name="40% - Accent1 3 4 4 2 6" xfId="18049"/>
    <cellStyle name="40% - Accent1 3 4 4 2 7" xfId="18050"/>
    <cellStyle name="40% - Accent1 3 4 4 3" xfId="18051"/>
    <cellStyle name="40% - Accent1 3 4 4 3 2" xfId="18052"/>
    <cellStyle name="40% - Accent1 3 4 4 3 2 2" xfId="18053"/>
    <cellStyle name="40% - Accent1 3 4 4 3 3" xfId="18054"/>
    <cellStyle name="40% - Accent1 3 4 4 3 3 2" xfId="18055"/>
    <cellStyle name="40% - Accent1 3 4 4 3 4" xfId="18056"/>
    <cellStyle name="40% - Accent1 3 4 4 3 5" xfId="18057"/>
    <cellStyle name="40% - Accent1 3 4 4 3 6" xfId="18058"/>
    <cellStyle name="40% - Accent1 3 4 4 3 7" xfId="18059"/>
    <cellStyle name="40% - Accent1 3 4 4 4" xfId="18060"/>
    <cellStyle name="40% - Accent1 3 4 4 4 2" xfId="18061"/>
    <cellStyle name="40% - Accent1 3 4 4 4 2 2" xfId="18062"/>
    <cellStyle name="40% - Accent1 3 4 4 4 3" xfId="18063"/>
    <cellStyle name="40% - Accent1 3 4 4 4 3 2" xfId="18064"/>
    <cellStyle name="40% - Accent1 3 4 4 4 4" xfId="18065"/>
    <cellStyle name="40% - Accent1 3 4 4 4 5" xfId="18066"/>
    <cellStyle name="40% - Accent1 3 4 4 4 6" xfId="18067"/>
    <cellStyle name="40% - Accent1 3 4 4 4 7" xfId="18068"/>
    <cellStyle name="40% - Accent1 3 4 4 5" xfId="18069"/>
    <cellStyle name="40% - Accent1 3 4 4 5 2" xfId="18070"/>
    <cellStyle name="40% - Accent1 3 4 4 6" xfId="18071"/>
    <cellStyle name="40% - Accent1 3 4 4 6 2" xfId="18072"/>
    <cellStyle name="40% - Accent1 3 4 4 7" xfId="18073"/>
    <cellStyle name="40% - Accent1 3 4 4 8" xfId="18074"/>
    <cellStyle name="40% - Accent1 3 4 4 9" xfId="18075"/>
    <cellStyle name="40% - Accent1 3 4 5" xfId="18076"/>
    <cellStyle name="40% - Accent1 3 4 5 2" xfId="18077"/>
    <cellStyle name="40% - Accent1 3 4 5 2 2" xfId="18078"/>
    <cellStyle name="40% - Accent1 3 4 5 3" xfId="18079"/>
    <cellStyle name="40% - Accent1 3 4 5 3 2" xfId="18080"/>
    <cellStyle name="40% - Accent1 3 4 5 4" xfId="18081"/>
    <cellStyle name="40% - Accent1 3 4 5 5" xfId="18082"/>
    <cellStyle name="40% - Accent1 3 4 5 6" xfId="18083"/>
    <cellStyle name="40% - Accent1 3 4 5 7" xfId="18084"/>
    <cellStyle name="40% - Accent1 3 4 6" xfId="18085"/>
    <cellStyle name="40% - Accent1 3 4 6 2" xfId="18086"/>
    <cellStyle name="40% - Accent1 3 4 6 2 2" xfId="18087"/>
    <cellStyle name="40% - Accent1 3 4 6 3" xfId="18088"/>
    <cellStyle name="40% - Accent1 3 4 6 3 2" xfId="18089"/>
    <cellStyle name="40% - Accent1 3 4 6 4" xfId="18090"/>
    <cellStyle name="40% - Accent1 3 4 6 5" xfId="18091"/>
    <cellStyle name="40% - Accent1 3 4 6 6" xfId="18092"/>
    <cellStyle name="40% - Accent1 3 4 6 7" xfId="18093"/>
    <cellStyle name="40% - Accent1 3 4 7" xfId="18094"/>
    <cellStyle name="40% - Accent1 3 4 7 2" xfId="18095"/>
    <cellStyle name="40% - Accent1 3 4 7 2 2" xfId="18096"/>
    <cellStyle name="40% - Accent1 3 4 7 3" xfId="18097"/>
    <cellStyle name="40% - Accent1 3 4 7 3 2" xfId="18098"/>
    <cellStyle name="40% - Accent1 3 4 7 4" xfId="18099"/>
    <cellStyle name="40% - Accent1 3 4 7 5" xfId="18100"/>
    <cellStyle name="40% - Accent1 3 4 7 6" xfId="18101"/>
    <cellStyle name="40% - Accent1 3 4 7 7" xfId="18102"/>
    <cellStyle name="40% - Accent1 3 4 8" xfId="18103"/>
    <cellStyle name="40% - Accent1 3 4 8 2" xfId="18104"/>
    <cellStyle name="40% - Accent1 3 4 9" xfId="18105"/>
    <cellStyle name="40% - Accent1 3 4 9 2" xfId="18106"/>
    <cellStyle name="40% - Accent1 3 5" xfId="18107"/>
    <cellStyle name="40% - Accent1 3 5 10" xfId="18108"/>
    <cellStyle name="40% - Accent1 3 5 11" xfId="18109"/>
    <cellStyle name="40% - Accent1 3 5 12" xfId="18110"/>
    <cellStyle name="40% - Accent1 3 5 13" xfId="18111"/>
    <cellStyle name="40% - Accent1 3 5 2" xfId="18112"/>
    <cellStyle name="40% - Accent1 3 5 2 10" xfId="18113"/>
    <cellStyle name="40% - Accent1 3 5 2 11" xfId="18114"/>
    <cellStyle name="40% - Accent1 3 5 2 2" xfId="18115"/>
    <cellStyle name="40% - Accent1 3 5 2 2 10" xfId="18116"/>
    <cellStyle name="40% - Accent1 3 5 2 2 2" xfId="18117"/>
    <cellStyle name="40% - Accent1 3 5 2 2 2 2" xfId="18118"/>
    <cellStyle name="40% - Accent1 3 5 2 2 2 2 2" xfId="18119"/>
    <cellStyle name="40% - Accent1 3 5 2 2 2 3" xfId="18120"/>
    <cellStyle name="40% - Accent1 3 5 2 2 2 3 2" xfId="18121"/>
    <cellStyle name="40% - Accent1 3 5 2 2 2 4" xfId="18122"/>
    <cellStyle name="40% - Accent1 3 5 2 2 2 5" xfId="18123"/>
    <cellStyle name="40% - Accent1 3 5 2 2 2 6" xfId="18124"/>
    <cellStyle name="40% - Accent1 3 5 2 2 2 7" xfId="18125"/>
    <cellStyle name="40% - Accent1 3 5 2 2 3" xfId="18126"/>
    <cellStyle name="40% - Accent1 3 5 2 2 3 2" xfId="18127"/>
    <cellStyle name="40% - Accent1 3 5 2 2 3 2 2" xfId="18128"/>
    <cellStyle name="40% - Accent1 3 5 2 2 3 3" xfId="18129"/>
    <cellStyle name="40% - Accent1 3 5 2 2 3 3 2" xfId="18130"/>
    <cellStyle name="40% - Accent1 3 5 2 2 3 4" xfId="18131"/>
    <cellStyle name="40% - Accent1 3 5 2 2 3 5" xfId="18132"/>
    <cellStyle name="40% - Accent1 3 5 2 2 3 6" xfId="18133"/>
    <cellStyle name="40% - Accent1 3 5 2 2 3 7" xfId="18134"/>
    <cellStyle name="40% - Accent1 3 5 2 2 4" xfId="18135"/>
    <cellStyle name="40% - Accent1 3 5 2 2 4 2" xfId="18136"/>
    <cellStyle name="40% - Accent1 3 5 2 2 4 2 2" xfId="18137"/>
    <cellStyle name="40% - Accent1 3 5 2 2 4 3" xfId="18138"/>
    <cellStyle name="40% - Accent1 3 5 2 2 4 3 2" xfId="18139"/>
    <cellStyle name="40% - Accent1 3 5 2 2 4 4" xfId="18140"/>
    <cellStyle name="40% - Accent1 3 5 2 2 4 5" xfId="18141"/>
    <cellStyle name="40% - Accent1 3 5 2 2 4 6" xfId="18142"/>
    <cellStyle name="40% - Accent1 3 5 2 2 4 7" xfId="18143"/>
    <cellStyle name="40% - Accent1 3 5 2 2 5" xfId="18144"/>
    <cellStyle name="40% - Accent1 3 5 2 2 5 2" xfId="18145"/>
    <cellStyle name="40% - Accent1 3 5 2 2 6" xfId="18146"/>
    <cellStyle name="40% - Accent1 3 5 2 2 6 2" xfId="18147"/>
    <cellStyle name="40% - Accent1 3 5 2 2 7" xfId="18148"/>
    <cellStyle name="40% - Accent1 3 5 2 2 8" xfId="18149"/>
    <cellStyle name="40% - Accent1 3 5 2 2 9" xfId="18150"/>
    <cellStyle name="40% - Accent1 3 5 2 3" xfId="18151"/>
    <cellStyle name="40% - Accent1 3 5 2 3 2" xfId="18152"/>
    <cellStyle name="40% - Accent1 3 5 2 3 2 2" xfId="18153"/>
    <cellStyle name="40% - Accent1 3 5 2 3 3" xfId="18154"/>
    <cellStyle name="40% - Accent1 3 5 2 3 3 2" xfId="18155"/>
    <cellStyle name="40% - Accent1 3 5 2 3 4" xfId="18156"/>
    <cellStyle name="40% - Accent1 3 5 2 3 5" xfId="18157"/>
    <cellStyle name="40% - Accent1 3 5 2 3 6" xfId="18158"/>
    <cellStyle name="40% - Accent1 3 5 2 3 7" xfId="18159"/>
    <cellStyle name="40% - Accent1 3 5 2 4" xfId="18160"/>
    <cellStyle name="40% - Accent1 3 5 2 4 2" xfId="18161"/>
    <cellStyle name="40% - Accent1 3 5 2 4 2 2" xfId="18162"/>
    <cellStyle name="40% - Accent1 3 5 2 4 3" xfId="18163"/>
    <cellStyle name="40% - Accent1 3 5 2 4 3 2" xfId="18164"/>
    <cellStyle name="40% - Accent1 3 5 2 4 4" xfId="18165"/>
    <cellStyle name="40% - Accent1 3 5 2 4 5" xfId="18166"/>
    <cellStyle name="40% - Accent1 3 5 2 4 6" xfId="18167"/>
    <cellStyle name="40% - Accent1 3 5 2 4 7" xfId="18168"/>
    <cellStyle name="40% - Accent1 3 5 2 5" xfId="18169"/>
    <cellStyle name="40% - Accent1 3 5 2 5 2" xfId="18170"/>
    <cellStyle name="40% - Accent1 3 5 2 5 2 2" xfId="18171"/>
    <cellStyle name="40% - Accent1 3 5 2 5 3" xfId="18172"/>
    <cellStyle name="40% - Accent1 3 5 2 5 3 2" xfId="18173"/>
    <cellStyle name="40% - Accent1 3 5 2 5 4" xfId="18174"/>
    <cellStyle name="40% - Accent1 3 5 2 5 5" xfId="18175"/>
    <cellStyle name="40% - Accent1 3 5 2 5 6" xfId="18176"/>
    <cellStyle name="40% - Accent1 3 5 2 5 7" xfId="18177"/>
    <cellStyle name="40% - Accent1 3 5 2 6" xfId="18178"/>
    <cellStyle name="40% - Accent1 3 5 2 6 2" xfId="18179"/>
    <cellStyle name="40% - Accent1 3 5 2 7" xfId="18180"/>
    <cellStyle name="40% - Accent1 3 5 2 7 2" xfId="18181"/>
    <cellStyle name="40% - Accent1 3 5 2 8" xfId="18182"/>
    <cellStyle name="40% - Accent1 3 5 2 9" xfId="18183"/>
    <cellStyle name="40% - Accent1 3 5 3" xfId="18184"/>
    <cellStyle name="40% - Accent1 3 5 3 10" xfId="18185"/>
    <cellStyle name="40% - Accent1 3 5 3 11" xfId="18186"/>
    <cellStyle name="40% - Accent1 3 5 3 2" xfId="18187"/>
    <cellStyle name="40% - Accent1 3 5 3 2 10" xfId="18188"/>
    <cellStyle name="40% - Accent1 3 5 3 2 2" xfId="18189"/>
    <cellStyle name="40% - Accent1 3 5 3 2 2 2" xfId="18190"/>
    <cellStyle name="40% - Accent1 3 5 3 2 2 2 2" xfId="18191"/>
    <cellStyle name="40% - Accent1 3 5 3 2 2 3" xfId="18192"/>
    <cellStyle name="40% - Accent1 3 5 3 2 2 3 2" xfId="18193"/>
    <cellStyle name="40% - Accent1 3 5 3 2 2 4" xfId="18194"/>
    <cellStyle name="40% - Accent1 3 5 3 2 2 5" xfId="18195"/>
    <cellStyle name="40% - Accent1 3 5 3 2 2 6" xfId="18196"/>
    <cellStyle name="40% - Accent1 3 5 3 2 2 7" xfId="18197"/>
    <cellStyle name="40% - Accent1 3 5 3 2 3" xfId="18198"/>
    <cellStyle name="40% - Accent1 3 5 3 2 3 2" xfId="18199"/>
    <cellStyle name="40% - Accent1 3 5 3 2 3 2 2" xfId="18200"/>
    <cellStyle name="40% - Accent1 3 5 3 2 3 3" xfId="18201"/>
    <cellStyle name="40% - Accent1 3 5 3 2 3 3 2" xfId="18202"/>
    <cellStyle name="40% - Accent1 3 5 3 2 3 4" xfId="18203"/>
    <cellStyle name="40% - Accent1 3 5 3 2 3 5" xfId="18204"/>
    <cellStyle name="40% - Accent1 3 5 3 2 3 6" xfId="18205"/>
    <cellStyle name="40% - Accent1 3 5 3 2 3 7" xfId="18206"/>
    <cellStyle name="40% - Accent1 3 5 3 2 4" xfId="18207"/>
    <cellStyle name="40% - Accent1 3 5 3 2 4 2" xfId="18208"/>
    <cellStyle name="40% - Accent1 3 5 3 2 4 2 2" xfId="18209"/>
    <cellStyle name="40% - Accent1 3 5 3 2 4 3" xfId="18210"/>
    <cellStyle name="40% - Accent1 3 5 3 2 4 3 2" xfId="18211"/>
    <cellStyle name="40% - Accent1 3 5 3 2 4 4" xfId="18212"/>
    <cellStyle name="40% - Accent1 3 5 3 2 4 5" xfId="18213"/>
    <cellStyle name="40% - Accent1 3 5 3 2 4 6" xfId="18214"/>
    <cellStyle name="40% - Accent1 3 5 3 2 4 7" xfId="18215"/>
    <cellStyle name="40% - Accent1 3 5 3 2 5" xfId="18216"/>
    <cellStyle name="40% - Accent1 3 5 3 2 5 2" xfId="18217"/>
    <cellStyle name="40% - Accent1 3 5 3 2 6" xfId="18218"/>
    <cellStyle name="40% - Accent1 3 5 3 2 6 2" xfId="18219"/>
    <cellStyle name="40% - Accent1 3 5 3 2 7" xfId="18220"/>
    <cellStyle name="40% - Accent1 3 5 3 2 8" xfId="18221"/>
    <cellStyle name="40% - Accent1 3 5 3 2 9" xfId="18222"/>
    <cellStyle name="40% - Accent1 3 5 3 3" xfId="18223"/>
    <cellStyle name="40% - Accent1 3 5 3 3 2" xfId="18224"/>
    <cellStyle name="40% - Accent1 3 5 3 3 2 2" xfId="18225"/>
    <cellStyle name="40% - Accent1 3 5 3 3 3" xfId="18226"/>
    <cellStyle name="40% - Accent1 3 5 3 3 3 2" xfId="18227"/>
    <cellStyle name="40% - Accent1 3 5 3 3 4" xfId="18228"/>
    <cellStyle name="40% - Accent1 3 5 3 3 5" xfId="18229"/>
    <cellStyle name="40% - Accent1 3 5 3 3 6" xfId="18230"/>
    <cellStyle name="40% - Accent1 3 5 3 3 7" xfId="18231"/>
    <cellStyle name="40% - Accent1 3 5 3 4" xfId="18232"/>
    <cellStyle name="40% - Accent1 3 5 3 4 2" xfId="18233"/>
    <cellStyle name="40% - Accent1 3 5 3 4 2 2" xfId="18234"/>
    <cellStyle name="40% - Accent1 3 5 3 4 3" xfId="18235"/>
    <cellStyle name="40% - Accent1 3 5 3 4 3 2" xfId="18236"/>
    <cellStyle name="40% - Accent1 3 5 3 4 4" xfId="18237"/>
    <cellStyle name="40% - Accent1 3 5 3 4 5" xfId="18238"/>
    <cellStyle name="40% - Accent1 3 5 3 4 6" xfId="18239"/>
    <cellStyle name="40% - Accent1 3 5 3 4 7" xfId="18240"/>
    <cellStyle name="40% - Accent1 3 5 3 5" xfId="18241"/>
    <cellStyle name="40% - Accent1 3 5 3 5 2" xfId="18242"/>
    <cellStyle name="40% - Accent1 3 5 3 5 2 2" xfId="18243"/>
    <cellStyle name="40% - Accent1 3 5 3 5 3" xfId="18244"/>
    <cellStyle name="40% - Accent1 3 5 3 5 3 2" xfId="18245"/>
    <cellStyle name="40% - Accent1 3 5 3 5 4" xfId="18246"/>
    <cellStyle name="40% - Accent1 3 5 3 5 5" xfId="18247"/>
    <cellStyle name="40% - Accent1 3 5 3 5 6" xfId="18248"/>
    <cellStyle name="40% - Accent1 3 5 3 5 7" xfId="18249"/>
    <cellStyle name="40% - Accent1 3 5 3 6" xfId="18250"/>
    <cellStyle name="40% - Accent1 3 5 3 6 2" xfId="18251"/>
    <cellStyle name="40% - Accent1 3 5 3 7" xfId="18252"/>
    <cellStyle name="40% - Accent1 3 5 3 7 2" xfId="18253"/>
    <cellStyle name="40% - Accent1 3 5 3 8" xfId="18254"/>
    <cellStyle name="40% - Accent1 3 5 3 9" xfId="18255"/>
    <cellStyle name="40% - Accent1 3 5 4" xfId="18256"/>
    <cellStyle name="40% - Accent1 3 5 4 10" xfId="18257"/>
    <cellStyle name="40% - Accent1 3 5 4 2" xfId="18258"/>
    <cellStyle name="40% - Accent1 3 5 4 2 2" xfId="18259"/>
    <cellStyle name="40% - Accent1 3 5 4 2 2 2" xfId="18260"/>
    <cellStyle name="40% - Accent1 3 5 4 2 3" xfId="18261"/>
    <cellStyle name="40% - Accent1 3 5 4 2 3 2" xfId="18262"/>
    <cellStyle name="40% - Accent1 3 5 4 2 4" xfId="18263"/>
    <cellStyle name="40% - Accent1 3 5 4 2 5" xfId="18264"/>
    <cellStyle name="40% - Accent1 3 5 4 2 6" xfId="18265"/>
    <cellStyle name="40% - Accent1 3 5 4 2 7" xfId="18266"/>
    <cellStyle name="40% - Accent1 3 5 4 3" xfId="18267"/>
    <cellStyle name="40% - Accent1 3 5 4 3 2" xfId="18268"/>
    <cellStyle name="40% - Accent1 3 5 4 3 2 2" xfId="18269"/>
    <cellStyle name="40% - Accent1 3 5 4 3 3" xfId="18270"/>
    <cellStyle name="40% - Accent1 3 5 4 3 3 2" xfId="18271"/>
    <cellStyle name="40% - Accent1 3 5 4 3 4" xfId="18272"/>
    <cellStyle name="40% - Accent1 3 5 4 3 5" xfId="18273"/>
    <cellStyle name="40% - Accent1 3 5 4 3 6" xfId="18274"/>
    <cellStyle name="40% - Accent1 3 5 4 3 7" xfId="18275"/>
    <cellStyle name="40% - Accent1 3 5 4 4" xfId="18276"/>
    <cellStyle name="40% - Accent1 3 5 4 4 2" xfId="18277"/>
    <cellStyle name="40% - Accent1 3 5 4 4 2 2" xfId="18278"/>
    <cellStyle name="40% - Accent1 3 5 4 4 3" xfId="18279"/>
    <cellStyle name="40% - Accent1 3 5 4 4 3 2" xfId="18280"/>
    <cellStyle name="40% - Accent1 3 5 4 4 4" xfId="18281"/>
    <cellStyle name="40% - Accent1 3 5 4 4 5" xfId="18282"/>
    <cellStyle name="40% - Accent1 3 5 4 4 6" xfId="18283"/>
    <cellStyle name="40% - Accent1 3 5 4 4 7" xfId="18284"/>
    <cellStyle name="40% - Accent1 3 5 4 5" xfId="18285"/>
    <cellStyle name="40% - Accent1 3 5 4 5 2" xfId="18286"/>
    <cellStyle name="40% - Accent1 3 5 4 6" xfId="18287"/>
    <cellStyle name="40% - Accent1 3 5 4 6 2" xfId="18288"/>
    <cellStyle name="40% - Accent1 3 5 4 7" xfId="18289"/>
    <cellStyle name="40% - Accent1 3 5 4 8" xfId="18290"/>
    <cellStyle name="40% - Accent1 3 5 4 9" xfId="18291"/>
    <cellStyle name="40% - Accent1 3 5 5" xfId="18292"/>
    <cellStyle name="40% - Accent1 3 5 5 2" xfId="18293"/>
    <cellStyle name="40% - Accent1 3 5 5 2 2" xfId="18294"/>
    <cellStyle name="40% - Accent1 3 5 5 3" xfId="18295"/>
    <cellStyle name="40% - Accent1 3 5 5 3 2" xfId="18296"/>
    <cellStyle name="40% - Accent1 3 5 5 4" xfId="18297"/>
    <cellStyle name="40% - Accent1 3 5 5 5" xfId="18298"/>
    <cellStyle name="40% - Accent1 3 5 5 6" xfId="18299"/>
    <cellStyle name="40% - Accent1 3 5 5 7" xfId="18300"/>
    <cellStyle name="40% - Accent1 3 5 6" xfId="18301"/>
    <cellStyle name="40% - Accent1 3 5 6 2" xfId="18302"/>
    <cellStyle name="40% - Accent1 3 5 6 2 2" xfId="18303"/>
    <cellStyle name="40% - Accent1 3 5 6 3" xfId="18304"/>
    <cellStyle name="40% - Accent1 3 5 6 3 2" xfId="18305"/>
    <cellStyle name="40% - Accent1 3 5 6 4" xfId="18306"/>
    <cellStyle name="40% - Accent1 3 5 6 5" xfId="18307"/>
    <cellStyle name="40% - Accent1 3 5 6 6" xfId="18308"/>
    <cellStyle name="40% - Accent1 3 5 6 7" xfId="18309"/>
    <cellStyle name="40% - Accent1 3 5 7" xfId="18310"/>
    <cellStyle name="40% - Accent1 3 5 7 2" xfId="18311"/>
    <cellStyle name="40% - Accent1 3 5 7 2 2" xfId="18312"/>
    <cellStyle name="40% - Accent1 3 5 7 3" xfId="18313"/>
    <cellStyle name="40% - Accent1 3 5 7 3 2" xfId="18314"/>
    <cellStyle name="40% - Accent1 3 5 7 4" xfId="18315"/>
    <cellStyle name="40% - Accent1 3 5 7 5" xfId="18316"/>
    <cellStyle name="40% - Accent1 3 5 7 6" xfId="18317"/>
    <cellStyle name="40% - Accent1 3 5 7 7" xfId="18318"/>
    <cellStyle name="40% - Accent1 3 5 8" xfId="18319"/>
    <cellStyle name="40% - Accent1 3 5 8 2" xfId="18320"/>
    <cellStyle name="40% - Accent1 3 5 9" xfId="18321"/>
    <cellStyle name="40% - Accent1 3 5 9 2" xfId="18322"/>
    <cellStyle name="40% - Accent1 3 6" xfId="18323"/>
    <cellStyle name="40% - Accent1 3 6 10" xfId="18324"/>
    <cellStyle name="40% - Accent1 3 6 11" xfId="18325"/>
    <cellStyle name="40% - Accent1 3 6 12" xfId="18326"/>
    <cellStyle name="40% - Accent1 3 6 13" xfId="18327"/>
    <cellStyle name="40% - Accent1 3 6 2" xfId="18328"/>
    <cellStyle name="40% - Accent1 3 6 2 10" xfId="18329"/>
    <cellStyle name="40% - Accent1 3 6 2 11" xfId="18330"/>
    <cellStyle name="40% - Accent1 3 6 2 2" xfId="18331"/>
    <cellStyle name="40% - Accent1 3 6 2 2 10" xfId="18332"/>
    <cellStyle name="40% - Accent1 3 6 2 2 2" xfId="18333"/>
    <cellStyle name="40% - Accent1 3 6 2 2 2 2" xfId="18334"/>
    <cellStyle name="40% - Accent1 3 6 2 2 2 2 2" xfId="18335"/>
    <cellStyle name="40% - Accent1 3 6 2 2 2 3" xfId="18336"/>
    <cellStyle name="40% - Accent1 3 6 2 2 2 3 2" xfId="18337"/>
    <cellStyle name="40% - Accent1 3 6 2 2 2 4" xfId="18338"/>
    <cellStyle name="40% - Accent1 3 6 2 2 2 5" xfId="18339"/>
    <cellStyle name="40% - Accent1 3 6 2 2 2 6" xfId="18340"/>
    <cellStyle name="40% - Accent1 3 6 2 2 2 7" xfId="18341"/>
    <cellStyle name="40% - Accent1 3 6 2 2 3" xfId="18342"/>
    <cellStyle name="40% - Accent1 3 6 2 2 3 2" xfId="18343"/>
    <cellStyle name="40% - Accent1 3 6 2 2 3 2 2" xfId="18344"/>
    <cellStyle name="40% - Accent1 3 6 2 2 3 3" xfId="18345"/>
    <cellStyle name="40% - Accent1 3 6 2 2 3 3 2" xfId="18346"/>
    <cellStyle name="40% - Accent1 3 6 2 2 3 4" xfId="18347"/>
    <cellStyle name="40% - Accent1 3 6 2 2 3 5" xfId="18348"/>
    <cellStyle name="40% - Accent1 3 6 2 2 3 6" xfId="18349"/>
    <cellStyle name="40% - Accent1 3 6 2 2 3 7" xfId="18350"/>
    <cellStyle name="40% - Accent1 3 6 2 2 4" xfId="18351"/>
    <cellStyle name="40% - Accent1 3 6 2 2 4 2" xfId="18352"/>
    <cellStyle name="40% - Accent1 3 6 2 2 4 2 2" xfId="18353"/>
    <cellStyle name="40% - Accent1 3 6 2 2 4 3" xfId="18354"/>
    <cellStyle name="40% - Accent1 3 6 2 2 4 3 2" xfId="18355"/>
    <cellStyle name="40% - Accent1 3 6 2 2 4 4" xfId="18356"/>
    <cellStyle name="40% - Accent1 3 6 2 2 4 5" xfId="18357"/>
    <cellStyle name="40% - Accent1 3 6 2 2 4 6" xfId="18358"/>
    <cellStyle name="40% - Accent1 3 6 2 2 4 7" xfId="18359"/>
    <cellStyle name="40% - Accent1 3 6 2 2 5" xfId="18360"/>
    <cellStyle name="40% - Accent1 3 6 2 2 5 2" xfId="18361"/>
    <cellStyle name="40% - Accent1 3 6 2 2 6" xfId="18362"/>
    <cellStyle name="40% - Accent1 3 6 2 2 6 2" xfId="18363"/>
    <cellStyle name="40% - Accent1 3 6 2 2 7" xfId="18364"/>
    <cellStyle name="40% - Accent1 3 6 2 2 8" xfId="18365"/>
    <cellStyle name="40% - Accent1 3 6 2 2 9" xfId="18366"/>
    <cellStyle name="40% - Accent1 3 6 2 3" xfId="18367"/>
    <cellStyle name="40% - Accent1 3 6 2 3 2" xfId="18368"/>
    <cellStyle name="40% - Accent1 3 6 2 3 2 2" xfId="18369"/>
    <cellStyle name="40% - Accent1 3 6 2 3 3" xfId="18370"/>
    <cellStyle name="40% - Accent1 3 6 2 3 3 2" xfId="18371"/>
    <cellStyle name="40% - Accent1 3 6 2 3 4" xfId="18372"/>
    <cellStyle name="40% - Accent1 3 6 2 3 5" xfId="18373"/>
    <cellStyle name="40% - Accent1 3 6 2 3 6" xfId="18374"/>
    <cellStyle name="40% - Accent1 3 6 2 3 7" xfId="18375"/>
    <cellStyle name="40% - Accent1 3 6 2 4" xfId="18376"/>
    <cellStyle name="40% - Accent1 3 6 2 4 2" xfId="18377"/>
    <cellStyle name="40% - Accent1 3 6 2 4 2 2" xfId="18378"/>
    <cellStyle name="40% - Accent1 3 6 2 4 3" xfId="18379"/>
    <cellStyle name="40% - Accent1 3 6 2 4 3 2" xfId="18380"/>
    <cellStyle name="40% - Accent1 3 6 2 4 4" xfId="18381"/>
    <cellStyle name="40% - Accent1 3 6 2 4 5" xfId="18382"/>
    <cellStyle name="40% - Accent1 3 6 2 4 6" xfId="18383"/>
    <cellStyle name="40% - Accent1 3 6 2 4 7" xfId="18384"/>
    <cellStyle name="40% - Accent1 3 6 2 5" xfId="18385"/>
    <cellStyle name="40% - Accent1 3 6 2 5 2" xfId="18386"/>
    <cellStyle name="40% - Accent1 3 6 2 5 2 2" xfId="18387"/>
    <cellStyle name="40% - Accent1 3 6 2 5 3" xfId="18388"/>
    <cellStyle name="40% - Accent1 3 6 2 5 3 2" xfId="18389"/>
    <cellStyle name="40% - Accent1 3 6 2 5 4" xfId="18390"/>
    <cellStyle name="40% - Accent1 3 6 2 5 5" xfId="18391"/>
    <cellStyle name="40% - Accent1 3 6 2 5 6" xfId="18392"/>
    <cellStyle name="40% - Accent1 3 6 2 5 7" xfId="18393"/>
    <cellStyle name="40% - Accent1 3 6 2 6" xfId="18394"/>
    <cellStyle name="40% - Accent1 3 6 2 6 2" xfId="18395"/>
    <cellStyle name="40% - Accent1 3 6 2 7" xfId="18396"/>
    <cellStyle name="40% - Accent1 3 6 2 7 2" xfId="18397"/>
    <cellStyle name="40% - Accent1 3 6 2 8" xfId="18398"/>
    <cellStyle name="40% - Accent1 3 6 2 9" xfId="18399"/>
    <cellStyle name="40% - Accent1 3 6 3" xfId="18400"/>
    <cellStyle name="40% - Accent1 3 6 3 10" xfId="18401"/>
    <cellStyle name="40% - Accent1 3 6 3 11" xfId="18402"/>
    <cellStyle name="40% - Accent1 3 6 3 2" xfId="18403"/>
    <cellStyle name="40% - Accent1 3 6 3 2 10" xfId="18404"/>
    <cellStyle name="40% - Accent1 3 6 3 2 2" xfId="18405"/>
    <cellStyle name="40% - Accent1 3 6 3 2 2 2" xfId="18406"/>
    <cellStyle name="40% - Accent1 3 6 3 2 2 2 2" xfId="18407"/>
    <cellStyle name="40% - Accent1 3 6 3 2 2 3" xfId="18408"/>
    <cellStyle name="40% - Accent1 3 6 3 2 2 3 2" xfId="18409"/>
    <cellStyle name="40% - Accent1 3 6 3 2 2 4" xfId="18410"/>
    <cellStyle name="40% - Accent1 3 6 3 2 2 5" xfId="18411"/>
    <cellStyle name="40% - Accent1 3 6 3 2 2 6" xfId="18412"/>
    <cellStyle name="40% - Accent1 3 6 3 2 2 7" xfId="18413"/>
    <cellStyle name="40% - Accent1 3 6 3 2 3" xfId="18414"/>
    <cellStyle name="40% - Accent1 3 6 3 2 3 2" xfId="18415"/>
    <cellStyle name="40% - Accent1 3 6 3 2 3 2 2" xfId="18416"/>
    <cellStyle name="40% - Accent1 3 6 3 2 3 3" xfId="18417"/>
    <cellStyle name="40% - Accent1 3 6 3 2 3 3 2" xfId="18418"/>
    <cellStyle name="40% - Accent1 3 6 3 2 3 4" xfId="18419"/>
    <cellStyle name="40% - Accent1 3 6 3 2 3 5" xfId="18420"/>
    <cellStyle name="40% - Accent1 3 6 3 2 3 6" xfId="18421"/>
    <cellStyle name="40% - Accent1 3 6 3 2 3 7" xfId="18422"/>
    <cellStyle name="40% - Accent1 3 6 3 2 4" xfId="18423"/>
    <cellStyle name="40% - Accent1 3 6 3 2 4 2" xfId="18424"/>
    <cellStyle name="40% - Accent1 3 6 3 2 4 2 2" xfId="18425"/>
    <cellStyle name="40% - Accent1 3 6 3 2 4 3" xfId="18426"/>
    <cellStyle name="40% - Accent1 3 6 3 2 4 3 2" xfId="18427"/>
    <cellStyle name="40% - Accent1 3 6 3 2 4 4" xfId="18428"/>
    <cellStyle name="40% - Accent1 3 6 3 2 4 5" xfId="18429"/>
    <cellStyle name="40% - Accent1 3 6 3 2 4 6" xfId="18430"/>
    <cellStyle name="40% - Accent1 3 6 3 2 4 7" xfId="18431"/>
    <cellStyle name="40% - Accent1 3 6 3 2 5" xfId="18432"/>
    <cellStyle name="40% - Accent1 3 6 3 2 5 2" xfId="18433"/>
    <cellStyle name="40% - Accent1 3 6 3 2 6" xfId="18434"/>
    <cellStyle name="40% - Accent1 3 6 3 2 6 2" xfId="18435"/>
    <cellStyle name="40% - Accent1 3 6 3 2 7" xfId="18436"/>
    <cellStyle name="40% - Accent1 3 6 3 2 8" xfId="18437"/>
    <cellStyle name="40% - Accent1 3 6 3 2 9" xfId="18438"/>
    <cellStyle name="40% - Accent1 3 6 3 3" xfId="18439"/>
    <cellStyle name="40% - Accent1 3 6 3 3 2" xfId="18440"/>
    <cellStyle name="40% - Accent1 3 6 3 3 2 2" xfId="18441"/>
    <cellStyle name="40% - Accent1 3 6 3 3 3" xfId="18442"/>
    <cellStyle name="40% - Accent1 3 6 3 3 3 2" xfId="18443"/>
    <cellStyle name="40% - Accent1 3 6 3 3 4" xfId="18444"/>
    <cellStyle name="40% - Accent1 3 6 3 3 5" xfId="18445"/>
    <cellStyle name="40% - Accent1 3 6 3 3 6" xfId="18446"/>
    <cellStyle name="40% - Accent1 3 6 3 3 7" xfId="18447"/>
    <cellStyle name="40% - Accent1 3 6 3 4" xfId="18448"/>
    <cellStyle name="40% - Accent1 3 6 3 4 2" xfId="18449"/>
    <cellStyle name="40% - Accent1 3 6 3 4 2 2" xfId="18450"/>
    <cellStyle name="40% - Accent1 3 6 3 4 3" xfId="18451"/>
    <cellStyle name="40% - Accent1 3 6 3 4 3 2" xfId="18452"/>
    <cellStyle name="40% - Accent1 3 6 3 4 4" xfId="18453"/>
    <cellStyle name="40% - Accent1 3 6 3 4 5" xfId="18454"/>
    <cellStyle name="40% - Accent1 3 6 3 4 6" xfId="18455"/>
    <cellStyle name="40% - Accent1 3 6 3 4 7" xfId="18456"/>
    <cellStyle name="40% - Accent1 3 6 3 5" xfId="18457"/>
    <cellStyle name="40% - Accent1 3 6 3 5 2" xfId="18458"/>
    <cellStyle name="40% - Accent1 3 6 3 5 2 2" xfId="18459"/>
    <cellStyle name="40% - Accent1 3 6 3 5 3" xfId="18460"/>
    <cellStyle name="40% - Accent1 3 6 3 5 3 2" xfId="18461"/>
    <cellStyle name="40% - Accent1 3 6 3 5 4" xfId="18462"/>
    <cellStyle name="40% - Accent1 3 6 3 5 5" xfId="18463"/>
    <cellStyle name="40% - Accent1 3 6 3 5 6" xfId="18464"/>
    <cellStyle name="40% - Accent1 3 6 3 5 7" xfId="18465"/>
    <cellStyle name="40% - Accent1 3 6 3 6" xfId="18466"/>
    <cellStyle name="40% - Accent1 3 6 3 6 2" xfId="18467"/>
    <cellStyle name="40% - Accent1 3 6 3 7" xfId="18468"/>
    <cellStyle name="40% - Accent1 3 6 3 7 2" xfId="18469"/>
    <cellStyle name="40% - Accent1 3 6 3 8" xfId="18470"/>
    <cellStyle name="40% - Accent1 3 6 3 9" xfId="18471"/>
    <cellStyle name="40% - Accent1 3 6 4" xfId="18472"/>
    <cellStyle name="40% - Accent1 3 6 4 10" xfId="18473"/>
    <cellStyle name="40% - Accent1 3 6 4 2" xfId="18474"/>
    <cellStyle name="40% - Accent1 3 6 4 2 2" xfId="18475"/>
    <cellStyle name="40% - Accent1 3 6 4 2 2 2" xfId="18476"/>
    <cellStyle name="40% - Accent1 3 6 4 2 3" xfId="18477"/>
    <cellStyle name="40% - Accent1 3 6 4 2 3 2" xfId="18478"/>
    <cellStyle name="40% - Accent1 3 6 4 2 4" xfId="18479"/>
    <cellStyle name="40% - Accent1 3 6 4 2 5" xfId="18480"/>
    <cellStyle name="40% - Accent1 3 6 4 2 6" xfId="18481"/>
    <cellStyle name="40% - Accent1 3 6 4 2 7" xfId="18482"/>
    <cellStyle name="40% - Accent1 3 6 4 3" xfId="18483"/>
    <cellStyle name="40% - Accent1 3 6 4 3 2" xfId="18484"/>
    <cellStyle name="40% - Accent1 3 6 4 3 2 2" xfId="18485"/>
    <cellStyle name="40% - Accent1 3 6 4 3 3" xfId="18486"/>
    <cellStyle name="40% - Accent1 3 6 4 3 3 2" xfId="18487"/>
    <cellStyle name="40% - Accent1 3 6 4 3 4" xfId="18488"/>
    <cellStyle name="40% - Accent1 3 6 4 3 5" xfId="18489"/>
    <cellStyle name="40% - Accent1 3 6 4 3 6" xfId="18490"/>
    <cellStyle name="40% - Accent1 3 6 4 3 7" xfId="18491"/>
    <cellStyle name="40% - Accent1 3 6 4 4" xfId="18492"/>
    <cellStyle name="40% - Accent1 3 6 4 4 2" xfId="18493"/>
    <cellStyle name="40% - Accent1 3 6 4 4 2 2" xfId="18494"/>
    <cellStyle name="40% - Accent1 3 6 4 4 3" xfId="18495"/>
    <cellStyle name="40% - Accent1 3 6 4 4 3 2" xfId="18496"/>
    <cellStyle name="40% - Accent1 3 6 4 4 4" xfId="18497"/>
    <cellStyle name="40% - Accent1 3 6 4 4 5" xfId="18498"/>
    <cellStyle name="40% - Accent1 3 6 4 4 6" xfId="18499"/>
    <cellStyle name="40% - Accent1 3 6 4 4 7" xfId="18500"/>
    <cellStyle name="40% - Accent1 3 6 4 5" xfId="18501"/>
    <cellStyle name="40% - Accent1 3 6 4 5 2" xfId="18502"/>
    <cellStyle name="40% - Accent1 3 6 4 6" xfId="18503"/>
    <cellStyle name="40% - Accent1 3 6 4 6 2" xfId="18504"/>
    <cellStyle name="40% - Accent1 3 6 4 7" xfId="18505"/>
    <cellStyle name="40% - Accent1 3 6 4 8" xfId="18506"/>
    <cellStyle name="40% - Accent1 3 6 4 9" xfId="18507"/>
    <cellStyle name="40% - Accent1 3 6 5" xfId="18508"/>
    <cellStyle name="40% - Accent1 3 6 5 2" xfId="18509"/>
    <cellStyle name="40% - Accent1 3 6 5 2 2" xfId="18510"/>
    <cellStyle name="40% - Accent1 3 6 5 3" xfId="18511"/>
    <cellStyle name="40% - Accent1 3 6 5 3 2" xfId="18512"/>
    <cellStyle name="40% - Accent1 3 6 5 4" xfId="18513"/>
    <cellStyle name="40% - Accent1 3 6 5 5" xfId="18514"/>
    <cellStyle name="40% - Accent1 3 6 5 6" xfId="18515"/>
    <cellStyle name="40% - Accent1 3 6 5 7" xfId="18516"/>
    <cellStyle name="40% - Accent1 3 6 6" xfId="18517"/>
    <cellStyle name="40% - Accent1 3 6 6 2" xfId="18518"/>
    <cellStyle name="40% - Accent1 3 6 6 2 2" xfId="18519"/>
    <cellStyle name="40% - Accent1 3 6 6 3" xfId="18520"/>
    <cellStyle name="40% - Accent1 3 6 6 3 2" xfId="18521"/>
    <cellStyle name="40% - Accent1 3 6 6 4" xfId="18522"/>
    <cellStyle name="40% - Accent1 3 6 6 5" xfId="18523"/>
    <cellStyle name="40% - Accent1 3 6 6 6" xfId="18524"/>
    <cellStyle name="40% - Accent1 3 6 6 7" xfId="18525"/>
    <cellStyle name="40% - Accent1 3 6 7" xfId="18526"/>
    <cellStyle name="40% - Accent1 3 6 7 2" xfId="18527"/>
    <cellStyle name="40% - Accent1 3 6 7 2 2" xfId="18528"/>
    <cellStyle name="40% - Accent1 3 6 7 3" xfId="18529"/>
    <cellStyle name="40% - Accent1 3 6 7 3 2" xfId="18530"/>
    <cellStyle name="40% - Accent1 3 6 7 4" xfId="18531"/>
    <cellStyle name="40% - Accent1 3 6 7 5" xfId="18532"/>
    <cellStyle name="40% - Accent1 3 6 7 6" xfId="18533"/>
    <cellStyle name="40% - Accent1 3 6 7 7" xfId="18534"/>
    <cellStyle name="40% - Accent1 3 6 8" xfId="18535"/>
    <cellStyle name="40% - Accent1 3 6 8 2" xfId="18536"/>
    <cellStyle name="40% - Accent1 3 6 9" xfId="18537"/>
    <cellStyle name="40% - Accent1 3 6 9 2" xfId="18538"/>
    <cellStyle name="40% - Accent1 3 7" xfId="18539"/>
    <cellStyle name="40% - Accent1 3 7 10" xfId="18540"/>
    <cellStyle name="40% - Accent1 3 7 11" xfId="18541"/>
    <cellStyle name="40% - Accent1 3 7 2" xfId="18542"/>
    <cellStyle name="40% - Accent1 3 7 2 10" xfId="18543"/>
    <cellStyle name="40% - Accent1 3 7 2 2" xfId="18544"/>
    <cellStyle name="40% - Accent1 3 7 2 2 2" xfId="18545"/>
    <cellStyle name="40% - Accent1 3 7 2 2 2 2" xfId="18546"/>
    <cellStyle name="40% - Accent1 3 7 2 2 3" xfId="18547"/>
    <cellStyle name="40% - Accent1 3 7 2 2 3 2" xfId="18548"/>
    <cellStyle name="40% - Accent1 3 7 2 2 4" xfId="18549"/>
    <cellStyle name="40% - Accent1 3 7 2 2 5" xfId="18550"/>
    <cellStyle name="40% - Accent1 3 7 2 2 6" xfId="18551"/>
    <cellStyle name="40% - Accent1 3 7 2 2 7" xfId="18552"/>
    <cellStyle name="40% - Accent1 3 7 2 3" xfId="18553"/>
    <cellStyle name="40% - Accent1 3 7 2 3 2" xfId="18554"/>
    <cellStyle name="40% - Accent1 3 7 2 3 2 2" xfId="18555"/>
    <cellStyle name="40% - Accent1 3 7 2 3 3" xfId="18556"/>
    <cellStyle name="40% - Accent1 3 7 2 3 3 2" xfId="18557"/>
    <cellStyle name="40% - Accent1 3 7 2 3 4" xfId="18558"/>
    <cellStyle name="40% - Accent1 3 7 2 3 5" xfId="18559"/>
    <cellStyle name="40% - Accent1 3 7 2 3 6" xfId="18560"/>
    <cellStyle name="40% - Accent1 3 7 2 3 7" xfId="18561"/>
    <cellStyle name="40% - Accent1 3 7 2 4" xfId="18562"/>
    <cellStyle name="40% - Accent1 3 7 2 4 2" xfId="18563"/>
    <cellStyle name="40% - Accent1 3 7 2 4 2 2" xfId="18564"/>
    <cellStyle name="40% - Accent1 3 7 2 4 3" xfId="18565"/>
    <cellStyle name="40% - Accent1 3 7 2 4 3 2" xfId="18566"/>
    <cellStyle name="40% - Accent1 3 7 2 4 4" xfId="18567"/>
    <cellStyle name="40% - Accent1 3 7 2 4 5" xfId="18568"/>
    <cellStyle name="40% - Accent1 3 7 2 4 6" xfId="18569"/>
    <cellStyle name="40% - Accent1 3 7 2 4 7" xfId="18570"/>
    <cellStyle name="40% - Accent1 3 7 2 5" xfId="18571"/>
    <cellStyle name="40% - Accent1 3 7 2 5 2" xfId="18572"/>
    <cellStyle name="40% - Accent1 3 7 2 6" xfId="18573"/>
    <cellStyle name="40% - Accent1 3 7 2 6 2" xfId="18574"/>
    <cellStyle name="40% - Accent1 3 7 2 7" xfId="18575"/>
    <cellStyle name="40% - Accent1 3 7 2 8" xfId="18576"/>
    <cellStyle name="40% - Accent1 3 7 2 9" xfId="18577"/>
    <cellStyle name="40% - Accent1 3 7 3" xfId="18578"/>
    <cellStyle name="40% - Accent1 3 7 3 2" xfId="18579"/>
    <cellStyle name="40% - Accent1 3 7 3 2 2" xfId="18580"/>
    <cellStyle name="40% - Accent1 3 7 3 3" xfId="18581"/>
    <cellStyle name="40% - Accent1 3 7 3 3 2" xfId="18582"/>
    <cellStyle name="40% - Accent1 3 7 3 4" xfId="18583"/>
    <cellStyle name="40% - Accent1 3 7 3 5" xfId="18584"/>
    <cellStyle name="40% - Accent1 3 7 3 6" xfId="18585"/>
    <cellStyle name="40% - Accent1 3 7 3 7" xfId="18586"/>
    <cellStyle name="40% - Accent1 3 7 4" xfId="18587"/>
    <cellStyle name="40% - Accent1 3 7 4 2" xfId="18588"/>
    <cellStyle name="40% - Accent1 3 7 4 2 2" xfId="18589"/>
    <cellStyle name="40% - Accent1 3 7 4 3" xfId="18590"/>
    <cellStyle name="40% - Accent1 3 7 4 3 2" xfId="18591"/>
    <cellStyle name="40% - Accent1 3 7 4 4" xfId="18592"/>
    <cellStyle name="40% - Accent1 3 7 4 5" xfId="18593"/>
    <cellStyle name="40% - Accent1 3 7 4 6" xfId="18594"/>
    <cellStyle name="40% - Accent1 3 7 4 7" xfId="18595"/>
    <cellStyle name="40% - Accent1 3 7 5" xfId="18596"/>
    <cellStyle name="40% - Accent1 3 7 5 2" xfId="18597"/>
    <cellStyle name="40% - Accent1 3 7 5 2 2" xfId="18598"/>
    <cellStyle name="40% - Accent1 3 7 5 3" xfId="18599"/>
    <cellStyle name="40% - Accent1 3 7 5 3 2" xfId="18600"/>
    <cellStyle name="40% - Accent1 3 7 5 4" xfId="18601"/>
    <cellStyle name="40% - Accent1 3 7 5 5" xfId="18602"/>
    <cellStyle name="40% - Accent1 3 7 5 6" xfId="18603"/>
    <cellStyle name="40% - Accent1 3 7 5 7" xfId="18604"/>
    <cellStyle name="40% - Accent1 3 7 6" xfId="18605"/>
    <cellStyle name="40% - Accent1 3 7 6 2" xfId="18606"/>
    <cellStyle name="40% - Accent1 3 7 7" xfId="18607"/>
    <cellStyle name="40% - Accent1 3 7 7 2" xfId="18608"/>
    <cellStyle name="40% - Accent1 3 7 8" xfId="18609"/>
    <cellStyle name="40% - Accent1 3 7 9" xfId="18610"/>
    <cellStyle name="40% - Accent1 3 8" xfId="18611"/>
    <cellStyle name="40% - Accent1 3 8 10" xfId="18612"/>
    <cellStyle name="40% - Accent1 3 8 11" xfId="18613"/>
    <cellStyle name="40% - Accent1 3 8 2" xfId="18614"/>
    <cellStyle name="40% - Accent1 3 8 2 10" xfId="18615"/>
    <cellStyle name="40% - Accent1 3 8 2 2" xfId="18616"/>
    <cellStyle name="40% - Accent1 3 8 2 2 2" xfId="18617"/>
    <cellStyle name="40% - Accent1 3 8 2 2 2 2" xfId="18618"/>
    <cellStyle name="40% - Accent1 3 8 2 2 3" xfId="18619"/>
    <cellStyle name="40% - Accent1 3 8 2 2 3 2" xfId="18620"/>
    <cellStyle name="40% - Accent1 3 8 2 2 4" xfId="18621"/>
    <cellStyle name="40% - Accent1 3 8 2 2 5" xfId="18622"/>
    <cellStyle name="40% - Accent1 3 8 2 2 6" xfId="18623"/>
    <cellStyle name="40% - Accent1 3 8 2 2 7" xfId="18624"/>
    <cellStyle name="40% - Accent1 3 8 2 3" xfId="18625"/>
    <cellStyle name="40% - Accent1 3 8 2 3 2" xfId="18626"/>
    <cellStyle name="40% - Accent1 3 8 2 3 2 2" xfId="18627"/>
    <cellStyle name="40% - Accent1 3 8 2 3 3" xfId="18628"/>
    <cellStyle name="40% - Accent1 3 8 2 3 3 2" xfId="18629"/>
    <cellStyle name="40% - Accent1 3 8 2 3 4" xfId="18630"/>
    <cellStyle name="40% - Accent1 3 8 2 3 5" xfId="18631"/>
    <cellStyle name="40% - Accent1 3 8 2 3 6" xfId="18632"/>
    <cellStyle name="40% - Accent1 3 8 2 3 7" xfId="18633"/>
    <cellStyle name="40% - Accent1 3 8 2 4" xfId="18634"/>
    <cellStyle name="40% - Accent1 3 8 2 4 2" xfId="18635"/>
    <cellStyle name="40% - Accent1 3 8 2 4 2 2" xfId="18636"/>
    <cellStyle name="40% - Accent1 3 8 2 4 3" xfId="18637"/>
    <cellStyle name="40% - Accent1 3 8 2 4 3 2" xfId="18638"/>
    <cellStyle name="40% - Accent1 3 8 2 4 4" xfId="18639"/>
    <cellStyle name="40% - Accent1 3 8 2 4 5" xfId="18640"/>
    <cellStyle name="40% - Accent1 3 8 2 4 6" xfId="18641"/>
    <cellStyle name="40% - Accent1 3 8 2 4 7" xfId="18642"/>
    <cellStyle name="40% - Accent1 3 8 2 5" xfId="18643"/>
    <cellStyle name="40% - Accent1 3 8 2 5 2" xfId="18644"/>
    <cellStyle name="40% - Accent1 3 8 2 6" xfId="18645"/>
    <cellStyle name="40% - Accent1 3 8 2 6 2" xfId="18646"/>
    <cellStyle name="40% - Accent1 3 8 2 7" xfId="18647"/>
    <cellStyle name="40% - Accent1 3 8 2 8" xfId="18648"/>
    <cellStyle name="40% - Accent1 3 8 2 9" xfId="18649"/>
    <cellStyle name="40% - Accent1 3 8 3" xfId="18650"/>
    <cellStyle name="40% - Accent1 3 8 3 2" xfId="18651"/>
    <cellStyle name="40% - Accent1 3 8 3 2 2" xfId="18652"/>
    <cellStyle name="40% - Accent1 3 8 3 3" xfId="18653"/>
    <cellStyle name="40% - Accent1 3 8 3 3 2" xfId="18654"/>
    <cellStyle name="40% - Accent1 3 8 3 4" xfId="18655"/>
    <cellStyle name="40% - Accent1 3 8 3 5" xfId="18656"/>
    <cellStyle name="40% - Accent1 3 8 3 6" xfId="18657"/>
    <cellStyle name="40% - Accent1 3 8 3 7" xfId="18658"/>
    <cellStyle name="40% - Accent1 3 8 4" xfId="18659"/>
    <cellStyle name="40% - Accent1 3 8 4 2" xfId="18660"/>
    <cellStyle name="40% - Accent1 3 8 4 2 2" xfId="18661"/>
    <cellStyle name="40% - Accent1 3 8 4 3" xfId="18662"/>
    <cellStyle name="40% - Accent1 3 8 4 3 2" xfId="18663"/>
    <cellStyle name="40% - Accent1 3 8 4 4" xfId="18664"/>
    <cellStyle name="40% - Accent1 3 8 4 5" xfId="18665"/>
    <cellStyle name="40% - Accent1 3 8 4 6" xfId="18666"/>
    <cellStyle name="40% - Accent1 3 8 4 7" xfId="18667"/>
    <cellStyle name="40% - Accent1 3 8 5" xfId="18668"/>
    <cellStyle name="40% - Accent1 3 8 5 2" xfId="18669"/>
    <cellStyle name="40% - Accent1 3 8 5 2 2" xfId="18670"/>
    <cellStyle name="40% - Accent1 3 8 5 3" xfId="18671"/>
    <cellStyle name="40% - Accent1 3 8 5 3 2" xfId="18672"/>
    <cellStyle name="40% - Accent1 3 8 5 4" xfId="18673"/>
    <cellStyle name="40% - Accent1 3 8 5 5" xfId="18674"/>
    <cellStyle name="40% - Accent1 3 8 5 6" xfId="18675"/>
    <cellStyle name="40% - Accent1 3 8 5 7" xfId="18676"/>
    <cellStyle name="40% - Accent1 3 8 6" xfId="18677"/>
    <cellStyle name="40% - Accent1 3 8 6 2" xfId="18678"/>
    <cellStyle name="40% - Accent1 3 8 7" xfId="18679"/>
    <cellStyle name="40% - Accent1 3 8 7 2" xfId="18680"/>
    <cellStyle name="40% - Accent1 3 8 8" xfId="18681"/>
    <cellStyle name="40% - Accent1 3 8 9" xfId="18682"/>
    <cellStyle name="40% - Accent1 3 9" xfId="18683"/>
    <cellStyle name="40% - Accent1 3 9 10" xfId="18684"/>
    <cellStyle name="40% - Accent1 3 9 2" xfId="18685"/>
    <cellStyle name="40% - Accent1 3 9 2 2" xfId="18686"/>
    <cellStyle name="40% - Accent1 3 9 2 2 2" xfId="18687"/>
    <cellStyle name="40% - Accent1 3 9 2 3" xfId="18688"/>
    <cellStyle name="40% - Accent1 3 9 2 3 2" xfId="18689"/>
    <cellStyle name="40% - Accent1 3 9 2 4" xfId="18690"/>
    <cellStyle name="40% - Accent1 3 9 2 5" xfId="18691"/>
    <cellStyle name="40% - Accent1 3 9 2 6" xfId="18692"/>
    <cellStyle name="40% - Accent1 3 9 2 7" xfId="18693"/>
    <cellStyle name="40% - Accent1 3 9 3" xfId="18694"/>
    <cellStyle name="40% - Accent1 3 9 3 2" xfId="18695"/>
    <cellStyle name="40% - Accent1 3 9 3 2 2" xfId="18696"/>
    <cellStyle name="40% - Accent1 3 9 3 3" xfId="18697"/>
    <cellStyle name="40% - Accent1 3 9 3 3 2" xfId="18698"/>
    <cellStyle name="40% - Accent1 3 9 3 4" xfId="18699"/>
    <cellStyle name="40% - Accent1 3 9 3 5" xfId="18700"/>
    <cellStyle name="40% - Accent1 3 9 3 6" xfId="18701"/>
    <cellStyle name="40% - Accent1 3 9 3 7" xfId="18702"/>
    <cellStyle name="40% - Accent1 3 9 4" xfId="18703"/>
    <cellStyle name="40% - Accent1 3 9 4 2" xfId="18704"/>
    <cellStyle name="40% - Accent1 3 9 4 2 2" xfId="18705"/>
    <cellStyle name="40% - Accent1 3 9 4 3" xfId="18706"/>
    <cellStyle name="40% - Accent1 3 9 4 3 2" xfId="18707"/>
    <cellStyle name="40% - Accent1 3 9 4 4" xfId="18708"/>
    <cellStyle name="40% - Accent1 3 9 4 5" xfId="18709"/>
    <cellStyle name="40% - Accent1 3 9 4 6" xfId="18710"/>
    <cellStyle name="40% - Accent1 3 9 4 7" xfId="18711"/>
    <cellStyle name="40% - Accent1 3 9 5" xfId="18712"/>
    <cellStyle name="40% - Accent1 3 9 5 2" xfId="18713"/>
    <cellStyle name="40% - Accent1 3 9 6" xfId="18714"/>
    <cellStyle name="40% - Accent1 3 9 6 2" xfId="18715"/>
    <cellStyle name="40% - Accent1 3 9 7" xfId="18716"/>
    <cellStyle name="40% - Accent1 3 9 8" xfId="18717"/>
    <cellStyle name="40% - Accent1 3 9 9" xfId="18718"/>
    <cellStyle name="40% - Accent1 4" xfId="18719"/>
    <cellStyle name="40% - Accent1 4 2" xfId="18720"/>
    <cellStyle name="40% - Accent1 5" xfId="18721"/>
    <cellStyle name="40% - Accent1 5 2" xfId="18722"/>
    <cellStyle name="40% - Accent1 5 3" xfId="18723"/>
    <cellStyle name="40% - Accent1 6" xfId="18724"/>
    <cellStyle name="40% - Accent1 7" xfId="18725"/>
    <cellStyle name="40% - Accent2" xfId="37790" builtinId="35" customBuiltin="1"/>
    <cellStyle name="40% - Accent2 2" xfId="289"/>
    <cellStyle name="40% - Accent2 2 10" xfId="18726"/>
    <cellStyle name="40% - Accent2 2 10 2" xfId="18727"/>
    <cellStyle name="40% - Accent2 2 10 2 2" xfId="18728"/>
    <cellStyle name="40% - Accent2 2 10 3" xfId="18729"/>
    <cellStyle name="40% - Accent2 2 10 3 2" xfId="18730"/>
    <cellStyle name="40% - Accent2 2 10 4" xfId="18731"/>
    <cellStyle name="40% - Accent2 2 10 5" xfId="18732"/>
    <cellStyle name="40% - Accent2 2 10 6" xfId="18733"/>
    <cellStyle name="40% - Accent2 2 10 7" xfId="18734"/>
    <cellStyle name="40% - Accent2 2 11" xfId="18735"/>
    <cellStyle name="40% - Accent2 2 11 2" xfId="18736"/>
    <cellStyle name="40% - Accent2 2 11 2 2" xfId="18737"/>
    <cellStyle name="40% - Accent2 2 11 3" xfId="18738"/>
    <cellStyle name="40% - Accent2 2 11 3 2" xfId="18739"/>
    <cellStyle name="40% - Accent2 2 11 4" xfId="18740"/>
    <cellStyle name="40% - Accent2 2 11 5" xfId="18741"/>
    <cellStyle name="40% - Accent2 2 11 6" xfId="18742"/>
    <cellStyle name="40% - Accent2 2 11 7" xfId="18743"/>
    <cellStyle name="40% - Accent2 2 12" xfId="18744"/>
    <cellStyle name="40% - Accent2 2 12 2" xfId="18745"/>
    <cellStyle name="40% - Accent2 2 12 2 2" xfId="18746"/>
    <cellStyle name="40% - Accent2 2 12 3" xfId="18747"/>
    <cellStyle name="40% - Accent2 2 12 3 2" xfId="18748"/>
    <cellStyle name="40% - Accent2 2 12 4" xfId="18749"/>
    <cellStyle name="40% - Accent2 2 12 5" xfId="18750"/>
    <cellStyle name="40% - Accent2 2 12 6" xfId="18751"/>
    <cellStyle name="40% - Accent2 2 12 7" xfId="18752"/>
    <cellStyle name="40% - Accent2 2 13" xfId="18753"/>
    <cellStyle name="40% - Accent2 2 13 2" xfId="18754"/>
    <cellStyle name="40% - Accent2 2 14" xfId="18755"/>
    <cellStyle name="40% - Accent2 2 14 2" xfId="18756"/>
    <cellStyle name="40% - Accent2 2 15" xfId="18757"/>
    <cellStyle name="40% - Accent2 2 16" xfId="18758"/>
    <cellStyle name="40% - Accent2 2 17" xfId="18759"/>
    <cellStyle name="40% - Accent2 2 18" xfId="18760"/>
    <cellStyle name="40% - Accent2 2 19" xfId="18761"/>
    <cellStyle name="40% - Accent2 2 2" xfId="18762"/>
    <cellStyle name="40% - Accent2 2 2 10" xfId="18763"/>
    <cellStyle name="40% - Accent2 2 2 11" xfId="18764"/>
    <cellStyle name="40% - Accent2 2 2 12" xfId="18765"/>
    <cellStyle name="40% - Accent2 2 2 13" xfId="18766"/>
    <cellStyle name="40% - Accent2 2 2 14" xfId="18767"/>
    <cellStyle name="40% - Accent2 2 2 2" xfId="18768"/>
    <cellStyle name="40% - Accent2 2 2 2 10" xfId="18769"/>
    <cellStyle name="40% - Accent2 2 2 2 11" xfId="18770"/>
    <cellStyle name="40% - Accent2 2 2 2 2" xfId="18771"/>
    <cellStyle name="40% - Accent2 2 2 2 2 10" xfId="18772"/>
    <cellStyle name="40% - Accent2 2 2 2 2 2" xfId="18773"/>
    <cellStyle name="40% - Accent2 2 2 2 2 2 2" xfId="18774"/>
    <cellStyle name="40% - Accent2 2 2 2 2 2 2 2" xfId="18775"/>
    <cellStyle name="40% - Accent2 2 2 2 2 2 3" xfId="18776"/>
    <cellStyle name="40% - Accent2 2 2 2 2 2 3 2" xfId="18777"/>
    <cellStyle name="40% - Accent2 2 2 2 2 2 4" xfId="18778"/>
    <cellStyle name="40% - Accent2 2 2 2 2 2 5" xfId="18779"/>
    <cellStyle name="40% - Accent2 2 2 2 2 2 6" xfId="18780"/>
    <cellStyle name="40% - Accent2 2 2 2 2 2 7" xfId="18781"/>
    <cellStyle name="40% - Accent2 2 2 2 2 3" xfId="18782"/>
    <cellStyle name="40% - Accent2 2 2 2 2 3 2" xfId="18783"/>
    <cellStyle name="40% - Accent2 2 2 2 2 3 2 2" xfId="18784"/>
    <cellStyle name="40% - Accent2 2 2 2 2 3 3" xfId="18785"/>
    <cellStyle name="40% - Accent2 2 2 2 2 3 3 2" xfId="18786"/>
    <cellStyle name="40% - Accent2 2 2 2 2 3 4" xfId="18787"/>
    <cellStyle name="40% - Accent2 2 2 2 2 3 5" xfId="18788"/>
    <cellStyle name="40% - Accent2 2 2 2 2 3 6" xfId="18789"/>
    <cellStyle name="40% - Accent2 2 2 2 2 3 7" xfId="18790"/>
    <cellStyle name="40% - Accent2 2 2 2 2 4" xfId="18791"/>
    <cellStyle name="40% - Accent2 2 2 2 2 4 2" xfId="18792"/>
    <cellStyle name="40% - Accent2 2 2 2 2 4 2 2" xfId="18793"/>
    <cellStyle name="40% - Accent2 2 2 2 2 4 3" xfId="18794"/>
    <cellStyle name="40% - Accent2 2 2 2 2 4 3 2" xfId="18795"/>
    <cellStyle name="40% - Accent2 2 2 2 2 4 4" xfId="18796"/>
    <cellStyle name="40% - Accent2 2 2 2 2 4 5" xfId="18797"/>
    <cellStyle name="40% - Accent2 2 2 2 2 4 6" xfId="18798"/>
    <cellStyle name="40% - Accent2 2 2 2 2 4 7" xfId="18799"/>
    <cellStyle name="40% - Accent2 2 2 2 2 5" xfId="18800"/>
    <cellStyle name="40% - Accent2 2 2 2 2 5 2" xfId="18801"/>
    <cellStyle name="40% - Accent2 2 2 2 2 6" xfId="18802"/>
    <cellStyle name="40% - Accent2 2 2 2 2 6 2" xfId="18803"/>
    <cellStyle name="40% - Accent2 2 2 2 2 7" xfId="18804"/>
    <cellStyle name="40% - Accent2 2 2 2 2 8" xfId="18805"/>
    <cellStyle name="40% - Accent2 2 2 2 2 9" xfId="18806"/>
    <cellStyle name="40% - Accent2 2 2 2 3" xfId="18807"/>
    <cellStyle name="40% - Accent2 2 2 2 3 2" xfId="18808"/>
    <cellStyle name="40% - Accent2 2 2 2 3 2 2" xfId="18809"/>
    <cellStyle name="40% - Accent2 2 2 2 3 3" xfId="18810"/>
    <cellStyle name="40% - Accent2 2 2 2 3 3 2" xfId="18811"/>
    <cellStyle name="40% - Accent2 2 2 2 3 4" xfId="18812"/>
    <cellStyle name="40% - Accent2 2 2 2 3 5" xfId="18813"/>
    <cellStyle name="40% - Accent2 2 2 2 3 6" xfId="18814"/>
    <cellStyle name="40% - Accent2 2 2 2 3 7" xfId="18815"/>
    <cellStyle name="40% - Accent2 2 2 2 4" xfId="18816"/>
    <cellStyle name="40% - Accent2 2 2 2 4 2" xfId="18817"/>
    <cellStyle name="40% - Accent2 2 2 2 4 2 2" xfId="18818"/>
    <cellStyle name="40% - Accent2 2 2 2 4 3" xfId="18819"/>
    <cellStyle name="40% - Accent2 2 2 2 4 3 2" xfId="18820"/>
    <cellStyle name="40% - Accent2 2 2 2 4 4" xfId="18821"/>
    <cellStyle name="40% - Accent2 2 2 2 4 5" xfId="18822"/>
    <cellStyle name="40% - Accent2 2 2 2 4 6" xfId="18823"/>
    <cellStyle name="40% - Accent2 2 2 2 4 7" xfId="18824"/>
    <cellStyle name="40% - Accent2 2 2 2 5" xfId="18825"/>
    <cellStyle name="40% - Accent2 2 2 2 5 2" xfId="18826"/>
    <cellStyle name="40% - Accent2 2 2 2 5 2 2" xfId="18827"/>
    <cellStyle name="40% - Accent2 2 2 2 5 3" xfId="18828"/>
    <cellStyle name="40% - Accent2 2 2 2 5 3 2" xfId="18829"/>
    <cellStyle name="40% - Accent2 2 2 2 5 4" xfId="18830"/>
    <cellStyle name="40% - Accent2 2 2 2 5 5" xfId="18831"/>
    <cellStyle name="40% - Accent2 2 2 2 5 6" xfId="18832"/>
    <cellStyle name="40% - Accent2 2 2 2 5 7" xfId="18833"/>
    <cellStyle name="40% - Accent2 2 2 2 6" xfId="18834"/>
    <cellStyle name="40% - Accent2 2 2 2 6 2" xfId="18835"/>
    <cellStyle name="40% - Accent2 2 2 2 7" xfId="18836"/>
    <cellStyle name="40% - Accent2 2 2 2 7 2" xfId="18837"/>
    <cellStyle name="40% - Accent2 2 2 2 8" xfId="18838"/>
    <cellStyle name="40% - Accent2 2 2 2 9" xfId="18839"/>
    <cellStyle name="40% - Accent2 2 2 3" xfId="18840"/>
    <cellStyle name="40% - Accent2 2 2 3 10" xfId="18841"/>
    <cellStyle name="40% - Accent2 2 2 3 11" xfId="18842"/>
    <cellStyle name="40% - Accent2 2 2 3 2" xfId="18843"/>
    <cellStyle name="40% - Accent2 2 2 3 2 10" xfId="18844"/>
    <cellStyle name="40% - Accent2 2 2 3 2 2" xfId="18845"/>
    <cellStyle name="40% - Accent2 2 2 3 2 2 2" xfId="18846"/>
    <cellStyle name="40% - Accent2 2 2 3 2 2 2 2" xfId="18847"/>
    <cellStyle name="40% - Accent2 2 2 3 2 2 3" xfId="18848"/>
    <cellStyle name="40% - Accent2 2 2 3 2 2 3 2" xfId="18849"/>
    <cellStyle name="40% - Accent2 2 2 3 2 2 4" xfId="18850"/>
    <cellStyle name="40% - Accent2 2 2 3 2 2 5" xfId="18851"/>
    <cellStyle name="40% - Accent2 2 2 3 2 2 6" xfId="18852"/>
    <cellStyle name="40% - Accent2 2 2 3 2 2 7" xfId="18853"/>
    <cellStyle name="40% - Accent2 2 2 3 2 3" xfId="18854"/>
    <cellStyle name="40% - Accent2 2 2 3 2 3 2" xfId="18855"/>
    <cellStyle name="40% - Accent2 2 2 3 2 3 2 2" xfId="18856"/>
    <cellStyle name="40% - Accent2 2 2 3 2 3 3" xfId="18857"/>
    <cellStyle name="40% - Accent2 2 2 3 2 3 3 2" xfId="18858"/>
    <cellStyle name="40% - Accent2 2 2 3 2 3 4" xfId="18859"/>
    <cellStyle name="40% - Accent2 2 2 3 2 3 5" xfId="18860"/>
    <cellStyle name="40% - Accent2 2 2 3 2 3 6" xfId="18861"/>
    <cellStyle name="40% - Accent2 2 2 3 2 3 7" xfId="18862"/>
    <cellStyle name="40% - Accent2 2 2 3 2 4" xfId="18863"/>
    <cellStyle name="40% - Accent2 2 2 3 2 4 2" xfId="18864"/>
    <cellStyle name="40% - Accent2 2 2 3 2 4 2 2" xfId="18865"/>
    <cellStyle name="40% - Accent2 2 2 3 2 4 3" xfId="18866"/>
    <cellStyle name="40% - Accent2 2 2 3 2 4 3 2" xfId="18867"/>
    <cellStyle name="40% - Accent2 2 2 3 2 4 4" xfId="18868"/>
    <cellStyle name="40% - Accent2 2 2 3 2 4 5" xfId="18869"/>
    <cellStyle name="40% - Accent2 2 2 3 2 4 6" xfId="18870"/>
    <cellStyle name="40% - Accent2 2 2 3 2 4 7" xfId="18871"/>
    <cellStyle name="40% - Accent2 2 2 3 2 5" xfId="18872"/>
    <cellStyle name="40% - Accent2 2 2 3 2 5 2" xfId="18873"/>
    <cellStyle name="40% - Accent2 2 2 3 2 6" xfId="18874"/>
    <cellStyle name="40% - Accent2 2 2 3 2 6 2" xfId="18875"/>
    <cellStyle name="40% - Accent2 2 2 3 2 7" xfId="18876"/>
    <cellStyle name="40% - Accent2 2 2 3 2 8" xfId="18877"/>
    <cellStyle name="40% - Accent2 2 2 3 2 9" xfId="18878"/>
    <cellStyle name="40% - Accent2 2 2 3 3" xfId="18879"/>
    <cellStyle name="40% - Accent2 2 2 3 3 2" xfId="18880"/>
    <cellStyle name="40% - Accent2 2 2 3 3 2 2" xfId="18881"/>
    <cellStyle name="40% - Accent2 2 2 3 3 3" xfId="18882"/>
    <cellStyle name="40% - Accent2 2 2 3 3 3 2" xfId="18883"/>
    <cellStyle name="40% - Accent2 2 2 3 3 4" xfId="18884"/>
    <cellStyle name="40% - Accent2 2 2 3 3 5" xfId="18885"/>
    <cellStyle name="40% - Accent2 2 2 3 3 6" xfId="18886"/>
    <cellStyle name="40% - Accent2 2 2 3 3 7" xfId="18887"/>
    <cellStyle name="40% - Accent2 2 2 3 4" xfId="18888"/>
    <cellStyle name="40% - Accent2 2 2 3 4 2" xfId="18889"/>
    <cellStyle name="40% - Accent2 2 2 3 4 2 2" xfId="18890"/>
    <cellStyle name="40% - Accent2 2 2 3 4 3" xfId="18891"/>
    <cellStyle name="40% - Accent2 2 2 3 4 3 2" xfId="18892"/>
    <cellStyle name="40% - Accent2 2 2 3 4 4" xfId="18893"/>
    <cellStyle name="40% - Accent2 2 2 3 4 5" xfId="18894"/>
    <cellStyle name="40% - Accent2 2 2 3 4 6" xfId="18895"/>
    <cellStyle name="40% - Accent2 2 2 3 4 7" xfId="18896"/>
    <cellStyle name="40% - Accent2 2 2 3 5" xfId="18897"/>
    <cellStyle name="40% - Accent2 2 2 3 5 2" xfId="18898"/>
    <cellStyle name="40% - Accent2 2 2 3 5 2 2" xfId="18899"/>
    <cellStyle name="40% - Accent2 2 2 3 5 3" xfId="18900"/>
    <cellStyle name="40% - Accent2 2 2 3 5 3 2" xfId="18901"/>
    <cellStyle name="40% - Accent2 2 2 3 5 4" xfId="18902"/>
    <cellStyle name="40% - Accent2 2 2 3 5 5" xfId="18903"/>
    <cellStyle name="40% - Accent2 2 2 3 5 6" xfId="18904"/>
    <cellStyle name="40% - Accent2 2 2 3 5 7" xfId="18905"/>
    <cellStyle name="40% - Accent2 2 2 3 6" xfId="18906"/>
    <cellStyle name="40% - Accent2 2 2 3 6 2" xfId="18907"/>
    <cellStyle name="40% - Accent2 2 2 3 7" xfId="18908"/>
    <cellStyle name="40% - Accent2 2 2 3 7 2" xfId="18909"/>
    <cellStyle name="40% - Accent2 2 2 3 8" xfId="18910"/>
    <cellStyle name="40% - Accent2 2 2 3 9" xfId="18911"/>
    <cellStyle name="40% - Accent2 2 2 4" xfId="18912"/>
    <cellStyle name="40% - Accent2 2 2 4 10" xfId="18913"/>
    <cellStyle name="40% - Accent2 2 2 4 2" xfId="18914"/>
    <cellStyle name="40% - Accent2 2 2 4 2 2" xfId="18915"/>
    <cellStyle name="40% - Accent2 2 2 4 2 2 2" xfId="18916"/>
    <cellStyle name="40% - Accent2 2 2 4 2 3" xfId="18917"/>
    <cellStyle name="40% - Accent2 2 2 4 2 3 2" xfId="18918"/>
    <cellStyle name="40% - Accent2 2 2 4 2 4" xfId="18919"/>
    <cellStyle name="40% - Accent2 2 2 4 2 5" xfId="18920"/>
    <cellStyle name="40% - Accent2 2 2 4 2 6" xfId="18921"/>
    <cellStyle name="40% - Accent2 2 2 4 2 7" xfId="18922"/>
    <cellStyle name="40% - Accent2 2 2 4 3" xfId="18923"/>
    <cellStyle name="40% - Accent2 2 2 4 3 2" xfId="18924"/>
    <cellStyle name="40% - Accent2 2 2 4 3 2 2" xfId="18925"/>
    <cellStyle name="40% - Accent2 2 2 4 3 3" xfId="18926"/>
    <cellStyle name="40% - Accent2 2 2 4 3 3 2" xfId="18927"/>
    <cellStyle name="40% - Accent2 2 2 4 3 4" xfId="18928"/>
    <cellStyle name="40% - Accent2 2 2 4 3 5" xfId="18929"/>
    <cellStyle name="40% - Accent2 2 2 4 3 6" xfId="18930"/>
    <cellStyle name="40% - Accent2 2 2 4 3 7" xfId="18931"/>
    <cellStyle name="40% - Accent2 2 2 4 4" xfId="18932"/>
    <cellStyle name="40% - Accent2 2 2 4 4 2" xfId="18933"/>
    <cellStyle name="40% - Accent2 2 2 4 4 2 2" xfId="18934"/>
    <cellStyle name="40% - Accent2 2 2 4 4 3" xfId="18935"/>
    <cellStyle name="40% - Accent2 2 2 4 4 3 2" xfId="18936"/>
    <cellStyle name="40% - Accent2 2 2 4 4 4" xfId="18937"/>
    <cellStyle name="40% - Accent2 2 2 4 4 5" xfId="18938"/>
    <cellStyle name="40% - Accent2 2 2 4 4 6" xfId="18939"/>
    <cellStyle name="40% - Accent2 2 2 4 4 7" xfId="18940"/>
    <cellStyle name="40% - Accent2 2 2 4 5" xfId="18941"/>
    <cellStyle name="40% - Accent2 2 2 4 5 2" xfId="18942"/>
    <cellStyle name="40% - Accent2 2 2 4 6" xfId="18943"/>
    <cellStyle name="40% - Accent2 2 2 4 6 2" xfId="18944"/>
    <cellStyle name="40% - Accent2 2 2 4 7" xfId="18945"/>
    <cellStyle name="40% - Accent2 2 2 4 8" xfId="18946"/>
    <cellStyle name="40% - Accent2 2 2 4 9" xfId="18947"/>
    <cellStyle name="40% - Accent2 2 2 5" xfId="18948"/>
    <cellStyle name="40% - Accent2 2 2 5 2" xfId="18949"/>
    <cellStyle name="40% - Accent2 2 2 5 2 2" xfId="18950"/>
    <cellStyle name="40% - Accent2 2 2 5 3" xfId="18951"/>
    <cellStyle name="40% - Accent2 2 2 5 3 2" xfId="18952"/>
    <cellStyle name="40% - Accent2 2 2 5 4" xfId="18953"/>
    <cellStyle name="40% - Accent2 2 2 5 5" xfId="18954"/>
    <cellStyle name="40% - Accent2 2 2 5 6" xfId="18955"/>
    <cellStyle name="40% - Accent2 2 2 5 7" xfId="18956"/>
    <cellStyle name="40% - Accent2 2 2 6" xfId="18957"/>
    <cellStyle name="40% - Accent2 2 2 6 2" xfId="18958"/>
    <cellStyle name="40% - Accent2 2 2 6 2 2" xfId="18959"/>
    <cellStyle name="40% - Accent2 2 2 6 3" xfId="18960"/>
    <cellStyle name="40% - Accent2 2 2 6 3 2" xfId="18961"/>
    <cellStyle name="40% - Accent2 2 2 6 4" xfId="18962"/>
    <cellStyle name="40% - Accent2 2 2 6 5" xfId="18963"/>
    <cellStyle name="40% - Accent2 2 2 6 6" xfId="18964"/>
    <cellStyle name="40% - Accent2 2 2 6 7" xfId="18965"/>
    <cellStyle name="40% - Accent2 2 2 7" xfId="18966"/>
    <cellStyle name="40% - Accent2 2 2 7 2" xfId="18967"/>
    <cellStyle name="40% - Accent2 2 2 7 2 2" xfId="18968"/>
    <cellStyle name="40% - Accent2 2 2 7 3" xfId="18969"/>
    <cellStyle name="40% - Accent2 2 2 7 3 2" xfId="18970"/>
    <cellStyle name="40% - Accent2 2 2 7 4" xfId="18971"/>
    <cellStyle name="40% - Accent2 2 2 7 5" xfId="18972"/>
    <cellStyle name="40% - Accent2 2 2 7 6" xfId="18973"/>
    <cellStyle name="40% - Accent2 2 2 7 7" xfId="18974"/>
    <cellStyle name="40% - Accent2 2 2 8" xfId="18975"/>
    <cellStyle name="40% - Accent2 2 2 8 2" xfId="18976"/>
    <cellStyle name="40% - Accent2 2 2 9" xfId="18977"/>
    <cellStyle name="40% - Accent2 2 2 9 2" xfId="18978"/>
    <cellStyle name="40% - Accent2 2 3" xfId="18979"/>
    <cellStyle name="40% - Accent2 2 3 10" xfId="18980"/>
    <cellStyle name="40% - Accent2 2 3 11" xfId="18981"/>
    <cellStyle name="40% - Accent2 2 3 12" xfId="18982"/>
    <cellStyle name="40% - Accent2 2 3 13" xfId="18983"/>
    <cellStyle name="40% - Accent2 2 3 2" xfId="18984"/>
    <cellStyle name="40% - Accent2 2 3 2 10" xfId="18985"/>
    <cellStyle name="40% - Accent2 2 3 2 11" xfId="18986"/>
    <cellStyle name="40% - Accent2 2 3 2 2" xfId="18987"/>
    <cellStyle name="40% - Accent2 2 3 2 2 10" xfId="18988"/>
    <cellStyle name="40% - Accent2 2 3 2 2 2" xfId="18989"/>
    <cellStyle name="40% - Accent2 2 3 2 2 2 2" xfId="18990"/>
    <cellStyle name="40% - Accent2 2 3 2 2 2 2 2" xfId="18991"/>
    <cellStyle name="40% - Accent2 2 3 2 2 2 3" xfId="18992"/>
    <cellStyle name="40% - Accent2 2 3 2 2 2 3 2" xfId="18993"/>
    <cellStyle name="40% - Accent2 2 3 2 2 2 4" xfId="18994"/>
    <cellStyle name="40% - Accent2 2 3 2 2 2 5" xfId="18995"/>
    <cellStyle name="40% - Accent2 2 3 2 2 2 6" xfId="18996"/>
    <cellStyle name="40% - Accent2 2 3 2 2 2 7" xfId="18997"/>
    <cellStyle name="40% - Accent2 2 3 2 2 3" xfId="18998"/>
    <cellStyle name="40% - Accent2 2 3 2 2 3 2" xfId="18999"/>
    <cellStyle name="40% - Accent2 2 3 2 2 3 2 2" xfId="19000"/>
    <cellStyle name="40% - Accent2 2 3 2 2 3 3" xfId="19001"/>
    <cellStyle name="40% - Accent2 2 3 2 2 3 3 2" xfId="19002"/>
    <cellStyle name="40% - Accent2 2 3 2 2 3 4" xfId="19003"/>
    <cellStyle name="40% - Accent2 2 3 2 2 3 5" xfId="19004"/>
    <cellStyle name="40% - Accent2 2 3 2 2 3 6" xfId="19005"/>
    <cellStyle name="40% - Accent2 2 3 2 2 3 7" xfId="19006"/>
    <cellStyle name="40% - Accent2 2 3 2 2 4" xfId="19007"/>
    <cellStyle name="40% - Accent2 2 3 2 2 4 2" xfId="19008"/>
    <cellStyle name="40% - Accent2 2 3 2 2 4 2 2" xfId="19009"/>
    <cellStyle name="40% - Accent2 2 3 2 2 4 3" xfId="19010"/>
    <cellStyle name="40% - Accent2 2 3 2 2 4 3 2" xfId="19011"/>
    <cellStyle name="40% - Accent2 2 3 2 2 4 4" xfId="19012"/>
    <cellStyle name="40% - Accent2 2 3 2 2 4 5" xfId="19013"/>
    <cellStyle name="40% - Accent2 2 3 2 2 4 6" xfId="19014"/>
    <cellStyle name="40% - Accent2 2 3 2 2 4 7" xfId="19015"/>
    <cellStyle name="40% - Accent2 2 3 2 2 5" xfId="19016"/>
    <cellStyle name="40% - Accent2 2 3 2 2 5 2" xfId="19017"/>
    <cellStyle name="40% - Accent2 2 3 2 2 6" xfId="19018"/>
    <cellStyle name="40% - Accent2 2 3 2 2 6 2" xfId="19019"/>
    <cellStyle name="40% - Accent2 2 3 2 2 7" xfId="19020"/>
    <cellStyle name="40% - Accent2 2 3 2 2 8" xfId="19021"/>
    <cellStyle name="40% - Accent2 2 3 2 2 9" xfId="19022"/>
    <cellStyle name="40% - Accent2 2 3 2 3" xfId="19023"/>
    <cellStyle name="40% - Accent2 2 3 2 3 2" xfId="19024"/>
    <cellStyle name="40% - Accent2 2 3 2 3 2 2" xfId="19025"/>
    <cellStyle name="40% - Accent2 2 3 2 3 3" xfId="19026"/>
    <cellStyle name="40% - Accent2 2 3 2 3 3 2" xfId="19027"/>
    <cellStyle name="40% - Accent2 2 3 2 3 4" xfId="19028"/>
    <cellStyle name="40% - Accent2 2 3 2 3 5" xfId="19029"/>
    <cellStyle name="40% - Accent2 2 3 2 3 6" xfId="19030"/>
    <cellStyle name="40% - Accent2 2 3 2 3 7" xfId="19031"/>
    <cellStyle name="40% - Accent2 2 3 2 4" xfId="19032"/>
    <cellStyle name="40% - Accent2 2 3 2 4 2" xfId="19033"/>
    <cellStyle name="40% - Accent2 2 3 2 4 2 2" xfId="19034"/>
    <cellStyle name="40% - Accent2 2 3 2 4 3" xfId="19035"/>
    <cellStyle name="40% - Accent2 2 3 2 4 3 2" xfId="19036"/>
    <cellStyle name="40% - Accent2 2 3 2 4 4" xfId="19037"/>
    <cellStyle name="40% - Accent2 2 3 2 4 5" xfId="19038"/>
    <cellStyle name="40% - Accent2 2 3 2 4 6" xfId="19039"/>
    <cellStyle name="40% - Accent2 2 3 2 4 7" xfId="19040"/>
    <cellStyle name="40% - Accent2 2 3 2 5" xfId="19041"/>
    <cellStyle name="40% - Accent2 2 3 2 5 2" xfId="19042"/>
    <cellStyle name="40% - Accent2 2 3 2 5 2 2" xfId="19043"/>
    <cellStyle name="40% - Accent2 2 3 2 5 3" xfId="19044"/>
    <cellStyle name="40% - Accent2 2 3 2 5 3 2" xfId="19045"/>
    <cellStyle name="40% - Accent2 2 3 2 5 4" xfId="19046"/>
    <cellStyle name="40% - Accent2 2 3 2 5 5" xfId="19047"/>
    <cellStyle name="40% - Accent2 2 3 2 5 6" xfId="19048"/>
    <cellStyle name="40% - Accent2 2 3 2 5 7" xfId="19049"/>
    <cellStyle name="40% - Accent2 2 3 2 6" xfId="19050"/>
    <cellStyle name="40% - Accent2 2 3 2 6 2" xfId="19051"/>
    <cellStyle name="40% - Accent2 2 3 2 7" xfId="19052"/>
    <cellStyle name="40% - Accent2 2 3 2 7 2" xfId="19053"/>
    <cellStyle name="40% - Accent2 2 3 2 8" xfId="19054"/>
    <cellStyle name="40% - Accent2 2 3 2 9" xfId="19055"/>
    <cellStyle name="40% - Accent2 2 3 3" xfId="19056"/>
    <cellStyle name="40% - Accent2 2 3 3 10" xfId="19057"/>
    <cellStyle name="40% - Accent2 2 3 3 11" xfId="19058"/>
    <cellStyle name="40% - Accent2 2 3 3 2" xfId="19059"/>
    <cellStyle name="40% - Accent2 2 3 3 2 10" xfId="19060"/>
    <cellStyle name="40% - Accent2 2 3 3 2 2" xfId="19061"/>
    <cellStyle name="40% - Accent2 2 3 3 2 2 2" xfId="19062"/>
    <cellStyle name="40% - Accent2 2 3 3 2 2 2 2" xfId="19063"/>
    <cellStyle name="40% - Accent2 2 3 3 2 2 3" xfId="19064"/>
    <cellStyle name="40% - Accent2 2 3 3 2 2 3 2" xfId="19065"/>
    <cellStyle name="40% - Accent2 2 3 3 2 2 4" xfId="19066"/>
    <cellStyle name="40% - Accent2 2 3 3 2 2 5" xfId="19067"/>
    <cellStyle name="40% - Accent2 2 3 3 2 2 6" xfId="19068"/>
    <cellStyle name="40% - Accent2 2 3 3 2 2 7" xfId="19069"/>
    <cellStyle name="40% - Accent2 2 3 3 2 3" xfId="19070"/>
    <cellStyle name="40% - Accent2 2 3 3 2 3 2" xfId="19071"/>
    <cellStyle name="40% - Accent2 2 3 3 2 3 2 2" xfId="19072"/>
    <cellStyle name="40% - Accent2 2 3 3 2 3 3" xfId="19073"/>
    <cellStyle name="40% - Accent2 2 3 3 2 3 3 2" xfId="19074"/>
    <cellStyle name="40% - Accent2 2 3 3 2 3 4" xfId="19075"/>
    <cellStyle name="40% - Accent2 2 3 3 2 3 5" xfId="19076"/>
    <cellStyle name="40% - Accent2 2 3 3 2 3 6" xfId="19077"/>
    <cellStyle name="40% - Accent2 2 3 3 2 3 7" xfId="19078"/>
    <cellStyle name="40% - Accent2 2 3 3 2 4" xfId="19079"/>
    <cellStyle name="40% - Accent2 2 3 3 2 4 2" xfId="19080"/>
    <cellStyle name="40% - Accent2 2 3 3 2 4 2 2" xfId="19081"/>
    <cellStyle name="40% - Accent2 2 3 3 2 4 3" xfId="19082"/>
    <cellStyle name="40% - Accent2 2 3 3 2 4 3 2" xfId="19083"/>
    <cellStyle name="40% - Accent2 2 3 3 2 4 4" xfId="19084"/>
    <cellStyle name="40% - Accent2 2 3 3 2 4 5" xfId="19085"/>
    <cellStyle name="40% - Accent2 2 3 3 2 4 6" xfId="19086"/>
    <cellStyle name="40% - Accent2 2 3 3 2 4 7" xfId="19087"/>
    <cellStyle name="40% - Accent2 2 3 3 2 5" xfId="19088"/>
    <cellStyle name="40% - Accent2 2 3 3 2 5 2" xfId="19089"/>
    <cellStyle name="40% - Accent2 2 3 3 2 6" xfId="19090"/>
    <cellStyle name="40% - Accent2 2 3 3 2 6 2" xfId="19091"/>
    <cellStyle name="40% - Accent2 2 3 3 2 7" xfId="19092"/>
    <cellStyle name="40% - Accent2 2 3 3 2 8" xfId="19093"/>
    <cellStyle name="40% - Accent2 2 3 3 2 9" xfId="19094"/>
    <cellStyle name="40% - Accent2 2 3 3 3" xfId="19095"/>
    <cellStyle name="40% - Accent2 2 3 3 3 2" xfId="19096"/>
    <cellStyle name="40% - Accent2 2 3 3 3 2 2" xfId="19097"/>
    <cellStyle name="40% - Accent2 2 3 3 3 3" xfId="19098"/>
    <cellStyle name="40% - Accent2 2 3 3 3 3 2" xfId="19099"/>
    <cellStyle name="40% - Accent2 2 3 3 3 4" xfId="19100"/>
    <cellStyle name="40% - Accent2 2 3 3 3 5" xfId="19101"/>
    <cellStyle name="40% - Accent2 2 3 3 3 6" xfId="19102"/>
    <cellStyle name="40% - Accent2 2 3 3 3 7" xfId="19103"/>
    <cellStyle name="40% - Accent2 2 3 3 4" xfId="19104"/>
    <cellStyle name="40% - Accent2 2 3 3 4 2" xfId="19105"/>
    <cellStyle name="40% - Accent2 2 3 3 4 2 2" xfId="19106"/>
    <cellStyle name="40% - Accent2 2 3 3 4 3" xfId="19107"/>
    <cellStyle name="40% - Accent2 2 3 3 4 3 2" xfId="19108"/>
    <cellStyle name="40% - Accent2 2 3 3 4 4" xfId="19109"/>
    <cellStyle name="40% - Accent2 2 3 3 4 5" xfId="19110"/>
    <cellStyle name="40% - Accent2 2 3 3 4 6" xfId="19111"/>
    <cellStyle name="40% - Accent2 2 3 3 4 7" xfId="19112"/>
    <cellStyle name="40% - Accent2 2 3 3 5" xfId="19113"/>
    <cellStyle name="40% - Accent2 2 3 3 5 2" xfId="19114"/>
    <cellStyle name="40% - Accent2 2 3 3 5 2 2" xfId="19115"/>
    <cellStyle name="40% - Accent2 2 3 3 5 3" xfId="19116"/>
    <cellStyle name="40% - Accent2 2 3 3 5 3 2" xfId="19117"/>
    <cellStyle name="40% - Accent2 2 3 3 5 4" xfId="19118"/>
    <cellStyle name="40% - Accent2 2 3 3 5 5" xfId="19119"/>
    <cellStyle name="40% - Accent2 2 3 3 5 6" xfId="19120"/>
    <cellStyle name="40% - Accent2 2 3 3 5 7" xfId="19121"/>
    <cellStyle name="40% - Accent2 2 3 3 6" xfId="19122"/>
    <cellStyle name="40% - Accent2 2 3 3 6 2" xfId="19123"/>
    <cellStyle name="40% - Accent2 2 3 3 7" xfId="19124"/>
    <cellStyle name="40% - Accent2 2 3 3 7 2" xfId="19125"/>
    <cellStyle name="40% - Accent2 2 3 3 8" xfId="19126"/>
    <cellStyle name="40% - Accent2 2 3 3 9" xfId="19127"/>
    <cellStyle name="40% - Accent2 2 3 4" xfId="19128"/>
    <cellStyle name="40% - Accent2 2 3 4 10" xfId="19129"/>
    <cellStyle name="40% - Accent2 2 3 4 2" xfId="19130"/>
    <cellStyle name="40% - Accent2 2 3 4 2 2" xfId="19131"/>
    <cellStyle name="40% - Accent2 2 3 4 2 2 2" xfId="19132"/>
    <cellStyle name="40% - Accent2 2 3 4 2 3" xfId="19133"/>
    <cellStyle name="40% - Accent2 2 3 4 2 3 2" xfId="19134"/>
    <cellStyle name="40% - Accent2 2 3 4 2 4" xfId="19135"/>
    <cellStyle name="40% - Accent2 2 3 4 2 5" xfId="19136"/>
    <cellStyle name="40% - Accent2 2 3 4 2 6" xfId="19137"/>
    <cellStyle name="40% - Accent2 2 3 4 2 7" xfId="19138"/>
    <cellStyle name="40% - Accent2 2 3 4 3" xfId="19139"/>
    <cellStyle name="40% - Accent2 2 3 4 3 2" xfId="19140"/>
    <cellStyle name="40% - Accent2 2 3 4 3 2 2" xfId="19141"/>
    <cellStyle name="40% - Accent2 2 3 4 3 3" xfId="19142"/>
    <cellStyle name="40% - Accent2 2 3 4 3 3 2" xfId="19143"/>
    <cellStyle name="40% - Accent2 2 3 4 3 4" xfId="19144"/>
    <cellStyle name="40% - Accent2 2 3 4 3 5" xfId="19145"/>
    <cellStyle name="40% - Accent2 2 3 4 3 6" xfId="19146"/>
    <cellStyle name="40% - Accent2 2 3 4 3 7" xfId="19147"/>
    <cellStyle name="40% - Accent2 2 3 4 4" xfId="19148"/>
    <cellStyle name="40% - Accent2 2 3 4 4 2" xfId="19149"/>
    <cellStyle name="40% - Accent2 2 3 4 4 2 2" xfId="19150"/>
    <cellStyle name="40% - Accent2 2 3 4 4 3" xfId="19151"/>
    <cellStyle name="40% - Accent2 2 3 4 4 3 2" xfId="19152"/>
    <cellStyle name="40% - Accent2 2 3 4 4 4" xfId="19153"/>
    <cellStyle name="40% - Accent2 2 3 4 4 5" xfId="19154"/>
    <cellStyle name="40% - Accent2 2 3 4 4 6" xfId="19155"/>
    <cellStyle name="40% - Accent2 2 3 4 4 7" xfId="19156"/>
    <cellStyle name="40% - Accent2 2 3 4 5" xfId="19157"/>
    <cellStyle name="40% - Accent2 2 3 4 5 2" xfId="19158"/>
    <cellStyle name="40% - Accent2 2 3 4 6" xfId="19159"/>
    <cellStyle name="40% - Accent2 2 3 4 6 2" xfId="19160"/>
    <cellStyle name="40% - Accent2 2 3 4 7" xfId="19161"/>
    <cellStyle name="40% - Accent2 2 3 4 8" xfId="19162"/>
    <cellStyle name="40% - Accent2 2 3 4 9" xfId="19163"/>
    <cellStyle name="40% - Accent2 2 3 5" xfId="19164"/>
    <cellStyle name="40% - Accent2 2 3 5 2" xfId="19165"/>
    <cellStyle name="40% - Accent2 2 3 5 2 2" xfId="19166"/>
    <cellStyle name="40% - Accent2 2 3 5 3" xfId="19167"/>
    <cellStyle name="40% - Accent2 2 3 5 3 2" xfId="19168"/>
    <cellStyle name="40% - Accent2 2 3 5 4" xfId="19169"/>
    <cellStyle name="40% - Accent2 2 3 5 5" xfId="19170"/>
    <cellStyle name="40% - Accent2 2 3 5 6" xfId="19171"/>
    <cellStyle name="40% - Accent2 2 3 5 7" xfId="19172"/>
    <cellStyle name="40% - Accent2 2 3 6" xfId="19173"/>
    <cellStyle name="40% - Accent2 2 3 6 2" xfId="19174"/>
    <cellStyle name="40% - Accent2 2 3 6 2 2" xfId="19175"/>
    <cellStyle name="40% - Accent2 2 3 6 3" xfId="19176"/>
    <cellStyle name="40% - Accent2 2 3 6 3 2" xfId="19177"/>
    <cellStyle name="40% - Accent2 2 3 6 4" xfId="19178"/>
    <cellStyle name="40% - Accent2 2 3 6 5" xfId="19179"/>
    <cellStyle name="40% - Accent2 2 3 6 6" xfId="19180"/>
    <cellStyle name="40% - Accent2 2 3 6 7" xfId="19181"/>
    <cellStyle name="40% - Accent2 2 3 7" xfId="19182"/>
    <cellStyle name="40% - Accent2 2 3 7 2" xfId="19183"/>
    <cellStyle name="40% - Accent2 2 3 7 2 2" xfId="19184"/>
    <cellStyle name="40% - Accent2 2 3 7 3" xfId="19185"/>
    <cellStyle name="40% - Accent2 2 3 7 3 2" xfId="19186"/>
    <cellStyle name="40% - Accent2 2 3 7 4" xfId="19187"/>
    <cellStyle name="40% - Accent2 2 3 7 5" xfId="19188"/>
    <cellStyle name="40% - Accent2 2 3 7 6" xfId="19189"/>
    <cellStyle name="40% - Accent2 2 3 7 7" xfId="19190"/>
    <cellStyle name="40% - Accent2 2 3 8" xfId="19191"/>
    <cellStyle name="40% - Accent2 2 3 8 2" xfId="19192"/>
    <cellStyle name="40% - Accent2 2 3 9" xfId="19193"/>
    <cellStyle name="40% - Accent2 2 3 9 2" xfId="19194"/>
    <cellStyle name="40% - Accent2 2 4" xfId="19195"/>
    <cellStyle name="40% - Accent2 2 4 10" xfId="19196"/>
    <cellStyle name="40% - Accent2 2 4 11" xfId="19197"/>
    <cellStyle name="40% - Accent2 2 4 12" xfId="19198"/>
    <cellStyle name="40% - Accent2 2 4 13" xfId="19199"/>
    <cellStyle name="40% - Accent2 2 4 2" xfId="19200"/>
    <cellStyle name="40% - Accent2 2 4 2 10" xfId="19201"/>
    <cellStyle name="40% - Accent2 2 4 2 11" xfId="19202"/>
    <cellStyle name="40% - Accent2 2 4 2 2" xfId="19203"/>
    <cellStyle name="40% - Accent2 2 4 2 2 10" xfId="19204"/>
    <cellStyle name="40% - Accent2 2 4 2 2 2" xfId="19205"/>
    <cellStyle name="40% - Accent2 2 4 2 2 2 2" xfId="19206"/>
    <cellStyle name="40% - Accent2 2 4 2 2 2 2 2" xfId="19207"/>
    <cellStyle name="40% - Accent2 2 4 2 2 2 3" xfId="19208"/>
    <cellStyle name="40% - Accent2 2 4 2 2 2 3 2" xfId="19209"/>
    <cellStyle name="40% - Accent2 2 4 2 2 2 4" xfId="19210"/>
    <cellStyle name="40% - Accent2 2 4 2 2 2 5" xfId="19211"/>
    <cellStyle name="40% - Accent2 2 4 2 2 2 6" xfId="19212"/>
    <cellStyle name="40% - Accent2 2 4 2 2 2 7" xfId="19213"/>
    <cellStyle name="40% - Accent2 2 4 2 2 3" xfId="19214"/>
    <cellStyle name="40% - Accent2 2 4 2 2 3 2" xfId="19215"/>
    <cellStyle name="40% - Accent2 2 4 2 2 3 2 2" xfId="19216"/>
    <cellStyle name="40% - Accent2 2 4 2 2 3 3" xfId="19217"/>
    <cellStyle name="40% - Accent2 2 4 2 2 3 3 2" xfId="19218"/>
    <cellStyle name="40% - Accent2 2 4 2 2 3 4" xfId="19219"/>
    <cellStyle name="40% - Accent2 2 4 2 2 3 5" xfId="19220"/>
    <cellStyle name="40% - Accent2 2 4 2 2 3 6" xfId="19221"/>
    <cellStyle name="40% - Accent2 2 4 2 2 3 7" xfId="19222"/>
    <cellStyle name="40% - Accent2 2 4 2 2 4" xfId="19223"/>
    <cellStyle name="40% - Accent2 2 4 2 2 4 2" xfId="19224"/>
    <cellStyle name="40% - Accent2 2 4 2 2 4 2 2" xfId="19225"/>
    <cellStyle name="40% - Accent2 2 4 2 2 4 3" xfId="19226"/>
    <cellStyle name="40% - Accent2 2 4 2 2 4 3 2" xfId="19227"/>
    <cellStyle name="40% - Accent2 2 4 2 2 4 4" xfId="19228"/>
    <cellStyle name="40% - Accent2 2 4 2 2 4 5" xfId="19229"/>
    <cellStyle name="40% - Accent2 2 4 2 2 4 6" xfId="19230"/>
    <cellStyle name="40% - Accent2 2 4 2 2 4 7" xfId="19231"/>
    <cellStyle name="40% - Accent2 2 4 2 2 5" xfId="19232"/>
    <cellStyle name="40% - Accent2 2 4 2 2 5 2" xfId="19233"/>
    <cellStyle name="40% - Accent2 2 4 2 2 6" xfId="19234"/>
    <cellStyle name="40% - Accent2 2 4 2 2 6 2" xfId="19235"/>
    <cellStyle name="40% - Accent2 2 4 2 2 7" xfId="19236"/>
    <cellStyle name="40% - Accent2 2 4 2 2 8" xfId="19237"/>
    <cellStyle name="40% - Accent2 2 4 2 2 9" xfId="19238"/>
    <cellStyle name="40% - Accent2 2 4 2 3" xfId="19239"/>
    <cellStyle name="40% - Accent2 2 4 2 3 2" xfId="19240"/>
    <cellStyle name="40% - Accent2 2 4 2 3 2 2" xfId="19241"/>
    <cellStyle name="40% - Accent2 2 4 2 3 3" xfId="19242"/>
    <cellStyle name="40% - Accent2 2 4 2 3 3 2" xfId="19243"/>
    <cellStyle name="40% - Accent2 2 4 2 3 4" xfId="19244"/>
    <cellStyle name="40% - Accent2 2 4 2 3 5" xfId="19245"/>
    <cellStyle name="40% - Accent2 2 4 2 3 6" xfId="19246"/>
    <cellStyle name="40% - Accent2 2 4 2 3 7" xfId="19247"/>
    <cellStyle name="40% - Accent2 2 4 2 4" xfId="19248"/>
    <cellStyle name="40% - Accent2 2 4 2 4 2" xfId="19249"/>
    <cellStyle name="40% - Accent2 2 4 2 4 2 2" xfId="19250"/>
    <cellStyle name="40% - Accent2 2 4 2 4 3" xfId="19251"/>
    <cellStyle name="40% - Accent2 2 4 2 4 3 2" xfId="19252"/>
    <cellStyle name="40% - Accent2 2 4 2 4 4" xfId="19253"/>
    <cellStyle name="40% - Accent2 2 4 2 4 5" xfId="19254"/>
    <cellStyle name="40% - Accent2 2 4 2 4 6" xfId="19255"/>
    <cellStyle name="40% - Accent2 2 4 2 4 7" xfId="19256"/>
    <cellStyle name="40% - Accent2 2 4 2 5" xfId="19257"/>
    <cellStyle name="40% - Accent2 2 4 2 5 2" xfId="19258"/>
    <cellStyle name="40% - Accent2 2 4 2 5 2 2" xfId="19259"/>
    <cellStyle name="40% - Accent2 2 4 2 5 3" xfId="19260"/>
    <cellStyle name="40% - Accent2 2 4 2 5 3 2" xfId="19261"/>
    <cellStyle name="40% - Accent2 2 4 2 5 4" xfId="19262"/>
    <cellStyle name="40% - Accent2 2 4 2 5 5" xfId="19263"/>
    <cellStyle name="40% - Accent2 2 4 2 5 6" xfId="19264"/>
    <cellStyle name="40% - Accent2 2 4 2 5 7" xfId="19265"/>
    <cellStyle name="40% - Accent2 2 4 2 6" xfId="19266"/>
    <cellStyle name="40% - Accent2 2 4 2 6 2" xfId="19267"/>
    <cellStyle name="40% - Accent2 2 4 2 7" xfId="19268"/>
    <cellStyle name="40% - Accent2 2 4 2 7 2" xfId="19269"/>
    <cellStyle name="40% - Accent2 2 4 2 8" xfId="19270"/>
    <cellStyle name="40% - Accent2 2 4 2 9" xfId="19271"/>
    <cellStyle name="40% - Accent2 2 4 3" xfId="19272"/>
    <cellStyle name="40% - Accent2 2 4 3 10" xfId="19273"/>
    <cellStyle name="40% - Accent2 2 4 3 11" xfId="19274"/>
    <cellStyle name="40% - Accent2 2 4 3 2" xfId="19275"/>
    <cellStyle name="40% - Accent2 2 4 3 2 10" xfId="19276"/>
    <cellStyle name="40% - Accent2 2 4 3 2 2" xfId="19277"/>
    <cellStyle name="40% - Accent2 2 4 3 2 2 2" xfId="19278"/>
    <cellStyle name="40% - Accent2 2 4 3 2 2 2 2" xfId="19279"/>
    <cellStyle name="40% - Accent2 2 4 3 2 2 3" xfId="19280"/>
    <cellStyle name="40% - Accent2 2 4 3 2 2 3 2" xfId="19281"/>
    <cellStyle name="40% - Accent2 2 4 3 2 2 4" xfId="19282"/>
    <cellStyle name="40% - Accent2 2 4 3 2 2 5" xfId="19283"/>
    <cellStyle name="40% - Accent2 2 4 3 2 2 6" xfId="19284"/>
    <cellStyle name="40% - Accent2 2 4 3 2 2 7" xfId="19285"/>
    <cellStyle name="40% - Accent2 2 4 3 2 3" xfId="19286"/>
    <cellStyle name="40% - Accent2 2 4 3 2 3 2" xfId="19287"/>
    <cellStyle name="40% - Accent2 2 4 3 2 3 2 2" xfId="19288"/>
    <cellStyle name="40% - Accent2 2 4 3 2 3 3" xfId="19289"/>
    <cellStyle name="40% - Accent2 2 4 3 2 3 3 2" xfId="19290"/>
    <cellStyle name="40% - Accent2 2 4 3 2 3 4" xfId="19291"/>
    <cellStyle name="40% - Accent2 2 4 3 2 3 5" xfId="19292"/>
    <cellStyle name="40% - Accent2 2 4 3 2 3 6" xfId="19293"/>
    <cellStyle name="40% - Accent2 2 4 3 2 3 7" xfId="19294"/>
    <cellStyle name="40% - Accent2 2 4 3 2 4" xfId="19295"/>
    <cellStyle name="40% - Accent2 2 4 3 2 4 2" xfId="19296"/>
    <cellStyle name="40% - Accent2 2 4 3 2 4 2 2" xfId="19297"/>
    <cellStyle name="40% - Accent2 2 4 3 2 4 3" xfId="19298"/>
    <cellStyle name="40% - Accent2 2 4 3 2 4 3 2" xfId="19299"/>
    <cellStyle name="40% - Accent2 2 4 3 2 4 4" xfId="19300"/>
    <cellStyle name="40% - Accent2 2 4 3 2 4 5" xfId="19301"/>
    <cellStyle name="40% - Accent2 2 4 3 2 4 6" xfId="19302"/>
    <cellStyle name="40% - Accent2 2 4 3 2 4 7" xfId="19303"/>
    <cellStyle name="40% - Accent2 2 4 3 2 5" xfId="19304"/>
    <cellStyle name="40% - Accent2 2 4 3 2 5 2" xfId="19305"/>
    <cellStyle name="40% - Accent2 2 4 3 2 6" xfId="19306"/>
    <cellStyle name="40% - Accent2 2 4 3 2 6 2" xfId="19307"/>
    <cellStyle name="40% - Accent2 2 4 3 2 7" xfId="19308"/>
    <cellStyle name="40% - Accent2 2 4 3 2 8" xfId="19309"/>
    <cellStyle name="40% - Accent2 2 4 3 2 9" xfId="19310"/>
    <cellStyle name="40% - Accent2 2 4 3 3" xfId="19311"/>
    <cellStyle name="40% - Accent2 2 4 3 3 2" xfId="19312"/>
    <cellStyle name="40% - Accent2 2 4 3 3 2 2" xfId="19313"/>
    <cellStyle name="40% - Accent2 2 4 3 3 3" xfId="19314"/>
    <cellStyle name="40% - Accent2 2 4 3 3 3 2" xfId="19315"/>
    <cellStyle name="40% - Accent2 2 4 3 3 4" xfId="19316"/>
    <cellStyle name="40% - Accent2 2 4 3 3 5" xfId="19317"/>
    <cellStyle name="40% - Accent2 2 4 3 3 6" xfId="19318"/>
    <cellStyle name="40% - Accent2 2 4 3 3 7" xfId="19319"/>
    <cellStyle name="40% - Accent2 2 4 3 4" xfId="19320"/>
    <cellStyle name="40% - Accent2 2 4 3 4 2" xfId="19321"/>
    <cellStyle name="40% - Accent2 2 4 3 4 2 2" xfId="19322"/>
    <cellStyle name="40% - Accent2 2 4 3 4 3" xfId="19323"/>
    <cellStyle name="40% - Accent2 2 4 3 4 3 2" xfId="19324"/>
    <cellStyle name="40% - Accent2 2 4 3 4 4" xfId="19325"/>
    <cellStyle name="40% - Accent2 2 4 3 4 5" xfId="19326"/>
    <cellStyle name="40% - Accent2 2 4 3 4 6" xfId="19327"/>
    <cellStyle name="40% - Accent2 2 4 3 4 7" xfId="19328"/>
    <cellStyle name="40% - Accent2 2 4 3 5" xfId="19329"/>
    <cellStyle name="40% - Accent2 2 4 3 5 2" xfId="19330"/>
    <cellStyle name="40% - Accent2 2 4 3 5 2 2" xfId="19331"/>
    <cellStyle name="40% - Accent2 2 4 3 5 3" xfId="19332"/>
    <cellStyle name="40% - Accent2 2 4 3 5 3 2" xfId="19333"/>
    <cellStyle name="40% - Accent2 2 4 3 5 4" xfId="19334"/>
    <cellStyle name="40% - Accent2 2 4 3 5 5" xfId="19335"/>
    <cellStyle name="40% - Accent2 2 4 3 5 6" xfId="19336"/>
    <cellStyle name="40% - Accent2 2 4 3 5 7" xfId="19337"/>
    <cellStyle name="40% - Accent2 2 4 3 6" xfId="19338"/>
    <cellStyle name="40% - Accent2 2 4 3 6 2" xfId="19339"/>
    <cellStyle name="40% - Accent2 2 4 3 7" xfId="19340"/>
    <cellStyle name="40% - Accent2 2 4 3 7 2" xfId="19341"/>
    <cellStyle name="40% - Accent2 2 4 3 8" xfId="19342"/>
    <cellStyle name="40% - Accent2 2 4 3 9" xfId="19343"/>
    <cellStyle name="40% - Accent2 2 4 4" xfId="19344"/>
    <cellStyle name="40% - Accent2 2 4 4 10" xfId="19345"/>
    <cellStyle name="40% - Accent2 2 4 4 2" xfId="19346"/>
    <cellStyle name="40% - Accent2 2 4 4 2 2" xfId="19347"/>
    <cellStyle name="40% - Accent2 2 4 4 2 2 2" xfId="19348"/>
    <cellStyle name="40% - Accent2 2 4 4 2 3" xfId="19349"/>
    <cellStyle name="40% - Accent2 2 4 4 2 3 2" xfId="19350"/>
    <cellStyle name="40% - Accent2 2 4 4 2 4" xfId="19351"/>
    <cellStyle name="40% - Accent2 2 4 4 2 5" xfId="19352"/>
    <cellStyle name="40% - Accent2 2 4 4 2 6" xfId="19353"/>
    <cellStyle name="40% - Accent2 2 4 4 2 7" xfId="19354"/>
    <cellStyle name="40% - Accent2 2 4 4 3" xfId="19355"/>
    <cellStyle name="40% - Accent2 2 4 4 3 2" xfId="19356"/>
    <cellStyle name="40% - Accent2 2 4 4 3 2 2" xfId="19357"/>
    <cellStyle name="40% - Accent2 2 4 4 3 3" xfId="19358"/>
    <cellStyle name="40% - Accent2 2 4 4 3 3 2" xfId="19359"/>
    <cellStyle name="40% - Accent2 2 4 4 3 4" xfId="19360"/>
    <cellStyle name="40% - Accent2 2 4 4 3 5" xfId="19361"/>
    <cellStyle name="40% - Accent2 2 4 4 3 6" xfId="19362"/>
    <cellStyle name="40% - Accent2 2 4 4 3 7" xfId="19363"/>
    <cellStyle name="40% - Accent2 2 4 4 4" xfId="19364"/>
    <cellStyle name="40% - Accent2 2 4 4 4 2" xfId="19365"/>
    <cellStyle name="40% - Accent2 2 4 4 4 2 2" xfId="19366"/>
    <cellStyle name="40% - Accent2 2 4 4 4 3" xfId="19367"/>
    <cellStyle name="40% - Accent2 2 4 4 4 3 2" xfId="19368"/>
    <cellStyle name="40% - Accent2 2 4 4 4 4" xfId="19369"/>
    <cellStyle name="40% - Accent2 2 4 4 4 5" xfId="19370"/>
    <cellStyle name="40% - Accent2 2 4 4 4 6" xfId="19371"/>
    <cellStyle name="40% - Accent2 2 4 4 4 7" xfId="19372"/>
    <cellStyle name="40% - Accent2 2 4 4 5" xfId="19373"/>
    <cellStyle name="40% - Accent2 2 4 4 5 2" xfId="19374"/>
    <cellStyle name="40% - Accent2 2 4 4 6" xfId="19375"/>
    <cellStyle name="40% - Accent2 2 4 4 6 2" xfId="19376"/>
    <cellStyle name="40% - Accent2 2 4 4 7" xfId="19377"/>
    <cellStyle name="40% - Accent2 2 4 4 8" xfId="19378"/>
    <cellStyle name="40% - Accent2 2 4 4 9" xfId="19379"/>
    <cellStyle name="40% - Accent2 2 4 5" xfId="19380"/>
    <cellStyle name="40% - Accent2 2 4 5 2" xfId="19381"/>
    <cellStyle name="40% - Accent2 2 4 5 2 2" xfId="19382"/>
    <cellStyle name="40% - Accent2 2 4 5 3" xfId="19383"/>
    <cellStyle name="40% - Accent2 2 4 5 3 2" xfId="19384"/>
    <cellStyle name="40% - Accent2 2 4 5 4" xfId="19385"/>
    <cellStyle name="40% - Accent2 2 4 5 5" xfId="19386"/>
    <cellStyle name="40% - Accent2 2 4 5 6" xfId="19387"/>
    <cellStyle name="40% - Accent2 2 4 5 7" xfId="19388"/>
    <cellStyle name="40% - Accent2 2 4 6" xfId="19389"/>
    <cellStyle name="40% - Accent2 2 4 6 2" xfId="19390"/>
    <cellStyle name="40% - Accent2 2 4 6 2 2" xfId="19391"/>
    <cellStyle name="40% - Accent2 2 4 6 3" xfId="19392"/>
    <cellStyle name="40% - Accent2 2 4 6 3 2" xfId="19393"/>
    <cellStyle name="40% - Accent2 2 4 6 4" xfId="19394"/>
    <cellStyle name="40% - Accent2 2 4 6 5" xfId="19395"/>
    <cellStyle name="40% - Accent2 2 4 6 6" xfId="19396"/>
    <cellStyle name="40% - Accent2 2 4 6 7" xfId="19397"/>
    <cellStyle name="40% - Accent2 2 4 7" xfId="19398"/>
    <cellStyle name="40% - Accent2 2 4 7 2" xfId="19399"/>
    <cellStyle name="40% - Accent2 2 4 7 2 2" xfId="19400"/>
    <cellStyle name="40% - Accent2 2 4 7 3" xfId="19401"/>
    <cellStyle name="40% - Accent2 2 4 7 3 2" xfId="19402"/>
    <cellStyle name="40% - Accent2 2 4 7 4" xfId="19403"/>
    <cellStyle name="40% - Accent2 2 4 7 5" xfId="19404"/>
    <cellStyle name="40% - Accent2 2 4 7 6" xfId="19405"/>
    <cellStyle name="40% - Accent2 2 4 7 7" xfId="19406"/>
    <cellStyle name="40% - Accent2 2 4 8" xfId="19407"/>
    <cellStyle name="40% - Accent2 2 4 8 2" xfId="19408"/>
    <cellStyle name="40% - Accent2 2 4 9" xfId="19409"/>
    <cellStyle name="40% - Accent2 2 4 9 2" xfId="19410"/>
    <cellStyle name="40% - Accent2 2 5" xfId="19411"/>
    <cellStyle name="40% - Accent2 2 5 10" xfId="19412"/>
    <cellStyle name="40% - Accent2 2 5 11" xfId="19413"/>
    <cellStyle name="40% - Accent2 2 5 12" xfId="19414"/>
    <cellStyle name="40% - Accent2 2 5 13" xfId="19415"/>
    <cellStyle name="40% - Accent2 2 5 2" xfId="19416"/>
    <cellStyle name="40% - Accent2 2 5 2 10" xfId="19417"/>
    <cellStyle name="40% - Accent2 2 5 2 11" xfId="19418"/>
    <cellStyle name="40% - Accent2 2 5 2 2" xfId="19419"/>
    <cellStyle name="40% - Accent2 2 5 2 2 10" xfId="19420"/>
    <cellStyle name="40% - Accent2 2 5 2 2 2" xfId="19421"/>
    <cellStyle name="40% - Accent2 2 5 2 2 2 2" xfId="19422"/>
    <cellStyle name="40% - Accent2 2 5 2 2 2 2 2" xfId="19423"/>
    <cellStyle name="40% - Accent2 2 5 2 2 2 3" xfId="19424"/>
    <cellStyle name="40% - Accent2 2 5 2 2 2 3 2" xfId="19425"/>
    <cellStyle name="40% - Accent2 2 5 2 2 2 4" xfId="19426"/>
    <cellStyle name="40% - Accent2 2 5 2 2 2 5" xfId="19427"/>
    <cellStyle name="40% - Accent2 2 5 2 2 2 6" xfId="19428"/>
    <cellStyle name="40% - Accent2 2 5 2 2 2 7" xfId="19429"/>
    <cellStyle name="40% - Accent2 2 5 2 2 3" xfId="19430"/>
    <cellStyle name="40% - Accent2 2 5 2 2 3 2" xfId="19431"/>
    <cellStyle name="40% - Accent2 2 5 2 2 3 2 2" xfId="19432"/>
    <cellStyle name="40% - Accent2 2 5 2 2 3 3" xfId="19433"/>
    <cellStyle name="40% - Accent2 2 5 2 2 3 3 2" xfId="19434"/>
    <cellStyle name="40% - Accent2 2 5 2 2 3 4" xfId="19435"/>
    <cellStyle name="40% - Accent2 2 5 2 2 3 5" xfId="19436"/>
    <cellStyle name="40% - Accent2 2 5 2 2 3 6" xfId="19437"/>
    <cellStyle name="40% - Accent2 2 5 2 2 3 7" xfId="19438"/>
    <cellStyle name="40% - Accent2 2 5 2 2 4" xfId="19439"/>
    <cellStyle name="40% - Accent2 2 5 2 2 4 2" xfId="19440"/>
    <cellStyle name="40% - Accent2 2 5 2 2 4 2 2" xfId="19441"/>
    <cellStyle name="40% - Accent2 2 5 2 2 4 3" xfId="19442"/>
    <cellStyle name="40% - Accent2 2 5 2 2 4 3 2" xfId="19443"/>
    <cellStyle name="40% - Accent2 2 5 2 2 4 4" xfId="19444"/>
    <cellStyle name="40% - Accent2 2 5 2 2 4 5" xfId="19445"/>
    <cellStyle name="40% - Accent2 2 5 2 2 4 6" xfId="19446"/>
    <cellStyle name="40% - Accent2 2 5 2 2 4 7" xfId="19447"/>
    <cellStyle name="40% - Accent2 2 5 2 2 5" xfId="19448"/>
    <cellStyle name="40% - Accent2 2 5 2 2 5 2" xfId="19449"/>
    <cellStyle name="40% - Accent2 2 5 2 2 6" xfId="19450"/>
    <cellStyle name="40% - Accent2 2 5 2 2 6 2" xfId="19451"/>
    <cellStyle name="40% - Accent2 2 5 2 2 7" xfId="19452"/>
    <cellStyle name="40% - Accent2 2 5 2 2 8" xfId="19453"/>
    <cellStyle name="40% - Accent2 2 5 2 2 9" xfId="19454"/>
    <cellStyle name="40% - Accent2 2 5 2 3" xfId="19455"/>
    <cellStyle name="40% - Accent2 2 5 2 3 2" xfId="19456"/>
    <cellStyle name="40% - Accent2 2 5 2 3 2 2" xfId="19457"/>
    <cellStyle name="40% - Accent2 2 5 2 3 3" xfId="19458"/>
    <cellStyle name="40% - Accent2 2 5 2 3 3 2" xfId="19459"/>
    <cellStyle name="40% - Accent2 2 5 2 3 4" xfId="19460"/>
    <cellStyle name="40% - Accent2 2 5 2 3 5" xfId="19461"/>
    <cellStyle name="40% - Accent2 2 5 2 3 6" xfId="19462"/>
    <cellStyle name="40% - Accent2 2 5 2 3 7" xfId="19463"/>
    <cellStyle name="40% - Accent2 2 5 2 4" xfId="19464"/>
    <cellStyle name="40% - Accent2 2 5 2 4 2" xfId="19465"/>
    <cellStyle name="40% - Accent2 2 5 2 4 2 2" xfId="19466"/>
    <cellStyle name="40% - Accent2 2 5 2 4 3" xfId="19467"/>
    <cellStyle name="40% - Accent2 2 5 2 4 3 2" xfId="19468"/>
    <cellStyle name="40% - Accent2 2 5 2 4 4" xfId="19469"/>
    <cellStyle name="40% - Accent2 2 5 2 4 5" xfId="19470"/>
    <cellStyle name="40% - Accent2 2 5 2 4 6" xfId="19471"/>
    <cellStyle name="40% - Accent2 2 5 2 4 7" xfId="19472"/>
    <cellStyle name="40% - Accent2 2 5 2 5" xfId="19473"/>
    <cellStyle name="40% - Accent2 2 5 2 5 2" xfId="19474"/>
    <cellStyle name="40% - Accent2 2 5 2 5 2 2" xfId="19475"/>
    <cellStyle name="40% - Accent2 2 5 2 5 3" xfId="19476"/>
    <cellStyle name="40% - Accent2 2 5 2 5 3 2" xfId="19477"/>
    <cellStyle name="40% - Accent2 2 5 2 5 4" xfId="19478"/>
    <cellStyle name="40% - Accent2 2 5 2 5 5" xfId="19479"/>
    <cellStyle name="40% - Accent2 2 5 2 5 6" xfId="19480"/>
    <cellStyle name="40% - Accent2 2 5 2 5 7" xfId="19481"/>
    <cellStyle name="40% - Accent2 2 5 2 6" xfId="19482"/>
    <cellStyle name="40% - Accent2 2 5 2 6 2" xfId="19483"/>
    <cellStyle name="40% - Accent2 2 5 2 7" xfId="19484"/>
    <cellStyle name="40% - Accent2 2 5 2 7 2" xfId="19485"/>
    <cellStyle name="40% - Accent2 2 5 2 8" xfId="19486"/>
    <cellStyle name="40% - Accent2 2 5 2 9" xfId="19487"/>
    <cellStyle name="40% - Accent2 2 5 3" xfId="19488"/>
    <cellStyle name="40% - Accent2 2 5 3 10" xfId="19489"/>
    <cellStyle name="40% - Accent2 2 5 3 11" xfId="19490"/>
    <cellStyle name="40% - Accent2 2 5 3 2" xfId="19491"/>
    <cellStyle name="40% - Accent2 2 5 3 2 10" xfId="19492"/>
    <cellStyle name="40% - Accent2 2 5 3 2 2" xfId="19493"/>
    <cellStyle name="40% - Accent2 2 5 3 2 2 2" xfId="19494"/>
    <cellStyle name="40% - Accent2 2 5 3 2 2 2 2" xfId="19495"/>
    <cellStyle name="40% - Accent2 2 5 3 2 2 3" xfId="19496"/>
    <cellStyle name="40% - Accent2 2 5 3 2 2 3 2" xfId="19497"/>
    <cellStyle name="40% - Accent2 2 5 3 2 2 4" xfId="19498"/>
    <cellStyle name="40% - Accent2 2 5 3 2 2 5" xfId="19499"/>
    <cellStyle name="40% - Accent2 2 5 3 2 2 6" xfId="19500"/>
    <cellStyle name="40% - Accent2 2 5 3 2 2 7" xfId="19501"/>
    <cellStyle name="40% - Accent2 2 5 3 2 3" xfId="19502"/>
    <cellStyle name="40% - Accent2 2 5 3 2 3 2" xfId="19503"/>
    <cellStyle name="40% - Accent2 2 5 3 2 3 2 2" xfId="19504"/>
    <cellStyle name="40% - Accent2 2 5 3 2 3 3" xfId="19505"/>
    <cellStyle name="40% - Accent2 2 5 3 2 3 3 2" xfId="19506"/>
    <cellStyle name="40% - Accent2 2 5 3 2 3 4" xfId="19507"/>
    <cellStyle name="40% - Accent2 2 5 3 2 3 5" xfId="19508"/>
    <cellStyle name="40% - Accent2 2 5 3 2 3 6" xfId="19509"/>
    <cellStyle name="40% - Accent2 2 5 3 2 3 7" xfId="19510"/>
    <cellStyle name="40% - Accent2 2 5 3 2 4" xfId="19511"/>
    <cellStyle name="40% - Accent2 2 5 3 2 4 2" xfId="19512"/>
    <cellStyle name="40% - Accent2 2 5 3 2 4 2 2" xfId="19513"/>
    <cellStyle name="40% - Accent2 2 5 3 2 4 3" xfId="19514"/>
    <cellStyle name="40% - Accent2 2 5 3 2 4 3 2" xfId="19515"/>
    <cellStyle name="40% - Accent2 2 5 3 2 4 4" xfId="19516"/>
    <cellStyle name="40% - Accent2 2 5 3 2 4 5" xfId="19517"/>
    <cellStyle name="40% - Accent2 2 5 3 2 4 6" xfId="19518"/>
    <cellStyle name="40% - Accent2 2 5 3 2 4 7" xfId="19519"/>
    <cellStyle name="40% - Accent2 2 5 3 2 5" xfId="19520"/>
    <cellStyle name="40% - Accent2 2 5 3 2 5 2" xfId="19521"/>
    <cellStyle name="40% - Accent2 2 5 3 2 6" xfId="19522"/>
    <cellStyle name="40% - Accent2 2 5 3 2 6 2" xfId="19523"/>
    <cellStyle name="40% - Accent2 2 5 3 2 7" xfId="19524"/>
    <cellStyle name="40% - Accent2 2 5 3 2 8" xfId="19525"/>
    <cellStyle name="40% - Accent2 2 5 3 2 9" xfId="19526"/>
    <cellStyle name="40% - Accent2 2 5 3 3" xfId="19527"/>
    <cellStyle name="40% - Accent2 2 5 3 3 2" xfId="19528"/>
    <cellStyle name="40% - Accent2 2 5 3 3 2 2" xfId="19529"/>
    <cellStyle name="40% - Accent2 2 5 3 3 3" xfId="19530"/>
    <cellStyle name="40% - Accent2 2 5 3 3 3 2" xfId="19531"/>
    <cellStyle name="40% - Accent2 2 5 3 3 4" xfId="19532"/>
    <cellStyle name="40% - Accent2 2 5 3 3 5" xfId="19533"/>
    <cellStyle name="40% - Accent2 2 5 3 3 6" xfId="19534"/>
    <cellStyle name="40% - Accent2 2 5 3 3 7" xfId="19535"/>
    <cellStyle name="40% - Accent2 2 5 3 4" xfId="19536"/>
    <cellStyle name="40% - Accent2 2 5 3 4 2" xfId="19537"/>
    <cellStyle name="40% - Accent2 2 5 3 4 2 2" xfId="19538"/>
    <cellStyle name="40% - Accent2 2 5 3 4 3" xfId="19539"/>
    <cellStyle name="40% - Accent2 2 5 3 4 3 2" xfId="19540"/>
    <cellStyle name="40% - Accent2 2 5 3 4 4" xfId="19541"/>
    <cellStyle name="40% - Accent2 2 5 3 4 5" xfId="19542"/>
    <cellStyle name="40% - Accent2 2 5 3 4 6" xfId="19543"/>
    <cellStyle name="40% - Accent2 2 5 3 4 7" xfId="19544"/>
    <cellStyle name="40% - Accent2 2 5 3 5" xfId="19545"/>
    <cellStyle name="40% - Accent2 2 5 3 5 2" xfId="19546"/>
    <cellStyle name="40% - Accent2 2 5 3 5 2 2" xfId="19547"/>
    <cellStyle name="40% - Accent2 2 5 3 5 3" xfId="19548"/>
    <cellStyle name="40% - Accent2 2 5 3 5 3 2" xfId="19549"/>
    <cellStyle name="40% - Accent2 2 5 3 5 4" xfId="19550"/>
    <cellStyle name="40% - Accent2 2 5 3 5 5" xfId="19551"/>
    <cellStyle name="40% - Accent2 2 5 3 5 6" xfId="19552"/>
    <cellStyle name="40% - Accent2 2 5 3 5 7" xfId="19553"/>
    <cellStyle name="40% - Accent2 2 5 3 6" xfId="19554"/>
    <cellStyle name="40% - Accent2 2 5 3 6 2" xfId="19555"/>
    <cellStyle name="40% - Accent2 2 5 3 7" xfId="19556"/>
    <cellStyle name="40% - Accent2 2 5 3 7 2" xfId="19557"/>
    <cellStyle name="40% - Accent2 2 5 3 8" xfId="19558"/>
    <cellStyle name="40% - Accent2 2 5 3 9" xfId="19559"/>
    <cellStyle name="40% - Accent2 2 5 4" xfId="19560"/>
    <cellStyle name="40% - Accent2 2 5 4 10" xfId="19561"/>
    <cellStyle name="40% - Accent2 2 5 4 2" xfId="19562"/>
    <cellStyle name="40% - Accent2 2 5 4 2 2" xfId="19563"/>
    <cellStyle name="40% - Accent2 2 5 4 2 2 2" xfId="19564"/>
    <cellStyle name="40% - Accent2 2 5 4 2 3" xfId="19565"/>
    <cellStyle name="40% - Accent2 2 5 4 2 3 2" xfId="19566"/>
    <cellStyle name="40% - Accent2 2 5 4 2 4" xfId="19567"/>
    <cellStyle name="40% - Accent2 2 5 4 2 5" xfId="19568"/>
    <cellStyle name="40% - Accent2 2 5 4 2 6" xfId="19569"/>
    <cellStyle name="40% - Accent2 2 5 4 2 7" xfId="19570"/>
    <cellStyle name="40% - Accent2 2 5 4 3" xfId="19571"/>
    <cellStyle name="40% - Accent2 2 5 4 3 2" xfId="19572"/>
    <cellStyle name="40% - Accent2 2 5 4 3 2 2" xfId="19573"/>
    <cellStyle name="40% - Accent2 2 5 4 3 3" xfId="19574"/>
    <cellStyle name="40% - Accent2 2 5 4 3 3 2" xfId="19575"/>
    <cellStyle name="40% - Accent2 2 5 4 3 4" xfId="19576"/>
    <cellStyle name="40% - Accent2 2 5 4 3 5" xfId="19577"/>
    <cellStyle name="40% - Accent2 2 5 4 3 6" xfId="19578"/>
    <cellStyle name="40% - Accent2 2 5 4 3 7" xfId="19579"/>
    <cellStyle name="40% - Accent2 2 5 4 4" xfId="19580"/>
    <cellStyle name="40% - Accent2 2 5 4 4 2" xfId="19581"/>
    <cellStyle name="40% - Accent2 2 5 4 4 2 2" xfId="19582"/>
    <cellStyle name="40% - Accent2 2 5 4 4 3" xfId="19583"/>
    <cellStyle name="40% - Accent2 2 5 4 4 3 2" xfId="19584"/>
    <cellStyle name="40% - Accent2 2 5 4 4 4" xfId="19585"/>
    <cellStyle name="40% - Accent2 2 5 4 4 5" xfId="19586"/>
    <cellStyle name="40% - Accent2 2 5 4 4 6" xfId="19587"/>
    <cellStyle name="40% - Accent2 2 5 4 4 7" xfId="19588"/>
    <cellStyle name="40% - Accent2 2 5 4 5" xfId="19589"/>
    <cellStyle name="40% - Accent2 2 5 4 5 2" xfId="19590"/>
    <cellStyle name="40% - Accent2 2 5 4 6" xfId="19591"/>
    <cellStyle name="40% - Accent2 2 5 4 6 2" xfId="19592"/>
    <cellStyle name="40% - Accent2 2 5 4 7" xfId="19593"/>
    <cellStyle name="40% - Accent2 2 5 4 8" xfId="19594"/>
    <cellStyle name="40% - Accent2 2 5 4 9" xfId="19595"/>
    <cellStyle name="40% - Accent2 2 5 5" xfId="19596"/>
    <cellStyle name="40% - Accent2 2 5 5 2" xfId="19597"/>
    <cellStyle name="40% - Accent2 2 5 5 2 2" xfId="19598"/>
    <cellStyle name="40% - Accent2 2 5 5 3" xfId="19599"/>
    <cellStyle name="40% - Accent2 2 5 5 3 2" xfId="19600"/>
    <cellStyle name="40% - Accent2 2 5 5 4" xfId="19601"/>
    <cellStyle name="40% - Accent2 2 5 5 5" xfId="19602"/>
    <cellStyle name="40% - Accent2 2 5 5 6" xfId="19603"/>
    <cellStyle name="40% - Accent2 2 5 5 7" xfId="19604"/>
    <cellStyle name="40% - Accent2 2 5 6" xfId="19605"/>
    <cellStyle name="40% - Accent2 2 5 6 2" xfId="19606"/>
    <cellStyle name="40% - Accent2 2 5 6 2 2" xfId="19607"/>
    <cellStyle name="40% - Accent2 2 5 6 3" xfId="19608"/>
    <cellStyle name="40% - Accent2 2 5 6 3 2" xfId="19609"/>
    <cellStyle name="40% - Accent2 2 5 6 4" xfId="19610"/>
    <cellStyle name="40% - Accent2 2 5 6 5" xfId="19611"/>
    <cellStyle name="40% - Accent2 2 5 6 6" xfId="19612"/>
    <cellStyle name="40% - Accent2 2 5 6 7" xfId="19613"/>
    <cellStyle name="40% - Accent2 2 5 7" xfId="19614"/>
    <cellStyle name="40% - Accent2 2 5 7 2" xfId="19615"/>
    <cellStyle name="40% - Accent2 2 5 7 2 2" xfId="19616"/>
    <cellStyle name="40% - Accent2 2 5 7 3" xfId="19617"/>
    <cellStyle name="40% - Accent2 2 5 7 3 2" xfId="19618"/>
    <cellStyle name="40% - Accent2 2 5 7 4" xfId="19619"/>
    <cellStyle name="40% - Accent2 2 5 7 5" xfId="19620"/>
    <cellStyle name="40% - Accent2 2 5 7 6" xfId="19621"/>
    <cellStyle name="40% - Accent2 2 5 7 7" xfId="19622"/>
    <cellStyle name="40% - Accent2 2 5 8" xfId="19623"/>
    <cellStyle name="40% - Accent2 2 5 8 2" xfId="19624"/>
    <cellStyle name="40% - Accent2 2 5 9" xfId="19625"/>
    <cellStyle name="40% - Accent2 2 5 9 2" xfId="19626"/>
    <cellStyle name="40% - Accent2 2 6" xfId="19627"/>
    <cellStyle name="40% - Accent2 2 6 10" xfId="19628"/>
    <cellStyle name="40% - Accent2 2 6 11" xfId="19629"/>
    <cellStyle name="40% - Accent2 2 6 12" xfId="19630"/>
    <cellStyle name="40% - Accent2 2 6 13" xfId="19631"/>
    <cellStyle name="40% - Accent2 2 6 2" xfId="19632"/>
    <cellStyle name="40% - Accent2 2 6 2 10" xfId="19633"/>
    <cellStyle name="40% - Accent2 2 6 2 11" xfId="19634"/>
    <cellStyle name="40% - Accent2 2 6 2 2" xfId="19635"/>
    <cellStyle name="40% - Accent2 2 6 2 2 10" xfId="19636"/>
    <cellStyle name="40% - Accent2 2 6 2 2 2" xfId="19637"/>
    <cellStyle name="40% - Accent2 2 6 2 2 2 2" xfId="19638"/>
    <cellStyle name="40% - Accent2 2 6 2 2 2 2 2" xfId="19639"/>
    <cellStyle name="40% - Accent2 2 6 2 2 2 3" xfId="19640"/>
    <cellStyle name="40% - Accent2 2 6 2 2 2 3 2" xfId="19641"/>
    <cellStyle name="40% - Accent2 2 6 2 2 2 4" xfId="19642"/>
    <cellStyle name="40% - Accent2 2 6 2 2 2 5" xfId="19643"/>
    <cellStyle name="40% - Accent2 2 6 2 2 2 6" xfId="19644"/>
    <cellStyle name="40% - Accent2 2 6 2 2 2 7" xfId="19645"/>
    <cellStyle name="40% - Accent2 2 6 2 2 3" xfId="19646"/>
    <cellStyle name="40% - Accent2 2 6 2 2 3 2" xfId="19647"/>
    <cellStyle name="40% - Accent2 2 6 2 2 3 2 2" xfId="19648"/>
    <cellStyle name="40% - Accent2 2 6 2 2 3 3" xfId="19649"/>
    <cellStyle name="40% - Accent2 2 6 2 2 3 3 2" xfId="19650"/>
    <cellStyle name="40% - Accent2 2 6 2 2 3 4" xfId="19651"/>
    <cellStyle name="40% - Accent2 2 6 2 2 3 5" xfId="19652"/>
    <cellStyle name="40% - Accent2 2 6 2 2 3 6" xfId="19653"/>
    <cellStyle name="40% - Accent2 2 6 2 2 3 7" xfId="19654"/>
    <cellStyle name="40% - Accent2 2 6 2 2 4" xfId="19655"/>
    <cellStyle name="40% - Accent2 2 6 2 2 4 2" xfId="19656"/>
    <cellStyle name="40% - Accent2 2 6 2 2 4 2 2" xfId="19657"/>
    <cellStyle name="40% - Accent2 2 6 2 2 4 3" xfId="19658"/>
    <cellStyle name="40% - Accent2 2 6 2 2 4 3 2" xfId="19659"/>
    <cellStyle name="40% - Accent2 2 6 2 2 4 4" xfId="19660"/>
    <cellStyle name="40% - Accent2 2 6 2 2 4 5" xfId="19661"/>
    <cellStyle name="40% - Accent2 2 6 2 2 4 6" xfId="19662"/>
    <cellStyle name="40% - Accent2 2 6 2 2 4 7" xfId="19663"/>
    <cellStyle name="40% - Accent2 2 6 2 2 5" xfId="19664"/>
    <cellStyle name="40% - Accent2 2 6 2 2 5 2" xfId="19665"/>
    <cellStyle name="40% - Accent2 2 6 2 2 6" xfId="19666"/>
    <cellStyle name="40% - Accent2 2 6 2 2 6 2" xfId="19667"/>
    <cellStyle name="40% - Accent2 2 6 2 2 7" xfId="19668"/>
    <cellStyle name="40% - Accent2 2 6 2 2 8" xfId="19669"/>
    <cellStyle name="40% - Accent2 2 6 2 2 9" xfId="19670"/>
    <cellStyle name="40% - Accent2 2 6 2 3" xfId="19671"/>
    <cellStyle name="40% - Accent2 2 6 2 3 2" xfId="19672"/>
    <cellStyle name="40% - Accent2 2 6 2 3 2 2" xfId="19673"/>
    <cellStyle name="40% - Accent2 2 6 2 3 3" xfId="19674"/>
    <cellStyle name="40% - Accent2 2 6 2 3 3 2" xfId="19675"/>
    <cellStyle name="40% - Accent2 2 6 2 3 4" xfId="19676"/>
    <cellStyle name="40% - Accent2 2 6 2 3 5" xfId="19677"/>
    <cellStyle name="40% - Accent2 2 6 2 3 6" xfId="19678"/>
    <cellStyle name="40% - Accent2 2 6 2 3 7" xfId="19679"/>
    <cellStyle name="40% - Accent2 2 6 2 4" xfId="19680"/>
    <cellStyle name="40% - Accent2 2 6 2 4 2" xfId="19681"/>
    <cellStyle name="40% - Accent2 2 6 2 4 2 2" xfId="19682"/>
    <cellStyle name="40% - Accent2 2 6 2 4 3" xfId="19683"/>
    <cellStyle name="40% - Accent2 2 6 2 4 3 2" xfId="19684"/>
    <cellStyle name="40% - Accent2 2 6 2 4 4" xfId="19685"/>
    <cellStyle name="40% - Accent2 2 6 2 4 5" xfId="19686"/>
    <cellStyle name="40% - Accent2 2 6 2 4 6" xfId="19687"/>
    <cellStyle name="40% - Accent2 2 6 2 4 7" xfId="19688"/>
    <cellStyle name="40% - Accent2 2 6 2 5" xfId="19689"/>
    <cellStyle name="40% - Accent2 2 6 2 5 2" xfId="19690"/>
    <cellStyle name="40% - Accent2 2 6 2 5 2 2" xfId="19691"/>
    <cellStyle name="40% - Accent2 2 6 2 5 3" xfId="19692"/>
    <cellStyle name="40% - Accent2 2 6 2 5 3 2" xfId="19693"/>
    <cellStyle name="40% - Accent2 2 6 2 5 4" xfId="19694"/>
    <cellStyle name="40% - Accent2 2 6 2 5 5" xfId="19695"/>
    <cellStyle name="40% - Accent2 2 6 2 5 6" xfId="19696"/>
    <cellStyle name="40% - Accent2 2 6 2 5 7" xfId="19697"/>
    <cellStyle name="40% - Accent2 2 6 2 6" xfId="19698"/>
    <cellStyle name="40% - Accent2 2 6 2 6 2" xfId="19699"/>
    <cellStyle name="40% - Accent2 2 6 2 7" xfId="19700"/>
    <cellStyle name="40% - Accent2 2 6 2 7 2" xfId="19701"/>
    <cellStyle name="40% - Accent2 2 6 2 8" xfId="19702"/>
    <cellStyle name="40% - Accent2 2 6 2 9" xfId="19703"/>
    <cellStyle name="40% - Accent2 2 6 3" xfId="19704"/>
    <cellStyle name="40% - Accent2 2 6 3 10" xfId="19705"/>
    <cellStyle name="40% - Accent2 2 6 3 11" xfId="19706"/>
    <cellStyle name="40% - Accent2 2 6 3 2" xfId="19707"/>
    <cellStyle name="40% - Accent2 2 6 3 2 10" xfId="19708"/>
    <cellStyle name="40% - Accent2 2 6 3 2 2" xfId="19709"/>
    <cellStyle name="40% - Accent2 2 6 3 2 2 2" xfId="19710"/>
    <cellStyle name="40% - Accent2 2 6 3 2 2 2 2" xfId="19711"/>
    <cellStyle name="40% - Accent2 2 6 3 2 2 3" xfId="19712"/>
    <cellStyle name="40% - Accent2 2 6 3 2 2 3 2" xfId="19713"/>
    <cellStyle name="40% - Accent2 2 6 3 2 2 4" xfId="19714"/>
    <cellStyle name="40% - Accent2 2 6 3 2 2 5" xfId="19715"/>
    <cellStyle name="40% - Accent2 2 6 3 2 2 6" xfId="19716"/>
    <cellStyle name="40% - Accent2 2 6 3 2 2 7" xfId="19717"/>
    <cellStyle name="40% - Accent2 2 6 3 2 3" xfId="19718"/>
    <cellStyle name="40% - Accent2 2 6 3 2 3 2" xfId="19719"/>
    <cellStyle name="40% - Accent2 2 6 3 2 3 2 2" xfId="19720"/>
    <cellStyle name="40% - Accent2 2 6 3 2 3 3" xfId="19721"/>
    <cellStyle name="40% - Accent2 2 6 3 2 3 3 2" xfId="19722"/>
    <cellStyle name="40% - Accent2 2 6 3 2 3 4" xfId="19723"/>
    <cellStyle name="40% - Accent2 2 6 3 2 3 5" xfId="19724"/>
    <cellStyle name="40% - Accent2 2 6 3 2 3 6" xfId="19725"/>
    <cellStyle name="40% - Accent2 2 6 3 2 3 7" xfId="19726"/>
    <cellStyle name="40% - Accent2 2 6 3 2 4" xfId="19727"/>
    <cellStyle name="40% - Accent2 2 6 3 2 4 2" xfId="19728"/>
    <cellStyle name="40% - Accent2 2 6 3 2 4 2 2" xfId="19729"/>
    <cellStyle name="40% - Accent2 2 6 3 2 4 3" xfId="19730"/>
    <cellStyle name="40% - Accent2 2 6 3 2 4 3 2" xfId="19731"/>
    <cellStyle name="40% - Accent2 2 6 3 2 4 4" xfId="19732"/>
    <cellStyle name="40% - Accent2 2 6 3 2 4 5" xfId="19733"/>
    <cellStyle name="40% - Accent2 2 6 3 2 4 6" xfId="19734"/>
    <cellStyle name="40% - Accent2 2 6 3 2 4 7" xfId="19735"/>
    <cellStyle name="40% - Accent2 2 6 3 2 5" xfId="19736"/>
    <cellStyle name="40% - Accent2 2 6 3 2 5 2" xfId="19737"/>
    <cellStyle name="40% - Accent2 2 6 3 2 6" xfId="19738"/>
    <cellStyle name="40% - Accent2 2 6 3 2 6 2" xfId="19739"/>
    <cellStyle name="40% - Accent2 2 6 3 2 7" xfId="19740"/>
    <cellStyle name="40% - Accent2 2 6 3 2 8" xfId="19741"/>
    <cellStyle name="40% - Accent2 2 6 3 2 9" xfId="19742"/>
    <cellStyle name="40% - Accent2 2 6 3 3" xfId="19743"/>
    <cellStyle name="40% - Accent2 2 6 3 3 2" xfId="19744"/>
    <cellStyle name="40% - Accent2 2 6 3 3 2 2" xfId="19745"/>
    <cellStyle name="40% - Accent2 2 6 3 3 3" xfId="19746"/>
    <cellStyle name="40% - Accent2 2 6 3 3 3 2" xfId="19747"/>
    <cellStyle name="40% - Accent2 2 6 3 3 4" xfId="19748"/>
    <cellStyle name="40% - Accent2 2 6 3 3 5" xfId="19749"/>
    <cellStyle name="40% - Accent2 2 6 3 3 6" xfId="19750"/>
    <cellStyle name="40% - Accent2 2 6 3 3 7" xfId="19751"/>
    <cellStyle name="40% - Accent2 2 6 3 4" xfId="19752"/>
    <cellStyle name="40% - Accent2 2 6 3 4 2" xfId="19753"/>
    <cellStyle name="40% - Accent2 2 6 3 4 2 2" xfId="19754"/>
    <cellStyle name="40% - Accent2 2 6 3 4 3" xfId="19755"/>
    <cellStyle name="40% - Accent2 2 6 3 4 3 2" xfId="19756"/>
    <cellStyle name="40% - Accent2 2 6 3 4 4" xfId="19757"/>
    <cellStyle name="40% - Accent2 2 6 3 4 5" xfId="19758"/>
    <cellStyle name="40% - Accent2 2 6 3 4 6" xfId="19759"/>
    <cellStyle name="40% - Accent2 2 6 3 4 7" xfId="19760"/>
    <cellStyle name="40% - Accent2 2 6 3 5" xfId="19761"/>
    <cellStyle name="40% - Accent2 2 6 3 5 2" xfId="19762"/>
    <cellStyle name="40% - Accent2 2 6 3 5 2 2" xfId="19763"/>
    <cellStyle name="40% - Accent2 2 6 3 5 3" xfId="19764"/>
    <cellStyle name="40% - Accent2 2 6 3 5 3 2" xfId="19765"/>
    <cellStyle name="40% - Accent2 2 6 3 5 4" xfId="19766"/>
    <cellStyle name="40% - Accent2 2 6 3 5 5" xfId="19767"/>
    <cellStyle name="40% - Accent2 2 6 3 5 6" xfId="19768"/>
    <cellStyle name="40% - Accent2 2 6 3 5 7" xfId="19769"/>
    <cellStyle name="40% - Accent2 2 6 3 6" xfId="19770"/>
    <cellStyle name="40% - Accent2 2 6 3 6 2" xfId="19771"/>
    <cellStyle name="40% - Accent2 2 6 3 7" xfId="19772"/>
    <cellStyle name="40% - Accent2 2 6 3 7 2" xfId="19773"/>
    <cellStyle name="40% - Accent2 2 6 3 8" xfId="19774"/>
    <cellStyle name="40% - Accent2 2 6 3 9" xfId="19775"/>
    <cellStyle name="40% - Accent2 2 6 4" xfId="19776"/>
    <cellStyle name="40% - Accent2 2 6 4 10" xfId="19777"/>
    <cellStyle name="40% - Accent2 2 6 4 2" xfId="19778"/>
    <cellStyle name="40% - Accent2 2 6 4 2 2" xfId="19779"/>
    <cellStyle name="40% - Accent2 2 6 4 2 2 2" xfId="19780"/>
    <cellStyle name="40% - Accent2 2 6 4 2 3" xfId="19781"/>
    <cellStyle name="40% - Accent2 2 6 4 2 3 2" xfId="19782"/>
    <cellStyle name="40% - Accent2 2 6 4 2 4" xfId="19783"/>
    <cellStyle name="40% - Accent2 2 6 4 2 5" xfId="19784"/>
    <cellStyle name="40% - Accent2 2 6 4 2 6" xfId="19785"/>
    <cellStyle name="40% - Accent2 2 6 4 2 7" xfId="19786"/>
    <cellStyle name="40% - Accent2 2 6 4 3" xfId="19787"/>
    <cellStyle name="40% - Accent2 2 6 4 3 2" xfId="19788"/>
    <cellStyle name="40% - Accent2 2 6 4 3 2 2" xfId="19789"/>
    <cellStyle name="40% - Accent2 2 6 4 3 3" xfId="19790"/>
    <cellStyle name="40% - Accent2 2 6 4 3 3 2" xfId="19791"/>
    <cellStyle name="40% - Accent2 2 6 4 3 4" xfId="19792"/>
    <cellStyle name="40% - Accent2 2 6 4 3 5" xfId="19793"/>
    <cellStyle name="40% - Accent2 2 6 4 3 6" xfId="19794"/>
    <cellStyle name="40% - Accent2 2 6 4 3 7" xfId="19795"/>
    <cellStyle name="40% - Accent2 2 6 4 4" xfId="19796"/>
    <cellStyle name="40% - Accent2 2 6 4 4 2" xfId="19797"/>
    <cellStyle name="40% - Accent2 2 6 4 4 2 2" xfId="19798"/>
    <cellStyle name="40% - Accent2 2 6 4 4 3" xfId="19799"/>
    <cellStyle name="40% - Accent2 2 6 4 4 3 2" xfId="19800"/>
    <cellStyle name="40% - Accent2 2 6 4 4 4" xfId="19801"/>
    <cellStyle name="40% - Accent2 2 6 4 4 5" xfId="19802"/>
    <cellStyle name="40% - Accent2 2 6 4 4 6" xfId="19803"/>
    <cellStyle name="40% - Accent2 2 6 4 4 7" xfId="19804"/>
    <cellStyle name="40% - Accent2 2 6 4 5" xfId="19805"/>
    <cellStyle name="40% - Accent2 2 6 4 5 2" xfId="19806"/>
    <cellStyle name="40% - Accent2 2 6 4 6" xfId="19807"/>
    <cellStyle name="40% - Accent2 2 6 4 6 2" xfId="19808"/>
    <cellStyle name="40% - Accent2 2 6 4 7" xfId="19809"/>
    <cellStyle name="40% - Accent2 2 6 4 8" xfId="19810"/>
    <cellStyle name="40% - Accent2 2 6 4 9" xfId="19811"/>
    <cellStyle name="40% - Accent2 2 6 5" xfId="19812"/>
    <cellStyle name="40% - Accent2 2 6 5 2" xfId="19813"/>
    <cellStyle name="40% - Accent2 2 6 5 2 2" xfId="19814"/>
    <cellStyle name="40% - Accent2 2 6 5 3" xfId="19815"/>
    <cellStyle name="40% - Accent2 2 6 5 3 2" xfId="19816"/>
    <cellStyle name="40% - Accent2 2 6 5 4" xfId="19817"/>
    <cellStyle name="40% - Accent2 2 6 5 5" xfId="19818"/>
    <cellStyle name="40% - Accent2 2 6 5 6" xfId="19819"/>
    <cellStyle name="40% - Accent2 2 6 5 7" xfId="19820"/>
    <cellStyle name="40% - Accent2 2 6 6" xfId="19821"/>
    <cellStyle name="40% - Accent2 2 6 6 2" xfId="19822"/>
    <cellStyle name="40% - Accent2 2 6 6 2 2" xfId="19823"/>
    <cellStyle name="40% - Accent2 2 6 6 3" xfId="19824"/>
    <cellStyle name="40% - Accent2 2 6 6 3 2" xfId="19825"/>
    <cellStyle name="40% - Accent2 2 6 6 4" xfId="19826"/>
    <cellStyle name="40% - Accent2 2 6 6 5" xfId="19827"/>
    <cellStyle name="40% - Accent2 2 6 6 6" xfId="19828"/>
    <cellStyle name="40% - Accent2 2 6 6 7" xfId="19829"/>
    <cellStyle name="40% - Accent2 2 6 7" xfId="19830"/>
    <cellStyle name="40% - Accent2 2 6 7 2" xfId="19831"/>
    <cellStyle name="40% - Accent2 2 6 7 2 2" xfId="19832"/>
    <cellStyle name="40% - Accent2 2 6 7 3" xfId="19833"/>
    <cellStyle name="40% - Accent2 2 6 7 3 2" xfId="19834"/>
    <cellStyle name="40% - Accent2 2 6 7 4" xfId="19835"/>
    <cellStyle name="40% - Accent2 2 6 7 5" xfId="19836"/>
    <cellStyle name="40% - Accent2 2 6 7 6" xfId="19837"/>
    <cellStyle name="40% - Accent2 2 6 7 7" xfId="19838"/>
    <cellStyle name="40% - Accent2 2 6 8" xfId="19839"/>
    <cellStyle name="40% - Accent2 2 6 8 2" xfId="19840"/>
    <cellStyle name="40% - Accent2 2 6 9" xfId="19841"/>
    <cellStyle name="40% - Accent2 2 6 9 2" xfId="19842"/>
    <cellStyle name="40% - Accent2 2 7" xfId="19843"/>
    <cellStyle name="40% - Accent2 2 7 10" xfId="19844"/>
    <cellStyle name="40% - Accent2 2 7 11" xfId="19845"/>
    <cellStyle name="40% - Accent2 2 7 2" xfId="19846"/>
    <cellStyle name="40% - Accent2 2 7 2 10" xfId="19847"/>
    <cellStyle name="40% - Accent2 2 7 2 2" xfId="19848"/>
    <cellStyle name="40% - Accent2 2 7 2 2 2" xfId="19849"/>
    <cellStyle name="40% - Accent2 2 7 2 2 2 2" xfId="19850"/>
    <cellStyle name="40% - Accent2 2 7 2 2 3" xfId="19851"/>
    <cellStyle name="40% - Accent2 2 7 2 2 3 2" xfId="19852"/>
    <cellStyle name="40% - Accent2 2 7 2 2 4" xfId="19853"/>
    <cellStyle name="40% - Accent2 2 7 2 2 5" xfId="19854"/>
    <cellStyle name="40% - Accent2 2 7 2 2 6" xfId="19855"/>
    <cellStyle name="40% - Accent2 2 7 2 2 7" xfId="19856"/>
    <cellStyle name="40% - Accent2 2 7 2 3" xfId="19857"/>
    <cellStyle name="40% - Accent2 2 7 2 3 2" xfId="19858"/>
    <cellStyle name="40% - Accent2 2 7 2 3 2 2" xfId="19859"/>
    <cellStyle name="40% - Accent2 2 7 2 3 3" xfId="19860"/>
    <cellStyle name="40% - Accent2 2 7 2 3 3 2" xfId="19861"/>
    <cellStyle name="40% - Accent2 2 7 2 3 4" xfId="19862"/>
    <cellStyle name="40% - Accent2 2 7 2 3 5" xfId="19863"/>
    <cellStyle name="40% - Accent2 2 7 2 3 6" xfId="19864"/>
    <cellStyle name="40% - Accent2 2 7 2 3 7" xfId="19865"/>
    <cellStyle name="40% - Accent2 2 7 2 4" xfId="19866"/>
    <cellStyle name="40% - Accent2 2 7 2 4 2" xfId="19867"/>
    <cellStyle name="40% - Accent2 2 7 2 4 2 2" xfId="19868"/>
    <cellStyle name="40% - Accent2 2 7 2 4 3" xfId="19869"/>
    <cellStyle name="40% - Accent2 2 7 2 4 3 2" xfId="19870"/>
    <cellStyle name="40% - Accent2 2 7 2 4 4" xfId="19871"/>
    <cellStyle name="40% - Accent2 2 7 2 4 5" xfId="19872"/>
    <cellStyle name="40% - Accent2 2 7 2 4 6" xfId="19873"/>
    <cellStyle name="40% - Accent2 2 7 2 4 7" xfId="19874"/>
    <cellStyle name="40% - Accent2 2 7 2 5" xfId="19875"/>
    <cellStyle name="40% - Accent2 2 7 2 5 2" xfId="19876"/>
    <cellStyle name="40% - Accent2 2 7 2 6" xfId="19877"/>
    <cellStyle name="40% - Accent2 2 7 2 6 2" xfId="19878"/>
    <cellStyle name="40% - Accent2 2 7 2 7" xfId="19879"/>
    <cellStyle name="40% - Accent2 2 7 2 8" xfId="19880"/>
    <cellStyle name="40% - Accent2 2 7 2 9" xfId="19881"/>
    <cellStyle name="40% - Accent2 2 7 3" xfId="19882"/>
    <cellStyle name="40% - Accent2 2 7 3 2" xfId="19883"/>
    <cellStyle name="40% - Accent2 2 7 3 2 2" xfId="19884"/>
    <cellStyle name="40% - Accent2 2 7 3 3" xfId="19885"/>
    <cellStyle name="40% - Accent2 2 7 3 3 2" xfId="19886"/>
    <cellStyle name="40% - Accent2 2 7 3 4" xfId="19887"/>
    <cellStyle name="40% - Accent2 2 7 3 5" xfId="19888"/>
    <cellStyle name="40% - Accent2 2 7 3 6" xfId="19889"/>
    <cellStyle name="40% - Accent2 2 7 3 7" xfId="19890"/>
    <cellStyle name="40% - Accent2 2 7 4" xfId="19891"/>
    <cellStyle name="40% - Accent2 2 7 4 2" xfId="19892"/>
    <cellStyle name="40% - Accent2 2 7 4 2 2" xfId="19893"/>
    <cellStyle name="40% - Accent2 2 7 4 3" xfId="19894"/>
    <cellStyle name="40% - Accent2 2 7 4 3 2" xfId="19895"/>
    <cellStyle name="40% - Accent2 2 7 4 4" xfId="19896"/>
    <cellStyle name="40% - Accent2 2 7 4 5" xfId="19897"/>
    <cellStyle name="40% - Accent2 2 7 4 6" xfId="19898"/>
    <cellStyle name="40% - Accent2 2 7 4 7" xfId="19899"/>
    <cellStyle name="40% - Accent2 2 7 5" xfId="19900"/>
    <cellStyle name="40% - Accent2 2 7 5 2" xfId="19901"/>
    <cellStyle name="40% - Accent2 2 7 5 2 2" xfId="19902"/>
    <cellStyle name="40% - Accent2 2 7 5 3" xfId="19903"/>
    <cellStyle name="40% - Accent2 2 7 5 3 2" xfId="19904"/>
    <cellStyle name="40% - Accent2 2 7 5 4" xfId="19905"/>
    <cellStyle name="40% - Accent2 2 7 5 5" xfId="19906"/>
    <cellStyle name="40% - Accent2 2 7 5 6" xfId="19907"/>
    <cellStyle name="40% - Accent2 2 7 5 7" xfId="19908"/>
    <cellStyle name="40% - Accent2 2 7 6" xfId="19909"/>
    <cellStyle name="40% - Accent2 2 7 6 2" xfId="19910"/>
    <cellStyle name="40% - Accent2 2 7 7" xfId="19911"/>
    <cellStyle name="40% - Accent2 2 7 7 2" xfId="19912"/>
    <cellStyle name="40% - Accent2 2 7 8" xfId="19913"/>
    <cellStyle name="40% - Accent2 2 7 9" xfId="19914"/>
    <cellStyle name="40% - Accent2 2 8" xfId="19915"/>
    <cellStyle name="40% - Accent2 2 8 10" xfId="19916"/>
    <cellStyle name="40% - Accent2 2 8 11" xfId="19917"/>
    <cellStyle name="40% - Accent2 2 8 2" xfId="19918"/>
    <cellStyle name="40% - Accent2 2 8 2 10" xfId="19919"/>
    <cellStyle name="40% - Accent2 2 8 2 2" xfId="19920"/>
    <cellStyle name="40% - Accent2 2 8 2 2 2" xfId="19921"/>
    <cellStyle name="40% - Accent2 2 8 2 2 2 2" xfId="19922"/>
    <cellStyle name="40% - Accent2 2 8 2 2 3" xfId="19923"/>
    <cellStyle name="40% - Accent2 2 8 2 2 3 2" xfId="19924"/>
    <cellStyle name="40% - Accent2 2 8 2 2 4" xfId="19925"/>
    <cellStyle name="40% - Accent2 2 8 2 2 5" xfId="19926"/>
    <cellStyle name="40% - Accent2 2 8 2 2 6" xfId="19927"/>
    <cellStyle name="40% - Accent2 2 8 2 2 7" xfId="19928"/>
    <cellStyle name="40% - Accent2 2 8 2 3" xfId="19929"/>
    <cellStyle name="40% - Accent2 2 8 2 3 2" xfId="19930"/>
    <cellStyle name="40% - Accent2 2 8 2 3 2 2" xfId="19931"/>
    <cellStyle name="40% - Accent2 2 8 2 3 3" xfId="19932"/>
    <cellStyle name="40% - Accent2 2 8 2 3 3 2" xfId="19933"/>
    <cellStyle name="40% - Accent2 2 8 2 3 4" xfId="19934"/>
    <cellStyle name="40% - Accent2 2 8 2 3 5" xfId="19935"/>
    <cellStyle name="40% - Accent2 2 8 2 3 6" xfId="19936"/>
    <cellStyle name="40% - Accent2 2 8 2 3 7" xfId="19937"/>
    <cellStyle name="40% - Accent2 2 8 2 4" xfId="19938"/>
    <cellStyle name="40% - Accent2 2 8 2 4 2" xfId="19939"/>
    <cellStyle name="40% - Accent2 2 8 2 4 2 2" xfId="19940"/>
    <cellStyle name="40% - Accent2 2 8 2 4 3" xfId="19941"/>
    <cellStyle name="40% - Accent2 2 8 2 4 3 2" xfId="19942"/>
    <cellStyle name="40% - Accent2 2 8 2 4 4" xfId="19943"/>
    <cellStyle name="40% - Accent2 2 8 2 4 5" xfId="19944"/>
    <cellStyle name="40% - Accent2 2 8 2 4 6" xfId="19945"/>
    <cellStyle name="40% - Accent2 2 8 2 4 7" xfId="19946"/>
    <cellStyle name="40% - Accent2 2 8 2 5" xfId="19947"/>
    <cellStyle name="40% - Accent2 2 8 2 5 2" xfId="19948"/>
    <cellStyle name="40% - Accent2 2 8 2 6" xfId="19949"/>
    <cellStyle name="40% - Accent2 2 8 2 6 2" xfId="19950"/>
    <cellStyle name="40% - Accent2 2 8 2 7" xfId="19951"/>
    <cellStyle name="40% - Accent2 2 8 2 8" xfId="19952"/>
    <cellStyle name="40% - Accent2 2 8 2 9" xfId="19953"/>
    <cellStyle name="40% - Accent2 2 8 3" xfId="19954"/>
    <cellStyle name="40% - Accent2 2 8 3 2" xfId="19955"/>
    <cellStyle name="40% - Accent2 2 8 3 2 2" xfId="19956"/>
    <cellStyle name="40% - Accent2 2 8 3 3" xfId="19957"/>
    <cellStyle name="40% - Accent2 2 8 3 3 2" xfId="19958"/>
    <cellStyle name="40% - Accent2 2 8 3 4" xfId="19959"/>
    <cellStyle name="40% - Accent2 2 8 3 5" xfId="19960"/>
    <cellStyle name="40% - Accent2 2 8 3 6" xfId="19961"/>
    <cellStyle name="40% - Accent2 2 8 3 7" xfId="19962"/>
    <cellStyle name="40% - Accent2 2 8 4" xfId="19963"/>
    <cellStyle name="40% - Accent2 2 8 4 2" xfId="19964"/>
    <cellStyle name="40% - Accent2 2 8 4 2 2" xfId="19965"/>
    <cellStyle name="40% - Accent2 2 8 4 3" xfId="19966"/>
    <cellStyle name="40% - Accent2 2 8 4 3 2" xfId="19967"/>
    <cellStyle name="40% - Accent2 2 8 4 4" xfId="19968"/>
    <cellStyle name="40% - Accent2 2 8 4 5" xfId="19969"/>
    <cellStyle name="40% - Accent2 2 8 4 6" xfId="19970"/>
    <cellStyle name="40% - Accent2 2 8 4 7" xfId="19971"/>
    <cellStyle name="40% - Accent2 2 8 5" xfId="19972"/>
    <cellStyle name="40% - Accent2 2 8 5 2" xfId="19973"/>
    <cellStyle name="40% - Accent2 2 8 5 2 2" xfId="19974"/>
    <cellStyle name="40% - Accent2 2 8 5 3" xfId="19975"/>
    <cellStyle name="40% - Accent2 2 8 5 3 2" xfId="19976"/>
    <cellStyle name="40% - Accent2 2 8 5 4" xfId="19977"/>
    <cellStyle name="40% - Accent2 2 8 5 5" xfId="19978"/>
    <cellStyle name="40% - Accent2 2 8 5 6" xfId="19979"/>
    <cellStyle name="40% - Accent2 2 8 5 7" xfId="19980"/>
    <cellStyle name="40% - Accent2 2 8 6" xfId="19981"/>
    <cellStyle name="40% - Accent2 2 8 6 2" xfId="19982"/>
    <cellStyle name="40% - Accent2 2 8 7" xfId="19983"/>
    <cellStyle name="40% - Accent2 2 8 7 2" xfId="19984"/>
    <cellStyle name="40% - Accent2 2 8 8" xfId="19985"/>
    <cellStyle name="40% - Accent2 2 8 9" xfId="19986"/>
    <cellStyle name="40% - Accent2 2 9" xfId="19987"/>
    <cellStyle name="40% - Accent2 2 9 10" xfId="19988"/>
    <cellStyle name="40% - Accent2 2 9 2" xfId="19989"/>
    <cellStyle name="40% - Accent2 2 9 2 2" xfId="19990"/>
    <cellStyle name="40% - Accent2 2 9 2 2 2" xfId="19991"/>
    <cellStyle name="40% - Accent2 2 9 2 3" xfId="19992"/>
    <cellStyle name="40% - Accent2 2 9 2 3 2" xfId="19993"/>
    <cellStyle name="40% - Accent2 2 9 2 4" xfId="19994"/>
    <cellStyle name="40% - Accent2 2 9 2 5" xfId="19995"/>
    <cellStyle name="40% - Accent2 2 9 2 6" xfId="19996"/>
    <cellStyle name="40% - Accent2 2 9 2 7" xfId="19997"/>
    <cellStyle name="40% - Accent2 2 9 3" xfId="19998"/>
    <cellStyle name="40% - Accent2 2 9 3 2" xfId="19999"/>
    <cellStyle name="40% - Accent2 2 9 3 2 2" xfId="20000"/>
    <cellStyle name="40% - Accent2 2 9 3 3" xfId="20001"/>
    <cellStyle name="40% - Accent2 2 9 3 3 2" xfId="20002"/>
    <cellStyle name="40% - Accent2 2 9 3 4" xfId="20003"/>
    <cellStyle name="40% - Accent2 2 9 3 5" xfId="20004"/>
    <cellStyle name="40% - Accent2 2 9 3 6" xfId="20005"/>
    <cellStyle name="40% - Accent2 2 9 3 7" xfId="20006"/>
    <cellStyle name="40% - Accent2 2 9 4" xfId="20007"/>
    <cellStyle name="40% - Accent2 2 9 4 2" xfId="20008"/>
    <cellStyle name="40% - Accent2 2 9 4 2 2" xfId="20009"/>
    <cellStyle name="40% - Accent2 2 9 4 3" xfId="20010"/>
    <cellStyle name="40% - Accent2 2 9 4 3 2" xfId="20011"/>
    <cellStyle name="40% - Accent2 2 9 4 4" xfId="20012"/>
    <cellStyle name="40% - Accent2 2 9 4 5" xfId="20013"/>
    <cellStyle name="40% - Accent2 2 9 4 6" xfId="20014"/>
    <cellStyle name="40% - Accent2 2 9 4 7" xfId="20015"/>
    <cellStyle name="40% - Accent2 2 9 5" xfId="20016"/>
    <cellStyle name="40% - Accent2 2 9 5 2" xfId="20017"/>
    <cellStyle name="40% - Accent2 2 9 6" xfId="20018"/>
    <cellStyle name="40% - Accent2 2 9 6 2" xfId="20019"/>
    <cellStyle name="40% - Accent2 2 9 7" xfId="20020"/>
    <cellStyle name="40% - Accent2 2 9 8" xfId="20021"/>
    <cellStyle name="40% - Accent2 2 9 9" xfId="20022"/>
    <cellStyle name="40% - Accent2 3" xfId="290"/>
    <cellStyle name="40% - Accent2 3 10" xfId="20023"/>
    <cellStyle name="40% - Accent2 3 10 2" xfId="20024"/>
    <cellStyle name="40% - Accent2 3 10 2 2" xfId="20025"/>
    <cellStyle name="40% - Accent2 3 10 3" xfId="20026"/>
    <cellStyle name="40% - Accent2 3 10 3 2" xfId="20027"/>
    <cellStyle name="40% - Accent2 3 10 4" xfId="20028"/>
    <cellStyle name="40% - Accent2 3 10 5" xfId="20029"/>
    <cellStyle name="40% - Accent2 3 10 6" xfId="20030"/>
    <cellStyle name="40% - Accent2 3 10 7" xfId="20031"/>
    <cellStyle name="40% - Accent2 3 11" xfId="20032"/>
    <cellStyle name="40% - Accent2 3 11 2" xfId="20033"/>
    <cellStyle name="40% - Accent2 3 11 2 2" xfId="20034"/>
    <cellStyle name="40% - Accent2 3 11 3" xfId="20035"/>
    <cellStyle name="40% - Accent2 3 11 3 2" xfId="20036"/>
    <cellStyle name="40% - Accent2 3 11 4" xfId="20037"/>
    <cellStyle name="40% - Accent2 3 11 5" xfId="20038"/>
    <cellStyle name="40% - Accent2 3 11 6" xfId="20039"/>
    <cellStyle name="40% - Accent2 3 11 7" xfId="20040"/>
    <cellStyle name="40% - Accent2 3 12" xfId="20041"/>
    <cellStyle name="40% - Accent2 3 12 2" xfId="20042"/>
    <cellStyle name="40% - Accent2 3 12 2 2" xfId="20043"/>
    <cellStyle name="40% - Accent2 3 12 3" xfId="20044"/>
    <cellStyle name="40% - Accent2 3 12 3 2" xfId="20045"/>
    <cellStyle name="40% - Accent2 3 12 4" xfId="20046"/>
    <cellStyle name="40% - Accent2 3 12 5" xfId="20047"/>
    <cellStyle name="40% - Accent2 3 12 6" xfId="20048"/>
    <cellStyle name="40% - Accent2 3 12 7" xfId="20049"/>
    <cellStyle name="40% - Accent2 3 13" xfId="20050"/>
    <cellStyle name="40% - Accent2 3 13 2" xfId="20051"/>
    <cellStyle name="40% - Accent2 3 14" xfId="20052"/>
    <cellStyle name="40% - Accent2 3 14 2" xfId="20053"/>
    <cellStyle name="40% - Accent2 3 15" xfId="20054"/>
    <cellStyle name="40% - Accent2 3 16" xfId="20055"/>
    <cellStyle name="40% - Accent2 3 17" xfId="20056"/>
    <cellStyle name="40% - Accent2 3 18" xfId="20057"/>
    <cellStyle name="40% - Accent2 3 2" xfId="20058"/>
    <cellStyle name="40% - Accent2 3 2 10" xfId="20059"/>
    <cellStyle name="40% - Accent2 3 2 11" xfId="20060"/>
    <cellStyle name="40% - Accent2 3 2 12" xfId="20061"/>
    <cellStyle name="40% - Accent2 3 2 13" xfId="20062"/>
    <cellStyle name="40% - Accent2 3 2 2" xfId="20063"/>
    <cellStyle name="40% - Accent2 3 2 2 10" xfId="20064"/>
    <cellStyle name="40% - Accent2 3 2 2 11" xfId="20065"/>
    <cellStyle name="40% - Accent2 3 2 2 2" xfId="20066"/>
    <cellStyle name="40% - Accent2 3 2 2 2 10" xfId="20067"/>
    <cellStyle name="40% - Accent2 3 2 2 2 2" xfId="20068"/>
    <cellStyle name="40% - Accent2 3 2 2 2 2 2" xfId="20069"/>
    <cellStyle name="40% - Accent2 3 2 2 2 2 2 2" xfId="20070"/>
    <cellStyle name="40% - Accent2 3 2 2 2 2 3" xfId="20071"/>
    <cellStyle name="40% - Accent2 3 2 2 2 2 3 2" xfId="20072"/>
    <cellStyle name="40% - Accent2 3 2 2 2 2 4" xfId="20073"/>
    <cellStyle name="40% - Accent2 3 2 2 2 2 5" xfId="20074"/>
    <cellStyle name="40% - Accent2 3 2 2 2 2 6" xfId="20075"/>
    <cellStyle name="40% - Accent2 3 2 2 2 2 7" xfId="20076"/>
    <cellStyle name="40% - Accent2 3 2 2 2 3" xfId="20077"/>
    <cellStyle name="40% - Accent2 3 2 2 2 3 2" xfId="20078"/>
    <cellStyle name="40% - Accent2 3 2 2 2 3 2 2" xfId="20079"/>
    <cellStyle name="40% - Accent2 3 2 2 2 3 3" xfId="20080"/>
    <cellStyle name="40% - Accent2 3 2 2 2 3 3 2" xfId="20081"/>
    <cellStyle name="40% - Accent2 3 2 2 2 3 4" xfId="20082"/>
    <cellStyle name="40% - Accent2 3 2 2 2 3 5" xfId="20083"/>
    <cellStyle name="40% - Accent2 3 2 2 2 3 6" xfId="20084"/>
    <cellStyle name="40% - Accent2 3 2 2 2 3 7" xfId="20085"/>
    <cellStyle name="40% - Accent2 3 2 2 2 4" xfId="20086"/>
    <cellStyle name="40% - Accent2 3 2 2 2 4 2" xfId="20087"/>
    <cellStyle name="40% - Accent2 3 2 2 2 4 2 2" xfId="20088"/>
    <cellStyle name="40% - Accent2 3 2 2 2 4 3" xfId="20089"/>
    <cellStyle name="40% - Accent2 3 2 2 2 4 3 2" xfId="20090"/>
    <cellStyle name="40% - Accent2 3 2 2 2 4 4" xfId="20091"/>
    <cellStyle name="40% - Accent2 3 2 2 2 4 5" xfId="20092"/>
    <cellStyle name="40% - Accent2 3 2 2 2 4 6" xfId="20093"/>
    <cellStyle name="40% - Accent2 3 2 2 2 4 7" xfId="20094"/>
    <cellStyle name="40% - Accent2 3 2 2 2 5" xfId="20095"/>
    <cellStyle name="40% - Accent2 3 2 2 2 5 2" xfId="20096"/>
    <cellStyle name="40% - Accent2 3 2 2 2 6" xfId="20097"/>
    <cellStyle name="40% - Accent2 3 2 2 2 6 2" xfId="20098"/>
    <cellStyle name="40% - Accent2 3 2 2 2 7" xfId="20099"/>
    <cellStyle name="40% - Accent2 3 2 2 2 8" xfId="20100"/>
    <cellStyle name="40% - Accent2 3 2 2 2 9" xfId="20101"/>
    <cellStyle name="40% - Accent2 3 2 2 3" xfId="20102"/>
    <cellStyle name="40% - Accent2 3 2 2 3 2" xfId="20103"/>
    <cellStyle name="40% - Accent2 3 2 2 3 2 2" xfId="20104"/>
    <cellStyle name="40% - Accent2 3 2 2 3 3" xfId="20105"/>
    <cellStyle name="40% - Accent2 3 2 2 3 3 2" xfId="20106"/>
    <cellStyle name="40% - Accent2 3 2 2 3 4" xfId="20107"/>
    <cellStyle name="40% - Accent2 3 2 2 3 5" xfId="20108"/>
    <cellStyle name="40% - Accent2 3 2 2 3 6" xfId="20109"/>
    <cellStyle name="40% - Accent2 3 2 2 3 7" xfId="20110"/>
    <cellStyle name="40% - Accent2 3 2 2 4" xfId="20111"/>
    <cellStyle name="40% - Accent2 3 2 2 4 2" xfId="20112"/>
    <cellStyle name="40% - Accent2 3 2 2 4 2 2" xfId="20113"/>
    <cellStyle name="40% - Accent2 3 2 2 4 3" xfId="20114"/>
    <cellStyle name="40% - Accent2 3 2 2 4 3 2" xfId="20115"/>
    <cellStyle name="40% - Accent2 3 2 2 4 4" xfId="20116"/>
    <cellStyle name="40% - Accent2 3 2 2 4 5" xfId="20117"/>
    <cellStyle name="40% - Accent2 3 2 2 4 6" xfId="20118"/>
    <cellStyle name="40% - Accent2 3 2 2 4 7" xfId="20119"/>
    <cellStyle name="40% - Accent2 3 2 2 5" xfId="20120"/>
    <cellStyle name="40% - Accent2 3 2 2 5 2" xfId="20121"/>
    <cellStyle name="40% - Accent2 3 2 2 5 2 2" xfId="20122"/>
    <cellStyle name="40% - Accent2 3 2 2 5 3" xfId="20123"/>
    <cellStyle name="40% - Accent2 3 2 2 5 3 2" xfId="20124"/>
    <cellStyle name="40% - Accent2 3 2 2 5 4" xfId="20125"/>
    <cellStyle name="40% - Accent2 3 2 2 5 5" xfId="20126"/>
    <cellStyle name="40% - Accent2 3 2 2 5 6" xfId="20127"/>
    <cellStyle name="40% - Accent2 3 2 2 5 7" xfId="20128"/>
    <cellStyle name="40% - Accent2 3 2 2 6" xfId="20129"/>
    <cellStyle name="40% - Accent2 3 2 2 6 2" xfId="20130"/>
    <cellStyle name="40% - Accent2 3 2 2 7" xfId="20131"/>
    <cellStyle name="40% - Accent2 3 2 2 7 2" xfId="20132"/>
    <cellStyle name="40% - Accent2 3 2 2 8" xfId="20133"/>
    <cellStyle name="40% - Accent2 3 2 2 9" xfId="20134"/>
    <cellStyle name="40% - Accent2 3 2 3" xfId="20135"/>
    <cellStyle name="40% - Accent2 3 2 3 10" xfId="20136"/>
    <cellStyle name="40% - Accent2 3 2 3 11" xfId="20137"/>
    <cellStyle name="40% - Accent2 3 2 3 2" xfId="20138"/>
    <cellStyle name="40% - Accent2 3 2 3 2 10" xfId="20139"/>
    <cellStyle name="40% - Accent2 3 2 3 2 2" xfId="20140"/>
    <cellStyle name="40% - Accent2 3 2 3 2 2 2" xfId="20141"/>
    <cellStyle name="40% - Accent2 3 2 3 2 2 2 2" xfId="20142"/>
    <cellStyle name="40% - Accent2 3 2 3 2 2 3" xfId="20143"/>
    <cellStyle name="40% - Accent2 3 2 3 2 2 3 2" xfId="20144"/>
    <cellStyle name="40% - Accent2 3 2 3 2 2 4" xfId="20145"/>
    <cellStyle name="40% - Accent2 3 2 3 2 2 5" xfId="20146"/>
    <cellStyle name="40% - Accent2 3 2 3 2 2 6" xfId="20147"/>
    <cellStyle name="40% - Accent2 3 2 3 2 2 7" xfId="20148"/>
    <cellStyle name="40% - Accent2 3 2 3 2 3" xfId="20149"/>
    <cellStyle name="40% - Accent2 3 2 3 2 3 2" xfId="20150"/>
    <cellStyle name="40% - Accent2 3 2 3 2 3 2 2" xfId="20151"/>
    <cellStyle name="40% - Accent2 3 2 3 2 3 3" xfId="20152"/>
    <cellStyle name="40% - Accent2 3 2 3 2 3 3 2" xfId="20153"/>
    <cellStyle name="40% - Accent2 3 2 3 2 3 4" xfId="20154"/>
    <cellStyle name="40% - Accent2 3 2 3 2 3 5" xfId="20155"/>
    <cellStyle name="40% - Accent2 3 2 3 2 3 6" xfId="20156"/>
    <cellStyle name="40% - Accent2 3 2 3 2 3 7" xfId="20157"/>
    <cellStyle name="40% - Accent2 3 2 3 2 4" xfId="20158"/>
    <cellStyle name="40% - Accent2 3 2 3 2 4 2" xfId="20159"/>
    <cellStyle name="40% - Accent2 3 2 3 2 4 2 2" xfId="20160"/>
    <cellStyle name="40% - Accent2 3 2 3 2 4 3" xfId="20161"/>
    <cellStyle name="40% - Accent2 3 2 3 2 4 3 2" xfId="20162"/>
    <cellStyle name="40% - Accent2 3 2 3 2 4 4" xfId="20163"/>
    <cellStyle name="40% - Accent2 3 2 3 2 4 5" xfId="20164"/>
    <cellStyle name="40% - Accent2 3 2 3 2 4 6" xfId="20165"/>
    <cellStyle name="40% - Accent2 3 2 3 2 4 7" xfId="20166"/>
    <cellStyle name="40% - Accent2 3 2 3 2 5" xfId="20167"/>
    <cellStyle name="40% - Accent2 3 2 3 2 5 2" xfId="20168"/>
    <cellStyle name="40% - Accent2 3 2 3 2 6" xfId="20169"/>
    <cellStyle name="40% - Accent2 3 2 3 2 6 2" xfId="20170"/>
    <cellStyle name="40% - Accent2 3 2 3 2 7" xfId="20171"/>
    <cellStyle name="40% - Accent2 3 2 3 2 8" xfId="20172"/>
    <cellStyle name="40% - Accent2 3 2 3 2 9" xfId="20173"/>
    <cellStyle name="40% - Accent2 3 2 3 3" xfId="20174"/>
    <cellStyle name="40% - Accent2 3 2 3 3 2" xfId="20175"/>
    <cellStyle name="40% - Accent2 3 2 3 3 2 2" xfId="20176"/>
    <cellStyle name="40% - Accent2 3 2 3 3 3" xfId="20177"/>
    <cellStyle name="40% - Accent2 3 2 3 3 3 2" xfId="20178"/>
    <cellStyle name="40% - Accent2 3 2 3 3 4" xfId="20179"/>
    <cellStyle name="40% - Accent2 3 2 3 3 5" xfId="20180"/>
    <cellStyle name="40% - Accent2 3 2 3 3 6" xfId="20181"/>
    <cellStyle name="40% - Accent2 3 2 3 3 7" xfId="20182"/>
    <cellStyle name="40% - Accent2 3 2 3 4" xfId="20183"/>
    <cellStyle name="40% - Accent2 3 2 3 4 2" xfId="20184"/>
    <cellStyle name="40% - Accent2 3 2 3 4 2 2" xfId="20185"/>
    <cellStyle name="40% - Accent2 3 2 3 4 3" xfId="20186"/>
    <cellStyle name="40% - Accent2 3 2 3 4 3 2" xfId="20187"/>
    <cellStyle name="40% - Accent2 3 2 3 4 4" xfId="20188"/>
    <cellStyle name="40% - Accent2 3 2 3 4 5" xfId="20189"/>
    <cellStyle name="40% - Accent2 3 2 3 4 6" xfId="20190"/>
    <cellStyle name="40% - Accent2 3 2 3 4 7" xfId="20191"/>
    <cellStyle name="40% - Accent2 3 2 3 5" xfId="20192"/>
    <cellStyle name="40% - Accent2 3 2 3 5 2" xfId="20193"/>
    <cellStyle name="40% - Accent2 3 2 3 5 2 2" xfId="20194"/>
    <cellStyle name="40% - Accent2 3 2 3 5 3" xfId="20195"/>
    <cellStyle name="40% - Accent2 3 2 3 5 3 2" xfId="20196"/>
    <cellStyle name="40% - Accent2 3 2 3 5 4" xfId="20197"/>
    <cellStyle name="40% - Accent2 3 2 3 5 5" xfId="20198"/>
    <cellStyle name="40% - Accent2 3 2 3 5 6" xfId="20199"/>
    <cellStyle name="40% - Accent2 3 2 3 5 7" xfId="20200"/>
    <cellStyle name="40% - Accent2 3 2 3 6" xfId="20201"/>
    <cellStyle name="40% - Accent2 3 2 3 6 2" xfId="20202"/>
    <cellStyle name="40% - Accent2 3 2 3 7" xfId="20203"/>
    <cellStyle name="40% - Accent2 3 2 3 7 2" xfId="20204"/>
    <cellStyle name="40% - Accent2 3 2 3 8" xfId="20205"/>
    <cellStyle name="40% - Accent2 3 2 3 9" xfId="20206"/>
    <cellStyle name="40% - Accent2 3 2 4" xfId="20207"/>
    <cellStyle name="40% - Accent2 3 2 4 10" xfId="20208"/>
    <cellStyle name="40% - Accent2 3 2 4 2" xfId="20209"/>
    <cellStyle name="40% - Accent2 3 2 4 2 2" xfId="20210"/>
    <cellStyle name="40% - Accent2 3 2 4 2 2 2" xfId="20211"/>
    <cellStyle name="40% - Accent2 3 2 4 2 3" xfId="20212"/>
    <cellStyle name="40% - Accent2 3 2 4 2 3 2" xfId="20213"/>
    <cellStyle name="40% - Accent2 3 2 4 2 4" xfId="20214"/>
    <cellStyle name="40% - Accent2 3 2 4 2 5" xfId="20215"/>
    <cellStyle name="40% - Accent2 3 2 4 2 6" xfId="20216"/>
    <cellStyle name="40% - Accent2 3 2 4 2 7" xfId="20217"/>
    <cellStyle name="40% - Accent2 3 2 4 3" xfId="20218"/>
    <cellStyle name="40% - Accent2 3 2 4 3 2" xfId="20219"/>
    <cellStyle name="40% - Accent2 3 2 4 3 2 2" xfId="20220"/>
    <cellStyle name="40% - Accent2 3 2 4 3 3" xfId="20221"/>
    <cellStyle name="40% - Accent2 3 2 4 3 3 2" xfId="20222"/>
    <cellStyle name="40% - Accent2 3 2 4 3 4" xfId="20223"/>
    <cellStyle name="40% - Accent2 3 2 4 3 5" xfId="20224"/>
    <cellStyle name="40% - Accent2 3 2 4 3 6" xfId="20225"/>
    <cellStyle name="40% - Accent2 3 2 4 3 7" xfId="20226"/>
    <cellStyle name="40% - Accent2 3 2 4 4" xfId="20227"/>
    <cellStyle name="40% - Accent2 3 2 4 4 2" xfId="20228"/>
    <cellStyle name="40% - Accent2 3 2 4 4 2 2" xfId="20229"/>
    <cellStyle name="40% - Accent2 3 2 4 4 3" xfId="20230"/>
    <cellStyle name="40% - Accent2 3 2 4 4 3 2" xfId="20231"/>
    <cellStyle name="40% - Accent2 3 2 4 4 4" xfId="20232"/>
    <cellStyle name="40% - Accent2 3 2 4 4 5" xfId="20233"/>
    <cellStyle name="40% - Accent2 3 2 4 4 6" xfId="20234"/>
    <cellStyle name="40% - Accent2 3 2 4 4 7" xfId="20235"/>
    <cellStyle name="40% - Accent2 3 2 4 5" xfId="20236"/>
    <cellStyle name="40% - Accent2 3 2 4 5 2" xfId="20237"/>
    <cellStyle name="40% - Accent2 3 2 4 6" xfId="20238"/>
    <cellStyle name="40% - Accent2 3 2 4 6 2" xfId="20239"/>
    <cellStyle name="40% - Accent2 3 2 4 7" xfId="20240"/>
    <cellStyle name="40% - Accent2 3 2 4 8" xfId="20241"/>
    <cellStyle name="40% - Accent2 3 2 4 9" xfId="20242"/>
    <cellStyle name="40% - Accent2 3 2 5" xfId="20243"/>
    <cellStyle name="40% - Accent2 3 2 5 2" xfId="20244"/>
    <cellStyle name="40% - Accent2 3 2 5 2 2" xfId="20245"/>
    <cellStyle name="40% - Accent2 3 2 5 3" xfId="20246"/>
    <cellStyle name="40% - Accent2 3 2 5 3 2" xfId="20247"/>
    <cellStyle name="40% - Accent2 3 2 5 4" xfId="20248"/>
    <cellStyle name="40% - Accent2 3 2 5 5" xfId="20249"/>
    <cellStyle name="40% - Accent2 3 2 5 6" xfId="20250"/>
    <cellStyle name="40% - Accent2 3 2 5 7" xfId="20251"/>
    <cellStyle name="40% - Accent2 3 2 6" xfId="20252"/>
    <cellStyle name="40% - Accent2 3 2 6 2" xfId="20253"/>
    <cellStyle name="40% - Accent2 3 2 6 2 2" xfId="20254"/>
    <cellStyle name="40% - Accent2 3 2 6 3" xfId="20255"/>
    <cellStyle name="40% - Accent2 3 2 6 3 2" xfId="20256"/>
    <cellStyle name="40% - Accent2 3 2 6 4" xfId="20257"/>
    <cellStyle name="40% - Accent2 3 2 6 5" xfId="20258"/>
    <cellStyle name="40% - Accent2 3 2 6 6" xfId="20259"/>
    <cellStyle name="40% - Accent2 3 2 6 7" xfId="20260"/>
    <cellStyle name="40% - Accent2 3 2 7" xfId="20261"/>
    <cellStyle name="40% - Accent2 3 2 7 2" xfId="20262"/>
    <cellStyle name="40% - Accent2 3 2 7 2 2" xfId="20263"/>
    <cellStyle name="40% - Accent2 3 2 7 3" xfId="20264"/>
    <cellStyle name="40% - Accent2 3 2 7 3 2" xfId="20265"/>
    <cellStyle name="40% - Accent2 3 2 7 4" xfId="20266"/>
    <cellStyle name="40% - Accent2 3 2 7 5" xfId="20267"/>
    <cellStyle name="40% - Accent2 3 2 7 6" xfId="20268"/>
    <cellStyle name="40% - Accent2 3 2 7 7" xfId="20269"/>
    <cellStyle name="40% - Accent2 3 2 8" xfId="20270"/>
    <cellStyle name="40% - Accent2 3 2 8 2" xfId="20271"/>
    <cellStyle name="40% - Accent2 3 2 9" xfId="20272"/>
    <cellStyle name="40% - Accent2 3 2 9 2" xfId="20273"/>
    <cellStyle name="40% - Accent2 3 3" xfId="20274"/>
    <cellStyle name="40% - Accent2 3 3 10" xfId="20275"/>
    <cellStyle name="40% - Accent2 3 3 11" xfId="20276"/>
    <cellStyle name="40% - Accent2 3 3 12" xfId="20277"/>
    <cellStyle name="40% - Accent2 3 3 13" xfId="20278"/>
    <cellStyle name="40% - Accent2 3 3 2" xfId="20279"/>
    <cellStyle name="40% - Accent2 3 3 2 10" xfId="20280"/>
    <cellStyle name="40% - Accent2 3 3 2 11" xfId="20281"/>
    <cellStyle name="40% - Accent2 3 3 2 2" xfId="20282"/>
    <cellStyle name="40% - Accent2 3 3 2 2 10" xfId="20283"/>
    <cellStyle name="40% - Accent2 3 3 2 2 2" xfId="20284"/>
    <cellStyle name="40% - Accent2 3 3 2 2 2 2" xfId="20285"/>
    <cellStyle name="40% - Accent2 3 3 2 2 2 2 2" xfId="20286"/>
    <cellStyle name="40% - Accent2 3 3 2 2 2 3" xfId="20287"/>
    <cellStyle name="40% - Accent2 3 3 2 2 2 3 2" xfId="20288"/>
    <cellStyle name="40% - Accent2 3 3 2 2 2 4" xfId="20289"/>
    <cellStyle name="40% - Accent2 3 3 2 2 2 5" xfId="20290"/>
    <cellStyle name="40% - Accent2 3 3 2 2 2 6" xfId="20291"/>
    <cellStyle name="40% - Accent2 3 3 2 2 2 7" xfId="20292"/>
    <cellStyle name="40% - Accent2 3 3 2 2 3" xfId="20293"/>
    <cellStyle name="40% - Accent2 3 3 2 2 3 2" xfId="20294"/>
    <cellStyle name="40% - Accent2 3 3 2 2 3 2 2" xfId="20295"/>
    <cellStyle name="40% - Accent2 3 3 2 2 3 3" xfId="20296"/>
    <cellStyle name="40% - Accent2 3 3 2 2 3 3 2" xfId="20297"/>
    <cellStyle name="40% - Accent2 3 3 2 2 3 4" xfId="20298"/>
    <cellStyle name="40% - Accent2 3 3 2 2 3 5" xfId="20299"/>
    <cellStyle name="40% - Accent2 3 3 2 2 3 6" xfId="20300"/>
    <cellStyle name="40% - Accent2 3 3 2 2 3 7" xfId="20301"/>
    <cellStyle name="40% - Accent2 3 3 2 2 4" xfId="20302"/>
    <cellStyle name="40% - Accent2 3 3 2 2 4 2" xfId="20303"/>
    <cellStyle name="40% - Accent2 3 3 2 2 4 2 2" xfId="20304"/>
    <cellStyle name="40% - Accent2 3 3 2 2 4 3" xfId="20305"/>
    <cellStyle name="40% - Accent2 3 3 2 2 4 3 2" xfId="20306"/>
    <cellStyle name="40% - Accent2 3 3 2 2 4 4" xfId="20307"/>
    <cellStyle name="40% - Accent2 3 3 2 2 4 5" xfId="20308"/>
    <cellStyle name="40% - Accent2 3 3 2 2 4 6" xfId="20309"/>
    <cellStyle name="40% - Accent2 3 3 2 2 4 7" xfId="20310"/>
    <cellStyle name="40% - Accent2 3 3 2 2 5" xfId="20311"/>
    <cellStyle name="40% - Accent2 3 3 2 2 5 2" xfId="20312"/>
    <cellStyle name="40% - Accent2 3 3 2 2 6" xfId="20313"/>
    <cellStyle name="40% - Accent2 3 3 2 2 6 2" xfId="20314"/>
    <cellStyle name="40% - Accent2 3 3 2 2 7" xfId="20315"/>
    <cellStyle name="40% - Accent2 3 3 2 2 8" xfId="20316"/>
    <cellStyle name="40% - Accent2 3 3 2 2 9" xfId="20317"/>
    <cellStyle name="40% - Accent2 3 3 2 3" xfId="20318"/>
    <cellStyle name="40% - Accent2 3 3 2 3 2" xfId="20319"/>
    <cellStyle name="40% - Accent2 3 3 2 3 2 2" xfId="20320"/>
    <cellStyle name="40% - Accent2 3 3 2 3 3" xfId="20321"/>
    <cellStyle name="40% - Accent2 3 3 2 3 3 2" xfId="20322"/>
    <cellStyle name="40% - Accent2 3 3 2 3 4" xfId="20323"/>
    <cellStyle name="40% - Accent2 3 3 2 3 5" xfId="20324"/>
    <cellStyle name="40% - Accent2 3 3 2 3 6" xfId="20325"/>
    <cellStyle name="40% - Accent2 3 3 2 3 7" xfId="20326"/>
    <cellStyle name="40% - Accent2 3 3 2 4" xfId="20327"/>
    <cellStyle name="40% - Accent2 3 3 2 4 2" xfId="20328"/>
    <cellStyle name="40% - Accent2 3 3 2 4 2 2" xfId="20329"/>
    <cellStyle name="40% - Accent2 3 3 2 4 3" xfId="20330"/>
    <cellStyle name="40% - Accent2 3 3 2 4 3 2" xfId="20331"/>
    <cellStyle name="40% - Accent2 3 3 2 4 4" xfId="20332"/>
    <cellStyle name="40% - Accent2 3 3 2 4 5" xfId="20333"/>
    <cellStyle name="40% - Accent2 3 3 2 4 6" xfId="20334"/>
    <cellStyle name="40% - Accent2 3 3 2 4 7" xfId="20335"/>
    <cellStyle name="40% - Accent2 3 3 2 5" xfId="20336"/>
    <cellStyle name="40% - Accent2 3 3 2 5 2" xfId="20337"/>
    <cellStyle name="40% - Accent2 3 3 2 5 2 2" xfId="20338"/>
    <cellStyle name="40% - Accent2 3 3 2 5 3" xfId="20339"/>
    <cellStyle name="40% - Accent2 3 3 2 5 3 2" xfId="20340"/>
    <cellStyle name="40% - Accent2 3 3 2 5 4" xfId="20341"/>
    <cellStyle name="40% - Accent2 3 3 2 5 5" xfId="20342"/>
    <cellStyle name="40% - Accent2 3 3 2 5 6" xfId="20343"/>
    <cellStyle name="40% - Accent2 3 3 2 5 7" xfId="20344"/>
    <cellStyle name="40% - Accent2 3 3 2 6" xfId="20345"/>
    <cellStyle name="40% - Accent2 3 3 2 6 2" xfId="20346"/>
    <cellStyle name="40% - Accent2 3 3 2 7" xfId="20347"/>
    <cellStyle name="40% - Accent2 3 3 2 7 2" xfId="20348"/>
    <cellStyle name="40% - Accent2 3 3 2 8" xfId="20349"/>
    <cellStyle name="40% - Accent2 3 3 2 9" xfId="20350"/>
    <cellStyle name="40% - Accent2 3 3 3" xfId="20351"/>
    <cellStyle name="40% - Accent2 3 3 3 10" xfId="20352"/>
    <cellStyle name="40% - Accent2 3 3 3 11" xfId="20353"/>
    <cellStyle name="40% - Accent2 3 3 3 2" xfId="20354"/>
    <cellStyle name="40% - Accent2 3 3 3 2 10" xfId="20355"/>
    <cellStyle name="40% - Accent2 3 3 3 2 2" xfId="20356"/>
    <cellStyle name="40% - Accent2 3 3 3 2 2 2" xfId="20357"/>
    <cellStyle name="40% - Accent2 3 3 3 2 2 2 2" xfId="20358"/>
    <cellStyle name="40% - Accent2 3 3 3 2 2 3" xfId="20359"/>
    <cellStyle name="40% - Accent2 3 3 3 2 2 3 2" xfId="20360"/>
    <cellStyle name="40% - Accent2 3 3 3 2 2 4" xfId="20361"/>
    <cellStyle name="40% - Accent2 3 3 3 2 2 5" xfId="20362"/>
    <cellStyle name="40% - Accent2 3 3 3 2 2 6" xfId="20363"/>
    <cellStyle name="40% - Accent2 3 3 3 2 2 7" xfId="20364"/>
    <cellStyle name="40% - Accent2 3 3 3 2 3" xfId="20365"/>
    <cellStyle name="40% - Accent2 3 3 3 2 3 2" xfId="20366"/>
    <cellStyle name="40% - Accent2 3 3 3 2 3 2 2" xfId="20367"/>
    <cellStyle name="40% - Accent2 3 3 3 2 3 3" xfId="20368"/>
    <cellStyle name="40% - Accent2 3 3 3 2 3 3 2" xfId="20369"/>
    <cellStyle name="40% - Accent2 3 3 3 2 3 4" xfId="20370"/>
    <cellStyle name="40% - Accent2 3 3 3 2 3 5" xfId="20371"/>
    <cellStyle name="40% - Accent2 3 3 3 2 3 6" xfId="20372"/>
    <cellStyle name="40% - Accent2 3 3 3 2 3 7" xfId="20373"/>
    <cellStyle name="40% - Accent2 3 3 3 2 4" xfId="20374"/>
    <cellStyle name="40% - Accent2 3 3 3 2 4 2" xfId="20375"/>
    <cellStyle name="40% - Accent2 3 3 3 2 4 2 2" xfId="20376"/>
    <cellStyle name="40% - Accent2 3 3 3 2 4 3" xfId="20377"/>
    <cellStyle name="40% - Accent2 3 3 3 2 4 3 2" xfId="20378"/>
    <cellStyle name="40% - Accent2 3 3 3 2 4 4" xfId="20379"/>
    <cellStyle name="40% - Accent2 3 3 3 2 4 5" xfId="20380"/>
    <cellStyle name="40% - Accent2 3 3 3 2 4 6" xfId="20381"/>
    <cellStyle name="40% - Accent2 3 3 3 2 4 7" xfId="20382"/>
    <cellStyle name="40% - Accent2 3 3 3 2 5" xfId="20383"/>
    <cellStyle name="40% - Accent2 3 3 3 2 5 2" xfId="20384"/>
    <cellStyle name="40% - Accent2 3 3 3 2 6" xfId="20385"/>
    <cellStyle name="40% - Accent2 3 3 3 2 6 2" xfId="20386"/>
    <cellStyle name="40% - Accent2 3 3 3 2 7" xfId="20387"/>
    <cellStyle name="40% - Accent2 3 3 3 2 8" xfId="20388"/>
    <cellStyle name="40% - Accent2 3 3 3 2 9" xfId="20389"/>
    <cellStyle name="40% - Accent2 3 3 3 3" xfId="20390"/>
    <cellStyle name="40% - Accent2 3 3 3 3 2" xfId="20391"/>
    <cellStyle name="40% - Accent2 3 3 3 3 2 2" xfId="20392"/>
    <cellStyle name="40% - Accent2 3 3 3 3 3" xfId="20393"/>
    <cellStyle name="40% - Accent2 3 3 3 3 3 2" xfId="20394"/>
    <cellStyle name="40% - Accent2 3 3 3 3 4" xfId="20395"/>
    <cellStyle name="40% - Accent2 3 3 3 3 5" xfId="20396"/>
    <cellStyle name="40% - Accent2 3 3 3 3 6" xfId="20397"/>
    <cellStyle name="40% - Accent2 3 3 3 3 7" xfId="20398"/>
    <cellStyle name="40% - Accent2 3 3 3 4" xfId="20399"/>
    <cellStyle name="40% - Accent2 3 3 3 4 2" xfId="20400"/>
    <cellStyle name="40% - Accent2 3 3 3 4 2 2" xfId="20401"/>
    <cellStyle name="40% - Accent2 3 3 3 4 3" xfId="20402"/>
    <cellStyle name="40% - Accent2 3 3 3 4 3 2" xfId="20403"/>
    <cellStyle name="40% - Accent2 3 3 3 4 4" xfId="20404"/>
    <cellStyle name="40% - Accent2 3 3 3 4 5" xfId="20405"/>
    <cellStyle name="40% - Accent2 3 3 3 4 6" xfId="20406"/>
    <cellStyle name="40% - Accent2 3 3 3 4 7" xfId="20407"/>
    <cellStyle name="40% - Accent2 3 3 3 5" xfId="20408"/>
    <cellStyle name="40% - Accent2 3 3 3 5 2" xfId="20409"/>
    <cellStyle name="40% - Accent2 3 3 3 5 2 2" xfId="20410"/>
    <cellStyle name="40% - Accent2 3 3 3 5 3" xfId="20411"/>
    <cellStyle name="40% - Accent2 3 3 3 5 3 2" xfId="20412"/>
    <cellStyle name="40% - Accent2 3 3 3 5 4" xfId="20413"/>
    <cellStyle name="40% - Accent2 3 3 3 5 5" xfId="20414"/>
    <cellStyle name="40% - Accent2 3 3 3 5 6" xfId="20415"/>
    <cellStyle name="40% - Accent2 3 3 3 5 7" xfId="20416"/>
    <cellStyle name="40% - Accent2 3 3 3 6" xfId="20417"/>
    <cellStyle name="40% - Accent2 3 3 3 6 2" xfId="20418"/>
    <cellStyle name="40% - Accent2 3 3 3 7" xfId="20419"/>
    <cellStyle name="40% - Accent2 3 3 3 7 2" xfId="20420"/>
    <cellStyle name="40% - Accent2 3 3 3 8" xfId="20421"/>
    <cellStyle name="40% - Accent2 3 3 3 9" xfId="20422"/>
    <cellStyle name="40% - Accent2 3 3 4" xfId="20423"/>
    <cellStyle name="40% - Accent2 3 3 4 10" xfId="20424"/>
    <cellStyle name="40% - Accent2 3 3 4 2" xfId="20425"/>
    <cellStyle name="40% - Accent2 3 3 4 2 2" xfId="20426"/>
    <cellStyle name="40% - Accent2 3 3 4 2 2 2" xfId="20427"/>
    <cellStyle name="40% - Accent2 3 3 4 2 3" xfId="20428"/>
    <cellStyle name="40% - Accent2 3 3 4 2 3 2" xfId="20429"/>
    <cellStyle name="40% - Accent2 3 3 4 2 4" xfId="20430"/>
    <cellStyle name="40% - Accent2 3 3 4 2 5" xfId="20431"/>
    <cellStyle name="40% - Accent2 3 3 4 2 6" xfId="20432"/>
    <cellStyle name="40% - Accent2 3 3 4 2 7" xfId="20433"/>
    <cellStyle name="40% - Accent2 3 3 4 3" xfId="20434"/>
    <cellStyle name="40% - Accent2 3 3 4 3 2" xfId="20435"/>
    <cellStyle name="40% - Accent2 3 3 4 3 2 2" xfId="20436"/>
    <cellStyle name="40% - Accent2 3 3 4 3 3" xfId="20437"/>
    <cellStyle name="40% - Accent2 3 3 4 3 3 2" xfId="20438"/>
    <cellStyle name="40% - Accent2 3 3 4 3 4" xfId="20439"/>
    <cellStyle name="40% - Accent2 3 3 4 3 5" xfId="20440"/>
    <cellStyle name="40% - Accent2 3 3 4 3 6" xfId="20441"/>
    <cellStyle name="40% - Accent2 3 3 4 3 7" xfId="20442"/>
    <cellStyle name="40% - Accent2 3 3 4 4" xfId="20443"/>
    <cellStyle name="40% - Accent2 3 3 4 4 2" xfId="20444"/>
    <cellStyle name="40% - Accent2 3 3 4 4 2 2" xfId="20445"/>
    <cellStyle name="40% - Accent2 3 3 4 4 3" xfId="20446"/>
    <cellStyle name="40% - Accent2 3 3 4 4 3 2" xfId="20447"/>
    <cellStyle name="40% - Accent2 3 3 4 4 4" xfId="20448"/>
    <cellStyle name="40% - Accent2 3 3 4 4 5" xfId="20449"/>
    <cellStyle name="40% - Accent2 3 3 4 4 6" xfId="20450"/>
    <cellStyle name="40% - Accent2 3 3 4 4 7" xfId="20451"/>
    <cellStyle name="40% - Accent2 3 3 4 5" xfId="20452"/>
    <cellStyle name="40% - Accent2 3 3 4 5 2" xfId="20453"/>
    <cellStyle name="40% - Accent2 3 3 4 6" xfId="20454"/>
    <cellStyle name="40% - Accent2 3 3 4 6 2" xfId="20455"/>
    <cellStyle name="40% - Accent2 3 3 4 7" xfId="20456"/>
    <cellStyle name="40% - Accent2 3 3 4 8" xfId="20457"/>
    <cellStyle name="40% - Accent2 3 3 4 9" xfId="20458"/>
    <cellStyle name="40% - Accent2 3 3 5" xfId="20459"/>
    <cellStyle name="40% - Accent2 3 3 5 2" xfId="20460"/>
    <cellStyle name="40% - Accent2 3 3 5 2 2" xfId="20461"/>
    <cellStyle name="40% - Accent2 3 3 5 3" xfId="20462"/>
    <cellStyle name="40% - Accent2 3 3 5 3 2" xfId="20463"/>
    <cellStyle name="40% - Accent2 3 3 5 4" xfId="20464"/>
    <cellStyle name="40% - Accent2 3 3 5 5" xfId="20465"/>
    <cellStyle name="40% - Accent2 3 3 5 6" xfId="20466"/>
    <cellStyle name="40% - Accent2 3 3 5 7" xfId="20467"/>
    <cellStyle name="40% - Accent2 3 3 6" xfId="20468"/>
    <cellStyle name="40% - Accent2 3 3 6 2" xfId="20469"/>
    <cellStyle name="40% - Accent2 3 3 6 2 2" xfId="20470"/>
    <cellStyle name="40% - Accent2 3 3 6 3" xfId="20471"/>
    <cellStyle name="40% - Accent2 3 3 6 3 2" xfId="20472"/>
    <cellStyle name="40% - Accent2 3 3 6 4" xfId="20473"/>
    <cellStyle name="40% - Accent2 3 3 6 5" xfId="20474"/>
    <cellStyle name="40% - Accent2 3 3 6 6" xfId="20475"/>
    <cellStyle name="40% - Accent2 3 3 6 7" xfId="20476"/>
    <cellStyle name="40% - Accent2 3 3 7" xfId="20477"/>
    <cellStyle name="40% - Accent2 3 3 7 2" xfId="20478"/>
    <cellStyle name="40% - Accent2 3 3 7 2 2" xfId="20479"/>
    <cellStyle name="40% - Accent2 3 3 7 3" xfId="20480"/>
    <cellStyle name="40% - Accent2 3 3 7 3 2" xfId="20481"/>
    <cellStyle name="40% - Accent2 3 3 7 4" xfId="20482"/>
    <cellStyle name="40% - Accent2 3 3 7 5" xfId="20483"/>
    <cellStyle name="40% - Accent2 3 3 7 6" xfId="20484"/>
    <cellStyle name="40% - Accent2 3 3 7 7" xfId="20485"/>
    <cellStyle name="40% - Accent2 3 3 8" xfId="20486"/>
    <cellStyle name="40% - Accent2 3 3 8 2" xfId="20487"/>
    <cellStyle name="40% - Accent2 3 3 9" xfId="20488"/>
    <cellStyle name="40% - Accent2 3 3 9 2" xfId="20489"/>
    <cellStyle name="40% - Accent2 3 4" xfId="20490"/>
    <cellStyle name="40% - Accent2 3 4 10" xfId="20491"/>
    <cellStyle name="40% - Accent2 3 4 11" xfId="20492"/>
    <cellStyle name="40% - Accent2 3 4 12" xfId="20493"/>
    <cellStyle name="40% - Accent2 3 4 13" xfId="20494"/>
    <cellStyle name="40% - Accent2 3 4 2" xfId="20495"/>
    <cellStyle name="40% - Accent2 3 4 2 10" xfId="20496"/>
    <cellStyle name="40% - Accent2 3 4 2 11" xfId="20497"/>
    <cellStyle name="40% - Accent2 3 4 2 2" xfId="20498"/>
    <cellStyle name="40% - Accent2 3 4 2 2 10" xfId="20499"/>
    <cellStyle name="40% - Accent2 3 4 2 2 2" xfId="20500"/>
    <cellStyle name="40% - Accent2 3 4 2 2 2 2" xfId="20501"/>
    <cellStyle name="40% - Accent2 3 4 2 2 2 2 2" xfId="20502"/>
    <cellStyle name="40% - Accent2 3 4 2 2 2 3" xfId="20503"/>
    <cellStyle name="40% - Accent2 3 4 2 2 2 3 2" xfId="20504"/>
    <cellStyle name="40% - Accent2 3 4 2 2 2 4" xfId="20505"/>
    <cellStyle name="40% - Accent2 3 4 2 2 2 5" xfId="20506"/>
    <cellStyle name="40% - Accent2 3 4 2 2 2 6" xfId="20507"/>
    <cellStyle name="40% - Accent2 3 4 2 2 2 7" xfId="20508"/>
    <cellStyle name="40% - Accent2 3 4 2 2 3" xfId="20509"/>
    <cellStyle name="40% - Accent2 3 4 2 2 3 2" xfId="20510"/>
    <cellStyle name="40% - Accent2 3 4 2 2 3 2 2" xfId="20511"/>
    <cellStyle name="40% - Accent2 3 4 2 2 3 3" xfId="20512"/>
    <cellStyle name="40% - Accent2 3 4 2 2 3 3 2" xfId="20513"/>
    <cellStyle name="40% - Accent2 3 4 2 2 3 4" xfId="20514"/>
    <cellStyle name="40% - Accent2 3 4 2 2 3 5" xfId="20515"/>
    <cellStyle name="40% - Accent2 3 4 2 2 3 6" xfId="20516"/>
    <cellStyle name="40% - Accent2 3 4 2 2 3 7" xfId="20517"/>
    <cellStyle name="40% - Accent2 3 4 2 2 4" xfId="20518"/>
    <cellStyle name="40% - Accent2 3 4 2 2 4 2" xfId="20519"/>
    <cellStyle name="40% - Accent2 3 4 2 2 4 2 2" xfId="20520"/>
    <cellStyle name="40% - Accent2 3 4 2 2 4 3" xfId="20521"/>
    <cellStyle name="40% - Accent2 3 4 2 2 4 3 2" xfId="20522"/>
    <cellStyle name="40% - Accent2 3 4 2 2 4 4" xfId="20523"/>
    <cellStyle name="40% - Accent2 3 4 2 2 4 5" xfId="20524"/>
    <cellStyle name="40% - Accent2 3 4 2 2 4 6" xfId="20525"/>
    <cellStyle name="40% - Accent2 3 4 2 2 4 7" xfId="20526"/>
    <cellStyle name="40% - Accent2 3 4 2 2 5" xfId="20527"/>
    <cellStyle name="40% - Accent2 3 4 2 2 5 2" xfId="20528"/>
    <cellStyle name="40% - Accent2 3 4 2 2 6" xfId="20529"/>
    <cellStyle name="40% - Accent2 3 4 2 2 6 2" xfId="20530"/>
    <cellStyle name="40% - Accent2 3 4 2 2 7" xfId="20531"/>
    <cellStyle name="40% - Accent2 3 4 2 2 8" xfId="20532"/>
    <cellStyle name="40% - Accent2 3 4 2 2 9" xfId="20533"/>
    <cellStyle name="40% - Accent2 3 4 2 3" xfId="20534"/>
    <cellStyle name="40% - Accent2 3 4 2 3 2" xfId="20535"/>
    <cellStyle name="40% - Accent2 3 4 2 3 2 2" xfId="20536"/>
    <cellStyle name="40% - Accent2 3 4 2 3 3" xfId="20537"/>
    <cellStyle name="40% - Accent2 3 4 2 3 3 2" xfId="20538"/>
    <cellStyle name="40% - Accent2 3 4 2 3 4" xfId="20539"/>
    <cellStyle name="40% - Accent2 3 4 2 3 5" xfId="20540"/>
    <cellStyle name="40% - Accent2 3 4 2 3 6" xfId="20541"/>
    <cellStyle name="40% - Accent2 3 4 2 3 7" xfId="20542"/>
    <cellStyle name="40% - Accent2 3 4 2 4" xfId="20543"/>
    <cellStyle name="40% - Accent2 3 4 2 4 2" xfId="20544"/>
    <cellStyle name="40% - Accent2 3 4 2 4 2 2" xfId="20545"/>
    <cellStyle name="40% - Accent2 3 4 2 4 3" xfId="20546"/>
    <cellStyle name="40% - Accent2 3 4 2 4 3 2" xfId="20547"/>
    <cellStyle name="40% - Accent2 3 4 2 4 4" xfId="20548"/>
    <cellStyle name="40% - Accent2 3 4 2 4 5" xfId="20549"/>
    <cellStyle name="40% - Accent2 3 4 2 4 6" xfId="20550"/>
    <cellStyle name="40% - Accent2 3 4 2 4 7" xfId="20551"/>
    <cellStyle name="40% - Accent2 3 4 2 5" xfId="20552"/>
    <cellStyle name="40% - Accent2 3 4 2 5 2" xfId="20553"/>
    <cellStyle name="40% - Accent2 3 4 2 5 2 2" xfId="20554"/>
    <cellStyle name="40% - Accent2 3 4 2 5 3" xfId="20555"/>
    <cellStyle name="40% - Accent2 3 4 2 5 3 2" xfId="20556"/>
    <cellStyle name="40% - Accent2 3 4 2 5 4" xfId="20557"/>
    <cellStyle name="40% - Accent2 3 4 2 5 5" xfId="20558"/>
    <cellStyle name="40% - Accent2 3 4 2 5 6" xfId="20559"/>
    <cellStyle name="40% - Accent2 3 4 2 5 7" xfId="20560"/>
    <cellStyle name="40% - Accent2 3 4 2 6" xfId="20561"/>
    <cellStyle name="40% - Accent2 3 4 2 6 2" xfId="20562"/>
    <cellStyle name="40% - Accent2 3 4 2 7" xfId="20563"/>
    <cellStyle name="40% - Accent2 3 4 2 7 2" xfId="20564"/>
    <cellStyle name="40% - Accent2 3 4 2 8" xfId="20565"/>
    <cellStyle name="40% - Accent2 3 4 2 9" xfId="20566"/>
    <cellStyle name="40% - Accent2 3 4 3" xfId="20567"/>
    <cellStyle name="40% - Accent2 3 4 3 10" xfId="20568"/>
    <cellStyle name="40% - Accent2 3 4 3 11" xfId="20569"/>
    <cellStyle name="40% - Accent2 3 4 3 2" xfId="20570"/>
    <cellStyle name="40% - Accent2 3 4 3 2 10" xfId="20571"/>
    <cellStyle name="40% - Accent2 3 4 3 2 2" xfId="20572"/>
    <cellStyle name="40% - Accent2 3 4 3 2 2 2" xfId="20573"/>
    <cellStyle name="40% - Accent2 3 4 3 2 2 2 2" xfId="20574"/>
    <cellStyle name="40% - Accent2 3 4 3 2 2 3" xfId="20575"/>
    <cellStyle name="40% - Accent2 3 4 3 2 2 3 2" xfId="20576"/>
    <cellStyle name="40% - Accent2 3 4 3 2 2 4" xfId="20577"/>
    <cellStyle name="40% - Accent2 3 4 3 2 2 5" xfId="20578"/>
    <cellStyle name="40% - Accent2 3 4 3 2 2 6" xfId="20579"/>
    <cellStyle name="40% - Accent2 3 4 3 2 2 7" xfId="20580"/>
    <cellStyle name="40% - Accent2 3 4 3 2 3" xfId="20581"/>
    <cellStyle name="40% - Accent2 3 4 3 2 3 2" xfId="20582"/>
    <cellStyle name="40% - Accent2 3 4 3 2 3 2 2" xfId="20583"/>
    <cellStyle name="40% - Accent2 3 4 3 2 3 3" xfId="20584"/>
    <cellStyle name="40% - Accent2 3 4 3 2 3 3 2" xfId="20585"/>
    <cellStyle name="40% - Accent2 3 4 3 2 3 4" xfId="20586"/>
    <cellStyle name="40% - Accent2 3 4 3 2 3 5" xfId="20587"/>
    <cellStyle name="40% - Accent2 3 4 3 2 3 6" xfId="20588"/>
    <cellStyle name="40% - Accent2 3 4 3 2 3 7" xfId="20589"/>
    <cellStyle name="40% - Accent2 3 4 3 2 4" xfId="20590"/>
    <cellStyle name="40% - Accent2 3 4 3 2 4 2" xfId="20591"/>
    <cellStyle name="40% - Accent2 3 4 3 2 4 2 2" xfId="20592"/>
    <cellStyle name="40% - Accent2 3 4 3 2 4 3" xfId="20593"/>
    <cellStyle name="40% - Accent2 3 4 3 2 4 3 2" xfId="20594"/>
    <cellStyle name="40% - Accent2 3 4 3 2 4 4" xfId="20595"/>
    <cellStyle name="40% - Accent2 3 4 3 2 4 5" xfId="20596"/>
    <cellStyle name="40% - Accent2 3 4 3 2 4 6" xfId="20597"/>
    <cellStyle name="40% - Accent2 3 4 3 2 4 7" xfId="20598"/>
    <cellStyle name="40% - Accent2 3 4 3 2 5" xfId="20599"/>
    <cellStyle name="40% - Accent2 3 4 3 2 5 2" xfId="20600"/>
    <cellStyle name="40% - Accent2 3 4 3 2 6" xfId="20601"/>
    <cellStyle name="40% - Accent2 3 4 3 2 6 2" xfId="20602"/>
    <cellStyle name="40% - Accent2 3 4 3 2 7" xfId="20603"/>
    <cellStyle name="40% - Accent2 3 4 3 2 8" xfId="20604"/>
    <cellStyle name="40% - Accent2 3 4 3 2 9" xfId="20605"/>
    <cellStyle name="40% - Accent2 3 4 3 3" xfId="20606"/>
    <cellStyle name="40% - Accent2 3 4 3 3 2" xfId="20607"/>
    <cellStyle name="40% - Accent2 3 4 3 3 2 2" xfId="20608"/>
    <cellStyle name="40% - Accent2 3 4 3 3 3" xfId="20609"/>
    <cellStyle name="40% - Accent2 3 4 3 3 3 2" xfId="20610"/>
    <cellStyle name="40% - Accent2 3 4 3 3 4" xfId="20611"/>
    <cellStyle name="40% - Accent2 3 4 3 3 5" xfId="20612"/>
    <cellStyle name="40% - Accent2 3 4 3 3 6" xfId="20613"/>
    <cellStyle name="40% - Accent2 3 4 3 3 7" xfId="20614"/>
    <cellStyle name="40% - Accent2 3 4 3 4" xfId="20615"/>
    <cellStyle name="40% - Accent2 3 4 3 4 2" xfId="20616"/>
    <cellStyle name="40% - Accent2 3 4 3 4 2 2" xfId="20617"/>
    <cellStyle name="40% - Accent2 3 4 3 4 3" xfId="20618"/>
    <cellStyle name="40% - Accent2 3 4 3 4 3 2" xfId="20619"/>
    <cellStyle name="40% - Accent2 3 4 3 4 4" xfId="20620"/>
    <cellStyle name="40% - Accent2 3 4 3 4 5" xfId="20621"/>
    <cellStyle name="40% - Accent2 3 4 3 4 6" xfId="20622"/>
    <cellStyle name="40% - Accent2 3 4 3 4 7" xfId="20623"/>
    <cellStyle name="40% - Accent2 3 4 3 5" xfId="20624"/>
    <cellStyle name="40% - Accent2 3 4 3 5 2" xfId="20625"/>
    <cellStyle name="40% - Accent2 3 4 3 5 2 2" xfId="20626"/>
    <cellStyle name="40% - Accent2 3 4 3 5 3" xfId="20627"/>
    <cellStyle name="40% - Accent2 3 4 3 5 3 2" xfId="20628"/>
    <cellStyle name="40% - Accent2 3 4 3 5 4" xfId="20629"/>
    <cellStyle name="40% - Accent2 3 4 3 5 5" xfId="20630"/>
    <cellStyle name="40% - Accent2 3 4 3 5 6" xfId="20631"/>
    <cellStyle name="40% - Accent2 3 4 3 5 7" xfId="20632"/>
    <cellStyle name="40% - Accent2 3 4 3 6" xfId="20633"/>
    <cellStyle name="40% - Accent2 3 4 3 6 2" xfId="20634"/>
    <cellStyle name="40% - Accent2 3 4 3 7" xfId="20635"/>
    <cellStyle name="40% - Accent2 3 4 3 7 2" xfId="20636"/>
    <cellStyle name="40% - Accent2 3 4 3 8" xfId="20637"/>
    <cellStyle name="40% - Accent2 3 4 3 9" xfId="20638"/>
    <cellStyle name="40% - Accent2 3 4 4" xfId="20639"/>
    <cellStyle name="40% - Accent2 3 4 4 10" xfId="20640"/>
    <cellStyle name="40% - Accent2 3 4 4 2" xfId="20641"/>
    <cellStyle name="40% - Accent2 3 4 4 2 2" xfId="20642"/>
    <cellStyle name="40% - Accent2 3 4 4 2 2 2" xfId="20643"/>
    <cellStyle name="40% - Accent2 3 4 4 2 3" xfId="20644"/>
    <cellStyle name="40% - Accent2 3 4 4 2 3 2" xfId="20645"/>
    <cellStyle name="40% - Accent2 3 4 4 2 4" xfId="20646"/>
    <cellStyle name="40% - Accent2 3 4 4 2 5" xfId="20647"/>
    <cellStyle name="40% - Accent2 3 4 4 2 6" xfId="20648"/>
    <cellStyle name="40% - Accent2 3 4 4 2 7" xfId="20649"/>
    <cellStyle name="40% - Accent2 3 4 4 3" xfId="20650"/>
    <cellStyle name="40% - Accent2 3 4 4 3 2" xfId="20651"/>
    <cellStyle name="40% - Accent2 3 4 4 3 2 2" xfId="20652"/>
    <cellStyle name="40% - Accent2 3 4 4 3 3" xfId="20653"/>
    <cellStyle name="40% - Accent2 3 4 4 3 3 2" xfId="20654"/>
    <cellStyle name="40% - Accent2 3 4 4 3 4" xfId="20655"/>
    <cellStyle name="40% - Accent2 3 4 4 3 5" xfId="20656"/>
    <cellStyle name="40% - Accent2 3 4 4 3 6" xfId="20657"/>
    <cellStyle name="40% - Accent2 3 4 4 3 7" xfId="20658"/>
    <cellStyle name="40% - Accent2 3 4 4 4" xfId="20659"/>
    <cellStyle name="40% - Accent2 3 4 4 4 2" xfId="20660"/>
    <cellStyle name="40% - Accent2 3 4 4 4 2 2" xfId="20661"/>
    <cellStyle name="40% - Accent2 3 4 4 4 3" xfId="20662"/>
    <cellStyle name="40% - Accent2 3 4 4 4 3 2" xfId="20663"/>
    <cellStyle name="40% - Accent2 3 4 4 4 4" xfId="20664"/>
    <cellStyle name="40% - Accent2 3 4 4 4 5" xfId="20665"/>
    <cellStyle name="40% - Accent2 3 4 4 4 6" xfId="20666"/>
    <cellStyle name="40% - Accent2 3 4 4 4 7" xfId="20667"/>
    <cellStyle name="40% - Accent2 3 4 4 5" xfId="20668"/>
    <cellStyle name="40% - Accent2 3 4 4 5 2" xfId="20669"/>
    <cellStyle name="40% - Accent2 3 4 4 6" xfId="20670"/>
    <cellStyle name="40% - Accent2 3 4 4 6 2" xfId="20671"/>
    <cellStyle name="40% - Accent2 3 4 4 7" xfId="20672"/>
    <cellStyle name="40% - Accent2 3 4 4 8" xfId="20673"/>
    <cellStyle name="40% - Accent2 3 4 4 9" xfId="20674"/>
    <cellStyle name="40% - Accent2 3 4 5" xfId="20675"/>
    <cellStyle name="40% - Accent2 3 4 5 2" xfId="20676"/>
    <cellStyle name="40% - Accent2 3 4 5 2 2" xfId="20677"/>
    <cellStyle name="40% - Accent2 3 4 5 3" xfId="20678"/>
    <cellStyle name="40% - Accent2 3 4 5 3 2" xfId="20679"/>
    <cellStyle name="40% - Accent2 3 4 5 4" xfId="20680"/>
    <cellStyle name="40% - Accent2 3 4 5 5" xfId="20681"/>
    <cellStyle name="40% - Accent2 3 4 5 6" xfId="20682"/>
    <cellStyle name="40% - Accent2 3 4 5 7" xfId="20683"/>
    <cellStyle name="40% - Accent2 3 4 6" xfId="20684"/>
    <cellStyle name="40% - Accent2 3 4 6 2" xfId="20685"/>
    <cellStyle name="40% - Accent2 3 4 6 2 2" xfId="20686"/>
    <cellStyle name="40% - Accent2 3 4 6 3" xfId="20687"/>
    <cellStyle name="40% - Accent2 3 4 6 3 2" xfId="20688"/>
    <cellStyle name="40% - Accent2 3 4 6 4" xfId="20689"/>
    <cellStyle name="40% - Accent2 3 4 6 5" xfId="20690"/>
    <cellStyle name="40% - Accent2 3 4 6 6" xfId="20691"/>
    <cellStyle name="40% - Accent2 3 4 6 7" xfId="20692"/>
    <cellStyle name="40% - Accent2 3 4 7" xfId="20693"/>
    <cellStyle name="40% - Accent2 3 4 7 2" xfId="20694"/>
    <cellStyle name="40% - Accent2 3 4 7 2 2" xfId="20695"/>
    <cellStyle name="40% - Accent2 3 4 7 3" xfId="20696"/>
    <cellStyle name="40% - Accent2 3 4 7 3 2" xfId="20697"/>
    <cellStyle name="40% - Accent2 3 4 7 4" xfId="20698"/>
    <cellStyle name="40% - Accent2 3 4 7 5" xfId="20699"/>
    <cellStyle name="40% - Accent2 3 4 7 6" xfId="20700"/>
    <cellStyle name="40% - Accent2 3 4 7 7" xfId="20701"/>
    <cellStyle name="40% - Accent2 3 4 8" xfId="20702"/>
    <cellStyle name="40% - Accent2 3 4 8 2" xfId="20703"/>
    <cellStyle name="40% - Accent2 3 4 9" xfId="20704"/>
    <cellStyle name="40% - Accent2 3 4 9 2" xfId="20705"/>
    <cellStyle name="40% - Accent2 3 5" xfId="20706"/>
    <cellStyle name="40% - Accent2 3 5 10" xfId="20707"/>
    <cellStyle name="40% - Accent2 3 5 11" xfId="20708"/>
    <cellStyle name="40% - Accent2 3 5 12" xfId="20709"/>
    <cellStyle name="40% - Accent2 3 5 13" xfId="20710"/>
    <cellStyle name="40% - Accent2 3 5 2" xfId="20711"/>
    <cellStyle name="40% - Accent2 3 5 2 10" xfId="20712"/>
    <cellStyle name="40% - Accent2 3 5 2 11" xfId="20713"/>
    <cellStyle name="40% - Accent2 3 5 2 2" xfId="20714"/>
    <cellStyle name="40% - Accent2 3 5 2 2 10" xfId="20715"/>
    <cellStyle name="40% - Accent2 3 5 2 2 2" xfId="20716"/>
    <cellStyle name="40% - Accent2 3 5 2 2 2 2" xfId="20717"/>
    <cellStyle name="40% - Accent2 3 5 2 2 2 2 2" xfId="20718"/>
    <cellStyle name="40% - Accent2 3 5 2 2 2 3" xfId="20719"/>
    <cellStyle name="40% - Accent2 3 5 2 2 2 3 2" xfId="20720"/>
    <cellStyle name="40% - Accent2 3 5 2 2 2 4" xfId="20721"/>
    <cellStyle name="40% - Accent2 3 5 2 2 2 5" xfId="20722"/>
    <cellStyle name="40% - Accent2 3 5 2 2 2 6" xfId="20723"/>
    <cellStyle name="40% - Accent2 3 5 2 2 2 7" xfId="20724"/>
    <cellStyle name="40% - Accent2 3 5 2 2 3" xfId="20725"/>
    <cellStyle name="40% - Accent2 3 5 2 2 3 2" xfId="20726"/>
    <cellStyle name="40% - Accent2 3 5 2 2 3 2 2" xfId="20727"/>
    <cellStyle name="40% - Accent2 3 5 2 2 3 3" xfId="20728"/>
    <cellStyle name="40% - Accent2 3 5 2 2 3 3 2" xfId="20729"/>
    <cellStyle name="40% - Accent2 3 5 2 2 3 4" xfId="20730"/>
    <cellStyle name="40% - Accent2 3 5 2 2 3 5" xfId="20731"/>
    <cellStyle name="40% - Accent2 3 5 2 2 3 6" xfId="20732"/>
    <cellStyle name="40% - Accent2 3 5 2 2 3 7" xfId="20733"/>
    <cellStyle name="40% - Accent2 3 5 2 2 4" xfId="20734"/>
    <cellStyle name="40% - Accent2 3 5 2 2 4 2" xfId="20735"/>
    <cellStyle name="40% - Accent2 3 5 2 2 4 2 2" xfId="20736"/>
    <cellStyle name="40% - Accent2 3 5 2 2 4 3" xfId="20737"/>
    <cellStyle name="40% - Accent2 3 5 2 2 4 3 2" xfId="20738"/>
    <cellStyle name="40% - Accent2 3 5 2 2 4 4" xfId="20739"/>
    <cellStyle name="40% - Accent2 3 5 2 2 4 5" xfId="20740"/>
    <cellStyle name="40% - Accent2 3 5 2 2 4 6" xfId="20741"/>
    <cellStyle name="40% - Accent2 3 5 2 2 4 7" xfId="20742"/>
    <cellStyle name="40% - Accent2 3 5 2 2 5" xfId="20743"/>
    <cellStyle name="40% - Accent2 3 5 2 2 5 2" xfId="20744"/>
    <cellStyle name="40% - Accent2 3 5 2 2 6" xfId="20745"/>
    <cellStyle name="40% - Accent2 3 5 2 2 6 2" xfId="20746"/>
    <cellStyle name="40% - Accent2 3 5 2 2 7" xfId="20747"/>
    <cellStyle name="40% - Accent2 3 5 2 2 8" xfId="20748"/>
    <cellStyle name="40% - Accent2 3 5 2 2 9" xfId="20749"/>
    <cellStyle name="40% - Accent2 3 5 2 3" xfId="20750"/>
    <cellStyle name="40% - Accent2 3 5 2 3 2" xfId="20751"/>
    <cellStyle name="40% - Accent2 3 5 2 3 2 2" xfId="20752"/>
    <cellStyle name="40% - Accent2 3 5 2 3 3" xfId="20753"/>
    <cellStyle name="40% - Accent2 3 5 2 3 3 2" xfId="20754"/>
    <cellStyle name="40% - Accent2 3 5 2 3 4" xfId="20755"/>
    <cellStyle name="40% - Accent2 3 5 2 3 5" xfId="20756"/>
    <cellStyle name="40% - Accent2 3 5 2 3 6" xfId="20757"/>
    <cellStyle name="40% - Accent2 3 5 2 3 7" xfId="20758"/>
    <cellStyle name="40% - Accent2 3 5 2 4" xfId="20759"/>
    <cellStyle name="40% - Accent2 3 5 2 4 2" xfId="20760"/>
    <cellStyle name="40% - Accent2 3 5 2 4 2 2" xfId="20761"/>
    <cellStyle name="40% - Accent2 3 5 2 4 3" xfId="20762"/>
    <cellStyle name="40% - Accent2 3 5 2 4 3 2" xfId="20763"/>
    <cellStyle name="40% - Accent2 3 5 2 4 4" xfId="20764"/>
    <cellStyle name="40% - Accent2 3 5 2 4 5" xfId="20765"/>
    <cellStyle name="40% - Accent2 3 5 2 4 6" xfId="20766"/>
    <cellStyle name="40% - Accent2 3 5 2 4 7" xfId="20767"/>
    <cellStyle name="40% - Accent2 3 5 2 5" xfId="20768"/>
    <cellStyle name="40% - Accent2 3 5 2 5 2" xfId="20769"/>
    <cellStyle name="40% - Accent2 3 5 2 5 2 2" xfId="20770"/>
    <cellStyle name="40% - Accent2 3 5 2 5 3" xfId="20771"/>
    <cellStyle name="40% - Accent2 3 5 2 5 3 2" xfId="20772"/>
    <cellStyle name="40% - Accent2 3 5 2 5 4" xfId="20773"/>
    <cellStyle name="40% - Accent2 3 5 2 5 5" xfId="20774"/>
    <cellStyle name="40% - Accent2 3 5 2 5 6" xfId="20775"/>
    <cellStyle name="40% - Accent2 3 5 2 5 7" xfId="20776"/>
    <cellStyle name="40% - Accent2 3 5 2 6" xfId="20777"/>
    <cellStyle name="40% - Accent2 3 5 2 6 2" xfId="20778"/>
    <cellStyle name="40% - Accent2 3 5 2 7" xfId="20779"/>
    <cellStyle name="40% - Accent2 3 5 2 7 2" xfId="20780"/>
    <cellStyle name="40% - Accent2 3 5 2 8" xfId="20781"/>
    <cellStyle name="40% - Accent2 3 5 2 9" xfId="20782"/>
    <cellStyle name="40% - Accent2 3 5 3" xfId="20783"/>
    <cellStyle name="40% - Accent2 3 5 3 10" xfId="20784"/>
    <cellStyle name="40% - Accent2 3 5 3 11" xfId="20785"/>
    <cellStyle name="40% - Accent2 3 5 3 2" xfId="20786"/>
    <cellStyle name="40% - Accent2 3 5 3 2 10" xfId="20787"/>
    <cellStyle name="40% - Accent2 3 5 3 2 2" xfId="20788"/>
    <cellStyle name="40% - Accent2 3 5 3 2 2 2" xfId="20789"/>
    <cellStyle name="40% - Accent2 3 5 3 2 2 2 2" xfId="20790"/>
    <cellStyle name="40% - Accent2 3 5 3 2 2 3" xfId="20791"/>
    <cellStyle name="40% - Accent2 3 5 3 2 2 3 2" xfId="20792"/>
    <cellStyle name="40% - Accent2 3 5 3 2 2 4" xfId="20793"/>
    <cellStyle name="40% - Accent2 3 5 3 2 2 5" xfId="20794"/>
    <cellStyle name="40% - Accent2 3 5 3 2 2 6" xfId="20795"/>
    <cellStyle name="40% - Accent2 3 5 3 2 2 7" xfId="20796"/>
    <cellStyle name="40% - Accent2 3 5 3 2 3" xfId="20797"/>
    <cellStyle name="40% - Accent2 3 5 3 2 3 2" xfId="20798"/>
    <cellStyle name="40% - Accent2 3 5 3 2 3 2 2" xfId="20799"/>
    <cellStyle name="40% - Accent2 3 5 3 2 3 3" xfId="20800"/>
    <cellStyle name="40% - Accent2 3 5 3 2 3 3 2" xfId="20801"/>
    <cellStyle name="40% - Accent2 3 5 3 2 3 4" xfId="20802"/>
    <cellStyle name="40% - Accent2 3 5 3 2 3 5" xfId="20803"/>
    <cellStyle name="40% - Accent2 3 5 3 2 3 6" xfId="20804"/>
    <cellStyle name="40% - Accent2 3 5 3 2 3 7" xfId="20805"/>
    <cellStyle name="40% - Accent2 3 5 3 2 4" xfId="20806"/>
    <cellStyle name="40% - Accent2 3 5 3 2 4 2" xfId="20807"/>
    <cellStyle name="40% - Accent2 3 5 3 2 4 2 2" xfId="20808"/>
    <cellStyle name="40% - Accent2 3 5 3 2 4 3" xfId="20809"/>
    <cellStyle name="40% - Accent2 3 5 3 2 4 3 2" xfId="20810"/>
    <cellStyle name="40% - Accent2 3 5 3 2 4 4" xfId="20811"/>
    <cellStyle name="40% - Accent2 3 5 3 2 4 5" xfId="20812"/>
    <cellStyle name="40% - Accent2 3 5 3 2 4 6" xfId="20813"/>
    <cellStyle name="40% - Accent2 3 5 3 2 4 7" xfId="20814"/>
    <cellStyle name="40% - Accent2 3 5 3 2 5" xfId="20815"/>
    <cellStyle name="40% - Accent2 3 5 3 2 5 2" xfId="20816"/>
    <cellStyle name="40% - Accent2 3 5 3 2 6" xfId="20817"/>
    <cellStyle name="40% - Accent2 3 5 3 2 6 2" xfId="20818"/>
    <cellStyle name="40% - Accent2 3 5 3 2 7" xfId="20819"/>
    <cellStyle name="40% - Accent2 3 5 3 2 8" xfId="20820"/>
    <cellStyle name="40% - Accent2 3 5 3 2 9" xfId="20821"/>
    <cellStyle name="40% - Accent2 3 5 3 3" xfId="20822"/>
    <cellStyle name="40% - Accent2 3 5 3 3 2" xfId="20823"/>
    <cellStyle name="40% - Accent2 3 5 3 3 2 2" xfId="20824"/>
    <cellStyle name="40% - Accent2 3 5 3 3 3" xfId="20825"/>
    <cellStyle name="40% - Accent2 3 5 3 3 3 2" xfId="20826"/>
    <cellStyle name="40% - Accent2 3 5 3 3 4" xfId="20827"/>
    <cellStyle name="40% - Accent2 3 5 3 3 5" xfId="20828"/>
    <cellStyle name="40% - Accent2 3 5 3 3 6" xfId="20829"/>
    <cellStyle name="40% - Accent2 3 5 3 3 7" xfId="20830"/>
    <cellStyle name="40% - Accent2 3 5 3 4" xfId="20831"/>
    <cellStyle name="40% - Accent2 3 5 3 4 2" xfId="20832"/>
    <cellStyle name="40% - Accent2 3 5 3 4 2 2" xfId="20833"/>
    <cellStyle name="40% - Accent2 3 5 3 4 3" xfId="20834"/>
    <cellStyle name="40% - Accent2 3 5 3 4 3 2" xfId="20835"/>
    <cellStyle name="40% - Accent2 3 5 3 4 4" xfId="20836"/>
    <cellStyle name="40% - Accent2 3 5 3 4 5" xfId="20837"/>
    <cellStyle name="40% - Accent2 3 5 3 4 6" xfId="20838"/>
    <cellStyle name="40% - Accent2 3 5 3 4 7" xfId="20839"/>
    <cellStyle name="40% - Accent2 3 5 3 5" xfId="20840"/>
    <cellStyle name="40% - Accent2 3 5 3 5 2" xfId="20841"/>
    <cellStyle name="40% - Accent2 3 5 3 5 2 2" xfId="20842"/>
    <cellStyle name="40% - Accent2 3 5 3 5 3" xfId="20843"/>
    <cellStyle name="40% - Accent2 3 5 3 5 3 2" xfId="20844"/>
    <cellStyle name="40% - Accent2 3 5 3 5 4" xfId="20845"/>
    <cellStyle name="40% - Accent2 3 5 3 5 5" xfId="20846"/>
    <cellStyle name="40% - Accent2 3 5 3 5 6" xfId="20847"/>
    <cellStyle name="40% - Accent2 3 5 3 5 7" xfId="20848"/>
    <cellStyle name="40% - Accent2 3 5 3 6" xfId="20849"/>
    <cellStyle name="40% - Accent2 3 5 3 6 2" xfId="20850"/>
    <cellStyle name="40% - Accent2 3 5 3 7" xfId="20851"/>
    <cellStyle name="40% - Accent2 3 5 3 7 2" xfId="20852"/>
    <cellStyle name="40% - Accent2 3 5 3 8" xfId="20853"/>
    <cellStyle name="40% - Accent2 3 5 3 9" xfId="20854"/>
    <cellStyle name="40% - Accent2 3 5 4" xfId="20855"/>
    <cellStyle name="40% - Accent2 3 5 4 10" xfId="20856"/>
    <cellStyle name="40% - Accent2 3 5 4 2" xfId="20857"/>
    <cellStyle name="40% - Accent2 3 5 4 2 2" xfId="20858"/>
    <cellStyle name="40% - Accent2 3 5 4 2 2 2" xfId="20859"/>
    <cellStyle name="40% - Accent2 3 5 4 2 3" xfId="20860"/>
    <cellStyle name="40% - Accent2 3 5 4 2 3 2" xfId="20861"/>
    <cellStyle name="40% - Accent2 3 5 4 2 4" xfId="20862"/>
    <cellStyle name="40% - Accent2 3 5 4 2 5" xfId="20863"/>
    <cellStyle name="40% - Accent2 3 5 4 2 6" xfId="20864"/>
    <cellStyle name="40% - Accent2 3 5 4 2 7" xfId="20865"/>
    <cellStyle name="40% - Accent2 3 5 4 3" xfId="20866"/>
    <cellStyle name="40% - Accent2 3 5 4 3 2" xfId="20867"/>
    <cellStyle name="40% - Accent2 3 5 4 3 2 2" xfId="20868"/>
    <cellStyle name="40% - Accent2 3 5 4 3 3" xfId="20869"/>
    <cellStyle name="40% - Accent2 3 5 4 3 3 2" xfId="20870"/>
    <cellStyle name="40% - Accent2 3 5 4 3 4" xfId="20871"/>
    <cellStyle name="40% - Accent2 3 5 4 3 5" xfId="20872"/>
    <cellStyle name="40% - Accent2 3 5 4 3 6" xfId="20873"/>
    <cellStyle name="40% - Accent2 3 5 4 3 7" xfId="20874"/>
    <cellStyle name="40% - Accent2 3 5 4 4" xfId="20875"/>
    <cellStyle name="40% - Accent2 3 5 4 4 2" xfId="20876"/>
    <cellStyle name="40% - Accent2 3 5 4 4 2 2" xfId="20877"/>
    <cellStyle name="40% - Accent2 3 5 4 4 3" xfId="20878"/>
    <cellStyle name="40% - Accent2 3 5 4 4 3 2" xfId="20879"/>
    <cellStyle name="40% - Accent2 3 5 4 4 4" xfId="20880"/>
    <cellStyle name="40% - Accent2 3 5 4 4 5" xfId="20881"/>
    <cellStyle name="40% - Accent2 3 5 4 4 6" xfId="20882"/>
    <cellStyle name="40% - Accent2 3 5 4 4 7" xfId="20883"/>
    <cellStyle name="40% - Accent2 3 5 4 5" xfId="20884"/>
    <cellStyle name="40% - Accent2 3 5 4 5 2" xfId="20885"/>
    <cellStyle name="40% - Accent2 3 5 4 6" xfId="20886"/>
    <cellStyle name="40% - Accent2 3 5 4 6 2" xfId="20887"/>
    <cellStyle name="40% - Accent2 3 5 4 7" xfId="20888"/>
    <cellStyle name="40% - Accent2 3 5 4 8" xfId="20889"/>
    <cellStyle name="40% - Accent2 3 5 4 9" xfId="20890"/>
    <cellStyle name="40% - Accent2 3 5 5" xfId="20891"/>
    <cellStyle name="40% - Accent2 3 5 5 2" xfId="20892"/>
    <cellStyle name="40% - Accent2 3 5 5 2 2" xfId="20893"/>
    <cellStyle name="40% - Accent2 3 5 5 3" xfId="20894"/>
    <cellStyle name="40% - Accent2 3 5 5 3 2" xfId="20895"/>
    <cellStyle name="40% - Accent2 3 5 5 4" xfId="20896"/>
    <cellStyle name="40% - Accent2 3 5 5 5" xfId="20897"/>
    <cellStyle name="40% - Accent2 3 5 5 6" xfId="20898"/>
    <cellStyle name="40% - Accent2 3 5 5 7" xfId="20899"/>
    <cellStyle name="40% - Accent2 3 5 6" xfId="20900"/>
    <cellStyle name="40% - Accent2 3 5 6 2" xfId="20901"/>
    <cellStyle name="40% - Accent2 3 5 6 2 2" xfId="20902"/>
    <cellStyle name="40% - Accent2 3 5 6 3" xfId="20903"/>
    <cellStyle name="40% - Accent2 3 5 6 3 2" xfId="20904"/>
    <cellStyle name="40% - Accent2 3 5 6 4" xfId="20905"/>
    <cellStyle name="40% - Accent2 3 5 6 5" xfId="20906"/>
    <cellStyle name="40% - Accent2 3 5 6 6" xfId="20907"/>
    <cellStyle name="40% - Accent2 3 5 6 7" xfId="20908"/>
    <cellStyle name="40% - Accent2 3 5 7" xfId="20909"/>
    <cellStyle name="40% - Accent2 3 5 7 2" xfId="20910"/>
    <cellStyle name="40% - Accent2 3 5 7 2 2" xfId="20911"/>
    <cellStyle name="40% - Accent2 3 5 7 3" xfId="20912"/>
    <cellStyle name="40% - Accent2 3 5 7 3 2" xfId="20913"/>
    <cellStyle name="40% - Accent2 3 5 7 4" xfId="20914"/>
    <cellStyle name="40% - Accent2 3 5 7 5" xfId="20915"/>
    <cellStyle name="40% - Accent2 3 5 7 6" xfId="20916"/>
    <cellStyle name="40% - Accent2 3 5 7 7" xfId="20917"/>
    <cellStyle name="40% - Accent2 3 5 8" xfId="20918"/>
    <cellStyle name="40% - Accent2 3 5 8 2" xfId="20919"/>
    <cellStyle name="40% - Accent2 3 5 9" xfId="20920"/>
    <cellStyle name="40% - Accent2 3 5 9 2" xfId="20921"/>
    <cellStyle name="40% - Accent2 3 6" xfId="20922"/>
    <cellStyle name="40% - Accent2 3 6 10" xfId="20923"/>
    <cellStyle name="40% - Accent2 3 6 11" xfId="20924"/>
    <cellStyle name="40% - Accent2 3 6 12" xfId="20925"/>
    <cellStyle name="40% - Accent2 3 6 13" xfId="20926"/>
    <cellStyle name="40% - Accent2 3 6 2" xfId="20927"/>
    <cellStyle name="40% - Accent2 3 6 2 10" xfId="20928"/>
    <cellStyle name="40% - Accent2 3 6 2 11" xfId="20929"/>
    <cellStyle name="40% - Accent2 3 6 2 2" xfId="20930"/>
    <cellStyle name="40% - Accent2 3 6 2 2 10" xfId="20931"/>
    <cellStyle name="40% - Accent2 3 6 2 2 2" xfId="20932"/>
    <cellStyle name="40% - Accent2 3 6 2 2 2 2" xfId="20933"/>
    <cellStyle name="40% - Accent2 3 6 2 2 2 2 2" xfId="20934"/>
    <cellStyle name="40% - Accent2 3 6 2 2 2 3" xfId="20935"/>
    <cellStyle name="40% - Accent2 3 6 2 2 2 3 2" xfId="20936"/>
    <cellStyle name="40% - Accent2 3 6 2 2 2 4" xfId="20937"/>
    <cellStyle name="40% - Accent2 3 6 2 2 2 5" xfId="20938"/>
    <cellStyle name="40% - Accent2 3 6 2 2 2 6" xfId="20939"/>
    <cellStyle name="40% - Accent2 3 6 2 2 2 7" xfId="20940"/>
    <cellStyle name="40% - Accent2 3 6 2 2 3" xfId="20941"/>
    <cellStyle name="40% - Accent2 3 6 2 2 3 2" xfId="20942"/>
    <cellStyle name="40% - Accent2 3 6 2 2 3 2 2" xfId="20943"/>
    <cellStyle name="40% - Accent2 3 6 2 2 3 3" xfId="20944"/>
    <cellStyle name="40% - Accent2 3 6 2 2 3 3 2" xfId="20945"/>
    <cellStyle name="40% - Accent2 3 6 2 2 3 4" xfId="20946"/>
    <cellStyle name="40% - Accent2 3 6 2 2 3 5" xfId="20947"/>
    <cellStyle name="40% - Accent2 3 6 2 2 3 6" xfId="20948"/>
    <cellStyle name="40% - Accent2 3 6 2 2 3 7" xfId="20949"/>
    <cellStyle name="40% - Accent2 3 6 2 2 4" xfId="20950"/>
    <cellStyle name="40% - Accent2 3 6 2 2 4 2" xfId="20951"/>
    <cellStyle name="40% - Accent2 3 6 2 2 4 2 2" xfId="20952"/>
    <cellStyle name="40% - Accent2 3 6 2 2 4 3" xfId="20953"/>
    <cellStyle name="40% - Accent2 3 6 2 2 4 3 2" xfId="20954"/>
    <cellStyle name="40% - Accent2 3 6 2 2 4 4" xfId="20955"/>
    <cellStyle name="40% - Accent2 3 6 2 2 4 5" xfId="20956"/>
    <cellStyle name="40% - Accent2 3 6 2 2 4 6" xfId="20957"/>
    <cellStyle name="40% - Accent2 3 6 2 2 4 7" xfId="20958"/>
    <cellStyle name="40% - Accent2 3 6 2 2 5" xfId="20959"/>
    <cellStyle name="40% - Accent2 3 6 2 2 5 2" xfId="20960"/>
    <cellStyle name="40% - Accent2 3 6 2 2 6" xfId="20961"/>
    <cellStyle name="40% - Accent2 3 6 2 2 6 2" xfId="20962"/>
    <cellStyle name="40% - Accent2 3 6 2 2 7" xfId="20963"/>
    <cellStyle name="40% - Accent2 3 6 2 2 8" xfId="20964"/>
    <cellStyle name="40% - Accent2 3 6 2 2 9" xfId="20965"/>
    <cellStyle name="40% - Accent2 3 6 2 3" xfId="20966"/>
    <cellStyle name="40% - Accent2 3 6 2 3 2" xfId="20967"/>
    <cellStyle name="40% - Accent2 3 6 2 3 2 2" xfId="20968"/>
    <cellStyle name="40% - Accent2 3 6 2 3 3" xfId="20969"/>
    <cellStyle name="40% - Accent2 3 6 2 3 3 2" xfId="20970"/>
    <cellStyle name="40% - Accent2 3 6 2 3 4" xfId="20971"/>
    <cellStyle name="40% - Accent2 3 6 2 3 5" xfId="20972"/>
    <cellStyle name="40% - Accent2 3 6 2 3 6" xfId="20973"/>
    <cellStyle name="40% - Accent2 3 6 2 3 7" xfId="20974"/>
    <cellStyle name="40% - Accent2 3 6 2 4" xfId="20975"/>
    <cellStyle name="40% - Accent2 3 6 2 4 2" xfId="20976"/>
    <cellStyle name="40% - Accent2 3 6 2 4 2 2" xfId="20977"/>
    <cellStyle name="40% - Accent2 3 6 2 4 3" xfId="20978"/>
    <cellStyle name="40% - Accent2 3 6 2 4 3 2" xfId="20979"/>
    <cellStyle name="40% - Accent2 3 6 2 4 4" xfId="20980"/>
    <cellStyle name="40% - Accent2 3 6 2 4 5" xfId="20981"/>
    <cellStyle name="40% - Accent2 3 6 2 4 6" xfId="20982"/>
    <cellStyle name="40% - Accent2 3 6 2 4 7" xfId="20983"/>
    <cellStyle name="40% - Accent2 3 6 2 5" xfId="20984"/>
    <cellStyle name="40% - Accent2 3 6 2 5 2" xfId="20985"/>
    <cellStyle name="40% - Accent2 3 6 2 5 2 2" xfId="20986"/>
    <cellStyle name="40% - Accent2 3 6 2 5 3" xfId="20987"/>
    <cellStyle name="40% - Accent2 3 6 2 5 3 2" xfId="20988"/>
    <cellStyle name="40% - Accent2 3 6 2 5 4" xfId="20989"/>
    <cellStyle name="40% - Accent2 3 6 2 5 5" xfId="20990"/>
    <cellStyle name="40% - Accent2 3 6 2 5 6" xfId="20991"/>
    <cellStyle name="40% - Accent2 3 6 2 5 7" xfId="20992"/>
    <cellStyle name="40% - Accent2 3 6 2 6" xfId="20993"/>
    <cellStyle name="40% - Accent2 3 6 2 6 2" xfId="20994"/>
    <cellStyle name="40% - Accent2 3 6 2 7" xfId="20995"/>
    <cellStyle name="40% - Accent2 3 6 2 7 2" xfId="20996"/>
    <cellStyle name="40% - Accent2 3 6 2 8" xfId="20997"/>
    <cellStyle name="40% - Accent2 3 6 2 9" xfId="20998"/>
    <cellStyle name="40% - Accent2 3 6 3" xfId="20999"/>
    <cellStyle name="40% - Accent2 3 6 3 10" xfId="21000"/>
    <cellStyle name="40% - Accent2 3 6 3 11" xfId="21001"/>
    <cellStyle name="40% - Accent2 3 6 3 2" xfId="21002"/>
    <cellStyle name="40% - Accent2 3 6 3 2 10" xfId="21003"/>
    <cellStyle name="40% - Accent2 3 6 3 2 2" xfId="21004"/>
    <cellStyle name="40% - Accent2 3 6 3 2 2 2" xfId="21005"/>
    <cellStyle name="40% - Accent2 3 6 3 2 2 2 2" xfId="21006"/>
    <cellStyle name="40% - Accent2 3 6 3 2 2 3" xfId="21007"/>
    <cellStyle name="40% - Accent2 3 6 3 2 2 3 2" xfId="21008"/>
    <cellStyle name="40% - Accent2 3 6 3 2 2 4" xfId="21009"/>
    <cellStyle name="40% - Accent2 3 6 3 2 2 5" xfId="21010"/>
    <cellStyle name="40% - Accent2 3 6 3 2 2 6" xfId="21011"/>
    <cellStyle name="40% - Accent2 3 6 3 2 2 7" xfId="21012"/>
    <cellStyle name="40% - Accent2 3 6 3 2 3" xfId="21013"/>
    <cellStyle name="40% - Accent2 3 6 3 2 3 2" xfId="21014"/>
    <cellStyle name="40% - Accent2 3 6 3 2 3 2 2" xfId="21015"/>
    <cellStyle name="40% - Accent2 3 6 3 2 3 3" xfId="21016"/>
    <cellStyle name="40% - Accent2 3 6 3 2 3 3 2" xfId="21017"/>
    <cellStyle name="40% - Accent2 3 6 3 2 3 4" xfId="21018"/>
    <cellStyle name="40% - Accent2 3 6 3 2 3 5" xfId="21019"/>
    <cellStyle name="40% - Accent2 3 6 3 2 3 6" xfId="21020"/>
    <cellStyle name="40% - Accent2 3 6 3 2 3 7" xfId="21021"/>
    <cellStyle name="40% - Accent2 3 6 3 2 4" xfId="21022"/>
    <cellStyle name="40% - Accent2 3 6 3 2 4 2" xfId="21023"/>
    <cellStyle name="40% - Accent2 3 6 3 2 4 2 2" xfId="21024"/>
    <cellStyle name="40% - Accent2 3 6 3 2 4 3" xfId="21025"/>
    <cellStyle name="40% - Accent2 3 6 3 2 4 3 2" xfId="21026"/>
    <cellStyle name="40% - Accent2 3 6 3 2 4 4" xfId="21027"/>
    <cellStyle name="40% - Accent2 3 6 3 2 4 5" xfId="21028"/>
    <cellStyle name="40% - Accent2 3 6 3 2 4 6" xfId="21029"/>
    <cellStyle name="40% - Accent2 3 6 3 2 4 7" xfId="21030"/>
    <cellStyle name="40% - Accent2 3 6 3 2 5" xfId="21031"/>
    <cellStyle name="40% - Accent2 3 6 3 2 5 2" xfId="21032"/>
    <cellStyle name="40% - Accent2 3 6 3 2 6" xfId="21033"/>
    <cellStyle name="40% - Accent2 3 6 3 2 6 2" xfId="21034"/>
    <cellStyle name="40% - Accent2 3 6 3 2 7" xfId="21035"/>
    <cellStyle name="40% - Accent2 3 6 3 2 8" xfId="21036"/>
    <cellStyle name="40% - Accent2 3 6 3 2 9" xfId="21037"/>
    <cellStyle name="40% - Accent2 3 6 3 3" xfId="21038"/>
    <cellStyle name="40% - Accent2 3 6 3 3 2" xfId="21039"/>
    <cellStyle name="40% - Accent2 3 6 3 3 2 2" xfId="21040"/>
    <cellStyle name="40% - Accent2 3 6 3 3 3" xfId="21041"/>
    <cellStyle name="40% - Accent2 3 6 3 3 3 2" xfId="21042"/>
    <cellStyle name="40% - Accent2 3 6 3 3 4" xfId="21043"/>
    <cellStyle name="40% - Accent2 3 6 3 3 5" xfId="21044"/>
    <cellStyle name="40% - Accent2 3 6 3 3 6" xfId="21045"/>
    <cellStyle name="40% - Accent2 3 6 3 3 7" xfId="21046"/>
    <cellStyle name="40% - Accent2 3 6 3 4" xfId="21047"/>
    <cellStyle name="40% - Accent2 3 6 3 4 2" xfId="21048"/>
    <cellStyle name="40% - Accent2 3 6 3 4 2 2" xfId="21049"/>
    <cellStyle name="40% - Accent2 3 6 3 4 3" xfId="21050"/>
    <cellStyle name="40% - Accent2 3 6 3 4 3 2" xfId="21051"/>
    <cellStyle name="40% - Accent2 3 6 3 4 4" xfId="21052"/>
    <cellStyle name="40% - Accent2 3 6 3 4 5" xfId="21053"/>
    <cellStyle name="40% - Accent2 3 6 3 4 6" xfId="21054"/>
    <cellStyle name="40% - Accent2 3 6 3 4 7" xfId="21055"/>
    <cellStyle name="40% - Accent2 3 6 3 5" xfId="21056"/>
    <cellStyle name="40% - Accent2 3 6 3 5 2" xfId="21057"/>
    <cellStyle name="40% - Accent2 3 6 3 5 2 2" xfId="21058"/>
    <cellStyle name="40% - Accent2 3 6 3 5 3" xfId="21059"/>
    <cellStyle name="40% - Accent2 3 6 3 5 3 2" xfId="21060"/>
    <cellStyle name="40% - Accent2 3 6 3 5 4" xfId="21061"/>
    <cellStyle name="40% - Accent2 3 6 3 5 5" xfId="21062"/>
    <cellStyle name="40% - Accent2 3 6 3 5 6" xfId="21063"/>
    <cellStyle name="40% - Accent2 3 6 3 5 7" xfId="21064"/>
    <cellStyle name="40% - Accent2 3 6 3 6" xfId="21065"/>
    <cellStyle name="40% - Accent2 3 6 3 6 2" xfId="21066"/>
    <cellStyle name="40% - Accent2 3 6 3 7" xfId="21067"/>
    <cellStyle name="40% - Accent2 3 6 3 7 2" xfId="21068"/>
    <cellStyle name="40% - Accent2 3 6 3 8" xfId="21069"/>
    <cellStyle name="40% - Accent2 3 6 3 9" xfId="21070"/>
    <cellStyle name="40% - Accent2 3 6 4" xfId="21071"/>
    <cellStyle name="40% - Accent2 3 6 4 10" xfId="21072"/>
    <cellStyle name="40% - Accent2 3 6 4 2" xfId="21073"/>
    <cellStyle name="40% - Accent2 3 6 4 2 2" xfId="21074"/>
    <cellStyle name="40% - Accent2 3 6 4 2 2 2" xfId="21075"/>
    <cellStyle name="40% - Accent2 3 6 4 2 3" xfId="21076"/>
    <cellStyle name="40% - Accent2 3 6 4 2 3 2" xfId="21077"/>
    <cellStyle name="40% - Accent2 3 6 4 2 4" xfId="21078"/>
    <cellStyle name="40% - Accent2 3 6 4 2 5" xfId="21079"/>
    <cellStyle name="40% - Accent2 3 6 4 2 6" xfId="21080"/>
    <cellStyle name="40% - Accent2 3 6 4 2 7" xfId="21081"/>
    <cellStyle name="40% - Accent2 3 6 4 3" xfId="21082"/>
    <cellStyle name="40% - Accent2 3 6 4 3 2" xfId="21083"/>
    <cellStyle name="40% - Accent2 3 6 4 3 2 2" xfId="21084"/>
    <cellStyle name="40% - Accent2 3 6 4 3 3" xfId="21085"/>
    <cellStyle name="40% - Accent2 3 6 4 3 3 2" xfId="21086"/>
    <cellStyle name="40% - Accent2 3 6 4 3 4" xfId="21087"/>
    <cellStyle name="40% - Accent2 3 6 4 3 5" xfId="21088"/>
    <cellStyle name="40% - Accent2 3 6 4 3 6" xfId="21089"/>
    <cellStyle name="40% - Accent2 3 6 4 3 7" xfId="21090"/>
    <cellStyle name="40% - Accent2 3 6 4 4" xfId="21091"/>
    <cellStyle name="40% - Accent2 3 6 4 4 2" xfId="21092"/>
    <cellStyle name="40% - Accent2 3 6 4 4 2 2" xfId="21093"/>
    <cellStyle name="40% - Accent2 3 6 4 4 3" xfId="21094"/>
    <cellStyle name="40% - Accent2 3 6 4 4 3 2" xfId="21095"/>
    <cellStyle name="40% - Accent2 3 6 4 4 4" xfId="21096"/>
    <cellStyle name="40% - Accent2 3 6 4 4 5" xfId="21097"/>
    <cellStyle name="40% - Accent2 3 6 4 4 6" xfId="21098"/>
    <cellStyle name="40% - Accent2 3 6 4 4 7" xfId="21099"/>
    <cellStyle name="40% - Accent2 3 6 4 5" xfId="21100"/>
    <cellStyle name="40% - Accent2 3 6 4 5 2" xfId="21101"/>
    <cellStyle name="40% - Accent2 3 6 4 6" xfId="21102"/>
    <cellStyle name="40% - Accent2 3 6 4 6 2" xfId="21103"/>
    <cellStyle name="40% - Accent2 3 6 4 7" xfId="21104"/>
    <cellStyle name="40% - Accent2 3 6 4 8" xfId="21105"/>
    <cellStyle name="40% - Accent2 3 6 4 9" xfId="21106"/>
    <cellStyle name="40% - Accent2 3 6 5" xfId="21107"/>
    <cellStyle name="40% - Accent2 3 6 5 2" xfId="21108"/>
    <cellStyle name="40% - Accent2 3 6 5 2 2" xfId="21109"/>
    <cellStyle name="40% - Accent2 3 6 5 3" xfId="21110"/>
    <cellStyle name="40% - Accent2 3 6 5 3 2" xfId="21111"/>
    <cellStyle name="40% - Accent2 3 6 5 4" xfId="21112"/>
    <cellStyle name="40% - Accent2 3 6 5 5" xfId="21113"/>
    <cellStyle name="40% - Accent2 3 6 5 6" xfId="21114"/>
    <cellStyle name="40% - Accent2 3 6 5 7" xfId="21115"/>
    <cellStyle name="40% - Accent2 3 6 6" xfId="21116"/>
    <cellStyle name="40% - Accent2 3 6 6 2" xfId="21117"/>
    <cellStyle name="40% - Accent2 3 6 6 2 2" xfId="21118"/>
    <cellStyle name="40% - Accent2 3 6 6 3" xfId="21119"/>
    <cellStyle name="40% - Accent2 3 6 6 3 2" xfId="21120"/>
    <cellStyle name="40% - Accent2 3 6 6 4" xfId="21121"/>
    <cellStyle name="40% - Accent2 3 6 6 5" xfId="21122"/>
    <cellStyle name="40% - Accent2 3 6 6 6" xfId="21123"/>
    <cellStyle name="40% - Accent2 3 6 6 7" xfId="21124"/>
    <cellStyle name="40% - Accent2 3 6 7" xfId="21125"/>
    <cellStyle name="40% - Accent2 3 6 7 2" xfId="21126"/>
    <cellStyle name="40% - Accent2 3 6 7 2 2" xfId="21127"/>
    <cellStyle name="40% - Accent2 3 6 7 3" xfId="21128"/>
    <cellStyle name="40% - Accent2 3 6 7 3 2" xfId="21129"/>
    <cellStyle name="40% - Accent2 3 6 7 4" xfId="21130"/>
    <cellStyle name="40% - Accent2 3 6 7 5" xfId="21131"/>
    <cellStyle name="40% - Accent2 3 6 7 6" xfId="21132"/>
    <cellStyle name="40% - Accent2 3 6 7 7" xfId="21133"/>
    <cellStyle name="40% - Accent2 3 6 8" xfId="21134"/>
    <cellStyle name="40% - Accent2 3 6 8 2" xfId="21135"/>
    <cellStyle name="40% - Accent2 3 6 9" xfId="21136"/>
    <cellStyle name="40% - Accent2 3 6 9 2" xfId="21137"/>
    <cellStyle name="40% - Accent2 3 7" xfId="21138"/>
    <cellStyle name="40% - Accent2 3 7 10" xfId="21139"/>
    <cellStyle name="40% - Accent2 3 7 11" xfId="21140"/>
    <cellStyle name="40% - Accent2 3 7 2" xfId="21141"/>
    <cellStyle name="40% - Accent2 3 7 2 10" xfId="21142"/>
    <cellStyle name="40% - Accent2 3 7 2 2" xfId="21143"/>
    <cellStyle name="40% - Accent2 3 7 2 2 2" xfId="21144"/>
    <cellStyle name="40% - Accent2 3 7 2 2 2 2" xfId="21145"/>
    <cellStyle name="40% - Accent2 3 7 2 2 3" xfId="21146"/>
    <cellStyle name="40% - Accent2 3 7 2 2 3 2" xfId="21147"/>
    <cellStyle name="40% - Accent2 3 7 2 2 4" xfId="21148"/>
    <cellStyle name="40% - Accent2 3 7 2 2 5" xfId="21149"/>
    <cellStyle name="40% - Accent2 3 7 2 2 6" xfId="21150"/>
    <cellStyle name="40% - Accent2 3 7 2 2 7" xfId="21151"/>
    <cellStyle name="40% - Accent2 3 7 2 3" xfId="21152"/>
    <cellStyle name="40% - Accent2 3 7 2 3 2" xfId="21153"/>
    <cellStyle name="40% - Accent2 3 7 2 3 2 2" xfId="21154"/>
    <cellStyle name="40% - Accent2 3 7 2 3 3" xfId="21155"/>
    <cellStyle name="40% - Accent2 3 7 2 3 3 2" xfId="21156"/>
    <cellStyle name="40% - Accent2 3 7 2 3 4" xfId="21157"/>
    <cellStyle name="40% - Accent2 3 7 2 3 5" xfId="21158"/>
    <cellStyle name="40% - Accent2 3 7 2 3 6" xfId="21159"/>
    <cellStyle name="40% - Accent2 3 7 2 3 7" xfId="21160"/>
    <cellStyle name="40% - Accent2 3 7 2 4" xfId="21161"/>
    <cellStyle name="40% - Accent2 3 7 2 4 2" xfId="21162"/>
    <cellStyle name="40% - Accent2 3 7 2 4 2 2" xfId="21163"/>
    <cellStyle name="40% - Accent2 3 7 2 4 3" xfId="21164"/>
    <cellStyle name="40% - Accent2 3 7 2 4 3 2" xfId="21165"/>
    <cellStyle name="40% - Accent2 3 7 2 4 4" xfId="21166"/>
    <cellStyle name="40% - Accent2 3 7 2 4 5" xfId="21167"/>
    <cellStyle name="40% - Accent2 3 7 2 4 6" xfId="21168"/>
    <cellStyle name="40% - Accent2 3 7 2 4 7" xfId="21169"/>
    <cellStyle name="40% - Accent2 3 7 2 5" xfId="21170"/>
    <cellStyle name="40% - Accent2 3 7 2 5 2" xfId="21171"/>
    <cellStyle name="40% - Accent2 3 7 2 6" xfId="21172"/>
    <cellStyle name="40% - Accent2 3 7 2 6 2" xfId="21173"/>
    <cellStyle name="40% - Accent2 3 7 2 7" xfId="21174"/>
    <cellStyle name="40% - Accent2 3 7 2 8" xfId="21175"/>
    <cellStyle name="40% - Accent2 3 7 2 9" xfId="21176"/>
    <cellStyle name="40% - Accent2 3 7 3" xfId="21177"/>
    <cellStyle name="40% - Accent2 3 7 3 2" xfId="21178"/>
    <cellStyle name="40% - Accent2 3 7 3 2 2" xfId="21179"/>
    <cellStyle name="40% - Accent2 3 7 3 3" xfId="21180"/>
    <cellStyle name="40% - Accent2 3 7 3 3 2" xfId="21181"/>
    <cellStyle name="40% - Accent2 3 7 3 4" xfId="21182"/>
    <cellStyle name="40% - Accent2 3 7 3 5" xfId="21183"/>
    <cellStyle name="40% - Accent2 3 7 3 6" xfId="21184"/>
    <cellStyle name="40% - Accent2 3 7 3 7" xfId="21185"/>
    <cellStyle name="40% - Accent2 3 7 4" xfId="21186"/>
    <cellStyle name="40% - Accent2 3 7 4 2" xfId="21187"/>
    <cellStyle name="40% - Accent2 3 7 4 2 2" xfId="21188"/>
    <cellStyle name="40% - Accent2 3 7 4 3" xfId="21189"/>
    <cellStyle name="40% - Accent2 3 7 4 3 2" xfId="21190"/>
    <cellStyle name="40% - Accent2 3 7 4 4" xfId="21191"/>
    <cellStyle name="40% - Accent2 3 7 4 5" xfId="21192"/>
    <cellStyle name="40% - Accent2 3 7 4 6" xfId="21193"/>
    <cellStyle name="40% - Accent2 3 7 4 7" xfId="21194"/>
    <cellStyle name="40% - Accent2 3 7 5" xfId="21195"/>
    <cellStyle name="40% - Accent2 3 7 5 2" xfId="21196"/>
    <cellStyle name="40% - Accent2 3 7 5 2 2" xfId="21197"/>
    <cellStyle name="40% - Accent2 3 7 5 3" xfId="21198"/>
    <cellStyle name="40% - Accent2 3 7 5 3 2" xfId="21199"/>
    <cellStyle name="40% - Accent2 3 7 5 4" xfId="21200"/>
    <cellStyle name="40% - Accent2 3 7 5 5" xfId="21201"/>
    <cellStyle name="40% - Accent2 3 7 5 6" xfId="21202"/>
    <cellStyle name="40% - Accent2 3 7 5 7" xfId="21203"/>
    <cellStyle name="40% - Accent2 3 7 6" xfId="21204"/>
    <cellStyle name="40% - Accent2 3 7 6 2" xfId="21205"/>
    <cellStyle name="40% - Accent2 3 7 7" xfId="21206"/>
    <cellStyle name="40% - Accent2 3 7 7 2" xfId="21207"/>
    <cellStyle name="40% - Accent2 3 7 8" xfId="21208"/>
    <cellStyle name="40% - Accent2 3 7 9" xfId="21209"/>
    <cellStyle name="40% - Accent2 3 8" xfId="21210"/>
    <cellStyle name="40% - Accent2 3 8 10" xfId="21211"/>
    <cellStyle name="40% - Accent2 3 8 11" xfId="21212"/>
    <cellStyle name="40% - Accent2 3 8 2" xfId="21213"/>
    <cellStyle name="40% - Accent2 3 8 2 10" xfId="21214"/>
    <cellStyle name="40% - Accent2 3 8 2 2" xfId="21215"/>
    <cellStyle name="40% - Accent2 3 8 2 2 2" xfId="21216"/>
    <cellStyle name="40% - Accent2 3 8 2 2 2 2" xfId="21217"/>
    <cellStyle name="40% - Accent2 3 8 2 2 3" xfId="21218"/>
    <cellStyle name="40% - Accent2 3 8 2 2 3 2" xfId="21219"/>
    <cellStyle name="40% - Accent2 3 8 2 2 4" xfId="21220"/>
    <cellStyle name="40% - Accent2 3 8 2 2 5" xfId="21221"/>
    <cellStyle name="40% - Accent2 3 8 2 2 6" xfId="21222"/>
    <cellStyle name="40% - Accent2 3 8 2 2 7" xfId="21223"/>
    <cellStyle name="40% - Accent2 3 8 2 3" xfId="21224"/>
    <cellStyle name="40% - Accent2 3 8 2 3 2" xfId="21225"/>
    <cellStyle name="40% - Accent2 3 8 2 3 2 2" xfId="21226"/>
    <cellStyle name="40% - Accent2 3 8 2 3 3" xfId="21227"/>
    <cellStyle name="40% - Accent2 3 8 2 3 3 2" xfId="21228"/>
    <cellStyle name="40% - Accent2 3 8 2 3 4" xfId="21229"/>
    <cellStyle name="40% - Accent2 3 8 2 3 5" xfId="21230"/>
    <cellStyle name="40% - Accent2 3 8 2 3 6" xfId="21231"/>
    <cellStyle name="40% - Accent2 3 8 2 3 7" xfId="21232"/>
    <cellStyle name="40% - Accent2 3 8 2 4" xfId="21233"/>
    <cellStyle name="40% - Accent2 3 8 2 4 2" xfId="21234"/>
    <cellStyle name="40% - Accent2 3 8 2 4 2 2" xfId="21235"/>
    <cellStyle name="40% - Accent2 3 8 2 4 3" xfId="21236"/>
    <cellStyle name="40% - Accent2 3 8 2 4 3 2" xfId="21237"/>
    <cellStyle name="40% - Accent2 3 8 2 4 4" xfId="21238"/>
    <cellStyle name="40% - Accent2 3 8 2 4 5" xfId="21239"/>
    <cellStyle name="40% - Accent2 3 8 2 4 6" xfId="21240"/>
    <cellStyle name="40% - Accent2 3 8 2 4 7" xfId="21241"/>
    <cellStyle name="40% - Accent2 3 8 2 5" xfId="21242"/>
    <cellStyle name="40% - Accent2 3 8 2 5 2" xfId="21243"/>
    <cellStyle name="40% - Accent2 3 8 2 6" xfId="21244"/>
    <cellStyle name="40% - Accent2 3 8 2 6 2" xfId="21245"/>
    <cellStyle name="40% - Accent2 3 8 2 7" xfId="21246"/>
    <cellStyle name="40% - Accent2 3 8 2 8" xfId="21247"/>
    <cellStyle name="40% - Accent2 3 8 2 9" xfId="21248"/>
    <cellStyle name="40% - Accent2 3 8 3" xfId="21249"/>
    <cellStyle name="40% - Accent2 3 8 3 2" xfId="21250"/>
    <cellStyle name="40% - Accent2 3 8 3 2 2" xfId="21251"/>
    <cellStyle name="40% - Accent2 3 8 3 3" xfId="21252"/>
    <cellStyle name="40% - Accent2 3 8 3 3 2" xfId="21253"/>
    <cellStyle name="40% - Accent2 3 8 3 4" xfId="21254"/>
    <cellStyle name="40% - Accent2 3 8 3 5" xfId="21255"/>
    <cellStyle name="40% - Accent2 3 8 3 6" xfId="21256"/>
    <cellStyle name="40% - Accent2 3 8 3 7" xfId="21257"/>
    <cellStyle name="40% - Accent2 3 8 4" xfId="21258"/>
    <cellStyle name="40% - Accent2 3 8 4 2" xfId="21259"/>
    <cellStyle name="40% - Accent2 3 8 4 2 2" xfId="21260"/>
    <cellStyle name="40% - Accent2 3 8 4 3" xfId="21261"/>
    <cellStyle name="40% - Accent2 3 8 4 3 2" xfId="21262"/>
    <cellStyle name="40% - Accent2 3 8 4 4" xfId="21263"/>
    <cellStyle name="40% - Accent2 3 8 4 5" xfId="21264"/>
    <cellStyle name="40% - Accent2 3 8 4 6" xfId="21265"/>
    <cellStyle name="40% - Accent2 3 8 4 7" xfId="21266"/>
    <cellStyle name="40% - Accent2 3 8 5" xfId="21267"/>
    <cellStyle name="40% - Accent2 3 8 5 2" xfId="21268"/>
    <cellStyle name="40% - Accent2 3 8 5 2 2" xfId="21269"/>
    <cellStyle name="40% - Accent2 3 8 5 3" xfId="21270"/>
    <cellStyle name="40% - Accent2 3 8 5 3 2" xfId="21271"/>
    <cellStyle name="40% - Accent2 3 8 5 4" xfId="21272"/>
    <cellStyle name="40% - Accent2 3 8 5 5" xfId="21273"/>
    <cellStyle name="40% - Accent2 3 8 5 6" xfId="21274"/>
    <cellStyle name="40% - Accent2 3 8 5 7" xfId="21275"/>
    <cellStyle name="40% - Accent2 3 8 6" xfId="21276"/>
    <cellStyle name="40% - Accent2 3 8 6 2" xfId="21277"/>
    <cellStyle name="40% - Accent2 3 8 7" xfId="21278"/>
    <cellStyle name="40% - Accent2 3 8 7 2" xfId="21279"/>
    <cellStyle name="40% - Accent2 3 8 8" xfId="21280"/>
    <cellStyle name="40% - Accent2 3 8 9" xfId="21281"/>
    <cellStyle name="40% - Accent2 3 9" xfId="21282"/>
    <cellStyle name="40% - Accent2 3 9 10" xfId="21283"/>
    <cellStyle name="40% - Accent2 3 9 2" xfId="21284"/>
    <cellStyle name="40% - Accent2 3 9 2 2" xfId="21285"/>
    <cellStyle name="40% - Accent2 3 9 2 2 2" xfId="21286"/>
    <cellStyle name="40% - Accent2 3 9 2 3" xfId="21287"/>
    <cellStyle name="40% - Accent2 3 9 2 3 2" xfId="21288"/>
    <cellStyle name="40% - Accent2 3 9 2 4" xfId="21289"/>
    <cellStyle name="40% - Accent2 3 9 2 5" xfId="21290"/>
    <cellStyle name="40% - Accent2 3 9 2 6" xfId="21291"/>
    <cellStyle name="40% - Accent2 3 9 2 7" xfId="21292"/>
    <cellStyle name="40% - Accent2 3 9 3" xfId="21293"/>
    <cellStyle name="40% - Accent2 3 9 3 2" xfId="21294"/>
    <cellStyle name="40% - Accent2 3 9 3 2 2" xfId="21295"/>
    <cellStyle name="40% - Accent2 3 9 3 3" xfId="21296"/>
    <cellStyle name="40% - Accent2 3 9 3 3 2" xfId="21297"/>
    <cellStyle name="40% - Accent2 3 9 3 4" xfId="21298"/>
    <cellStyle name="40% - Accent2 3 9 3 5" xfId="21299"/>
    <cellStyle name="40% - Accent2 3 9 3 6" xfId="21300"/>
    <cellStyle name="40% - Accent2 3 9 3 7" xfId="21301"/>
    <cellStyle name="40% - Accent2 3 9 4" xfId="21302"/>
    <cellStyle name="40% - Accent2 3 9 4 2" xfId="21303"/>
    <cellStyle name="40% - Accent2 3 9 4 2 2" xfId="21304"/>
    <cellStyle name="40% - Accent2 3 9 4 3" xfId="21305"/>
    <cellStyle name="40% - Accent2 3 9 4 3 2" xfId="21306"/>
    <cellStyle name="40% - Accent2 3 9 4 4" xfId="21307"/>
    <cellStyle name="40% - Accent2 3 9 4 5" xfId="21308"/>
    <cellStyle name="40% - Accent2 3 9 4 6" xfId="21309"/>
    <cellStyle name="40% - Accent2 3 9 4 7" xfId="21310"/>
    <cellStyle name="40% - Accent2 3 9 5" xfId="21311"/>
    <cellStyle name="40% - Accent2 3 9 5 2" xfId="21312"/>
    <cellStyle name="40% - Accent2 3 9 6" xfId="21313"/>
    <cellStyle name="40% - Accent2 3 9 6 2" xfId="21314"/>
    <cellStyle name="40% - Accent2 3 9 7" xfId="21315"/>
    <cellStyle name="40% - Accent2 3 9 8" xfId="21316"/>
    <cellStyle name="40% - Accent2 3 9 9" xfId="21317"/>
    <cellStyle name="40% - Accent2 4" xfId="21318"/>
    <cellStyle name="40% - Accent2 5" xfId="21319"/>
    <cellStyle name="40% - Accent2 6" xfId="21320"/>
    <cellStyle name="40% - Accent3" xfId="37794" builtinId="39" customBuiltin="1"/>
    <cellStyle name="40% - Accent3 2" xfId="291"/>
    <cellStyle name="40% - Accent3 2 10" xfId="21321"/>
    <cellStyle name="40% - Accent3 2 10 2" xfId="21322"/>
    <cellStyle name="40% - Accent3 2 10 2 2" xfId="21323"/>
    <cellStyle name="40% - Accent3 2 10 3" xfId="21324"/>
    <cellStyle name="40% - Accent3 2 10 3 2" xfId="21325"/>
    <cellStyle name="40% - Accent3 2 10 4" xfId="21326"/>
    <cellStyle name="40% - Accent3 2 10 5" xfId="21327"/>
    <cellStyle name="40% - Accent3 2 10 6" xfId="21328"/>
    <cellStyle name="40% - Accent3 2 10 7" xfId="21329"/>
    <cellStyle name="40% - Accent3 2 11" xfId="21330"/>
    <cellStyle name="40% - Accent3 2 11 2" xfId="21331"/>
    <cellStyle name="40% - Accent3 2 11 2 2" xfId="21332"/>
    <cellStyle name="40% - Accent3 2 11 3" xfId="21333"/>
    <cellStyle name="40% - Accent3 2 11 3 2" xfId="21334"/>
    <cellStyle name="40% - Accent3 2 11 4" xfId="21335"/>
    <cellStyle name="40% - Accent3 2 11 5" xfId="21336"/>
    <cellStyle name="40% - Accent3 2 11 6" xfId="21337"/>
    <cellStyle name="40% - Accent3 2 11 7" xfId="21338"/>
    <cellStyle name="40% - Accent3 2 12" xfId="21339"/>
    <cellStyle name="40% - Accent3 2 12 2" xfId="21340"/>
    <cellStyle name="40% - Accent3 2 12 2 2" xfId="21341"/>
    <cellStyle name="40% - Accent3 2 12 3" xfId="21342"/>
    <cellStyle name="40% - Accent3 2 12 3 2" xfId="21343"/>
    <cellStyle name="40% - Accent3 2 12 4" xfId="21344"/>
    <cellStyle name="40% - Accent3 2 12 5" xfId="21345"/>
    <cellStyle name="40% - Accent3 2 12 6" xfId="21346"/>
    <cellStyle name="40% - Accent3 2 12 7" xfId="21347"/>
    <cellStyle name="40% - Accent3 2 13" xfId="21348"/>
    <cellStyle name="40% - Accent3 2 13 2" xfId="21349"/>
    <cellStyle name="40% - Accent3 2 14" xfId="21350"/>
    <cellStyle name="40% - Accent3 2 15" xfId="21351"/>
    <cellStyle name="40% - Accent3 2 16" xfId="21352"/>
    <cellStyle name="40% - Accent3 2 17" xfId="21353"/>
    <cellStyle name="40% - Accent3 2 18" xfId="21354"/>
    <cellStyle name="40% - Accent3 2 19" xfId="21355"/>
    <cellStyle name="40% - Accent3 2 2" xfId="21356"/>
    <cellStyle name="40% - Accent3 2 2 10" xfId="21357"/>
    <cellStyle name="40% - Accent3 2 2 11" xfId="21358"/>
    <cellStyle name="40% - Accent3 2 2 12" xfId="21359"/>
    <cellStyle name="40% - Accent3 2 2 13" xfId="21360"/>
    <cellStyle name="40% - Accent3 2 2 14" xfId="21361"/>
    <cellStyle name="40% - Accent3 2 2 2" xfId="21362"/>
    <cellStyle name="40% - Accent3 2 2 2 10" xfId="21363"/>
    <cellStyle name="40% - Accent3 2 2 2 11" xfId="21364"/>
    <cellStyle name="40% - Accent3 2 2 2 2" xfId="21365"/>
    <cellStyle name="40% - Accent3 2 2 2 2 10" xfId="21366"/>
    <cellStyle name="40% - Accent3 2 2 2 2 2" xfId="21367"/>
    <cellStyle name="40% - Accent3 2 2 2 2 2 2" xfId="21368"/>
    <cellStyle name="40% - Accent3 2 2 2 2 2 2 2" xfId="21369"/>
    <cellStyle name="40% - Accent3 2 2 2 2 2 3" xfId="21370"/>
    <cellStyle name="40% - Accent3 2 2 2 2 2 3 2" xfId="21371"/>
    <cellStyle name="40% - Accent3 2 2 2 2 2 4" xfId="21372"/>
    <cellStyle name="40% - Accent3 2 2 2 2 2 5" xfId="21373"/>
    <cellStyle name="40% - Accent3 2 2 2 2 2 6" xfId="21374"/>
    <cellStyle name="40% - Accent3 2 2 2 2 2 7" xfId="21375"/>
    <cellStyle name="40% - Accent3 2 2 2 2 3" xfId="21376"/>
    <cellStyle name="40% - Accent3 2 2 2 2 3 2" xfId="21377"/>
    <cellStyle name="40% - Accent3 2 2 2 2 3 2 2" xfId="21378"/>
    <cellStyle name="40% - Accent3 2 2 2 2 3 3" xfId="21379"/>
    <cellStyle name="40% - Accent3 2 2 2 2 3 3 2" xfId="21380"/>
    <cellStyle name="40% - Accent3 2 2 2 2 3 4" xfId="21381"/>
    <cellStyle name="40% - Accent3 2 2 2 2 3 5" xfId="21382"/>
    <cellStyle name="40% - Accent3 2 2 2 2 3 6" xfId="21383"/>
    <cellStyle name="40% - Accent3 2 2 2 2 3 7" xfId="21384"/>
    <cellStyle name="40% - Accent3 2 2 2 2 4" xfId="21385"/>
    <cellStyle name="40% - Accent3 2 2 2 2 4 2" xfId="21386"/>
    <cellStyle name="40% - Accent3 2 2 2 2 4 2 2" xfId="21387"/>
    <cellStyle name="40% - Accent3 2 2 2 2 4 3" xfId="21388"/>
    <cellStyle name="40% - Accent3 2 2 2 2 4 3 2" xfId="21389"/>
    <cellStyle name="40% - Accent3 2 2 2 2 4 4" xfId="21390"/>
    <cellStyle name="40% - Accent3 2 2 2 2 4 5" xfId="21391"/>
    <cellStyle name="40% - Accent3 2 2 2 2 4 6" xfId="21392"/>
    <cellStyle name="40% - Accent3 2 2 2 2 4 7" xfId="21393"/>
    <cellStyle name="40% - Accent3 2 2 2 2 5" xfId="21394"/>
    <cellStyle name="40% - Accent3 2 2 2 2 5 2" xfId="21395"/>
    <cellStyle name="40% - Accent3 2 2 2 2 6" xfId="21396"/>
    <cellStyle name="40% - Accent3 2 2 2 2 6 2" xfId="21397"/>
    <cellStyle name="40% - Accent3 2 2 2 2 7" xfId="21398"/>
    <cellStyle name="40% - Accent3 2 2 2 2 8" xfId="21399"/>
    <cellStyle name="40% - Accent3 2 2 2 2 9" xfId="21400"/>
    <cellStyle name="40% - Accent3 2 2 2 3" xfId="21401"/>
    <cellStyle name="40% - Accent3 2 2 2 3 2" xfId="21402"/>
    <cellStyle name="40% - Accent3 2 2 2 3 2 2" xfId="21403"/>
    <cellStyle name="40% - Accent3 2 2 2 3 3" xfId="21404"/>
    <cellStyle name="40% - Accent3 2 2 2 3 3 2" xfId="21405"/>
    <cellStyle name="40% - Accent3 2 2 2 3 4" xfId="21406"/>
    <cellStyle name="40% - Accent3 2 2 2 3 5" xfId="21407"/>
    <cellStyle name="40% - Accent3 2 2 2 3 6" xfId="21408"/>
    <cellStyle name="40% - Accent3 2 2 2 3 7" xfId="21409"/>
    <cellStyle name="40% - Accent3 2 2 2 4" xfId="21410"/>
    <cellStyle name="40% - Accent3 2 2 2 4 2" xfId="21411"/>
    <cellStyle name="40% - Accent3 2 2 2 4 2 2" xfId="21412"/>
    <cellStyle name="40% - Accent3 2 2 2 4 3" xfId="21413"/>
    <cellStyle name="40% - Accent3 2 2 2 4 3 2" xfId="21414"/>
    <cellStyle name="40% - Accent3 2 2 2 4 4" xfId="21415"/>
    <cellStyle name="40% - Accent3 2 2 2 4 5" xfId="21416"/>
    <cellStyle name="40% - Accent3 2 2 2 4 6" xfId="21417"/>
    <cellStyle name="40% - Accent3 2 2 2 4 7" xfId="21418"/>
    <cellStyle name="40% - Accent3 2 2 2 5" xfId="21419"/>
    <cellStyle name="40% - Accent3 2 2 2 5 2" xfId="21420"/>
    <cellStyle name="40% - Accent3 2 2 2 5 2 2" xfId="21421"/>
    <cellStyle name="40% - Accent3 2 2 2 5 3" xfId="21422"/>
    <cellStyle name="40% - Accent3 2 2 2 5 3 2" xfId="21423"/>
    <cellStyle name="40% - Accent3 2 2 2 5 4" xfId="21424"/>
    <cellStyle name="40% - Accent3 2 2 2 5 5" xfId="21425"/>
    <cellStyle name="40% - Accent3 2 2 2 5 6" xfId="21426"/>
    <cellStyle name="40% - Accent3 2 2 2 5 7" xfId="21427"/>
    <cellStyle name="40% - Accent3 2 2 2 6" xfId="21428"/>
    <cellStyle name="40% - Accent3 2 2 2 6 2" xfId="21429"/>
    <cellStyle name="40% - Accent3 2 2 2 7" xfId="21430"/>
    <cellStyle name="40% - Accent3 2 2 2 7 2" xfId="21431"/>
    <cellStyle name="40% - Accent3 2 2 2 8" xfId="21432"/>
    <cellStyle name="40% - Accent3 2 2 2 9" xfId="21433"/>
    <cellStyle name="40% - Accent3 2 2 3" xfId="21434"/>
    <cellStyle name="40% - Accent3 2 2 3 10" xfId="21435"/>
    <cellStyle name="40% - Accent3 2 2 3 11" xfId="21436"/>
    <cellStyle name="40% - Accent3 2 2 3 2" xfId="21437"/>
    <cellStyle name="40% - Accent3 2 2 3 2 10" xfId="21438"/>
    <cellStyle name="40% - Accent3 2 2 3 2 2" xfId="21439"/>
    <cellStyle name="40% - Accent3 2 2 3 2 2 2" xfId="21440"/>
    <cellStyle name="40% - Accent3 2 2 3 2 2 2 2" xfId="21441"/>
    <cellStyle name="40% - Accent3 2 2 3 2 2 3" xfId="21442"/>
    <cellStyle name="40% - Accent3 2 2 3 2 2 3 2" xfId="21443"/>
    <cellStyle name="40% - Accent3 2 2 3 2 2 4" xfId="21444"/>
    <cellStyle name="40% - Accent3 2 2 3 2 2 5" xfId="21445"/>
    <cellStyle name="40% - Accent3 2 2 3 2 2 6" xfId="21446"/>
    <cellStyle name="40% - Accent3 2 2 3 2 2 7" xfId="21447"/>
    <cellStyle name="40% - Accent3 2 2 3 2 3" xfId="21448"/>
    <cellStyle name="40% - Accent3 2 2 3 2 3 2" xfId="21449"/>
    <cellStyle name="40% - Accent3 2 2 3 2 3 2 2" xfId="21450"/>
    <cellStyle name="40% - Accent3 2 2 3 2 3 3" xfId="21451"/>
    <cellStyle name="40% - Accent3 2 2 3 2 3 3 2" xfId="21452"/>
    <cellStyle name="40% - Accent3 2 2 3 2 3 4" xfId="21453"/>
    <cellStyle name="40% - Accent3 2 2 3 2 3 5" xfId="21454"/>
    <cellStyle name="40% - Accent3 2 2 3 2 3 6" xfId="21455"/>
    <cellStyle name="40% - Accent3 2 2 3 2 3 7" xfId="21456"/>
    <cellStyle name="40% - Accent3 2 2 3 2 4" xfId="21457"/>
    <cellStyle name="40% - Accent3 2 2 3 2 4 2" xfId="21458"/>
    <cellStyle name="40% - Accent3 2 2 3 2 4 2 2" xfId="21459"/>
    <cellStyle name="40% - Accent3 2 2 3 2 4 3" xfId="21460"/>
    <cellStyle name="40% - Accent3 2 2 3 2 4 3 2" xfId="21461"/>
    <cellStyle name="40% - Accent3 2 2 3 2 4 4" xfId="21462"/>
    <cellStyle name="40% - Accent3 2 2 3 2 4 5" xfId="21463"/>
    <cellStyle name="40% - Accent3 2 2 3 2 4 6" xfId="21464"/>
    <cellStyle name="40% - Accent3 2 2 3 2 4 7" xfId="21465"/>
    <cellStyle name="40% - Accent3 2 2 3 2 5" xfId="21466"/>
    <cellStyle name="40% - Accent3 2 2 3 2 5 2" xfId="21467"/>
    <cellStyle name="40% - Accent3 2 2 3 2 6" xfId="21468"/>
    <cellStyle name="40% - Accent3 2 2 3 2 6 2" xfId="21469"/>
    <cellStyle name="40% - Accent3 2 2 3 2 7" xfId="21470"/>
    <cellStyle name="40% - Accent3 2 2 3 2 8" xfId="21471"/>
    <cellStyle name="40% - Accent3 2 2 3 2 9" xfId="21472"/>
    <cellStyle name="40% - Accent3 2 2 3 3" xfId="21473"/>
    <cellStyle name="40% - Accent3 2 2 3 3 2" xfId="21474"/>
    <cellStyle name="40% - Accent3 2 2 3 3 2 2" xfId="21475"/>
    <cellStyle name="40% - Accent3 2 2 3 3 3" xfId="21476"/>
    <cellStyle name="40% - Accent3 2 2 3 3 3 2" xfId="21477"/>
    <cellStyle name="40% - Accent3 2 2 3 3 4" xfId="21478"/>
    <cellStyle name="40% - Accent3 2 2 3 3 5" xfId="21479"/>
    <cellStyle name="40% - Accent3 2 2 3 3 6" xfId="21480"/>
    <cellStyle name="40% - Accent3 2 2 3 3 7" xfId="21481"/>
    <cellStyle name="40% - Accent3 2 2 3 4" xfId="21482"/>
    <cellStyle name="40% - Accent3 2 2 3 4 2" xfId="21483"/>
    <cellStyle name="40% - Accent3 2 2 3 4 2 2" xfId="21484"/>
    <cellStyle name="40% - Accent3 2 2 3 4 3" xfId="21485"/>
    <cellStyle name="40% - Accent3 2 2 3 4 3 2" xfId="21486"/>
    <cellStyle name="40% - Accent3 2 2 3 4 4" xfId="21487"/>
    <cellStyle name="40% - Accent3 2 2 3 4 5" xfId="21488"/>
    <cellStyle name="40% - Accent3 2 2 3 4 6" xfId="21489"/>
    <cellStyle name="40% - Accent3 2 2 3 4 7" xfId="21490"/>
    <cellStyle name="40% - Accent3 2 2 3 5" xfId="21491"/>
    <cellStyle name="40% - Accent3 2 2 3 5 2" xfId="21492"/>
    <cellStyle name="40% - Accent3 2 2 3 5 2 2" xfId="21493"/>
    <cellStyle name="40% - Accent3 2 2 3 5 3" xfId="21494"/>
    <cellStyle name="40% - Accent3 2 2 3 5 3 2" xfId="21495"/>
    <cellStyle name="40% - Accent3 2 2 3 5 4" xfId="21496"/>
    <cellStyle name="40% - Accent3 2 2 3 5 5" xfId="21497"/>
    <cellStyle name="40% - Accent3 2 2 3 5 6" xfId="21498"/>
    <cellStyle name="40% - Accent3 2 2 3 5 7" xfId="21499"/>
    <cellStyle name="40% - Accent3 2 2 3 6" xfId="21500"/>
    <cellStyle name="40% - Accent3 2 2 3 6 2" xfId="21501"/>
    <cellStyle name="40% - Accent3 2 2 3 7" xfId="21502"/>
    <cellStyle name="40% - Accent3 2 2 3 7 2" xfId="21503"/>
    <cellStyle name="40% - Accent3 2 2 3 8" xfId="21504"/>
    <cellStyle name="40% - Accent3 2 2 3 9" xfId="21505"/>
    <cellStyle name="40% - Accent3 2 2 4" xfId="21506"/>
    <cellStyle name="40% - Accent3 2 2 4 10" xfId="21507"/>
    <cellStyle name="40% - Accent3 2 2 4 2" xfId="21508"/>
    <cellStyle name="40% - Accent3 2 2 4 2 2" xfId="21509"/>
    <cellStyle name="40% - Accent3 2 2 4 2 2 2" xfId="21510"/>
    <cellStyle name="40% - Accent3 2 2 4 2 3" xfId="21511"/>
    <cellStyle name="40% - Accent3 2 2 4 2 3 2" xfId="21512"/>
    <cellStyle name="40% - Accent3 2 2 4 2 4" xfId="21513"/>
    <cellStyle name="40% - Accent3 2 2 4 2 5" xfId="21514"/>
    <cellStyle name="40% - Accent3 2 2 4 2 6" xfId="21515"/>
    <cellStyle name="40% - Accent3 2 2 4 2 7" xfId="21516"/>
    <cellStyle name="40% - Accent3 2 2 4 3" xfId="21517"/>
    <cellStyle name="40% - Accent3 2 2 4 3 2" xfId="21518"/>
    <cellStyle name="40% - Accent3 2 2 4 3 2 2" xfId="21519"/>
    <cellStyle name="40% - Accent3 2 2 4 3 3" xfId="21520"/>
    <cellStyle name="40% - Accent3 2 2 4 3 3 2" xfId="21521"/>
    <cellStyle name="40% - Accent3 2 2 4 3 4" xfId="21522"/>
    <cellStyle name="40% - Accent3 2 2 4 3 5" xfId="21523"/>
    <cellStyle name="40% - Accent3 2 2 4 3 6" xfId="21524"/>
    <cellStyle name="40% - Accent3 2 2 4 3 7" xfId="21525"/>
    <cellStyle name="40% - Accent3 2 2 4 4" xfId="21526"/>
    <cellStyle name="40% - Accent3 2 2 4 4 2" xfId="21527"/>
    <cellStyle name="40% - Accent3 2 2 4 4 2 2" xfId="21528"/>
    <cellStyle name="40% - Accent3 2 2 4 4 3" xfId="21529"/>
    <cellStyle name="40% - Accent3 2 2 4 4 3 2" xfId="21530"/>
    <cellStyle name="40% - Accent3 2 2 4 4 4" xfId="21531"/>
    <cellStyle name="40% - Accent3 2 2 4 4 5" xfId="21532"/>
    <cellStyle name="40% - Accent3 2 2 4 4 6" xfId="21533"/>
    <cellStyle name="40% - Accent3 2 2 4 4 7" xfId="21534"/>
    <cellStyle name="40% - Accent3 2 2 4 5" xfId="21535"/>
    <cellStyle name="40% - Accent3 2 2 4 5 2" xfId="21536"/>
    <cellStyle name="40% - Accent3 2 2 4 6" xfId="21537"/>
    <cellStyle name="40% - Accent3 2 2 4 6 2" xfId="21538"/>
    <cellStyle name="40% - Accent3 2 2 4 7" xfId="21539"/>
    <cellStyle name="40% - Accent3 2 2 4 8" xfId="21540"/>
    <cellStyle name="40% - Accent3 2 2 4 9" xfId="21541"/>
    <cellStyle name="40% - Accent3 2 2 5" xfId="21542"/>
    <cellStyle name="40% - Accent3 2 2 5 2" xfId="21543"/>
    <cellStyle name="40% - Accent3 2 2 5 2 2" xfId="21544"/>
    <cellStyle name="40% - Accent3 2 2 5 3" xfId="21545"/>
    <cellStyle name="40% - Accent3 2 2 5 3 2" xfId="21546"/>
    <cellStyle name="40% - Accent3 2 2 5 4" xfId="21547"/>
    <cellStyle name="40% - Accent3 2 2 5 5" xfId="21548"/>
    <cellStyle name="40% - Accent3 2 2 5 6" xfId="21549"/>
    <cellStyle name="40% - Accent3 2 2 5 7" xfId="21550"/>
    <cellStyle name="40% - Accent3 2 2 6" xfId="21551"/>
    <cellStyle name="40% - Accent3 2 2 6 2" xfId="21552"/>
    <cellStyle name="40% - Accent3 2 2 6 2 2" xfId="21553"/>
    <cellStyle name="40% - Accent3 2 2 6 3" xfId="21554"/>
    <cellStyle name="40% - Accent3 2 2 6 3 2" xfId="21555"/>
    <cellStyle name="40% - Accent3 2 2 6 4" xfId="21556"/>
    <cellStyle name="40% - Accent3 2 2 6 5" xfId="21557"/>
    <cellStyle name="40% - Accent3 2 2 6 6" xfId="21558"/>
    <cellStyle name="40% - Accent3 2 2 6 7" xfId="21559"/>
    <cellStyle name="40% - Accent3 2 2 7" xfId="21560"/>
    <cellStyle name="40% - Accent3 2 2 7 2" xfId="21561"/>
    <cellStyle name="40% - Accent3 2 2 7 2 2" xfId="21562"/>
    <cellStyle name="40% - Accent3 2 2 7 3" xfId="21563"/>
    <cellStyle name="40% - Accent3 2 2 7 3 2" xfId="21564"/>
    <cellStyle name="40% - Accent3 2 2 7 4" xfId="21565"/>
    <cellStyle name="40% - Accent3 2 2 7 5" xfId="21566"/>
    <cellStyle name="40% - Accent3 2 2 7 6" xfId="21567"/>
    <cellStyle name="40% - Accent3 2 2 7 7" xfId="21568"/>
    <cellStyle name="40% - Accent3 2 2 8" xfId="21569"/>
    <cellStyle name="40% - Accent3 2 2 8 2" xfId="21570"/>
    <cellStyle name="40% - Accent3 2 2 9" xfId="21571"/>
    <cellStyle name="40% - Accent3 2 2 9 2" xfId="21572"/>
    <cellStyle name="40% - Accent3 2 3" xfId="21573"/>
    <cellStyle name="40% - Accent3 2 3 10" xfId="21574"/>
    <cellStyle name="40% - Accent3 2 3 11" xfId="21575"/>
    <cellStyle name="40% - Accent3 2 3 12" xfId="21576"/>
    <cellStyle name="40% - Accent3 2 3 13" xfId="21577"/>
    <cellStyle name="40% - Accent3 2 3 2" xfId="21578"/>
    <cellStyle name="40% - Accent3 2 3 2 10" xfId="21579"/>
    <cellStyle name="40% - Accent3 2 3 2 11" xfId="21580"/>
    <cellStyle name="40% - Accent3 2 3 2 2" xfId="21581"/>
    <cellStyle name="40% - Accent3 2 3 2 2 10" xfId="21582"/>
    <cellStyle name="40% - Accent3 2 3 2 2 2" xfId="21583"/>
    <cellStyle name="40% - Accent3 2 3 2 2 2 2" xfId="21584"/>
    <cellStyle name="40% - Accent3 2 3 2 2 2 2 2" xfId="21585"/>
    <cellStyle name="40% - Accent3 2 3 2 2 2 3" xfId="21586"/>
    <cellStyle name="40% - Accent3 2 3 2 2 2 3 2" xfId="21587"/>
    <cellStyle name="40% - Accent3 2 3 2 2 2 4" xfId="21588"/>
    <cellStyle name="40% - Accent3 2 3 2 2 2 5" xfId="21589"/>
    <cellStyle name="40% - Accent3 2 3 2 2 2 6" xfId="21590"/>
    <cellStyle name="40% - Accent3 2 3 2 2 2 7" xfId="21591"/>
    <cellStyle name="40% - Accent3 2 3 2 2 3" xfId="21592"/>
    <cellStyle name="40% - Accent3 2 3 2 2 3 2" xfId="21593"/>
    <cellStyle name="40% - Accent3 2 3 2 2 3 2 2" xfId="21594"/>
    <cellStyle name="40% - Accent3 2 3 2 2 3 3" xfId="21595"/>
    <cellStyle name="40% - Accent3 2 3 2 2 3 3 2" xfId="21596"/>
    <cellStyle name="40% - Accent3 2 3 2 2 3 4" xfId="21597"/>
    <cellStyle name="40% - Accent3 2 3 2 2 3 5" xfId="21598"/>
    <cellStyle name="40% - Accent3 2 3 2 2 3 6" xfId="21599"/>
    <cellStyle name="40% - Accent3 2 3 2 2 3 7" xfId="21600"/>
    <cellStyle name="40% - Accent3 2 3 2 2 4" xfId="21601"/>
    <cellStyle name="40% - Accent3 2 3 2 2 4 2" xfId="21602"/>
    <cellStyle name="40% - Accent3 2 3 2 2 4 2 2" xfId="21603"/>
    <cellStyle name="40% - Accent3 2 3 2 2 4 3" xfId="21604"/>
    <cellStyle name="40% - Accent3 2 3 2 2 4 3 2" xfId="21605"/>
    <cellStyle name="40% - Accent3 2 3 2 2 4 4" xfId="21606"/>
    <cellStyle name="40% - Accent3 2 3 2 2 4 5" xfId="21607"/>
    <cellStyle name="40% - Accent3 2 3 2 2 4 6" xfId="21608"/>
    <cellStyle name="40% - Accent3 2 3 2 2 4 7" xfId="21609"/>
    <cellStyle name="40% - Accent3 2 3 2 2 5" xfId="21610"/>
    <cellStyle name="40% - Accent3 2 3 2 2 5 2" xfId="21611"/>
    <cellStyle name="40% - Accent3 2 3 2 2 6" xfId="21612"/>
    <cellStyle name="40% - Accent3 2 3 2 2 6 2" xfId="21613"/>
    <cellStyle name="40% - Accent3 2 3 2 2 7" xfId="21614"/>
    <cellStyle name="40% - Accent3 2 3 2 2 8" xfId="21615"/>
    <cellStyle name="40% - Accent3 2 3 2 2 9" xfId="21616"/>
    <cellStyle name="40% - Accent3 2 3 2 3" xfId="21617"/>
    <cellStyle name="40% - Accent3 2 3 2 3 2" xfId="21618"/>
    <cellStyle name="40% - Accent3 2 3 2 3 2 2" xfId="21619"/>
    <cellStyle name="40% - Accent3 2 3 2 3 3" xfId="21620"/>
    <cellStyle name="40% - Accent3 2 3 2 3 3 2" xfId="21621"/>
    <cellStyle name="40% - Accent3 2 3 2 3 4" xfId="21622"/>
    <cellStyle name="40% - Accent3 2 3 2 3 5" xfId="21623"/>
    <cellStyle name="40% - Accent3 2 3 2 3 6" xfId="21624"/>
    <cellStyle name="40% - Accent3 2 3 2 3 7" xfId="21625"/>
    <cellStyle name="40% - Accent3 2 3 2 4" xfId="21626"/>
    <cellStyle name="40% - Accent3 2 3 2 4 2" xfId="21627"/>
    <cellStyle name="40% - Accent3 2 3 2 4 2 2" xfId="21628"/>
    <cellStyle name="40% - Accent3 2 3 2 4 3" xfId="21629"/>
    <cellStyle name="40% - Accent3 2 3 2 4 3 2" xfId="21630"/>
    <cellStyle name="40% - Accent3 2 3 2 4 4" xfId="21631"/>
    <cellStyle name="40% - Accent3 2 3 2 4 5" xfId="21632"/>
    <cellStyle name="40% - Accent3 2 3 2 4 6" xfId="21633"/>
    <cellStyle name="40% - Accent3 2 3 2 4 7" xfId="21634"/>
    <cellStyle name="40% - Accent3 2 3 2 5" xfId="21635"/>
    <cellStyle name="40% - Accent3 2 3 2 5 2" xfId="21636"/>
    <cellStyle name="40% - Accent3 2 3 2 5 2 2" xfId="21637"/>
    <cellStyle name="40% - Accent3 2 3 2 5 3" xfId="21638"/>
    <cellStyle name="40% - Accent3 2 3 2 5 3 2" xfId="21639"/>
    <cellStyle name="40% - Accent3 2 3 2 5 4" xfId="21640"/>
    <cellStyle name="40% - Accent3 2 3 2 5 5" xfId="21641"/>
    <cellStyle name="40% - Accent3 2 3 2 5 6" xfId="21642"/>
    <cellStyle name="40% - Accent3 2 3 2 5 7" xfId="21643"/>
    <cellStyle name="40% - Accent3 2 3 2 6" xfId="21644"/>
    <cellStyle name="40% - Accent3 2 3 2 6 2" xfId="21645"/>
    <cellStyle name="40% - Accent3 2 3 2 7" xfId="21646"/>
    <cellStyle name="40% - Accent3 2 3 2 7 2" xfId="21647"/>
    <cellStyle name="40% - Accent3 2 3 2 8" xfId="21648"/>
    <cellStyle name="40% - Accent3 2 3 2 9" xfId="21649"/>
    <cellStyle name="40% - Accent3 2 3 3" xfId="21650"/>
    <cellStyle name="40% - Accent3 2 3 3 10" xfId="21651"/>
    <cellStyle name="40% - Accent3 2 3 3 11" xfId="21652"/>
    <cellStyle name="40% - Accent3 2 3 3 2" xfId="21653"/>
    <cellStyle name="40% - Accent3 2 3 3 2 10" xfId="21654"/>
    <cellStyle name="40% - Accent3 2 3 3 2 2" xfId="21655"/>
    <cellStyle name="40% - Accent3 2 3 3 2 2 2" xfId="21656"/>
    <cellStyle name="40% - Accent3 2 3 3 2 2 2 2" xfId="21657"/>
    <cellStyle name="40% - Accent3 2 3 3 2 2 3" xfId="21658"/>
    <cellStyle name="40% - Accent3 2 3 3 2 2 3 2" xfId="21659"/>
    <cellStyle name="40% - Accent3 2 3 3 2 2 4" xfId="21660"/>
    <cellStyle name="40% - Accent3 2 3 3 2 2 5" xfId="21661"/>
    <cellStyle name="40% - Accent3 2 3 3 2 2 6" xfId="21662"/>
    <cellStyle name="40% - Accent3 2 3 3 2 2 7" xfId="21663"/>
    <cellStyle name="40% - Accent3 2 3 3 2 3" xfId="21664"/>
    <cellStyle name="40% - Accent3 2 3 3 2 3 2" xfId="21665"/>
    <cellStyle name="40% - Accent3 2 3 3 2 3 2 2" xfId="21666"/>
    <cellStyle name="40% - Accent3 2 3 3 2 3 3" xfId="21667"/>
    <cellStyle name="40% - Accent3 2 3 3 2 3 3 2" xfId="21668"/>
    <cellStyle name="40% - Accent3 2 3 3 2 3 4" xfId="21669"/>
    <cellStyle name="40% - Accent3 2 3 3 2 3 5" xfId="21670"/>
    <cellStyle name="40% - Accent3 2 3 3 2 3 6" xfId="21671"/>
    <cellStyle name="40% - Accent3 2 3 3 2 3 7" xfId="21672"/>
    <cellStyle name="40% - Accent3 2 3 3 2 4" xfId="21673"/>
    <cellStyle name="40% - Accent3 2 3 3 2 4 2" xfId="21674"/>
    <cellStyle name="40% - Accent3 2 3 3 2 4 2 2" xfId="21675"/>
    <cellStyle name="40% - Accent3 2 3 3 2 4 3" xfId="21676"/>
    <cellStyle name="40% - Accent3 2 3 3 2 4 3 2" xfId="21677"/>
    <cellStyle name="40% - Accent3 2 3 3 2 4 4" xfId="21678"/>
    <cellStyle name="40% - Accent3 2 3 3 2 4 5" xfId="21679"/>
    <cellStyle name="40% - Accent3 2 3 3 2 4 6" xfId="21680"/>
    <cellStyle name="40% - Accent3 2 3 3 2 4 7" xfId="21681"/>
    <cellStyle name="40% - Accent3 2 3 3 2 5" xfId="21682"/>
    <cellStyle name="40% - Accent3 2 3 3 2 5 2" xfId="21683"/>
    <cellStyle name="40% - Accent3 2 3 3 2 6" xfId="21684"/>
    <cellStyle name="40% - Accent3 2 3 3 2 6 2" xfId="21685"/>
    <cellStyle name="40% - Accent3 2 3 3 2 7" xfId="21686"/>
    <cellStyle name="40% - Accent3 2 3 3 2 8" xfId="21687"/>
    <cellStyle name="40% - Accent3 2 3 3 2 9" xfId="21688"/>
    <cellStyle name="40% - Accent3 2 3 3 3" xfId="21689"/>
    <cellStyle name="40% - Accent3 2 3 3 3 2" xfId="21690"/>
    <cellStyle name="40% - Accent3 2 3 3 3 2 2" xfId="21691"/>
    <cellStyle name="40% - Accent3 2 3 3 3 3" xfId="21692"/>
    <cellStyle name="40% - Accent3 2 3 3 3 3 2" xfId="21693"/>
    <cellStyle name="40% - Accent3 2 3 3 3 4" xfId="21694"/>
    <cellStyle name="40% - Accent3 2 3 3 3 5" xfId="21695"/>
    <cellStyle name="40% - Accent3 2 3 3 3 6" xfId="21696"/>
    <cellStyle name="40% - Accent3 2 3 3 3 7" xfId="21697"/>
    <cellStyle name="40% - Accent3 2 3 3 4" xfId="21698"/>
    <cellStyle name="40% - Accent3 2 3 3 4 2" xfId="21699"/>
    <cellStyle name="40% - Accent3 2 3 3 4 2 2" xfId="21700"/>
    <cellStyle name="40% - Accent3 2 3 3 4 3" xfId="21701"/>
    <cellStyle name="40% - Accent3 2 3 3 4 3 2" xfId="21702"/>
    <cellStyle name="40% - Accent3 2 3 3 4 4" xfId="21703"/>
    <cellStyle name="40% - Accent3 2 3 3 4 5" xfId="21704"/>
    <cellStyle name="40% - Accent3 2 3 3 4 6" xfId="21705"/>
    <cellStyle name="40% - Accent3 2 3 3 4 7" xfId="21706"/>
    <cellStyle name="40% - Accent3 2 3 3 5" xfId="21707"/>
    <cellStyle name="40% - Accent3 2 3 3 5 2" xfId="21708"/>
    <cellStyle name="40% - Accent3 2 3 3 5 2 2" xfId="21709"/>
    <cellStyle name="40% - Accent3 2 3 3 5 3" xfId="21710"/>
    <cellStyle name="40% - Accent3 2 3 3 5 3 2" xfId="21711"/>
    <cellStyle name="40% - Accent3 2 3 3 5 4" xfId="21712"/>
    <cellStyle name="40% - Accent3 2 3 3 5 5" xfId="21713"/>
    <cellStyle name="40% - Accent3 2 3 3 5 6" xfId="21714"/>
    <cellStyle name="40% - Accent3 2 3 3 5 7" xfId="21715"/>
    <cellStyle name="40% - Accent3 2 3 3 6" xfId="21716"/>
    <cellStyle name="40% - Accent3 2 3 3 6 2" xfId="21717"/>
    <cellStyle name="40% - Accent3 2 3 3 7" xfId="21718"/>
    <cellStyle name="40% - Accent3 2 3 3 7 2" xfId="21719"/>
    <cellStyle name="40% - Accent3 2 3 3 8" xfId="21720"/>
    <cellStyle name="40% - Accent3 2 3 3 9" xfId="21721"/>
    <cellStyle name="40% - Accent3 2 3 4" xfId="21722"/>
    <cellStyle name="40% - Accent3 2 3 4 10" xfId="21723"/>
    <cellStyle name="40% - Accent3 2 3 4 2" xfId="21724"/>
    <cellStyle name="40% - Accent3 2 3 4 2 2" xfId="21725"/>
    <cellStyle name="40% - Accent3 2 3 4 2 2 2" xfId="21726"/>
    <cellStyle name="40% - Accent3 2 3 4 2 3" xfId="21727"/>
    <cellStyle name="40% - Accent3 2 3 4 2 3 2" xfId="21728"/>
    <cellStyle name="40% - Accent3 2 3 4 2 4" xfId="21729"/>
    <cellStyle name="40% - Accent3 2 3 4 2 5" xfId="21730"/>
    <cellStyle name="40% - Accent3 2 3 4 2 6" xfId="21731"/>
    <cellStyle name="40% - Accent3 2 3 4 2 7" xfId="21732"/>
    <cellStyle name="40% - Accent3 2 3 4 3" xfId="21733"/>
    <cellStyle name="40% - Accent3 2 3 4 3 2" xfId="21734"/>
    <cellStyle name="40% - Accent3 2 3 4 3 2 2" xfId="21735"/>
    <cellStyle name="40% - Accent3 2 3 4 3 3" xfId="21736"/>
    <cellStyle name="40% - Accent3 2 3 4 3 3 2" xfId="21737"/>
    <cellStyle name="40% - Accent3 2 3 4 3 4" xfId="21738"/>
    <cellStyle name="40% - Accent3 2 3 4 3 5" xfId="21739"/>
    <cellStyle name="40% - Accent3 2 3 4 3 6" xfId="21740"/>
    <cellStyle name="40% - Accent3 2 3 4 3 7" xfId="21741"/>
    <cellStyle name="40% - Accent3 2 3 4 4" xfId="21742"/>
    <cellStyle name="40% - Accent3 2 3 4 4 2" xfId="21743"/>
    <cellStyle name="40% - Accent3 2 3 4 4 2 2" xfId="21744"/>
    <cellStyle name="40% - Accent3 2 3 4 4 3" xfId="21745"/>
    <cellStyle name="40% - Accent3 2 3 4 4 3 2" xfId="21746"/>
    <cellStyle name="40% - Accent3 2 3 4 4 4" xfId="21747"/>
    <cellStyle name="40% - Accent3 2 3 4 4 5" xfId="21748"/>
    <cellStyle name="40% - Accent3 2 3 4 4 6" xfId="21749"/>
    <cellStyle name="40% - Accent3 2 3 4 4 7" xfId="21750"/>
    <cellStyle name="40% - Accent3 2 3 4 5" xfId="21751"/>
    <cellStyle name="40% - Accent3 2 3 4 5 2" xfId="21752"/>
    <cellStyle name="40% - Accent3 2 3 4 6" xfId="21753"/>
    <cellStyle name="40% - Accent3 2 3 4 6 2" xfId="21754"/>
    <cellStyle name="40% - Accent3 2 3 4 7" xfId="21755"/>
    <cellStyle name="40% - Accent3 2 3 4 8" xfId="21756"/>
    <cellStyle name="40% - Accent3 2 3 4 9" xfId="21757"/>
    <cellStyle name="40% - Accent3 2 3 5" xfId="21758"/>
    <cellStyle name="40% - Accent3 2 3 5 2" xfId="21759"/>
    <cellStyle name="40% - Accent3 2 3 5 2 2" xfId="21760"/>
    <cellStyle name="40% - Accent3 2 3 5 3" xfId="21761"/>
    <cellStyle name="40% - Accent3 2 3 5 3 2" xfId="21762"/>
    <cellStyle name="40% - Accent3 2 3 5 4" xfId="21763"/>
    <cellStyle name="40% - Accent3 2 3 5 5" xfId="21764"/>
    <cellStyle name="40% - Accent3 2 3 5 6" xfId="21765"/>
    <cellStyle name="40% - Accent3 2 3 5 7" xfId="21766"/>
    <cellStyle name="40% - Accent3 2 3 6" xfId="21767"/>
    <cellStyle name="40% - Accent3 2 3 6 2" xfId="21768"/>
    <cellStyle name="40% - Accent3 2 3 6 2 2" xfId="21769"/>
    <cellStyle name="40% - Accent3 2 3 6 3" xfId="21770"/>
    <cellStyle name="40% - Accent3 2 3 6 3 2" xfId="21771"/>
    <cellStyle name="40% - Accent3 2 3 6 4" xfId="21772"/>
    <cellStyle name="40% - Accent3 2 3 6 5" xfId="21773"/>
    <cellStyle name="40% - Accent3 2 3 6 6" xfId="21774"/>
    <cellStyle name="40% - Accent3 2 3 6 7" xfId="21775"/>
    <cellStyle name="40% - Accent3 2 3 7" xfId="21776"/>
    <cellStyle name="40% - Accent3 2 3 7 2" xfId="21777"/>
    <cellStyle name="40% - Accent3 2 3 7 2 2" xfId="21778"/>
    <cellStyle name="40% - Accent3 2 3 7 3" xfId="21779"/>
    <cellStyle name="40% - Accent3 2 3 7 3 2" xfId="21780"/>
    <cellStyle name="40% - Accent3 2 3 7 4" xfId="21781"/>
    <cellStyle name="40% - Accent3 2 3 7 5" xfId="21782"/>
    <cellStyle name="40% - Accent3 2 3 7 6" xfId="21783"/>
    <cellStyle name="40% - Accent3 2 3 7 7" xfId="21784"/>
    <cellStyle name="40% - Accent3 2 3 8" xfId="21785"/>
    <cellStyle name="40% - Accent3 2 3 8 2" xfId="21786"/>
    <cellStyle name="40% - Accent3 2 3 9" xfId="21787"/>
    <cellStyle name="40% - Accent3 2 3 9 2" xfId="21788"/>
    <cellStyle name="40% - Accent3 2 4" xfId="21789"/>
    <cellStyle name="40% - Accent3 2 4 10" xfId="21790"/>
    <cellStyle name="40% - Accent3 2 4 11" xfId="21791"/>
    <cellStyle name="40% - Accent3 2 4 12" xfId="21792"/>
    <cellStyle name="40% - Accent3 2 4 13" xfId="21793"/>
    <cellStyle name="40% - Accent3 2 4 2" xfId="21794"/>
    <cellStyle name="40% - Accent3 2 4 2 10" xfId="21795"/>
    <cellStyle name="40% - Accent3 2 4 2 11" xfId="21796"/>
    <cellStyle name="40% - Accent3 2 4 2 2" xfId="21797"/>
    <cellStyle name="40% - Accent3 2 4 2 2 10" xfId="21798"/>
    <cellStyle name="40% - Accent3 2 4 2 2 2" xfId="21799"/>
    <cellStyle name="40% - Accent3 2 4 2 2 2 2" xfId="21800"/>
    <cellStyle name="40% - Accent3 2 4 2 2 2 2 2" xfId="21801"/>
    <cellStyle name="40% - Accent3 2 4 2 2 2 3" xfId="21802"/>
    <cellStyle name="40% - Accent3 2 4 2 2 2 3 2" xfId="21803"/>
    <cellStyle name="40% - Accent3 2 4 2 2 2 4" xfId="21804"/>
    <cellStyle name="40% - Accent3 2 4 2 2 2 5" xfId="21805"/>
    <cellStyle name="40% - Accent3 2 4 2 2 2 6" xfId="21806"/>
    <cellStyle name="40% - Accent3 2 4 2 2 2 7" xfId="21807"/>
    <cellStyle name="40% - Accent3 2 4 2 2 3" xfId="21808"/>
    <cellStyle name="40% - Accent3 2 4 2 2 3 2" xfId="21809"/>
    <cellStyle name="40% - Accent3 2 4 2 2 3 2 2" xfId="21810"/>
    <cellStyle name="40% - Accent3 2 4 2 2 3 3" xfId="21811"/>
    <cellStyle name="40% - Accent3 2 4 2 2 3 3 2" xfId="21812"/>
    <cellStyle name="40% - Accent3 2 4 2 2 3 4" xfId="21813"/>
    <cellStyle name="40% - Accent3 2 4 2 2 3 5" xfId="21814"/>
    <cellStyle name="40% - Accent3 2 4 2 2 3 6" xfId="21815"/>
    <cellStyle name="40% - Accent3 2 4 2 2 3 7" xfId="21816"/>
    <cellStyle name="40% - Accent3 2 4 2 2 4" xfId="21817"/>
    <cellStyle name="40% - Accent3 2 4 2 2 4 2" xfId="21818"/>
    <cellStyle name="40% - Accent3 2 4 2 2 4 2 2" xfId="21819"/>
    <cellStyle name="40% - Accent3 2 4 2 2 4 3" xfId="21820"/>
    <cellStyle name="40% - Accent3 2 4 2 2 4 3 2" xfId="21821"/>
    <cellStyle name="40% - Accent3 2 4 2 2 4 4" xfId="21822"/>
    <cellStyle name="40% - Accent3 2 4 2 2 4 5" xfId="21823"/>
    <cellStyle name="40% - Accent3 2 4 2 2 4 6" xfId="21824"/>
    <cellStyle name="40% - Accent3 2 4 2 2 4 7" xfId="21825"/>
    <cellStyle name="40% - Accent3 2 4 2 2 5" xfId="21826"/>
    <cellStyle name="40% - Accent3 2 4 2 2 5 2" xfId="21827"/>
    <cellStyle name="40% - Accent3 2 4 2 2 6" xfId="21828"/>
    <cellStyle name="40% - Accent3 2 4 2 2 6 2" xfId="21829"/>
    <cellStyle name="40% - Accent3 2 4 2 2 7" xfId="21830"/>
    <cellStyle name="40% - Accent3 2 4 2 2 8" xfId="21831"/>
    <cellStyle name="40% - Accent3 2 4 2 2 9" xfId="21832"/>
    <cellStyle name="40% - Accent3 2 4 2 3" xfId="21833"/>
    <cellStyle name="40% - Accent3 2 4 2 3 2" xfId="21834"/>
    <cellStyle name="40% - Accent3 2 4 2 3 2 2" xfId="21835"/>
    <cellStyle name="40% - Accent3 2 4 2 3 3" xfId="21836"/>
    <cellStyle name="40% - Accent3 2 4 2 3 3 2" xfId="21837"/>
    <cellStyle name="40% - Accent3 2 4 2 3 4" xfId="21838"/>
    <cellStyle name="40% - Accent3 2 4 2 3 5" xfId="21839"/>
    <cellStyle name="40% - Accent3 2 4 2 3 6" xfId="21840"/>
    <cellStyle name="40% - Accent3 2 4 2 3 7" xfId="21841"/>
    <cellStyle name="40% - Accent3 2 4 2 4" xfId="21842"/>
    <cellStyle name="40% - Accent3 2 4 2 4 2" xfId="21843"/>
    <cellStyle name="40% - Accent3 2 4 2 4 2 2" xfId="21844"/>
    <cellStyle name="40% - Accent3 2 4 2 4 3" xfId="21845"/>
    <cellStyle name="40% - Accent3 2 4 2 4 3 2" xfId="21846"/>
    <cellStyle name="40% - Accent3 2 4 2 4 4" xfId="21847"/>
    <cellStyle name="40% - Accent3 2 4 2 4 5" xfId="21848"/>
    <cellStyle name="40% - Accent3 2 4 2 4 6" xfId="21849"/>
    <cellStyle name="40% - Accent3 2 4 2 4 7" xfId="21850"/>
    <cellStyle name="40% - Accent3 2 4 2 5" xfId="21851"/>
    <cellStyle name="40% - Accent3 2 4 2 5 2" xfId="21852"/>
    <cellStyle name="40% - Accent3 2 4 2 5 2 2" xfId="21853"/>
    <cellStyle name="40% - Accent3 2 4 2 5 3" xfId="21854"/>
    <cellStyle name="40% - Accent3 2 4 2 5 3 2" xfId="21855"/>
    <cellStyle name="40% - Accent3 2 4 2 5 4" xfId="21856"/>
    <cellStyle name="40% - Accent3 2 4 2 5 5" xfId="21857"/>
    <cellStyle name="40% - Accent3 2 4 2 5 6" xfId="21858"/>
    <cellStyle name="40% - Accent3 2 4 2 5 7" xfId="21859"/>
    <cellStyle name="40% - Accent3 2 4 2 6" xfId="21860"/>
    <cellStyle name="40% - Accent3 2 4 2 6 2" xfId="21861"/>
    <cellStyle name="40% - Accent3 2 4 2 7" xfId="21862"/>
    <cellStyle name="40% - Accent3 2 4 2 7 2" xfId="21863"/>
    <cellStyle name="40% - Accent3 2 4 2 8" xfId="21864"/>
    <cellStyle name="40% - Accent3 2 4 2 9" xfId="21865"/>
    <cellStyle name="40% - Accent3 2 4 3" xfId="21866"/>
    <cellStyle name="40% - Accent3 2 4 3 10" xfId="21867"/>
    <cellStyle name="40% - Accent3 2 4 3 11" xfId="21868"/>
    <cellStyle name="40% - Accent3 2 4 3 2" xfId="21869"/>
    <cellStyle name="40% - Accent3 2 4 3 2 10" xfId="21870"/>
    <cellStyle name="40% - Accent3 2 4 3 2 2" xfId="21871"/>
    <cellStyle name="40% - Accent3 2 4 3 2 2 2" xfId="21872"/>
    <cellStyle name="40% - Accent3 2 4 3 2 2 2 2" xfId="21873"/>
    <cellStyle name="40% - Accent3 2 4 3 2 2 3" xfId="21874"/>
    <cellStyle name="40% - Accent3 2 4 3 2 2 3 2" xfId="21875"/>
    <cellStyle name="40% - Accent3 2 4 3 2 2 4" xfId="21876"/>
    <cellStyle name="40% - Accent3 2 4 3 2 2 5" xfId="21877"/>
    <cellStyle name="40% - Accent3 2 4 3 2 2 6" xfId="21878"/>
    <cellStyle name="40% - Accent3 2 4 3 2 2 7" xfId="21879"/>
    <cellStyle name="40% - Accent3 2 4 3 2 3" xfId="21880"/>
    <cellStyle name="40% - Accent3 2 4 3 2 3 2" xfId="21881"/>
    <cellStyle name="40% - Accent3 2 4 3 2 3 2 2" xfId="21882"/>
    <cellStyle name="40% - Accent3 2 4 3 2 3 3" xfId="21883"/>
    <cellStyle name="40% - Accent3 2 4 3 2 3 3 2" xfId="21884"/>
    <cellStyle name="40% - Accent3 2 4 3 2 3 4" xfId="21885"/>
    <cellStyle name="40% - Accent3 2 4 3 2 3 5" xfId="21886"/>
    <cellStyle name="40% - Accent3 2 4 3 2 3 6" xfId="21887"/>
    <cellStyle name="40% - Accent3 2 4 3 2 3 7" xfId="21888"/>
    <cellStyle name="40% - Accent3 2 4 3 2 4" xfId="21889"/>
    <cellStyle name="40% - Accent3 2 4 3 2 4 2" xfId="21890"/>
    <cellStyle name="40% - Accent3 2 4 3 2 4 2 2" xfId="21891"/>
    <cellStyle name="40% - Accent3 2 4 3 2 4 3" xfId="21892"/>
    <cellStyle name="40% - Accent3 2 4 3 2 4 3 2" xfId="21893"/>
    <cellStyle name="40% - Accent3 2 4 3 2 4 4" xfId="21894"/>
    <cellStyle name="40% - Accent3 2 4 3 2 4 5" xfId="21895"/>
    <cellStyle name="40% - Accent3 2 4 3 2 4 6" xfId="21896"/>
    <cellStyle name="40% - Accent3 2 4 3 2 4 7" xfId="21897"/>
    <cellStyle name="40% - Accent3 2 4 3 2 5" xfId="21898"/>
    <cellStyle name="40% - Accent3 2 4 3 2 5 2" xfId="21899"/>
    <cellStyle name="40% - Accent3 2 4 3 2 6" xfId="21900"/>
    <cellStyle name="40% - Accent3 2 4 3 2 6 2" xfId="21901"/>
    <cellStyle name="40% - Accent3 2 4 3 2 7" xfId="21902"/>
    <cellStyle name="40% - Accent3 2 4 3 2 8" xfId="21903"/>
    <cellStyle name="40% - Accent3 2 4 3 2 9" xfId="21904"/>
    <cellStyle name="40% - Accent3 2 4 3 3" xfId="21905"/>
    <cellStyle name="40% - Accent3 2 4 3 3 2" xfId="21906"/>
    <cellStyle name="40% - Accent3 2 4 3 3 2 2" xfId="21907"/>
    <cellStyle name="40% - Accent3 2 4 3 3 3" xfId="21908"/>
    <cellStyle name="40% - Accent3 2 4 3 3 3 2" xfId="21909"/>
    <cellStyle name="40% - Accent3 2 4 3 3 4" xfId="21910"/>
    <cellStyle name="40% - Accent3 2 4 3 3 5" xfId="21911"/>
    <cellStyle name="40% - Accent3 2 4 3 3 6" xfId="21912"/>
    <cellStyle name="40% - Accent3 2 4 3 3 7" xfId="21913"/>
    <cellStyle name="40% - Accent3 2 4 3 4" xfId="21914"/>
    <cellStyle name="40% - Accent3 2 4 3 4 2" xfId="21915"/>
    <cellStyle name="40% - Accent3 2 4 3 4 2 2" xfId="21916"/>
    <cellStyle name="40% - Accent3 2 4 3 4 3" xfId="21917"/>
    <cellStyle name="40% - Accent3 2 4 3 4 3 2" xfId="21918"/>
    <cellStyle name="40% - Accent3 2 4 3 4 4" xfId="21919"/>
    <cellStyle name="40% - Accent3 2 4 3 4 5" xfId="21920"/>
    <cellStyle name="40% - Accent3 2 4 3 4 6" xfId="21921"/>
    <cellStyle name="40% - Accent3 2 4 3 4 7" xfId="21922"/>
    <cellStyle name="40% - Accent3 2 4 3 5" xfId="21923"/>
    <cellStyle name="40% - Accent3 2 4 3 5 2" xfId="21924"/>
    <cellStyle name="40% - Accent3 2 4 3 5 2 2" xfId="21925"/>
    <cellStyle name="40% - Accent3 2 4 3 5 3" xfId="21926"/>
    <cellStyle name="40% - Accent3 2 4 3 5 3 2" xfId="21927"/>
    <cellStyle name="40% - Accent3 2 4 3 5 4" xfId="21928"/>
    <cellStyle name="40% - Accent3 2 4 3 5 5" xfId="21929"/>
    <cellStyle name="40% - Accent3 2 4 3 5 6" xfId="21930"/>
    <cellStyle name="40% - Accent3 2 4 3 5 7" xfId="21931"/>
    <cellStyle name="40% - Accent3 2 4 3 6" xfId="21932"/>
    <cellStyle name="40% - Accent3 2 4 3 6 2" xfId="21933"/>
    <cellStyle name="40% - Accent3 2 4 3 7" xfId="21934"/>
    <cellStyle name="40% - Accent3 2 4 3 7 2" xfId="21935"/>
    <cellStyle name="40% - Accent3 2 4 3 8" xfId="21936"/>
    <cellStyle name="40% - Accent3 2 4 3 9" xfId="21937"/>
    <cellStyle name="40% - Accent3 2 4 4" xfId="21938"/>
    <cellStyle name="40% - Accent3 2 4 4 10" xfId="21939"/>
    <cellStyle name="40% - Accent3 2 4 4 2" xfId="21940"/>
    <cellStyle name="40% - Accent3 2 4 4 2 2" xfId="21941"/>
    <cellStyle name="40% - Accent3 2 4 4 2 2 2" xfId="21942"/>
    <cellStyle name="40% - Accent3 2 4 4 2 3" xfId="21943"/>
    <cellStyle name="40% - Accent3 2 4 4 2 3 2" xfId="21944"/>
    <cellStyle name="40% - Accent3 2 4 4 2 4" xfId="21945"/>
    <cellStyle name="40% - Accent3 2 4 4 2 5" xfId="21946"/>
    <cellStyle name="40% - Accent3 2 4 4 2 6" xfId="21947"/>
    <cellStyle name="40% - Accent3 2 4 4 2 7" xfId="21948"/>
    <cellStyle name="40% - Accent3 2 4 4 3" xfId="21949"/>
    <cellStyle name="40% - Accent3 2 4 4 3 2" xfId="21950"/>
    <cellStyle name="40% - Accent3 2 4 4 3 2 2" xfId="21951"/>
    <cellStyle name="40% - Accent3 2 4 4 3 3" xfId="21952"/>
    <cellStyle name="40% - Accent3 2 4 4 3 3 2" xfId="21953"/>
    <cellStyle name="40% - Accent3 2 4 4 3 4" xfId="21954"/>
    <cellStyle name="40% - Accent3 2 4 4 3 5" xfId="21955"/>
    <cellStyle name="40% - Accent3 2 4 4 3 6" xfId="21956"/>
    <cellStyle name="40% - Accent3 2 4 4 3 7" xfId="21957"/>
    <cellStyle name="40% - Accent3 2 4 4 4" xfId="21958"/>
    <cellStyle name="40% - Accent3 2 4 4 4 2" xfId="21959"/>
    <cellStyle name="40% - Accent3 2 4 4 4 2 2" xfId="21960"/>
    <cellStyle name="40% - Accent3 2 4 4 4 3" xfId="21961"/>
    <cellStyle name="40% - Accent3 2 4 4 4 3 2" xfId="21962"/>
    <cellStyle name="40% - Accent3 2 4 4 4 4" xfId="21963"/>
    <cellStyle name="40% - Accent3 2 4 4 4 5" xfId="21964"/>
    <cellStyle name="40% - Accent3 2 4 4 4 6" xfId="21965"/>
    <cellStyle name="40% - Accent3 2 4 4 4 7" xfId="21966"/>
    <cellStyle name="40% - Accent3 2 4 4 5" xfId="21967"/>
    <cellStyle name="40% - Accent3 2 4 4 5 2" xfId="21968"/>
    <cellStyle name="40% - Accent3 2 4 4 6" xfId="21969"/>
    <cellStyle name="40% - Accent3 2 4 4 6 2" xfId="21970"/>
    <cellStyle name="40% - Accent3 2 4 4 7" xfId="21971"/>
    <cellStyle name="40% - Accent3 2 4 4 8" xfId="21972"/>
    <cellStyle name="40% - Accent3 2 4 4 9" xfId="21973"/>
    <cellStyle name="40% - Accent3 2 4 5" xfId="21974"/>
    <cellStyle name="40% - Accent3 2 4 5 2" xfId="21975"/>
    <cellStyle name="40% - Accent3 2 4 5 2 2" xfId="21976"/>
    <cellStyle name="40% - Accent3 2 4 5 3" xfId="21977"/>
    <cellStyle name="40% - Accent3 2 4 5 3 2" xfId="21978"/>
    <cellStyle name="40% - Accent3 2 4 5 4" xfId="21979"/>
    <cellStyle name="40% - Accent3 2 4 5 5" xfId="21980"/>
    <cellStyle name="40% - Accent3 2 4 5 6" xfId="21981"/>
    <cellStyle name="40% - Accent3 2 4 5 7" xfId="21982"/>
    <cellStyle name="40% - Accent3 2 4 6" xfId="21983"/>
    <cellStyle name="40% - Accent3 2 4 6 2" xfId="21984"/>
    <cellStyle name="40% - Accent3 2 4 6 2 2" xfId="21985"/>
    <cellStyle name="40% - Accent3 2 4 6 3" xfId="21986"/>
    <cellStyle name="40% - Accent3 2 4 6 3 2" xfId="21987"/>
    <cellStyle name="40% - Accent3 2 4 6 4" xfId="21988"/>
    <cellStyle name="40% - Accent3 2 4 6 5" xfId="21989"/>
    <cellStyle name="40% - Accent3 2 4 6 6" xfId="21990"/>
    <cellStyle name="40% - Accent3 2 4 6 7" xfId="21991"/>
    <cellStyle name="40% - Accent3 2 4 7" xfId="21992"/>
    <cellStyle name="40% - Accent3 2 4 7 2" xfId="21993"/>
    <cellStyle name="40% - Accent3 2 4 7 2 2" xfId="21994"/>
    <cellStyle name="40% - Accent3 2 4 7 3" xfId="21995"/>
    <cellStyle name="40% - Accent3 2 4 7 3 2" xfId="21996"/>
    <cellStyle name="40% - Accent3 2 4 7 4" xfId="21997"/>
    <cellStyle name="40% - Accent3 2 4 7 5" xfId="21998"/>
    <cellStyle name="40% - Accent3 2 4 7 6" xfId="21999"/>
    <cellStyle name="40% - Accent3 2 4 7 7" xfId="22000"/>
    <cellStyle name="40% - Accent3 2 4 8" xfId="22001"/>
    <cellStyle name="40% - Accent3 2 4 8 2" xfId="22002"/>
    <cellStyle name="40% - Accent3 2 4 9" xfId="22003"/>
    <cellStyle name="40% - Accent3 2 4 9 2" xfId="22004"/>
    <cellStyle name="40% - Accent3 2 5" xfId="22005"/>
    <cellStyle name="40% - Accent3 2 5 10" xfId="22006"/>
    <cellStyle name="40% - Accent3 2 5 11" xfId="22007"/>
    <cellStyle name="40% - Accent3 2 5 12" xfId="22008"/>
    <cellStyle name="40% - Accent3 2 5 13" xfId="22009"/>
    <cellStyle name="40% - Accent3 2 5 2" xfId="22010"/>
    <cellStyle name="40% - Accent3 2 5 2 10" xfId="22011"/>
    <cellStyle name="40% - Accent3 2 5 2 11" xfId="22012"/>
    <cellStyle name="40% - Accent3 2 5 2 2" xfId="22013"/>
    <cellStyle name="40% - Accent3 2 5 2 2 10" xfId="22014"/>
    <cellStyle name="40% - Accent3 2 5 2 2 2" xfId="22015"/>
    <cellStyle name="40% - Accent3 2 5 2 2 2 2" xfId="22016"/>
    <cellStyle name="40% - Accent3 2 5 2 2 2 2 2" xfId="22017"/>
    <cellStyle name="40% - Accent3 2 5 2 2 2 3" xfId="22018"/>
    <cellStyle name="40% - Accent3 2 5 2 2 2 3 2" xfId="22019"/>
    <cellStyle name="40% - Accent3 2 5 2 2 2 4" xfId="22020"/>
    <cellStyle name="40% - Accent3 2 5 2 2 2 5" xfId="22021"/>
    <cellStyle name="40% - Accent3 2 5 2 2 2 6" xfId="22022"/>
    <cellStyle name="40% - Accent3 2 5 2 2 2 7" xfId="22023"/>
    <cellStyle name="40% - Accent3 2 5 2 2 3" xfId="22024"/>
    <cellStyle name="40% - Accent3 2 5 2 2 3 2" xfId="22025"/>
    <cellStyle name="40% - Accent3 2 5 2 2 3 2 2" xfId="22026"/>
    <cellStyle name="40% - Accent3 2 5 2 2 3 3" xfId="22027"/>
    <cellStyle name="40% - Accent3 2 5 2 2 3 3 2" xfId="22028"/>
    <cellStyle name="40% - Accent3 2 5 2 2 3 4" xfId="22029"/>
    <cellStyle name="40% - Accent3 2 5 2 2 3 5" xfId="22030"/>
    <cellStyle name="40% - Accent3 2 5 2 2 3 6" xfId="22031"/>
    <cellStyle name="40% - Accent3 2 5 2 2 3 7" xfId="22032"/>
    <cellStyle name="40% - Accent3 2 5 2 2 4" xfId="22033"/>
    <cellStyle name="40% - Accent3 2 5 2 2 4 2" xfId="22034"/>
    <cellStyle name="40% - Accent3 2 5 2 2 4 2 2" xfId="22035"/>
    <cellStyle name="40% - Accent3 2 5 2 2 4 3" xfId="22036"/>
    <cellStyle name="40% - Accent3 2 5 2 2 4 3 2" xfId="22037"/>
    <cellStyle name="40% - Accent3 2 5 2 2 4 4" xfId="22038"/>
    <cellStyle name="40% - Accent3 2 5 2 2 4 5" xfId="22039"/>
    <cellStyle name="40% - Accent3 2 5 2 2 4 6" xfId="22040"/>
    <cellStyle name="40% - Accent3 2 5 2 2 4 7" xfId="22041"/>
    <cellStyle name="40% - Accent3 2 5 2 2 5" xfId="22042"/>
    <cellStyle name="40% - Accent3 2 5 2 2 5 2" xfId="22043"/>
    <cellStyle name="40% - Accent3 2 5 2 2 6" xfId="22044"/>
    <cellStyle name="40% - Accent3 2 5 2 2 6 2" xfId="22045"/>
    <cellStyle name="40% - Accent3 2 5 2 2 7" xfId="22046"/>
    <cellStyle name="40% - Accent3 2 5 2 2 8" xfId="22047"/>
    <cellStyle name="40% - Accent3 2 5 2 2 9" xfId="22048"/>
    <cellStyle name="40% - Accent3 2 5 2 3" xfId="22049"/>
    <cellStyle name="40% - Accent3 2 5 2 3 2" xfId="22050"/>
    <cellStyle name="40% - Accent3 2 5 2 3 2 2" xfId="22051"/>
    <cellStyle name="40% - Accent3 2 5 2 3 3" xfId="22052"/>
    <cellStyle name="40% - Accent3 2 5 2 3 3 2" xfId="22053"/>
    <cellStyle name="40% - Accent3 2 5 2 3 4" xfId="22054"/>
    <cellStyle name="40% - Accent3 2 5 2 3 5" xfId="22055"/>
    <cellStyle name="40% - Accent3 2 5 2 3 6" xfId="22056"/>
    <cellStyle name="40% - Accent3 2 5 2 3 7" xfId="22057"/>
    <cellStyle name="40% - Accent3 2 5 2 4" xfId="22058"/>
    <cellStyle name="40% - Accent3 2 5 2 4 2" xfId="22059"/>
    <cellStyle name="40% - Accent3 2 5 2 4 2 2" xfId="22060"/>
    <cellStyle name="40% - Accent3 2 5 2 4 3" xfId="22061"/>
    <cellStyle name="40% - Accent3 2 5 2 4 3 2" xfId="22062"/>
    <cellStyle name="40% - Accent3 2 5 2 4 4" xfId="22063"/>
    <cellStyle name="40% - Accent3 2 5 2 4 5" xfId="22064"/>
    <cellStyle name="40% - Accent3 2 5 2 4 6" xfId="22065"/>
    <cellStyle name="40% - Accent3 2 5 2 4 7" xfId="22066"/>
    <cellStyle name="40% - Accent3 2 5 2 5" xfId="22067"/>
    <cellStyle name="40% - Accent3 2 5 2 5 2" xfId="22068"/>
    <cellStyle name="40% - Accent3 2 5 2 5 2 2" xfId="22069"/>
    <cellStyle name="40% - Accent3 2 5 2 5 3" xfId="22070"/>
    <cellStyle name="40% - Accent3 2 5 2 5 3 2" xfId="22071"/>
    <cellStyle name="40% - Accent3 2 5 2 5 4" xfId="22072"/>
    <cellStyle name="40% - Accent3 2 5 2 5 5" xfId="22073"/>
    <cellStyle name="40% - Accent3 2 5 2 5 6" xfId="22074"/>
    <cellStyle name="40% - Accent3 2 5 2 5 7" xfId="22075"/>
    <cellStyle name="40% - Accent3 2 5 2 6" xfId="22076"/>
    <cellStyle name="40% - Accent3 2 5 2 6 2" xfId="22077"/>
    <cellStyle name="40% - Accent3 2 5 2 7" xfId="22078"/>
    <cellStyle name="40% - Accent3 2 5 2 7 2" xfId="22079"/>
    <cellStyle name="40% - Accent3 2 5 2 8" xfId="22080"/>
    <cellStyle name="40% - Accent3 2 5 2 9" xfId="22081"/>
    <cellStyle name="40% - Accent3 2 5 3" xfId="22082"/>
    <cellStyle name="40% - Accent3 2 5 3 10" xfId="22083"/>
    <cellStyle name="40% - Accent3 2 5 3 11" xfId="22084"/>
    <cellStyle name="40% - Accent3 2 5 3 2" xfId="22085"/>
    <cellStyle name="40% - Accent3 2 5 3 2 10" xfId="22086"/>
    <cellStyle name="40% - Accent3 2 5 3 2 2" xfId="22087"/>
    <cellStyle name="40% - Accent3 2 5 3 2 2 2" xfId="22088"/>
    <cellStyle name="40% - Accent3 2 5 3 2 2 2 2" xfId="22089"/>
    <cellStyle name="40% - Accent3 2 5 3 2 2 3" xfId="22090"/>
    <cellStyle name="40% - Accent3 2 5 3 2 2 3 2" xfId="22091"/>
    <cellStyle name="40% - Accent3 2 5 3 2 2 4" xfId="22092"/>
    <cellStyle name="40% - Accent3 2 5 3 2 2 5" xfId="22093"/>
    <cellStyle name="40% - Accent3 2 5 3 2 2 6" xfId="22094"/>
    <cellStyle name="40% - Accent3 2 5 3 2 2 7" xfId="22095"/>
    <cellStyle name="40% - Accent3 2 5 3 2 3" xfId="22096"/>
    <cellStyle name="40% - Accent3 2 5 3 2 3 2" xfId="22097"/>
    <cellStyle name="40% - Accent3 2 5 3 2 3 2 2" xfId="22098"/>
    <cellStyle name="40% - Accent3 2 5 3 2 3 3" xfId="22099"/>
    <cellStyle name="40% - Accent3 2 5 3 2 3 3 2" xfId="22100"/>
    <cellStyle name="40% - Accent3 2 5 3 2 3 4" xfId="22101"/>
    <cellStyle name="40% - Accent3 2 5 3 2 3 5" xfId="22102"/>
    <cellStyle name="40% - Accent3 2 5 3 2 3 6" xfId="22103"/>
    <cellStyle name="40% - Accent3 2 5 3 2 3 7" xfId="22104"/>
    <cellStyle name="40% - Accent3 2 5 3 2 4" xfId="22105"/>
    <cellStyle name="40% - Accent3 2 5 3 2 4 2" xfId="22106"/>
    <cellStyle name="40% - Accent3 2 5 3 2 4 2 2" xfId="22107"/>
    <cellStyle name="40% - Accent3 2 5 3 2 4 3" xfId="22108"/>
    <cellStyle name="40% - Accent3 2 5 3 2 4 3 2" xfId="22109"/>
    <cellStyle name="40% - Accent3 2 5 3 2 4 4" xfId="22110"/>
    <cellStyle name="40% - Accent3 2 5 3 2 4 5" xfId="22111"/>
    <cellStyle name="40% - Accent3 2 5 3 2 4 6" xfId="22112"/>
    <cellStyle name="40% - Accent3 2 5 3 2 4 7" xfId="22113"/>
    <cellStyle name="40% - Accent3 2 5 3 2 5" xfId="22114"/>
    <cellStyle name="40% - Accent3 2 5 3 2 5 2" xfId="22115"/>
    <cellStyle name="40% - Accent3 2 5 3 2 6" xfId="22116"/>
    <cellStyle name="40% - Accent3 2 5 3 2 6 2" xfId="22117"/>
    <cellStyle name="40% - Accent3 2 5 3 2 7" xfId="22118"/>
    <cellStyle name="40% - Accent3 2 5 3 2 8" xfId="22119"/>
    <cellStyle name="40% - Accent3 2 5 3 2 9" xfId="22120"/>
    <cellStyle name="40% - Accent3 2 5 3 3" xfId="22121"/>
    <cellStyle name="40% - Accent3 2 5 3 3 2" xfId="22122"/>
    <cellStyle name="40% - Accent3 2 5 3 3 2 2" xfId="22123"/>
    <cellStyle name="40% - Accent3 2 5 3 3 3" xfId="22124"/>
    <cellStyle name="40% - Accent3 2 5 3 3 3 2" xfId="22125"/>
    <cellStyle name="40% - Accent3 2 5 3 3 4" xfId="22126"/>
    <cellStyle name="40% - Accent3 2 5 3 3 5" xfId="22127"/>
    <cellStyle name="40% - Accent3 2 5 3 3 6" xfId="22128"/>
    <cellStyle name="40% - Accent3 2 5 3 3 7" xfId="22129"/>
    <cellStyle name="40% - Accent3 2 5 3 4" xfId="22130"/>
    <cellStyle name="40% - Accent3 2 5 3 4 2" xfId="22131"/>
    <cellStyle name="40% - Accent3 2 5 3 4 2 2" xfId="22132"/>
    <cellStyle name="40% - Accent3 2 5 3 4 3" xfId="22133"/>
    <cellStyle name="40% - Accent3 2 5 3 4 3 2" xfId="22134"/>
    <cellStyle name="40% - Accent3 2 5 3 4 4" xfId="22135"/>
    <cellStyle name="40% - Accent3 2 5 3 4 5" xfId="22136"/>
    <cellStyle name="40% - Accent3 2 5 3 4 6" xfId="22137"/>
    <cellStyle name="40% - Accent3 2 5 3 4 7" xfId="22138"/>
    <cellStyle name="40% - Accent3 2 5 3 5" xfId="22139"/>
    <cellStyle name="40% - Accent3 2 5 3 5 2" xfId="22140"/>
    <cellStyle name="40% - Accent3 2 5 3 5 2 2" xfId="22141"/>
    <cellStyle name="40% - Accent3 2 5 3 5 3" xfId="22142"/>
    <cellStyle name="40% - Accent3 2 5 3 5 3 2" xfId="22143"/>
    <cellStyle name="40% - Accent3 2 5 3 5 4" xfId="22144"/>
    <cellStyle name="40% - Accent3 2 5 3 5 5" xfId="22145"/>
    <cellStyle name="40% - Accent3 2 5 3 5 6" xfId="22146"/>
    <cellStyle name="40% - Accent3 2 5 3 5 7" xfId="22147"/>
    <cellStyle name="40% - Accent3 2 5 3 6" xfId="22148"/>
    <cellStyle name="40% - Accent3 2 5 3 6 2" xfId="22149"/>
    <cellStyle name="40% - Accent3 2 5 3 7" xfId="22150"/>
    <cellStyle name="40% - Accent3 2 5 3 7 2" xfId="22151"/>
    <cellStyle name="40% - Accent3 2 5 3 8" xfId="22152"/>
    <cellStyle name="40% - Accent3 2 5 3 9" xfId="22153"/>
    <cellStyle name="40% - Accent3 2 5 4" xfId="22154"/>
    <cellStyle name="40% - Accent3 2 5 4 10" xfId="22155"/>
    <cellStyle name="40% - Accent3 2 5 4 2" xfId="22156"/>
    <cellStyle name="40% - Accent3 2 5 4 2 2" xfId="22157"/>
    <cellStyle name="40% - Accent3 2 5 4 2 2 2" xfId="22158"/>
    <cellStyle name="40% - Accent3 2 5 4 2 3" xfId="22159"/>
    <cellStyle name="40% - Accent3 2 5 4 2 3 2" xfId="22160"/>
    <cellStyle name="40% - Accent3 2 5 4 2 4" xfId="22161"/>
    <cellStyle name="40% - Accent3 2 5 4 2 5" xfId="22162"/>
    <cellStyle name="40% - Accent3 2 5 4 2 6" xfId="22163"/>
    <cellStyle name="40% - Accent3 2 5 4 2 7" xfId="22164"/>
    <cellStyle name="40% - Accent3 2 5 4 3" xfId="22165"/>
    <cellStyle name="40% - Accent3 2 5 4 3 2" xfId="22166"/>
    <cellStyle name="40% - Accent3 2 5 4 3 2 2" xfId="22167"/>
    <cellStyle name="40% - Accent3 2 5 4 3 3" xfId="22168"/>
    <cellStyle name="40% - Accent3 2 5 4 3 3 2" xfId="22169"/>
    <cellStyle name="40% - Accent3 2 5 4 3 4" xfId="22170"/>
    <cellStyle name="40% - Accent3 2 5 4 3 5" xfId="22171"/>
    <cellStyle name="40% - Accent3 2 5 4 3 6" xfId="22172"/>
    <cellStyle name="40% - Accent3 2 5 4 3 7" xfId="22173"/>
    <cellStyle name="40% - Accent3 2 5 4 4" xfId="22174"/>
    <cellStyle name="40% - Accent3 2 5 4 4 2" xfId="22175"/>
    <cellStyle name="40% - Accent3 2 5 4 4 2 2" xfId="22176"/>
    <cellStyle name="40% - Accent3 2 5 4 4 3" xfId="22177"/>
    <cellStyle name="40% - Accent3 2 5 4 4 3 2" xfId="22178"/>
    <cellStyle name="40% - Accent3 2 5 4 4 4" xfId="22179"/>
    <cellStyle name="40% - Accent3 2 5 4 4 5" xfId="22180"/>
    <cellStyle name="40% - Accent3 2 5 4 4 6" xfId="22181"/>
    <cellStyle name="40% - Accent3 2 5 4 4 7" xfId="22182"/>
    <cellStyle name="40% - Accent3 2 5 4 5" xfId="22183"/>
    <cellStyle name="40% - Accent3 2 5 4 5 2" xfId="22184"/>
    <cellStyle name="40% - Accent3 2 5 4 6" xfId="22185"/>
    <cellStyle name="40% - Accent3 2 5 4 6 2" xfId="22186"/>
    <cellStyle name="40% - Accent3 2 5 4 7" xfId="22187"/>
    <cellStyle name="40% - Accent3 2 5 4 8" xfId="22188"/>
    <cellStyle name="40% - Accent3 2 5 4 9" xfId="22189"/>
    <cellStyle name="40% - Accent3 2 5 5" xfId="22190"/>
    <cellStyle name="40% - Accent3 2 5 5 2" xfId="22191"/>
    <cellStyle name="40% - Accent3 2 5 5 2 2" xfId="22192"/>
    <cellStyle name="40% - Accent3 2 5 5 3" xfId="22193"/>
    <cellStyle name="40% - Accent3 2 5 5 3 2" xfId="22194"/>
    <cellStyle name="40% - Accent3 2 5 5 4" xfId="22195"/>
    <cellStyle name="40% - Accent3 2 5 5 5" xfId="22196"/>
    <cellStyle name="40% - Accent3 2 5 5 6" xfId="22197"/>
    <cellStyle name="40% - Accent3 2 5 5 7" xfId="22198"/>
    <cellStyle name="40% - Accent3 2 5 6" xfId="22199"/>
    <cellStyle name="40% - Accent3 2 5 6 2" xfId="22200"/>
    <cellStyle name="40% - Accent3 2 5 6 2 2" xfId="22201"/>
    <cellStyle name="40% - Accent3 2 5 6 3" xfId="22202"/>
    <cellStyle name="40% - Accent3 2 5 6 3 2" xfId="22203"/>
    <cellStyle name="40% - Accent3 2 5 6 4" xfId="22204"/>
    <cellStyle name="40% - Accent3 2 5 6 5" xfId="22205"/>
    <cellStyle name="40% - Accent3 2 5 6 6" xfId="22206"/>
    <cellStyle name="40% - Accent3 2 5 6 7" xfId="22207"/>
    <cellStyle name="40% - Accent3 2 5 7" xfId="22208"/>
    <cellStyle name="40% - Accent3 2 5 7 2" xfId="22209"/>
    <cellStyle name="40% - Accent3 2 5 7 2 2" xfId="22210"/>
    <cellStyle name="40% - Accent3 2 5 7 3" xfId="22211"/>
    <cellStyle name="40% - Accent3 2 5 7 3 2" xfId="22212"/>
    <cellStyle name="40% - Accent3 2 5 7 4" xfId="22213"/>
    <cellStyle name="40% - Accent3 2 5 7 5" xfId="22214"/>
    <cellStyle name="40% - Accent3 2 5 7 6" xfId="22215"/>
    <cellStyle name="40% - Accent3 2 5 7 7" xfId="22216"/>
    <cellStyle name="40% - Accent3 2 5 8" xfId="22217"/>
    <cellStyle name="40% - Accent3 2 5 8 2" xfId="22218"/>
    <cellStyle name="40% - Accent3 2 5 9" xfId="22219"/>
    <cellStyle name="40% - Accent3 2 5 9 2" xfId="22220"/>
    <cellStyle name="40% - Accent3 2 6" xfId="22221"/>
    <cellStyle name="40% - Accent3 2 6 10" xfId="22222"/>
    <cellStyle name="40% - Accent3 2 6 11" xfId="22223"/>
    <cellStyle name="40% - Accent3 2 6 12" xfId="22224"/>
    <cellStyle name="40% - Accent3 2 6 13" xfId="22225"/>
    <cellStyle name="40% - Accent3 2 6 2" xfId="22226"/>
    <cellStyle name="40% - Accent3 2 6 2 10" xfId="22227"/>
    <cellStyle name="40% - Accent3 2 6 2 11" xfId="22228"/>
    <cellStyle name="40% - Accent3 2 6 2 2" xfId="22229"/>
    <cellStyle name="40% - Accent3 2 6 2 2 10" xfId="22230"/>
    <cellStyle name="40% - Accent3 2 6 2 2 2" xfId="22231"/>
    <cellStyle name="40% - Accent3 2 6 2 2 2 2" xfId="22232"/>
    <cellStyle name="40% - Accent3 2 6 2 2 2 2 2" xfId="22233"/>
    <cellStyle name="40% - Accent3 2 6 2 2 2 3" xfId="22234"/>
    <cellStyle name="40% - Accent3 2 6 2 2 2 3 2" xfId="22235"/>
    <cellStyle name="40% - Accent3 2 6 2 2 2 4" xfId="22236"/>
    <cellStyle name="40% - Accent3 2 6 2 2 2 5" xfId="22237"/>
    <cellStyle name="40% - Accent3 2 6 2 2 2 6" xfId="22238"/>
    <cellStyle name="40% - Accent3 2 6 2 2 2 7" xfId="22239"/>
    <cellStyle name="40% - Accent3 2 6 2 2 3" xfId="22240"/>
    <cellStyle name="40% - Accent3 2 6 2 2 3 2" xfId="22241"/>
    <cellStyle name="40% - Accent3 2 6 2 2 3 2 2" xfId="22242"/>
    <cellStyle name="40% - Accent3 2 6 2 2 3 3" xfId="22243"/>
    <cellStyle name="40% - Accent3 2 6 2 2 3 3 2" xfId="22244"/>
    <cellStyle name="40% - Accent3 2 6 2 2 3 4" xfId="22245"/>
    <cellStyle name="40% - Accent3 2 6 2 2 3 5" xfId="22246"/>
    <cellStyle name="40% - Accent3 2 6 2 2 3 6" xfId="22247"/>
    <cellStyle name="40% - Accent3 2 6 2 2 3 7" xfId="22248"/>
    <cellStyle name="40% - Accent3 2 6 2 2 4" xfId="22249"/>
    <cellStyle name="40% - Accent3 2 6 2 2 4 2" xfId="22250"/>
    <cellStyle name="40% - Accent3 2 6 2 2 4 2 2" xfId="22251"/>
    <cellStyle name="40% - Accent3 2 6 2 2 4 3" xfId="22252"/>
    <cellStyle name="40% - Accent3 2 6 2 2 4 3 2" xfId="22253"/>
    <cellStyle name="40% - Accent3 2 6 2 2 4 4" xfId="22254"/>
    <cellStyle name="40% - Accent3 2 6 2 2 4 5" xfId="22255"/>
    <cellStyle name="40% - Accent3 2 6 2 2 4 6" xfId="22256"/>
    <cellStyle name="40% - Accent3 2 6 2 2 4 7" xfId="22257"/>
    <cellStyle name="40% - Accent3 2 6 2 2 5" xfId="22258"/>
    <cellStyle name="40% - Accent3 2 6 2 2 5 2" xfId="22259"/>
    <cellStyle name="40% - Accent3 2 6 2 2 6" xfId="22260"/>
    <cellStyle name="40% - Accent3 2 6 2 2 6 2" xfId="22261"/>
    <cellStyle name="40% - Accent3 2 6 2 2 7" xfId="22262"/>
    <cellStyle name="40% - Accent3 2 6 2 2 8" xfId="22263"/>
    <cellStyle name="40% - Accent3 2 6 2 2 9" xfId="22264"/>
    <cellStyle name="40% - Accent3 2 6 2 3" xfId="22265"/>
    <cellStyle name="40% - Accent3 2 6 2 3 2" xfId="22266"/>
    <cellStyle name="40% - Accent3 2 6 2 3 2 2" xfId="22267"/>
    <cellStyle name="40% - Accent3 2 6 2 3 3" xfId="22268"/>
    <cellStyle name="40% - Accent3 2 6 2 3 3 2" xfId="22269"/>
    <cellStyle name="40% - Accent3 2 6 2 3 4" xfId="22270"/>
    <cellStyle name="40% - Accent3 2 6 2 3 5" xfId="22271"/>
    <cellStyle name="40% - Accent3 2 6 2 3 6" xfId="22272"/>
    <cellStyle name="40% - Accent3 2 6 2 3 7" xfId="22273"/>
    <cellStyle name="40% - Accent3 2 6 2 4" xfId="22274"/>
    <cellStyle name="40% - Accent3 2 6 2 4 2" xfId="22275"/>
    <cellStyle name="40% - Accent3 2 6 2 4 2 2" xfId="22276"/>
    <cellStyle name="40% - Accent3 2 6 2 4 3" xfId="22277"/>
    <cellStyle name="40% - Accent3 2 6 2 4 3 2" xfId="22278"/>
    <cellStyle name="40% - Accent3 2 6 2 4 4" xfId="22279"/>
    <cellStyle name="40% - Accent3 2 6 2 4 5" xfId="22280"/>
    <cellStyle name="40% - Accent3 2 6 2 4 6" xfId="22281"/>
    <cellStyle name="40% - Accent3 2 6 2 4 7" xfId="22282"/>
    <cellStyle name="40% - Accent3 2 6 2 5" xfId="22283"/>
    <cellStyle name="40% - Accent3 2 6 2 5 2" xfId="22284"/>
    <cellStyle name="40% - Accent3 2 6 2 5 2 2" xfId="22285"/>
    <cellStyle name="40% - Accent3 2 6 2 5 3" xfId="22286"/>
    <cellStyle name="40% - Accent3 2 6 2 5 3 2" xfId="22287"/>
    <cellStyle name="40% - Accent3 2 6 2 5 4" xfId="22288"/>
    <cellStyle name="40% - Accent3 2 6 2 5 5" xfId="22289"/>
    <cellStyle name="40% - Accent3 2 6 2 5 6" xfId="22290"/>
    <cellStyle name="40% - Accent3 2 6 2 5 7" xfId="22291"/>
    <cellStyle name="40% - Accent3 2 6 2 6" xfId="22292"/>
    <cellStyle name="40% - Accent3 2 6 2 6 2" xfId="22293"/>
    <cellStyle name="40% - Accent3 2 6 2 7" xfId="22294"/>
    <cellStyle name="40% - Accent3 2 6 2 7 2" xfId="22295"/>
    <cellStyle name="40% - Accent3 2 6 2 8" xfId="22296"/>
    <cellStyle name="40% - Accent3 2 6 2 9" xfId="22297"/>
    <cellStyle name="40% - Accent3 2 6 3" xfId="22298"/>
    <cellStyle name="40% - Accent3 2 6 3 10" xfId="22299"/>
    <cellStyle name="40% - Accent3 2 6 3 11" xfId="22300"/>
    <cellStyle name="40% - Accent3 2 6 3 2" xfId="22301"/>
    <cellStyle name="40% - Accent3 2 6 3 2 10" xfId="22302"/>
    <cellStyle name="40% - Accent3 2 6 3 2 2" xfId="22303"/>
    <cellStyle name="40% - Accent3 2 6 3 2 2 2" xfId="22304"/>
    <cellStyle name="40% - Accent3 2 6 3 2 2 2 2" xfId="22305"/>
    <cellStyle name="40% - Accent3 2 6 3 2 2 3" xfId="22306"/>
    <cellStyle name="40% - Accent3 2 6 3 2 2 3 2" xfId="22307"/>
    <cellStyle name="40% - Accent3 2 6 3 2 2 4" xfId="22308"/>
    <cellStyle name="40% - Accent3 2 6 3 2 2 5" xfId="22309"/>
    <cellStyle name="40% - Accent3 2 6 3 2 2 6" xfId="22310"/>
    <cellStyle name="40% - Accent3 2 6 3 2 2 7" xfId="22311"/>
    <cellStyle name="40% - Accent3 2 6 3 2 3" xfId="22312"/>
    <cellStyle name="40% - Accent3 2 6 3 2 3 2" xfId="22313"/>
    <cellStyle name="40% - Accent3 2 6 3 2 3 2 2" xfId="22314"/>
    <cellStyle name="40% - Accent3 2 6 3 2 3 3" xfId="22315"/>
    <cellStyle name="40% - Accent3 2 6 3 2 3 3 2" xfId="22316"/>
    <cellStyle name="40% - Accent3 2 6 3 2 3 4" xfId="22317"/>
    <cellStyle name="40% - Accent3 2 6 3 2 3 5" xfId="22318"/>
    <cellStyle name="40% - Accent3 2 6 3 2 3 6" xfId="22319"/>
    <cellStyle name="40% - Accent3 2 6 3 2 3 7" xfId="22320"/>
    <cellStyle name="40% - Accent3 2 6 3 2 4" xfId="22321"/>
    <cellStyle name="40% - Accent3 2 6 3 2 4 2" xfId="22322"/>
    <cellStyle name="40% - Accent3 2 6 3 2 4 2 2" xfId="22323"/>
    <cellStyle name="40% - Accent3 2 6 3 2 4 3" xfId="22324"/>
    <cellStyle name="40% - Accent3 2 6 3 2 4 3 2" xfId="22325"/>
    <cellStyle name="40% - Accent3 2 6 3 2 4 4" xfId="22326"/>
    <cellStyle name="40% - Accent3 2 6 3 2 4 5" xfId="22327"/>
    <cellStyle name="40% - Accent3 2 6 3 2 4 6" xfId="22328"/>
    <cellStyle name="40% - Accent3 2 6 3 2 4 7" xfId="22329"/>
    <cellStyle name="40% - Accent3 2 6 3 2 5" xfId="22330"/>
    <cellStyle name="40% - Accent3 2 6 3 2 5 2" xfId="22331"/>
    <cellStyle name="40% - Accent3 2 6 3 2 6" xfId="22332"/>
    <cellStyle name="40% - Accent3 2 6 3 2 6 2" xfId="22333"/>
    <cellStyle name="40% - Accent3 2 6 3 2 7" xfId="22334"/>
    <cellStyle name="40% - Accent3 2 6 3 2 8" xfId="22335"/>
    <cellStyle name="40% - Accent3 2 6 3 2 9" xfId="22336"/>
    <cellStyle name="40% - Accent3 2 6 3 3" xfId="22337"/>
    <cellStyle name="40% - Accent3 2 6 3 3 2" xfId="22338"/>
    <cellStyle name="40% - Accent3 2 6 3 3 2 2" xfId="22339"/>
    <cellStyle name="40% - Accent3 2 6 3 3 3" xfId="22340"/>
    <cellStyle name="40% - Accent3 2 6 3 3 3 2" xfId="22341"/>
    <cellStyle name="40% - Accent3 2 6 3 3 4" xfId="22342"/>
    <cellStyle name="40% - Accent3 2 6 3 3 5" xfId="22343"/>
    <cellStyle name="40% - Accent3 2 6 3 3 6" xfId="22344"/>
    <cellStyle name="40% - Accent3 2 6 3 3 7" xfId="22345"/>
    <cellStyle name="40% - Accent3 2 6 3 4" xfId="22346"/>
    <cellStyle name="40% - Accent3 2 6 3 4 2" xfId="22347"/>
    <cellStyle name="40% - Accent3 2 6 3 4 2 2" xfId="22348"/>
    <cellStyle name="40% - Accent3 2 6 3 4 3" xfId="22349"/>
    <cellStyle name="40% - Accent3 2 6 3 4 3 2" xfId="22350"/>
    <cellStyle name="40% - Accent3 2 6 3 4 4" xfId="22351"/>
    <cellStyle name="40% - Accent3 2 6 3 4 5" xfId="22352"/>
    <cellStyle name="40% - Accent3 2 6 3 4 6" xfId="22353"/>
    <cellStyle name="40% - Accent3 2 6 3 4 7" xfId="22354"/>
    <cellStyle name="40% - Accent3 2 6 3 5" xfId="22355"/>
    <cellStyle name="40% - Accent3 2 6 3 5 2" xfId="22356"/>
    <cellStyle name="40% - Accent3 2 6 3 5 2 2" xfId="22357"/>
    <cellStyle name="40% - Accent3 2 6 3 5 3" xfId="22358"/>
    <cellStyle name="40% - Accent3 2 6 3 5 3 2" xfId="22359"/>
    <cellStyle name="40% - Accent3 2 6 3 5 4" xfId="22360"/>
    <cellStyle name="40% - Accent3 2 6 3 5 5" xfId="22361"/>
    <cellStyle name="40% - Accent3 2 6 3 5 6" xfId="22362"/>
    <cellStyle name="40% - Accent3 2 6 3 5 7" xfId="22363"/>
    <cellStyle name="40% - Accent3 2 6 3 6" xfId="22364"/>
    <cellStyle name="40% - Accent3 2 6 3 6 2" xfId="22365"/>
    <cellStyle name="40% - Accent3 2 6 3 7" xfId="22366"/>
    <cellStyle name="40% - Accent3 2 6 3 7 2" xfId="22367"/>
    <cellStyle name="40% - Accent3 2 6 3 8" xfId="22368"/>
    <cellStyle name="40% - Accent3 2 6 3 9" xfId="22369"/>
    <cellStyle name="40% - Accent3 2 6 4" xfId="22370"/>
    <cellStyle name="40% - Accent3 2 6 4 10" xfId="22371"/>
    <cellStyle name="40% - Accent3 2 6 4 2" xfId="22372"/>
    <cellStyle name="40% - Accent3 2 6 4 2 2" xfId="22373"/>
    <cellStyle name="40% - Accent3 2 6 4 2 2 2" xfId="22374"/>
    <cellStyle name="40% - Accent3 2 6 4 2 3" xfId="22375"/>
    <cellStyle name="40% - Accent3 2 6 4 2 3 2" xfId="22376"/>
    <cellStyle name="40% - Accent3 2 6 4 2 4" xfId="22377"/>
    <cellStyle name="40% - Accent3 2 6 4 2 5" xfId="22378"/>
    <cellStyle name="40% - Accent3 2 6 4 2 6" xfId="22379"/>
    <cellStyle name="40% - Accent3 2 6 4 2 7" xfId="22380"/>
    <cellStyle name="40% - Accent3 2 6 4 3" xfId="22381"/>
    <cellStyle name="40% - Accent3 2 6 4 3 2" xfId="22382"/>
    <cellStyle name="40% - Accent3 2 6 4 3 2 2" xfId="22383"/>
    <cellStyle name="40% - Accent3 2 6 4 3 3" xfId="22384"/>
    <cellStyle name="40% - Accent3 2 6 4 3 3 2" xfId="22385"/>
    <cellStyle name="40% - Accent3 2 6 4 3 4" xfId="22386"/>
    <cellStyle name="40% - Accent3 2 6 4 3 5" xfId="22387"/>
    <cellStyle name="40% - Accent3 2 6 4 3 6" xfId="22388"/>
    <cellStyle name="40% - Accent3 2 6 4 3 7" xfId="22389"/>
    <cellStyle name="40% - Accent3 2 6 4 4" xfId="22390"/>
    <cellStyle name="40% - Accent3 2 6 4 4 2" xfId="22391"/>
    <cellStyle name="40% - Accent3 2 6 4 4 2 2" xfId="22392"/>
    <cellStyle name="40% - Accent3 2 6 4 4 3" xfId="22393"/>
    <cellStyle name="40% - Accent3 2 6 4 4 3 2" xfId="22394"/>
    <cellStyle name="40% - Accent3 2 6 4 4 4" xfId="22395"/>
    <cellStyle name="40% - Accent3 2 6 4 4 5" xfId="22396"/>
    <cellStyle name="40% - Accent3 2 6 4 4 6" xfId="22397"/>
    <cellStyle name="40% - Accent3 2 6 4 4 7" xfId="22398"/>
    <cellStyle name="40% - Accent3 2 6 4 5" xfId="22399"/>
    <cellStyle name="40% - Accent3 2 6 4 5 2" xfId="22400"/>
    <cellStyle name="40% - Accent3 2 6 4 6" xfId="22401"/>
    <cellStyle name="40% - Accent3 2 6 4 6 2" xfId="22402"/>
    <cellStyle name="40% - Accent3 2 6 4 7" xfId="22403"/>
    <cellStyle name="40% - Accent3 2 6 4 8" xfId="22404"/>
    <cellStyle name="40% - Accent3 2 6 4 9" xfId="22405"/>
    <cellStyle name="40% - Accent3 2 6 5" xfId="22406"/>
    <cellStyle name="40% - Accent3 2 6 5 2" xfId="22407"/>
    <cellStyle name="40% - Accent3 2 6 5 2 2" xfId="22408"/>
    <cellStyle name="40% - Accent3 2 6 5 3" xfId="22409"/>
    <cellStyle name="40% - Accent3 2 6 5 3 2" xfId="22410"/>
    <cellStyle name="40% - Accent3 2 6 5 4" xfId="22411"/>
    <cellStyle name="40% - Accent3 2 6 5 5" xfId="22412"/>
    <cellStyle name="40% - Accent3 2 6 5 6" xfId="22413"/>
    <cellStyle name="40% - Accent3 2 6 5 7" xfId="22414"/>
    <cellStyle name="40% - Accent3 2 6 6" xfId="22415"/>
    <cellStyle name="40% - Accent3 2 6 6 2" xfId="22416"/>
    <cellStyle name="40% - Accent3 2 6 6 2 2" xfId="22417"/>
    <cellStyle name="40% - Accent3 2 6 6 3" xfId="22418"/>
    <cellStyle name="40% - Accent3 2 6 6 3 2" xfId="22419"/>
    <cellStyle name="40% - Accent3 2 6 6 4" xfId="22420"/>
    <cellStyle name="40% - Accent3 2 6 6 5" xfId="22421"/>
    <cellStyle name="40% - Accent3 2 6 6 6" xfId="22422"/>
    <cellStyle name="40% - Accent3 2 6 6 7" xfId="22423"/>
    <cellStyle name="40% - Accent3 2 6 7" xfId="22424"/>
    <cellStyle name="40% - Accent3 2 6 7 2" xfId="22425"/>
    <cellStyle name="40% - Accent3 2 6 7 2 2" xfId="22426"/>
    <cellStyle name="40% - Accent3 2 6 7 3" xfId="22427"/>
    <cellStyle name="40% - Accent3 2 6 7 3 2" xfId="22428"/>
    <cellStyle name="40% - Accent3 2 6 7 4" xfId="22429"/>
    <cellStyle name="40% - Accent3 2 6 7 5" xfId="22430"/>
    <cellStyle name="40% - Accent3 2 6 7 6" xfId="22431"/>
    <cellStyle name="40% - Accent3 2 6 7 7" xfId="22432"/>
    <cellStyle name="40% - Accent3 2 6 8" xfId="22433"/>
    <cellStyle name="40% - Accent3 2 6 8 2" xfId="22434"/>
    <cellStyle name="40% - Accent3 2 6 9" xfId="22435"/>
    <cellStyle name="40% - Accent3 2 6 9 2" xfId="22436"/>
    <cellStyle name="40% - Accent3 2 7" xfId="22437"/>
    <cellStyle name="40% - Accent3 2 7 10" xfId="22438"/>
    <cellStyle name="40% - Accent3 2 7 11" xfId="22439"/>
    <cellStyle name="40% - Accent3 2 7 2" xfId="22440"/>
    <cellStyle name="40% - Accent3 2 7 2 10" xfId="22441"/>
    <cellStyle name="40% - Accent3 2 7 2 2" xfId="22442"/>
    <cellStyle name="40% - Accent3 2 7 2 2 2" xfId="22443"/>
    <cellStyle name="40% - Accent3 2 7 2 2 2 2" xfId="22444"/>
    <cellStyle name="40% - Accent3 2 7 2 2 3" xfId="22445"/>
    <cellStyle name="40% - Accent3 2 7 2 2 3 2" xfId="22446"/>
    <cellStyle name="40% - Accent3 2 7 2 2 4" xfId="22447"/>
    <cellStyle name="40% - Accent3 2 7 2 2 5" xfId="22448"/>
    <cellStyle name="40% - Accent3 2 7 2 2 6" xfId="22449"/>
    <cellStyle name="40% - Accent3 2 7 2 2 7" xfId="22450"/>
    <cellStyle name="40% - Accent3 2 7 2 3" xfId="22451"/>
    <cellStyle name="40% - Accent3 2 7 2 3 2" xfId="22452"/>
    <cellStyle name="40% - Accent3 2 7 2 3 2 2" xfId="22453"/>
    <cellStyle name="40% - Accent3 2 7 2 3 3" xfId="22454"/>
    <cellStyle name="40% - Accent3 2 7 2 3 3 2" xfId="22455"/>
    <cellStyle name="40% - Accent3 2 7 2 3 4" xfId="22456"/>
    <cellStyle name="40% - Accent3 2 7 2 3 5" xfId="22457"/>
    <cellStyle name="40% - Accent3 2 7 2 3 6" xfId="22458"/>
    <cellStyle name="40% - Accent3 2 7 2 3 7" xfId="22459"/>
    <cellStyle name="40% - Accent3 2 7 2 4" xfId="22460"/>
    <cellStyle name="40% - Accent3 2 7 2 4 2" xfId="22461"/>
    <cellStyle name="40% - Accent3 2 7 2 4 2 2" xfId="22462"/>
    <cellStyle name="40% - Accent3 2 7 2 4 3" xfId="22463"/>
    <cellStyle name="40% - Accent3 2 7 2 4 3 2" xfId="22464"/>
    <cellStyle name="40% - Accent3 2 7 2 4 4" xfId="22465"/>
    <cellStyle name="40% - Accent3 2 7 2 4 5" xfId="22466"/>
    <cellStyle name="40% - Accent3 2 7 2 4 6" xfId="22467"/>
    <cellStyle name="40% - Accent3 2 7 2 4 7" xfId="22468"/>
    <cellStyle name="40% - Accent3 2 7 2 5" xfId="22469"/>
    <cellStyle name="40% - Accent3 2 7 2 5 2" xfId="22470"/>
    <cellStyle name="40% - Accent3 2 7 2 6" xfId="22471"/>
    <cellStyle name="40% - Accent3 2 7 2 6 2" xfId="22472"/>
    <cellStyle name="40% - Accent3 2 7 2 7" xfId="22473"/>
    <cellStyle name="40% - Accent3 2 7 2 8" xfId="22474"/>
    <cellStyle name="40% - Accent3 2 7 2 9" xfId="22475"/>
    <cellStyle name="40% - Accent3 2 7 3" xfId="22476"/>
    <cellStyle name="40% - Accent3 2 7 3 2" xfId="22477"/>
    <cellStyle name="40% - Accent3 2 7 3 2 2" xfId="22478"/>
    <cellStyle name="40% - Accent3 2 7 3 3" xfId="22479"/>
    <cellStyle name="40% - Accent3 2 7 3 3 2" xfId="22480"/>
    <cellStyle name="40% - Accent3 2 7 3 4" xfId="22481"/>
    <cellStyle name="40% - Accent3 2 7 3 5" xfId="22482"/>
    <cellStyle name="40% - Accent3 2 7 3 6" xfId="22483"/>
    <cellStyle name="40% - Accent3 2 7 3 7" xfId="22484"/>
    <cellStyle name="40% - Accent3 2 7 4" xfId="22485"/>
    <cellStyle name="40% - Accent3 2 7 4 2" xfId="22486"/>
    <cellStyle name="40% - Accent3 2 7 4 2 2" xfId="22487"/>
    <cellStyle name="40% - Accent3 2 7 4 3" xfId="22488"/>
    <cellStyle name="40% - Accent3 2 7 4 3 2" xfId="22489"/>
    <cellStyle name="40% - Accent3 2 7 4 4" xfId="22490"/>
    <cellStyle name="40% - Accent3 2 7 4 5" xfId="22491"/>
    <cellStyle name="40% - Accent3 2 7 4 6" xfId="22492"/>
    <cellStyle name="40% - Accent3 2 7 4 7" xfId="22493"/>
    <cellStyle name="40% - Accent3 2 7 5" xfId="22494"/>
    <cellStyle name="40% - Accent3 2 7 5 2" xfId="22495"/>
    <cellStyle name="40% - Accent3 2 7 5 2 2" xfId="22496"/>
    <cellStyle name="40% - Accent3 2 7 5 3" xfId="22497"/>
    <cellStyle name="40% - Accent3 2 7 5 3 2" xfId="22498"/>
    <cellStyle name="40% - Accent3 2 7 5 4" xfId="22499"/>
    <cellStyle name="40% - Accent3 2 7 5 5" xfId="22500"/>
    <cellStyle name="40% - Accent3 2 7 5 6" xfId="22501"/>
    <cellStyle name="40% - Accent3 2 7 5 7" xfId="22502"/>
    <cellStyle name="40% - Accent3 2 7 6" xfId="22503"/>
    <cellStyle name="40% - Accent3 2 7 6 2" xfId="22504"/>
    <cellStyle name="40% - Accent3 2 7 7" xfId="22505"/>
    <cellStyle name="40% - Accent3 2 7 7 2" xfId="22506"/>
    <cellStyle name="40% - Accent3 2 7 8" xfId="22507"/>
    <cellStyle name="40% - Accent3 2 7 9" xfId="22508"/>
    <cellStyle name="40% - Accent3 2 8" xfId="22509"/>
    <cellStyle name="40% - Accent3 2 8 10" xfId="22510"/>
    <cellStyle name="40% - Accent3 2 8 11" xfId="22511"/>
    <cellStyle name="40% - Accent3 2 8 2" xfId="22512"/>
    <cellStyle name="40% - Accent3 2 8 2 10" xfId="22513"/>
    <cellStyle name="40% - Accent3 2 8 2 2" xfId="22514"/>
    <cellStyle name="40% - Accent3 2 8 2 2 2" xfId="22515"/>
    <cellStyle name="40% - Accent3 2 8 2 2 2 2" xfId="22516"/>
    <cellStyle name="40% - Accent3 2 8 2 2 3" xfId="22517"/>
    <cellStyle name="40% - Accent3 2 8 2 2 3 2" xfId="22518"/>
    <cellStyle name="40% - Accent3 2 8 2 2 4" xfId="22519"/>
    <cellStyle name="40% - Accent3 2 8 2 2 5" xfId="22520"/>
    <cellStyle name="40% - Accent3 2 8 2 2 6" xfId="22521"/>
    <cellStyle name="40% - Accent3 2 8 2 2 7" xfId="22522"/>
    <cellStyle name="40% - Accent3 2 8 2 3" xfId="22523"/>
    <cellStyle name="40% - Accent3 2 8 2 3 2" xfId="22524"/>
    <cellStyle name="40% - Accent3 2 8 2 3 2 2" xfId="22525"/>
    <cellStyle name="40% - Accent3 2 8 2 3 3" xfId="22526"/>
    <cellStyle name="40% - Accent3 2 8 2 3 3 2" xfId="22527"/>
    <cellStyle name="40% - Accent3 2 8 2 3 4" xfId="22528"/>
    <cellStyle name="40% - Accent3 2 8 2 3 5" xfId="22529"/>
    <cellStyle name="40% - Accent3 2 8 2 3 6" xfId="22530"/>
    <cellStyle name="40% - Accent3 2 8 2 3 7" xfId="22531"/>
    <cellStyle name="40% - Accent3 2 8 2 4" xfId="22532"/>
    <cellStyle name="40% - Accent3 2 8 2 4 2" xfId="22533"/>
    <cellStyle name="40% - Accent3 2 8 2 4 2 2" xfId="22534"/>
    <cellStyle name="40% - Accent3 2 8 2 4 3" xfId="22535"/>
    <cellStyle name="40% - Accent3 2 8 2 4 3 2" xfId="22536"/>
    <cellStyle name="40% - Accent3 2 8 2 4 4" xfId="22537"/>
    <cellStyle name="40% - Accent3 2 8 2 4 5" xfId="22538"/>
    <cellStyle name="40% - Accent3 2 8 2 4 6" xfId="22539"/>
    <cellStyle name="40% - Accent3 2 8 2 4 7" xfId="22540"/>
    <cellStyle name="40% - Accent3 2 8 2 5" xfId="22541"/>
    <cellStyle name="40% - Accent3 2 8 2 5 2" xfId="22542"/>
    <cellStyle name="40% - Accent3 2 8 2 6" xfId="22543"/>
    <cellStyle name="40% - Accent3 2 8 2 6 2" xfId="22544"/>
    <cellStyle name="40% - Accent3 2 8 2 7" xfId="22545"/>
    <cellStyle name="40% - Accent3 2 8 2 8" xfId="22546"/>
    <cellStyle name="40% - Accent3 2 8 2 9" xfId="22547"/>
    <cellStyle name="40% - Accent3 2 8 3" xfId="22548"/>
    <cellStyle name="40% - Accent3 2 8 3 2" xfId="22549"/>
    <cellStyle name="40% - Accent3 2 8 3 2 2" xfId="22550"/>
    <cellStyle name="40% - Accent3 2 8 3 3" xfId="22551"/>
    <cellStyle name="40% - Accent3 2 8 3 3 2" xfId="22552"/>
    <cellStyle name="40% - Accent3 2 8 3 4" xfId="22553"/>
    <cellStyle name="40% - Accent3 2 8 3 5" xfId="22554"/>
    <cellStyle name="40% - Accent3 2 8 3 6" xfId="22555"/>
    <cellStyle name="40% - Accent3 2 8 3 7" xfId="22556"/>
    <cellStyle name="40% - Accent3 2 8 4" xfId="22557"/>
    <cellStyle name="40% - Accent3 2 8 4 2" xfId="22558"/>
    <cellStyle name="40% - Accent3 2 8 4 2 2" xfId="22559"/>
    <cellStyle name="40% - Accent3 2 8 4 3" xfId="22560"/>
    <cellStyle name="40% - Accent3 2 8 4 3 2" xfId="22561"/>
    <cellStyle name="40% - Accent3 2 8 4 4" xfId="22562"/>
    <cellStyle name="40% - Accent3 2 8 4 5" xfId="22563"/>
    <cellStyle name="40% - Accent3 2 8 4 6" xfId="22564"/>
    <cellStyle name="40% - Accent3 2 8 4 7" xfId="22565"/>
    <cellStyle name="40% - Accent3 2 8 5" xfId="22566"/>
    <cellStyle name="40% - Accent3 2 8 5 2" xfId="22567"/>
    <cellStyle name="40% - Accent3 2 8 5 2 2" xfId="22568"/>
    <cellStyle name="40% - Accent3 2 8 5 3" xfId="22569"/>
    <cellStyle name="40% - Accent3 2 8 5 3 2" xfId="22570"/>
    <cellStyle name="40% - Accent3 2 8 5 4" xfId="22571"/>
    <cellStyle name="40% - Accent3 2 8 5 5" xfId="22572"/>
    <cellStyle name="40% - Accent3 2 8 5 6" xfId="22573"/>
    <cellStyle name="40% - Accent3 2 8 5 7" xfId="22574"/>
    <cellStyle name="40% - Accent3 2 8 6" xfId="22575"/>
    <cellStyle name="40% - Accent3 2 8 6 2" xfId="22576"/>
    <cellStyle name="40% - Accent3 2 8 7" xfId="22577"/>
    <cellStyle name="40% - Accent3 2 8 7 2" xfId="22578"/>
    <cellStyle name="40% - Accent3 2 8 8" xfId="22579"/>
    <cellStyle name="40% - Accent3 2 8 9" xfId="22580"/>
    <cellStyle name="40% - Accent3 2 9" xfId="22581"/>
    <cellStyle name="40% - Accent3 2 9 10" xfId="22582"/>
    <cellStyle name="40% - Accent3 2 9 2" xfId="22583"/>
    <cellStyle name="40% - Accent3 2 9 2 2" xfId="22584"/>
    <cellStyle name="40% - Accent3 2 9 2 2 2" xfId="22585"/>
    <cellStyle name="40% - Accent3 2 9 2 3" xfId="22586"/>
    <cellStyle name="40% - Accent3 2 9 2 3 2" xfId="22587"/>
    <cellStyle name="40% - Accent3 2 9 2 4" xfId="22588"/>
    <cellStyle name="40% - Accent3 2 9 2 5" xfId="22589"/>
    <cellStyle name="40% - Accent3 2 9 2 6" xfId="22590"/>
    <cellStyle name="40% - Accent3 2 9 2 7" xfId="22591"/>
    <cellStyle name="40% - Accent3 2 9 3" xfId="22592"/>
    <cellStyle name="40% - Accent3 2 9 3 2" xfId="22593"/>
    <cellStyle name="40% - Accent3 2 9 3 2 2" xfId="22594"/>
    <cellStyle name="40% - Accent3 2 9 3 3" xfId="22595"/>
    <cellStyle name="40% - Accent3 2 9 3 3 2" xfId="22596"/>
    <cellStyle name="40% - Accent3 2 9 3 4" xfId="22597"/>
    <cellStyle name="40% - Accent3 2 9 3 5" xfId="22598"/>
    <cellStyle name="40% - Accent3 2 9 3 6" xfId="22599"/>
    <cellStyle name="40% - Accent3 2 9 3 7" xfId="22600"/>
    <cellStyle name="40% - Accent3 2 9 4" xfId="22601"/>
    <cellStyle name="40% - Accent3 2 9 4 2" xfId="22602"/>
    <cellStyle name="40% - Accent3 2 9 4 2 2" xfId="22603"/>
    <cellStyle name="40% - Accent3 2 9 4 3" xfId="22604"/>
    <cellStyle name="40% - Accent3 2 9 4 3 2" xfId="22605"/>
    <cellStyle name="40% - Accent3 2 9 4 4" xfId="22606"/>
    <cellStyle name="40% - Accent3 2 9 4 5" xfId="22607"/>
    <cellStyle name="40% - Accent3 2 9 4 6" xfId="22608"/>
    <cellStyle name="40% - Accent3 2 9 4 7" xfId="22609"/>
    <cellStyle name="40% - Accent3 2 9 5" xfId="22610"/>
    <cellStyle name="40% - Accent3 2 9 5 2" xfId="22611"/>
    <cellStyle name="40% - Accent3 2 9 6" xfId="22612"/>
    <cellStyle name="40% - Accent3 2 9 6 2" xfId="22613"/>
    <cellStyle name="40% - Accent3 2 9 7" xfId="22614"/>
    <cellStyle name="40% - Accent3 2 9 8" xfId="22615"/>
    <cellStyle name="40% - Accent3 2 9 9" xfId="22616"/>
    <cellStyle name="40% - Accent3 3" xfId="292"/>
    <cellStyle name="40% - Accent3 3 10" xfId="22617"/>
    <cellStyle name="40% - Accent3 3 10 2" xfId="22618"/>
    <cellStyle name="40% - Accent3 3 10 2 2" xfId="22619"/>
    <cellStyle name="40% - Accent3 3 10 3" xfId="22620"/>
    <cellStyle name="40% - Accent3 3 10 3 2" xfId="22621"/>
    <cellStyle name="40% - Accent3 3 10 4" xfId="22622"/>
    <cellStyle name="40% - Accent3 3 10 5" xfId="22623"/>
    <cellStyle name="40% - Accent3 3 10 6" xfId="22624"/>
    <cellStyle name="40% - Accent3 3 10 7" xfId="22625"/>
    <cellStyle name="40% - Accent3 3 11" xfId="22626"/>
    <cellStyle name="40% - Accent3 3 11 2" xfId="22627"/>
    <cellStyle name="40% - Accent3 3 11 2 2" xfId="22628"/>
    <cellStyle name="40% - Accent3 3 11 3" xfId="22629"/>
    <cellStyle name="40% - Accent3 3 11 3 2" xfId="22630"/>
    <cellStyle name="40% - Accent3 3 11 4" xfId="22631"/>
    <cellStyle name="40% - Accent3 3 11 5" xfId="22632"/>
    <cellStyle name="40% - Accent3 3 11 6" xfId="22633"/>
    <cellStyle name="40% - Accent3 3 11 7" xfId="22634"/>
    <cellStyle name="40% - Accent3 3 12" xfId="22635"/>
    <cellStyle name="40% - Accent3 3 12 2" xfId="22636"/>
    <cellStyle name="40% - Accent3 3 12 2 2" xfId="22637"/>
    <cellStyle name="40% - Accent3 3 12 3" xfId="22638"/>
    <cellStyle name="40% - Accent3 3 12 3 2" xfId="22639"/>
    <cellStyle name="40% - Accent3 3 12 4" xfId="22640"/>
    <cellStyle name="40% - Accent3 3 12 5" xfId="22641"/>
    <cellStyle name="40% - Accent3 3 12 6" xfId="22642"/>
    <cellStyle name="40% - Accent3 3 12 7" xfId="22643"/>
    <cellStyle name="40% - Accent3 3 13" xfId="22644"/>
    <cellStyle name="40% - Accent3 3 13 2" xfId="22645"/>
    <cellStyle name="40% - Accent3 3 14" xfId="22646"/>
    <cellStyle name="40% - Accent3 3 14 2" xfId="22647"/>
    <cellStyle name="40% - Accent3 3 15" xfId="22648"/>
    <cellStyle name="40% - Accent3 3 16" xfId="22649"/>
    <cellStyle name="40% - Accent3 3 17" xfId="22650"/>
    <cellStyle name="40% - Accent3 3 18" xfId="22651"/>
    <cellStyle name="40% - Accent3 3 2" xfId="22652"/>
    <cellStyle name="40% - Accent3 3 2 10" xfId="22653"/>
    <cellStyle name="40% - Accent3 3 2 11" xfId="22654"/>
    <cellStyle name="40% - Accent3 3 2 12" xfId="22655"/>
    <cellStyle name="40% - Accent3 3 2 13" xfId="22656"/>
    <cellStyle name="40% - Accent3 3 2 2" xfId="22657"/>
    <cellStyle name="40% - Accent3 3 2 2 10" xfId="22658"/>
    <cellStyle name="40% - Accent3 3 2 2 11" xfId="22659"/>
    <cellStyle name="40% - Accent3 3 2 2 2" xfId="22660"/>
    <cellStyle name="40% - Accent3 3 2 2 2 10" xfId="22661"/>
    <cellStyle name="40% - Accent3 3 2 2 2 2" xfId="22662"/>
    <cellStyle name="40% - Accent3 3 2 2 2 2 2" xfId="22663"/>
    <cellStyle name="40% - Accent3 3 2 2 2 2 2 2" xfId="22664"/>
    <cellStyle name="40% - Accent3 3 2 2 2 2 3" xfId="22665"/>
    <cellStyle name="40% - Accent3 3 2 2 2 2 3 2" xfId="22666"/>
    <cellStyle name="40% - Accent3 3 2 2 2 2 4" xfId="22667"/>
    <cellStyle name="40% - Accent3 3 2 2 2 2 5" xfId="22668"/>
    <cellStyle name="40% - Accent3 3 2 2 2 2 6" xfId="22669"/>
    <cellStyle name="40% - Accent3 3 2 2 2 2 7" xfId="22670"/>
    <cellStyle name="40% - Accent3 3 2 2 2 3" xfId="22671"/>
    <cellStyle name="40% - Accent3 3 2 2 2 3 2" xfId="22672"/>
    <cellStyle name="40% - Accent3 3 2 2 2 3 2 2" xfId="22673"/>
    <cellStyle name="40% - Accent3 3 2 2 2 3 3" xfId="22674"/>
    <cellStyle name="40% - Accent3 3 2 2 2 3 3 2" xfId="22675"/>
    <cellStyle name="40% - Accent3 3 2 2 2 3 4" xfId="22676"/>
    <cellStyle name="40% - Accent3 3 2 2 2 3 5" xfId="22677"/>
    <cellStyle name="40% - Accent3 3 2 2 2 3 6" xfId="22678"/>
    <cellStyle name="40% - Accent3 3 2 2 2 3 7" xfId="22679"/>
    <cellStyle name="40% - Accent3 3 2 2 2 4" xfId="22680"/>
    <cellStyle name="40% - Accent3 3 2 2 2 4 2" xfId="22681"/>
    <cellStyle name="40% - Accent3 3 2 2 2 4 2 2" xfId="22682"/>
    <cellStyle name="40% - Accent3 3 2 2 2 4 3" xfId="22683"/>
    <cellStyle name="40% - Accent3 3 2 2 2 4 3 2" xfId="22684"/>
    <cellStyle name="40% - Accent3 3 2 2 2 4 4" xfId="22685"/>
    <cellStyle name="40% - Accent3 3 2 2 2 4 5" xfId="22686"/>
    <cellStyle name="40% - Accent3 3 2 2 2 4 6" xfId="22687"/>
    <cellStyle name="40% - Accent3 3 2 2 2 4 7" xfId="22688"/>
    <cellStyle name="40% - Accent3 3 2 2 2 5" xfId="22689"/>
    <cellStyle name="40% - Accent3 3 2 2 2 5 2" xfId="22690"/>
    <cellStyle name="40% - Accent3 3 2 2 2 6" xfId="22691"/>
    <cellStyle name="40% - Accent3 3 2 2 2 6 2" xfId="22692"/>
    <cellStyle name="40% - Accent3 3 2 2 2 7" xfId="22693"/>
    <cellStyle name="40% - Accent3 3 2 2 2 8" xfId="22694"/>
    <cellStyle name="40% - Accent3 3 2 2 2 9" xfId="22695"/>
    <cellStyle name="40% - Accent3 3 2 2 3" xfId="22696"/>
    <cellStyle name="40% - Accent3 3 2 2 3 2" xfId="22697"/>
    <cellStyle name="40% - Accent3 3 2 2 3 2 2" xfId="22698"/>
    <cellStyle name="40% - Accent3 3 2 2 3 3" xfId="22699"/>
    <cellStyle name="40% - Accent3 3 2 2 3 3 2" xfId="22700"/>
    <cellStyle name="40% - Accent3 3 2 2 3 4" xfId="22701"/>
    <cellStyle name="40% - Accent3 3 2 2 3 5" xfId="22702"/>
    <cellStyle name="40% - Accent3 3 2 2 3 6" xfId="22703"/>
    <cellStyle name="40% - Accent3 3 2 2 3 7" xfId="22704"/>
    <cellStyle name="40% - Accent3 3 2 2 4" xfId="22705"/>
    <cellStyle name="40% - Accent3 3 2 2 4 2" xfId="22706"/>
    <cellStyle name="40% - Accent3 3 2 2 4 2 2" xfId="22707"/>
    <cellStyle name="40% - Accent3 3 2 2 4 3" xfId="22708"/>
    <cellStyle name="40% - Accent3 3 2 2 4 3 2" xfId="22709"/>
    <cellStyle name="40% - Accent3 3 2 2 4 4" xfId="22710"/>
    <cellStyle name="40% - Accent3 3 2 2 4 5" xfId="22711"/>
    <cellStyle name="40% - Accent3 3 2 2 4 6" xfId="22712"/>
    <cellStyle name="40% - Accent3 3 2 2 4 7" xfId="22713"/>
    <cellStyle name="40% - Accent3 3 2 2 5" xfId="22714"/>
    <cellStyle name="40% - Accent3 3 2 2 5 2" xfId="22715"/>
    <cellStyle name="40% - Accent3 3 2 2 5 2 2" xfId="22716"/>
    <cellStyle name="40% - Accent3 3 2 2 5 3" xfId="22717"/>
    <cellStyle name="40% - Accent3 3 2 2 5 3 2" xfId="22718"/>
    <cellStyle name="40% - Accent3 3 2 2 5 4" xfId="22719"/>
    <cellStyle name="40% - Accent3 3 2 2 5 5" xfId="22720"/>
    <cellStyle name="40% - Accent3 3 2 2 5 6" xfId="22721"/>
    <cellStyle name="40% - Accent3 3 2 2 5 7" xfId="22722"/>
    <cellStyle name="40% - Accent3 3 2 2 6" xfId="22723"/>
    <cellStyle name="40% - Accent3 3 2 2 6 2" xfId="22724"/>
    <cellStyle name="40% - Accent3 3 2 2 7" xfId="22725"/>
    <cellStyle name="40% - Accent3 3 2 2 7 2" xfId="22726"/>
    <cellStyle name="40% - Accent3 3 2 2 8" xfId="22727"/>
    <cellStyle name="40% - Accent3 3 2 2 9" xfId="22728"/>
    <cellStyle name="40% - Accent3 3 2 3" xfId="22729"/>
    <cellStyle name="40% - Accent3 3 2 3 10" xfId="22730"/>
    <cellStyle name="40% - Accent3 3 2 3 11" xfId="22731"/>
    <cellStyle name="40% - Accent3 3 2 3 2" xfId="22732"/>
    <cellStyle name="40% - Accent3 3 2 3 2 10" xfId="22733"/>
    <cellStyle name="40% - Accent3 3 2 3 2 2" xfId="22734"/>
    <cellStyle name="40% - Accent3 3 2 3 2 2 2" xfId="22735"/>
    <cellStyle name="40% - Accent3 3 2 3 2 2 2 2" xfId="22736"/>
    <cellStyle name="40% - Accent3 3 2 3 2 2 3" xfId="22737"/>
    <cellStyle name="40% - Accent3 3 2 3 2 2 3 2" xfId="22738"/>
    <cellStyle name="40% - Accent3 3 2 3 2 2 4" xfId="22739"/>
    <cellStyle name="40% - Accent3 3 2 3 2 2 5" xfId="22740"/>
    <cellStyle name="40% - Accent3 3 2 3 2 2 6" xfId="22741"/>
    <cellStyle name="40% - Accent3 3 2 3 2 2 7" xfId="22742"/>
    <cellStyle name="40% - Accent3 3 2 3 2 3" xfId="22743"/>
    <cellStyle name="40% - Accent3 3 2 3 2 3 2" xfId="22744"/>
    <cellStyle name="40% - Accent3 3 2 3 2 3 2 2" xfId="22745"/>
    <cellStyle name="40% - Accent3 3 2 3 2 3 3" xfId="22746"/>
    <cellStyle name="40% - Accent3 3 2 3 2 3 3 2" xfId="22747"/>
    <cellStyle name="40% - Accent3 3 2 3 2 3 4" xfId="22748"/>
    <cellStyle name="40% - Accent3 3 2 3 2 3 5" xfId="22749"/>
    <cellStyle name="40% - Accent3 3 2 3 2 3 6" xfId="22750"/>
    <cellStyle name="40% - Accent3 3 2 3 2 3 7" xfId="22751"/>
    <cellStyle name="40% - Accent3 3 2 3 2 4" xfId="22752"/>
    <cellStyle name="40% - Accent3 3 2 3 2 4 2" xfId="22753"/>
    <cellStyle name="40% - Accent3 3 2 3 2 4 2 2" xfId="22754"/>
    <cellStyle name="40% - Accent3 3 2 3 2 4 3" xfId="22755"/>
    <cellStyle name="40% - Accent3 3 2 3 2 4 3 2" xfId="22756"/>
    <cellStyle name="40% - Accent3 3 2 3 2 4 4" xfId="22757"/>
    <cellStyle name="40% - Accent3 3 2 3 2 4 5" xfId="22758"/>
    <cellStyle name="40% - Accent3 3 2 3 2 4 6" xfId="22759"/>
    <cellStyle name="40% - Accent3 3 2 3 2 4 7" xfId="22760"/>
    <cellStyle name="40% - Accent3 3 2 3 2 5" xfId="22761"/>
    <cellStyle name="40% - Accent3 3 2 3 2 5 2" xfId="22762"/>
    <cellStyle name="40% - Accent3 3 2 3 2 6" xfId="22763"/>
    <cellStyle name="40% - Accent3 3 2 3 2 6 2" xfId="22764"/>
    <cellStyle name="40% - Accent3 3 2 3 2 7" xfId="22765"/>
    <cellStyle name="40% - Accent3 3 2 3 2 8" xfId="22766"/>
    <cellStyle name="40% - Accent3 3 2 3 2 9" xfId="22767"/>
    <cellStyle name="40% - Accent3 3 2 3 3" xfId="22768"/>
    <cellStyle name="40% - Accent3 3 2 3 3 2" xfId="22769"/>
    <cellStyle name="40% - Accent3 3 2 3 3 2 2" xfId="22770"/>
    <cellStyle name="40% - Accent3 3 2 3 3 3" xfId="22771"/>
    <cellStyle name="40% - Accent3 3 2 3 3 3 2" xfId="22772"/>
    <cellStyle name="40% - Accent3 3 2 3 3 4" xfId="22773"/>
    <cellStyle name="40% - Accent3 3 2 3 3 5" xfId="22774"/>
    <cellStyle name="40% - Accent3 3 2 3 3 6" xfId="22775"/>
    <cellStyle name="40% - Accent3 3 2 3 3 7" xfId="22776"/>
    <cellStyle name="40% - Accent3 3 2 3 4" xfId="22777"/>
    <cellStyle name="40% - Accent3 3 2 3 4 2" xfId="22778"/>
    <cellStyle name="40% - Accent3 3 2 3 4 2 2" xfId="22779"/>
    <cellStyle name="40% - Accent3 3 2 3 4 3" xfId="22780"/>
    <cellStyle name="40% - Accent3 3 2 3 4 3 2" xfId="22781"/>
    <cellStyle name="40% - Accent3 3 2 3 4 4" xfId="22782"/>
    <cellStyle name="40% - Accent3 3 2 3 4 5" xfId="22783"/>
    <cellStyle name="40% - Accent3 3 2 3 4 6" xfId="22784"/>
    <cellStyle name="40% - Accent3 3 2 3 4 7" xfId="22785"/>
    <cellStyle name="40% - Accent3 3 2 3 5" xfId="22786"/>
    <cellStyle name="40% - Accent3 3 2 3 5 2" xfId="22787"/>
    <cellStyle name="40% - Accent3 3 2 3 5 2 2" xfId="22788"/>
    <cellStyle name="40% - Accent3 3 2 3 5 3" xfId="22789"/>
    <cellStyle name="40% - Accent3 3 2 3 5 3 2" xfId="22790"/>
    <cellStyle name="40% - Accent3 3 2 3 5 4" xfId="22791"/>
    <cellStyle name="40% - Accent3 3 2 3 5 5" xfId="22792"/>
    <cellStyle name="40% - Accent3 3 2 3 5 6" xfId="22793"/>
    <cellStyle name="40% - Accent3 3 2 3 5 7" xfId="22794"/>
    <cellStyle name="40% - Accent3 3 2 3 6" xfId="22795"/>
    <cellStyle name="40% - Accent3 3 2 3 6 2" xfId="22796"/>
    <cellStyle name="40% - Accent3 3 2 3 7" xfId="22797"/>
    <cellStyle name="40% - Accent3 3 2 3 7 2" xfId="22798"/>
    <cellStyle name="40% - Accent3 3 2 3 8" xfId="22799"/>
    <cellStyle name="40% - Accent3 3 2 3 9" xfId="22800"/>
    <cellStyle name="40% - Accent3 3 2 4" xfId="22801"/>
    <cellStyle name="40% - Accent3 3 2 4 10" xfId="22802"/>
    <cellStyle name="40% - Accent3 3 2 4 2" xfId="22803"/>
    <cellStyle name="40% - Accent3 3 2 4 2 2" xfId="22804"/>
    <cellStyle name="40% - Accent3 3 2 4 2 2 2" xfId="22805"/>
    <cellStyle name="40% - Accent3 3 2 4 2 3" xfId="22806"/>
    <cellStyle name="40% - Accent3 3 2 4 2 3 2" xfId="22807"/>
    <cellStyle name="40% - Accent3 3 2 4 2 4" xfId="22808"/>
    <cellStyle name="40% - Accent3 3 2 4 2 5" xfId="22809"/>
    <cellStyle name="40% - Accent3 3 2 4 2 6" xfId="22810"/>
    <cellStyle name="40% - Accent3 3 2 4 2 7" xfId="22811"/>
    <cellStyle name="40% - Accent3 3 2 4 3" xfId="22812"/>
    <cellStyle name="40% - Accent3 3 2 4 3 2" xfId="22813"/>
    <cellStyle name="40% - Accent3 3 2 4 3 2 2" xfId="22814"/>
    <cellStyle name="40% - Accent3 3 2 4 3 3" xfId="22815"/>
    <cellStyle name="40% - Accent3 3 2 4 3 3 2" xfId="22816"/>
    <cellStyle name="40% - Accent3 3 2 4 3 4" xfId="22817"/>
    <cellStyle name="40% - Accent3 3 2 4 3 5" xfId="22818"/>
    <cellStyle name="40% - Accent3 3 2 4 3 6" xfId="22819"/>
    <cellStyle name="40% - Accent3 3 2 4 3 7" xfId="22820"/>
    <cellStyle name="40% - Accent3 3 2 4 4" xfId="22821"/>
    <cellStyle name="40% - Accent3 3 2 4 4 2" xfId="22822"/>
    <cellStyle name="40% - Accent3 3 2 4 4 2 2" xfId="22823"/>
    <cellStyle name="40% - Accent3 3 2 4 4 3" xfId="22824"/>
    <cellStyle name="40% - Accent3 3 2 4 4 3 2" xfId="22825"/>
    <cellStyle name="40% - Accent3 3 2 4 4 4" xfId="22826"/>
    <cellStyle name="40% - Accent3 3 2 4 4 5" xfId="22827"/>
    <cellStyle name="40% - Accent3 3 2 4 4 6" xfId="22828"/>
    <cellStyle name="40% - Accent3 3 2 4 4 7" xfId="22829"/>
    <cellStyle name="40% - Accent3 3 2 4 5" xfId="22830"/>
    <cellStyle name="40% - Accent3 3 2 4 5 2" xfId="22831"/>
    <cellStyle name="40% - Accent3 3 2 4 6" xfId="22832"/>
    <cellStyle name="40% - Accent3 3 2 4 6 2" xfId="22833"/>
    <cellStyle name="40% - Accent3 3 2 4 7" xfId="22834"/>
    <cellStyle name="40% - Accent3 3 2 4 8" xfId="22835"/>
    <cellStyle name="40% - Accent3 3 2 4 9" xfId="22836"/>
    <cellStyle name="40% - Accent3 3 2 5" xfId="22837"/>
    <cellStyle name="40% - Accent3 3 2 5 2" xfId="22838"/>
    <cellStyle name="40% - Accent3 3 2 5 2 2" xfId="22839"/>
    <cellStyle name="40% - Accent3 3 2 5 3" xfId="22840"/>
    <cellStyle name="40% - Accent3 3 2 5 3 2" xfId="22841"/>
    <cellStyle name="40% - Accent3 3 2 5 4" xfId="22842"/>
    <cellStyle name="40% - Accent3 3 2 5 5" xfId="22843"/>
    <cellStyle name="40% - Accent3 3 2 5 6" xfId="22844"/>
    <cellStyle name="40% - Accent3 3 2 5 7" xfId="22845"/>
    <cellStyle name="40% - Accent3 3 2 6" xfId="22846"/>
    <cellStyle name="40% - Accent3 3 2 6 2" xfId="22847"/>
    <cellStyle name="40% - Accent3 3 2 6 2 2" xfId="22848"/>
    <cellStyle name="40% - Accent3 3 2 6 3" xfId="22849"/>
    <cellStyle name="40% - Accent3 3 2 6 3 2" xfId="22850"/>
    <cellStyle name="40% - Accent3 3 2 6 4" xfId="22851"/>
    <cellStyle name="40% - Accent3 3 2 6 5" xfId="22852"/>
    <cellStyle name="40% - Accent3 3 2 6 6" xfId="22853"/>
    <cellStyle name="40% - Accent3 3 2 6 7" xfId="22854"/>
    <cellStyle name="40% - Accent3 3 2 7" xfId="22855"/>
    <cellStyle name="40% - Accent3 3 2 7 2" xfId="22856"/>
    <cellStyle name="40% - Accent3 3 2 7 2 2" xfId="22857"/>
    <cellStyle name="40% - Accent3 3 2 7 3" xfId="22858"/>
    <cellStyle name="40% - Accent3 3 2 7 3 2" xfId="22859"/>
    <cellStyle name="40% - Accent3 3 2 7 4" xfId="22860"/>
    <cellStyle name="40% - Accent3 3 2 7 5" xfId="22861"/>
    <cellStyle name="40% - Accent3 3 2 7 6" xfId="22862"/>
    <cellStyle name="40% - Accent3 3 2 7 7" xfId="22863"/>
    <cellStyle name="40% - Accent3 3 2 8" xfId="22864"/>
    <cellStyle name="40% - Accent3 3 2 8 2" xfId="22865"/>
    <cellStyle name="40% - Accent3 3 2 9" xfId="22866"/>
    <cellStyle name="40% - Accent3 3 2 9 2" xfId="22867"/>
    <cellStyle name="40% - Accent3 3 3" xfId="22868"/>
    <cellStyle name="40% - Accent3 3 3 10" xfId="22869"/>
    <cellStyle name="40% - Accent3 3 3 11" xfId="22870"/>
    <cellStyle name="40% - Accent3 3 3 12" xfId="22871"/>
    <cellStyle name="40% - Accent3 3 3 13" xfId="22872"/>
    <cellStyle name="40% - Accent3 3 3 2" xfId="22873"/>
    <cellStyle name="40% - Accent3 3 3 2 10" xfId="22874"/>
    <cellStyle name="40% - Accent3 3 3 2 11" xfId="22875"/>
    <cellStyle name="40% - Accent3 3 3 2 2" xfId="22876"/>
    <cellStyle name="40% - Accent3 3 3 2 2 10" xfId="22877"/>
    <cellStyle name="40% - Accent3 3 3 2 2 2" xfId="22878"/>
    <cellStyle name="40% - Accent3 3 3 2 2 2 2" xfId="22879"/>
    <cellStyle name="40% - Accent3 3 3 2 2 2 2 2" xfId="22880"/>
    <cellStyle name="40% - Accent3 3 3 2 2 2 3" xfId="22881"/>
    <cellStyle name="40% - Accent3 3 3 2 2 2 3 2" xfId="22882"/>
    <cellStyle name="40% - Accent3 3 3 2 2 2 4" xfId="22883"/>
    <cellStyle name="40% - Accent3 3 3 2 2 2 5" xfId="22884"/>
    <cellStyle name="40% - Accent3 3 3 2 2 2 6" xfId="22885"/>
    <cellStyle name="40% - Accent3 3 3 2 2 2 7" xfId="22886"/>
    <cellStyle name="40% - Accent3 3 3 2 2 3" xfId="22887"/>
    <cellStyle name="40% - Accent3 3 3 2 2 3 2" xfId="22888"/>
    <cellStyle name="40% - Accent3 3 3 2 2 3 2 2" xfId="22889"/>
    <cellStyle name="40% - Accent3 3 3 2 2 3 3" xfId="22890"/>
    <cellStyle name="40% - Accent3 3 3 2 2 3 3 2" xfId="22891"/>
    <cellStyle name="40% - Accent3 3 3 2 2 3 4" xfId="22892"/>
    <cellStyle name="40% - Accent3 3 3 2 2 3 5" xfId="22893"/>
    <cellStyle name="40% - Accent3 3 3 2 2 3 6" xfId="22894"/>
    <cellStyle name="40% - Accent3 3 3 2 2 3 7" xfId="22895"/>
    <cellStyle name="40% - Accent3 3 3 2 2 4" xfId="22896"/>
    <cellStyle name="40% - Accent3 3 3 2 2 4 2" xfId="22897"/>
    <cellStyle name="40% - Accent3 3 3 2 2 4 2 2" xfId="22898"/>
    <cellStyle name="40% - Accent3 3 3 2 2 4 3" xfId="22899"/>
    <cellStyle name="40% - Accent3 3 3 2 2 4 3 2" xfId="22900"/>
    <cellStyle name="40% - Accent3 3 3 2 2 4 4" xfId="22901"/>
    <cellStyle name="40% - Accent3 3 3 2 2 4 5" xfId="22902"/>
    <cellStyle name="40% - Accent3 3 3 2 2 4 6" xfId="22903"/>
    <cellStyle name="40% - Accent3 3 3 2 2 4 7" xfId="22904"/>
    <cellStyle name="40% - Accent3 3 3 2 2 5" xfId="22905"/>
    <cellStyle name="40% - Accent3 3 3 2 2 5 2" xfId="22906"/>
    <cellStyle name="40% - Accent3 3 3 2 2 6" xfId="22907"/>
    <cellStyle name="40% - Accent3 3 3 2 2 6 2" xfId="22908"/>
    <cellStyle name="40% - Accent3 3 3 2 2 7" xfId="22909"/>
    <cellStyle name="40% - Accent3 3 3 2 2 8" xfId="22910"/>
    <cellStyle name="40% - Accent3 3 3 2 2 9" xfId="22911"/>
    <cellStyle name="40% - Accent3 3 3 2 3" xfId="22912"/>
    <cellStyle name="40% - Accent3 3 3 2 3 2" xfId="22913"/>
    <cellStyle name="40% - Accent3 3 3 2 3 2 2" xfId="22914"/>
    <cellStyle name="40% - Accent3 3 3 2 3 3" xfId="22915"/>
    <cellStyle name="40% - Accent3 3 3 2 3 3 2" xfId="22916"/>
    <cellStyle name="40% - Accent3 3 3 2 3 4" xfId="22917"/>
    <cellStyle name="40% - Accent3 3 3 2 3 5" xfId="22918"/>
    <cellStyle name="40% - Accent3 3 3 2 3 6" xfId="22919"/>
    <cellStyle name="40% - Accent3 3 3 2 3 7" xfId="22920"/>
    <cellStyle name="40% - Accent3 3 3 2 4" xfId="22921"/>
    <cellStyle name="40% - Accent3 3 3 2 4 2" xfId="22922"/>
    <cellStyle name="40% - Accent3 3 3 2 4 2 2" xfId="22923"/>
    <cellStyle name="40% - Accent3 3 3 2 4 3" xfId="22924"/>
    <cellStyle name="40% - Accent3 3 3 2 4 3 2" xfId="22925"/>
    <cellStyle name="40% - Accent3 3 3 2 4 4" xfId="22926"/>
    <cellStyle name="40% - Accent3 3 3 2 4 5" xfId="22927"/>
    <cellStyle name="40% - Accent3 3 3 2 4 6" xfId="22928"/>
    <cellStyle name="40% - Accent3 3 3 2 4 7" xfId="22929"/>
    <cellStyle name="40% - Accent3 3 3 2 5" xfId="22930"/>
    <cellStyle name="40% - Accent3 3 3 2 5 2" xfId="22931"/>
    <cellStyle name="40% - Accent3 3 3 2 5 2 2" xfId="22932"/>
    <cellStyle name="40% - Accent3 3 3 2 5 3" xfId="22933"/>
    <cellStyle name="40% - Accent3 3 3 2 5 3 2" xfId="22934"/>
    <cellStyle name="40% - Accent3 3 3 2 5 4" xfId="22935"/>
    <cellStyle name="40% - Accent3 3 3 2 5 5" xfId="22936"/>
    <cellStyle name="40% - Accent3 3 3 2 5 6" xfId="22937"/>
    <cellStyle name="40% - Accent3 3 3 2 5 7" xfId="22938"/>
    <cellStyle name="40% - Accent3 3 3 2 6" xfId="22939"/>
    <cellStyle name="40% - Accent3 3 3 2 6 2" xfId="22940"/>
    <cellStyle name="40% - Accent3 3 3 2 7" xfId="22941"/>
    <cellStyle name="40% - Accent3 3 3 2 7 2" xfId="22942"/>
    <cellStyle name="40% - Accent3 3 3 2 8" xfId="22943"/>
    <cellStyle name="40% - Accent3 3 3 2 9" xfId="22944"/>
    <cellStyle name="40% - Accent3 3 3 3" xfId="22945"/>
    <cellStyle name="40% - Accent3 3 3 3 10" xfId="22946"/>
    <cellStyle name="40% - Accent3 3 3 3 11" xfId="22947"/>
    <cellStyle name="40% - Accent3 3 3 3 2" xfId="22948"/>
    <cellStyle name="40% - Accent3 3 3 3 2 10" xfId="22949"/>
    <cellStyle name="40% - Accent3 3 3 3 2 2" xfId="22950"/>
    <cellStyle name="40% - Accent3 3 3 3 2 2 2" xfId="22951"/>
    <cellStyle name="40% - Accent3 3 3 3 2 2 2 2" xfId="22952"/>
    <cellStyle name="40% - Accent3 3 3 3 2 2 3" xfId="22953"/>
    <cellStyle name="40% - Accent3 3 3 3 2 2 3 2" xfId="22954"/>
    <cellStyle name="40% - Accent3 3 3 3 2 2 4" xfId="22955"/>
    <cellStyle name="40% - Accent3 3 3 3 2 2 5" xfId="22956"/>
    <cellStyle name="40% - Accent3 3 3 3 2 2 6" xfId="22957"/>
    <cellStyle name="40% - Accent3 3 3 3 2 2 7" xfId="22958"/>
    <cellStyle name="40% - Accent3 3 3 3 2 3" xfId="22959"/>
    <cellStyle name="40% - Accent3 3 3 3 2 3 2" xfId="22960"/>
    <cellStyle name="40% - Accent3 3 3 3 2 3 2 2" xfId="22961"/>
    <cellStyle name="40% - Accent3 3 3 3 2 3 3" xfId="22962"/>
    <cellStyle name="40% - Accent3 3 3 3 2 3 3 2" xfId="22963"/>
    <cellStyle name="40% - Accent3 3 3 3 2 3 4" xfId="22964"/>
    <cellStyle name="40% - Accent3 3 3 3 2 3 5" xfId="22965"/>
    <cellStyle name="40% - Accent3 3 3 3 2 3 6" xfId="22966"/>
    <cellStyle name="40% - Accent3 3 3 3 2 3 7" xfId="22967"/>
    <cellStyle name="40% - Accent3 3 3 3 2 4" xfId="22968"/>
    <cellStyle name="40% - Accent3 3 3 3 2 4 2" xfId="22969"/>
    <cellStyle name="40% - Accent3 3 3 3 2 4 2 2" xfId="22970"/>
    <cellStyle name="40% - Accent3 3 3 3 2 4 3" xfId="22971"/>
    <cellStyle name="40% - Accent3 3 3 3 2 4 3 2" xfId="22972"/>
    <cellStyle name="40% - Accent3 3 3 3 2 4 4" xfId="22973"/>
    <cellStyle name="40% - Accent3 3 3 3 2 4 5" xfId="22974"/>
    <cellStyle name="40% - Accent3 3 3 3 2 4 6" xfId="22975"/>
    <cellStyle name="40% - Accent3 3 3 3 2 4 7" xfId="22976"/>
    <cellStyle name="40% - Accent3 3 3 3 2 5" xfId="22977"/>
    <cellStyle name="40% - Accent3 3 3 3 2 5 2" xfId="22978"/>
    <cellStyle name="40% - Accent3 3 3 3 2 6" xfId="22979"/>
    <cellStyle name="40% - Accent3 3 3 3 2 6 2" xfId="22980"/>
    <cellStyle name="40% - Accent3 3 3 3 2 7" xfId="22981"/>
    <cellStyle name="40% - Accent3 3 3 3 2 8" xfId="22982"/>
    <cellStyle name="40% - Accent3 3 3 3 2 9" xfId="22983"/>
    <cellStyle name="40% - Accent3 3 3 3 3" xfId="22984"/>
    <cellStyle name="40% - Accent3 3 3 3 3 2" xfId="22985"/>
    <cellStyle name="40% - Accent3 3 3 3 3 2 2" xfId="22986"/>
    <cellStyle name="40% - Accent3 3 3 3 3 3" xfId="22987"/>
    <cellStyle name="40% - Accent3 3 3 3 3 3 2" xfId="22988"/>
    <cellStyle name="40% - Accent3 3 3 3 3 4" xfId="22989"/>
    <cellStyle name="40% - Accent3 3 3 3 3 5" xfId="22990"/>
    <cellStyle name="40% - Accent3 3 3 3 3 6" xfId="22991"/>
    <cellStyle name="40% - Accent3 3 3 3 3 7" xfId="22992"/>
    <cellStyle name="40% - Accent3 3 3 3 4" xfId="22993"/>
    <cellStyle name="40% - Accent3 3 3 3 4 2" xfId="22994"/>
    <cellStyle name="40% - Accent3 3 3 3 4 2 2" xfId="22995"/>
    <cellStyle name="40% - Accent3 3 3 3 4 3" xfId="22996"/>
    <cellStyle name="40% - Accent3 3 3 3 4 3 2" xfId="22997"/>
    <cellStyle name="40% - Accent3 3 3 3 4 4" xfId="22998"/>
    <cellStyle name="40% - Accent3 3 3 3 4 5" xfId="22999"/>
    <cellStyle name="40% - Accent3 3 3 3 4 6" xfId="23000"/>
    <cellStyle name="40% - Accent3 3 3 3 4 7" xfId="23001"/>
    <cellStyle name="40% - Accent3 3 3 3 5" xfId="23002"/>
    <cellStyle name="40% - Accent3 3 3 3 5 2" xfId="23003"/>
    <cellStyle name="40% - Accent3 3 3 3 5 2 2" xfId="23004"/>
    <cellStyle name="40% - Accent3 3 3 3 5 3" xfId="23005"/>
    <cellStyle name="40% - Accent3 3 3 3 5 3 2" xfId="23006"/>
    <cellStyle name="40% - Accent3 3 3 3 5 4" xfId="23007"/>
    <cellStyle name="40% - Accent3 3 3 3 5 5" xfId="23008"/>
    <cellStyle name="40% - Accent3 3 3 3 5 6" xfId="23009"/>
    <cellStyle name="40% - Accent3 3 3 3 5 7" xfId="23010"/>
    <cellStyle name="40% - Accent3 3 3 3 6" xfId="23011"/>
    <cellStyle name="40% - Accent3 3 3 3 6 2" xfId="23012"/>
    <cellStyle name="40% - Accent3 3 3 3 7" xfId="23013"/>
    <cellStyle name="40% - Accent3 3 3 3 7 2" xfId="23014"/>
    <cellStyle name="40% - Accent3 3 3 3 8" xfId="23015"/>
    <cellStyle name="40% - Accent3 3 3 3 9" xfId="23016"/>
    <cellStyle name="40% - Accent3 3 3 4" xfId="23017"/>
    <cellStyle name="40% - Accent3 3 3 4 10" xfId="23018"/>
    <cellStyle name="40% - Accent3 3 3 4 2" xfId="23019"/>
    <cellStyle name="40% - Accent3 3 3 4 2 2" xfId="23020"/>
    <cellStyle name="40% - Accent3 3 3 4 2 2 2" xfId="23021"/>
    <cellStyle name="40% - Accent3 3 3 4 2 3" xfId="23022"/>
    <cellStyle name="40% - Accent3 3 3 4 2 3 2" xfId="23023"/>
    <cellStyle name="40% - Accent3 3 3 4 2 4" xfId="23024"/>
    <cellStyle name="40% - Accent3 3 3 4 2 5" xfId="23025"/>
    <cellStyle name="40% - Accent3 3 3 4 2 6" xfId="23026"/>
    <cellStyle name="40% - Accent3 3 3 4 2 7" xfId="23027"/>
    <cellStyle name="40% - Accent3 3 3 4 3" xfId="23028"/>
    <cellStyle name="40% - Accent3 3 3 4 3 2" xfId="23029"/>
    <cellStyle name="40% - Accent3 3 3 4 3 2 2" xfId="23030"/>
    <cellStyle name="40% - Accent3 3 3 4 3 3" xfId="23031"/>
    <cellStyle name="40% - Accent3 3 3 4 3 3 2" xfId="23032"/>
    <cellStyle name="40% - Accent3 3 3 4 3 4" xfId="23033"/>
    <cellStyle name="40% - Accent3 3 3 4 3 5" xfId="23034"/>
    <cellStyle name="40% - Accent3 3 3 4 3 6" xfId="23035"/>
    <cellStyle name="40% - Accent3 3 3 4 3 7" xfId="23036"/>
    <cellStyle name="40% - Accent3 3 3 4 4" xfId="23037"/>
    <cellStyle name="40% - Accent3 3 3 4 4 2" xfId="23038"/>
    <cellStyle name="40% - Accent3 3 3 4 4 2 2" xfId="23039"/>
    <cellStyle name="40% - Accent3 3 3 4 4 3" xfId="23040"/>
    <cellStyle name="40% - Accent3 3 3 4 4 3 2" xfId="23041"/>
    <cellStyle name="40% - Accent3 3 3 4 4 4" xfId="23042"/>
    <cellStyle name="40% - Accent3 3 3 4 4 5" xfId="23043"/>
    <cellStyle name="40% - Accent3 3 3 4 4 6" xfId="23044"/>
    <cellStyle name="40% - Accent3 3 3 4 4 7" xfId="23045"/>
    <cellStyle name="40% - Accent3 3 3 4 5" xfId="23046"/>
    <cellStyle name="40% - Accent3 3 3 4 5 2" xfId="23047"/>
    <cellStyle name="40% - Accent3 3 3 4 6" xfId="23048"/>
    <cellStyle name="40% - Accent3 3 3 4 6 2" xfId="23049"/>
    <cellStyle name="40% - Accent3 3 3 4 7" xfId="23050"/>
    <cellStyle name="40% - Accent3 3 3 4 8" xfId="23051"/>
    <cellStyle name="40% - Accent3 3 3 4 9" xfId="23052"/>
    <cellStyle name="40% - Accent3 3 3 5" xfId="23053"/>
    <cellStyle name="40% - Accent3 3 3 5 2" xfId="23054"/>
    <cellStyle name="40% - Accent3 3 3 5 2 2" xfId="23055"/>
    <cellStyle name="40% - Accent3 3 3 5 3" xfId="23056"/>
    <cellStyle name="40% - Accent3 3 3 5 3 2" xfId="23057"/>
    <cellStyle name="40% - Accent3 3 3 5 4" xfId="23058"/>
    <cellStyle name="40% - Accent3 3 3 5 5" xfId="23059"/>
    <cellStyle name="40% - Accent3 3 3 5 6" xfId="23060"/>
    <cellStyle name="40% - Accent3 3 3 5 7" xfId="23061"/>
    <cellStyle name="40% - Accent3 3 3 6" xfId="23062"/>
    <cellStyle name="40% - Accent3 3 3 6 2" xfId="23063"/>
    <cellStyle name="40% - Accent3 3 3 6 2 2" xfId="23064"/>
    <cellStyle name="40% - Accent3 3 3 6 3" xfId="23065"/>
    <cellStyle name="40% - Accent3 3 3 6 3 2" xfId="23066"/>
    <cellStyle name="40% - Accent3 3 3 6 4" xfId="23067"/>
    <cellStyle name="40% - Accent3 3 3 6 5" xfId="23068"/>
    <cellStyle name="40% - Accent3 3 3 6 6" xfId="23069"/>
    <cellStyle name="40% - Accent3 3 3 6 7" xfId="23070"/>
    <cellStyle name="40% - Accent3 3 3 7" xfId="23071"/>
    <cellStyle name="40% - Accent3 3 3 7 2" xfId="23072"/>
    <cellStyle name="40% - Accent3 3 3 7 2 2" xfId="23073"/>
    <cellStyle name="40% - Accent3 3 3 7 3" xfId="23074"/>
    <cellStyle name="40% - Accent3 3 3 7 3 2" xfId="23075"/>
    <cellStyle name="40% - Accent3 3 3 7 4" xfId="23076"/>
    <cellStyle name="40% - Accent3 3 3 7 5" xfId="23077"/>
    <cellStyle name="40% - Accent3 3 3 7 6" xfId="23078"/>
    <cellStyle name="40% - Accent3 3 3 7 7" xfId="23079"/>
    <cellStyle name="40% - Accent3 3 3 8" xfId="23080"/>
    <cellStyle name="40% - Accent3 3 3 8 2" xfId="23081"/>
    <cellStyle name="40% - Accent3 3 3 9" xfId="23082"/>
    <cellStyle name="40% - Accent3 3 3 9 2" xfId="23083"/>
    <cellStyle name="40% - Accent3 3 4" xfId="23084"/>
    <cellStyle name="40% - Accent3 3 4 10" xfId="23085"/>
    <cellStyle name="40% - Accent3 3 4 11" xfId="23086"/>
    <cellStyle name="40% - Accent3 3 4 12" xfId="23087"/>
    <cellStyle name="40% - Accent3 3 4 13" xfId="23088"/>
    <cellStyle name="40% - Accent3 3 4 2" xfId="23089"/>
    <cellStyle name="40% - Accent3 3 4 2 10" xfId="23090"/>
    <cellStyle name="40% - Accent3 3 4 2 11" xfId="23091"/>
    <cellStyle name="40% - Accent3 3 4 2 2" xfId="23092"/>
    <cellStyle name="40% - Accent3 3 4 2 2 10" xfId="23093"/>
    <cellStyle name="40% - Accent3 3 4 2 2 2" xfId="23094"/>
    <cellStyle name="40% - Accent3 3 4 2 2 2 2" xfId="23095"/>
    <cellStyle name="40% - Accent3 3 4 2 2 2 2 2" xfId="23096"/>
    <cellStyle name="40% - Accent3 3 4 2 2 2 3" xfId="23097"/>
    <cellStyle name="40% - Accent3 3 4 2 2 2 3 2" xfId="23098"/>
    <cellStyle name="40% - Accent3 3 4 2 2 2 4" xfId="23099"/>
    <cellStyle name="40% - Accent3 3 4 2 2 2 5" xfId="23100"/>
    <cellStyle name="40% - Accent3 3 4 2 2 2 6" xfId="23101"/>
    <cellStyle name="40% - Accent3 3 4 2 2 2 7" xfId="23102"/>
    <cellStyle name="40% - Accent3 3 4 2 2 3" xfId="23103"/>
    <cellStyle name="40% - Accent3 3 4 2 2 3 2" xfId="23104"/>
    <cellStyle name="40% - Accent3 3 4 2 2 3 2 2" xfId="23105"/>
    <cellStyle name="40% - Accent3 3 4 2 2 3 3" xfId="23106"/>
    <cellStyle name="40% - Accent3 3 4 2 2 3 3 2" xfId="23107"/>
    <cellStyle name="40% - Accent3 3 4 2 2 3 4" xfId="23108"/>
    <cellStyle name="40% - Accent3 3 4 2 2 3 5" xfId="23109"/>
    <cellStyle name="40% - Accent3 3 4 2 2 3 6" xfId="23110"/>
    <cellStyle name="40% - Accent3 3 4 2 2 3 7" xfId="23111"/>
    <cellStyle name="40% - Accent3 3 4 2 2 4" xfId="23112"/>
    <cellStyle name="40% - Accent3 3 4 2 2 4 2" xfId="23113"/>
    <cellStyle name="40% - Accent3 3 4 2 2 4 2 2" xfId="23114"/>
    <cellStyle name="40% - Accent3 3 4 2 2 4 3" xfId="23115"/>
    <cellStyle name="40% - Accent3 3 4 2 2 4 3 2" xfId="23116"/>
    <cellStyle name="40% - Accent3 3 4 2 2 4 4" xfId="23117"/>
    <cellStyle name="40% - Accent3 3 4 2 2 4 5" xfId="23118"/>
    <cellStyle name="40% - Accent3 3 4 2 2 4 6" xfId="23119"/>
    <cellStyle name="40% - Accent3 3 4 2 2 4 7" xfId="23120"/>
    <cellStyle name="40% - Accent3 3 4 2 2 5" xfId="23121"/>
    <cellStyle name="40% - Accent3 3 4 2 2 5 2" xfId="23122"/>
    <cellStyle name="40% - Accent3 3 4 2 2 6" xfId="23123"/>
    <cellStyle name="40% - Accent3 3 4 2 2 6 2" xfId="23124"/>
    <cellStyle name="40% - Accent3 3 4 2 2 7" xfId="23125"/>
    <cellStyle name="40% - Accent3 3 4 2 2 8" xfId="23126"/>
    <cellStyle name="40% - Accent3 3 4 2 2 9" xfId="23127"/>
    <cellStyle name="40% - Accent3 3 4 2 3" xfId="23128"/>
    <cellStyle name="40% - Accent3 3 4 2 3 2" xfId="23129"/>
    <cellStyle name="40% - Accent3 3 4 2 3 2 2" xfId="23130"/>
    <cellStyle name="40% - Accent3 3 4 2 3 3" xfId="23131"/>
    <cellStyle name="40% - Accent3 3 4 2 3 3 2" xfId="23132"/>
    <cellStyle name="40% - Accent3 3 4 2 3 4" xfId="23133"/>
    <cellStyle name="40% - Accent3 3 4 2 3 5" xfId="23134"/>
    <cellStyle name="40% - Accent3 3 4 2 3 6" xfId="23135"/>
    <cellStyle name="40% - Accent3 3 4 2 3 7" xfId="23136"/>
    <cellStyle name="40% - Accent3 3 4 2 4" xfId="23137"/>
    <cellStyle name="40% - Accent3 3 4 2 4 2" xfId="23138"/>
    <cellStyle name="40% - Accent3 3 4 2 4 2 2" xfId="23139"/>
    <cellStyle name="40% - Accent3 3 4 2 4 3" xfId="23140"/>
    <cellStyle name="40% - Accent3 3 4 2 4 3 2" xfId="23141"/>
    <cellStyle name="40% - Accent3 3 4 2 4 4" xfId="23142"/>
    <cellStyle name="40% - Accent3 3 4 2 4 5" xfId="23143"/>
    <cellStyle name="40% - Accent3 3 4 2 4 6" xfId="23144"/>
    <cellStyle name="40% - Accent3 3 4 2 4 7" xfId="23145"/>
    <cellStyle name="40% - Accent3 3 4 2 5" xfId="23146"/>
    <cellStyle name="40% - Accent3 3 4 2 5 2" xfId="23147"/>
    <cellStyle name="40% - Accent3 3 4 2 5 2 2" xfId="23148"/>
    <cellStyle name="40% - Accent3 3 4 2 5 3" xfId="23149"/>
    <cellStyle name="40% - Accent3 3 4 2 5 3 2" xfId="23150"/>
    <cellStyle name="40% - Accent3 3 4 2 5 4" xfId="23151"/>
    <cellStyle name="40% - Accent3 3 4 2 5 5" xfId="23152"/>
    <cellStyle name="40% - Accent3 3 4 2 5 6" xfId="23153"/>
    <cellStyle name="40% - Accent3 3 4 2 5 7" xfId="23154"/>
    <cellStyle name="40% - Accent3 3 4 2 6" xfId="23155"/>
    <cellStyle name="40% - Accent3 3 4 2 6 2" xfId="23156"/>
    <cellStyle name="40% - Accent3 3 4 2 7" xfId="23157"/>
    <cellStyle name="40% - Accent3 3 4 2 7 2" xfId="23158"/>
    <cellStyle name="40% - Accent3 3 4 2 8" xfId="23159"/>
    <cellStyle name="40% - Accent3 3 4 2 9" xfId="23160"/>
    <cellStyle name="40% - Accent3 3 4 3" xfId="23161"/>
    <cellStyle name="40% - Accent3 3 4 3 10" xfId="23162"/>
    <cellStyle name="40% - Accent3 3 4 3 11" xfId="23163"/>
    <cellStyle name="40% - Accent3 3 4 3 2" xfId="23164"/>
    <cellStyle name="40% - Accent3 3 4 3 2 10" xfId="23165"/>
    <cellStyle name="40% - Accent3 3 4 3 2 2" xfId="23166"/>
    <cellStyle name="40% - Accent3 3 4 3 2 2 2" xfId="23167"/>
    <cellStyle name="40% - Accent3 3 4 3 2 2 2 2" xfId="23168"/>
    <cellStyle name="40% - Accent3 3 4 3 2 2 3" xfId="23169"/>
    <cellStyle name="40% - Accent3 3 4 3 2 2 3 2" xfId="23170"/>
    <cellStyle name="40% - Accent3 3 4 3 2 2 4" xfId="23171"/>
    <cellStyle name="40% - Accent3 3 4 3 2 2 5" xfId="23172"/>
    <cellStyle name="40% - Accent3 3 4 3 2 2 6" xfId="23173"/>
    <cellStyle name="40% - Accent3 3 4 3 2 2 7" xfId="23174"/>
    <cellStyle name="40% - Accent3 3 4 3 2 3" xfId="23175"/>
    <cellStyle name="40% - Accent3 3 4 3 2 3 2" xfId="23176"/>
    <cellStyle name="40% - Accent3 3 4 3 2 3 2 2" xfId="23177"/>
    <cellStyle name="40% - Accent3 3 4 3 2 3 3" xfId="23178"/>
    <cellStyle name="40% - Accent3 3 4 3 2 3 3 2" xfId="23179"/>
    <cellStyle name="40% - Accent3 3 4 3 2 3 4" xfId="23180"/>
    <cellStyle name="40% - Accent3 3 4 3 2 3 5" xfId="23181"/>
    <cellStyle name="40% - Accent3 3 4 3 2 3 6" xfId="23182"/>
    <cellStyle name="40% - Accent3 3 4 3 2 3 7" xfId="23183"/>
    <cellStyle name="40% - Accent3 3 4 3 2 4" xfId="23184"/>
    <cellStyle name="40% - Accent3 3 4 3 2 4 2" xfId="23185"/>
    <cellStyle name="40% - Accent3 3 4 3 2 4 2 2" xfId="23186"/>
    <cellStyle name="40% - Accent3 3 4 3 2 4 3" xfId="23187"/>
    <cellStyle name="40% - Accent3 3 4 3 2 4 3 2" xfId="23188"/>
    <cellStyle name="40% - Accent3 3 4 3 2 4 4" xfId="23189"/>
    <cellStyle name="40% - Accent3 3 4 3 2 4 5" xfId="23190"/>
    <cellStyle name="40% - Accent3 3 4 3 2 4 6" xfId="23191"/>
    <cellStyle name="40% - Accent3 3 4 3 2 4 7" xfId="23192"/>
    <cellStyle name="40% - Accent3 3 4 3 2 5" xfId="23193"/>
    <cellStyle name="40% - Accent3 3 4 3 2 5 2" xfId="23194"/>
    <cellStyle name="40% - Accent3 3 4 3 2 6" xfId="23195"/>
    <cellStyle name="40% - Accent3 3 4 3 2 6 2" xfId="23196"/>
    <cellStyle name="40% - Accent3 3 4 3 2 7" xfId="23197"/>
    <cellStyle name="40% - Accent3 3 4 3 2 8" xfId="23198"/>
    <cellStyle name="40% - Accent3 3 4 3 2 9" xfId="23199"/>
    <cellStyle name="40% - Accent3 3 4 3 3" xfId="23200"/>
    <cellStyle name="40% - Accent3 3 4 3 3 2" xfId="23201"/>
    <cellStyle name="40% - Accent3 3 4 3 3 2 2" xfId="23202"/>
    <cellStyle name="40% - Accent3 3 4 3 3 3" xfId="23203"/>
    <cellStyle name="40% - Accent3 3 4 3 3 3 2" xfId="23204"/>
    <cellStyle name="40% - Accent3 3 4 3 3 4" xfId="23205"/>
    <cellStyle name="40% - Accent3 3 4 3 3 5" xfId="23206"/>
    <cellStyle name="40% - Accent3 3 4 3 3 6" xfId="23207"/>
    <cellStyle name="40% - Accent3 3 4 3 3 7" xfId="23208"/>
    <cellStyle name="40% - Accent3 3 4 3 4" xfId="23209"/>
    <cellStyle name="40% - Accent3 3 4 3 4 2" xfId="23210"/>
    <cellStyle name="40% - Accent3 3 4 3 4 2 2" xfId="23211"/>
    <cellStyle name="40% - Accent3 3 4 3 4 3" xfId="23212"/>
    <cellStyle name="40% - Accent3 3 4 3 4 3 2" xfId="23213"/>
    <cellStyle name="40% - Accent3 3 4 3 4 4" xfId="23214"/>
    <cellStyle name="40% - Accent3 3 4 3 4 5" xfId="23215"/>
    <cellStyle name="40% - Accent3 3 4 3 4 6" xfId="23216"/>
    <cellStyle name="40% - Accent3 3 4 3 4 7" xfId="23217"/>
    <cellStyle name="40% - Accent3 3 4 3 5" xfId="23218"/>
    <cellStyle name="40% - Accent3 3 4 3 5 2" xfId="23219"/>
    <cellStyle name="40% - Accent3 3 4 3 5 2 2" xfId="23220"/>
    <cellStyle name="40% - Accent3 3 4 3 5 3" xfId="23221"/>
    <cellStyle name="40% - Accent3 3 4 3 5 3 2" xfId="23222"/>
    <cellStyle name="40% - Accent3 3 4 3 5 4" xfId="23223"/>
    <cellStyle name="40% - Accent3 3 4 3 5 5" xfId="23224"/>
    <cellStyle name="40% - Accent3 3 4 3 5 6" xfId="23225"/>
    <cellStyle name="40% - Accent3 3 4 3 5 7" xfId="23226"/>
    <cellStyle name="40% - Accent3 3 4 3 6" xfId="23227"/>
    <cellStyle name="40% - Accent3 3 4 3 6 2" xfId="23228"/>
    <cellStyle name="40% - Accent3 3 4 3 7" xfId="23229"/>
    <cellStyle name="40% - Accent3 3 4 3 7 2" xfId="23230"/>
    <cellStyle name="40% - Accent3 3 4 3 8" xfId="23231"/>
    <cellStyle name="40% - Accent3 3 4 3 9" xfId="23232"/>
    <cellStyle name="40% - Accent3 3 4 4" xfId="23233"/>
    <cellStyle name="40% - Accent3 3 4 4 10" xfId="23234"/>
    <cellStyle name="40% - Accent3 3 4 4 2" xfId="23235"/>
    <cellStyle name="40% - Accent3 3 4 4 2 2" xfId="23236"/>
    <cellStyle name="40% - Accent3 3 4 4 2 2 2" xfId="23237"/>
    <cellStyle name="40% - Accent3 3 4 4 2 3" xfId="23238"/>
    <cellStyle name="40% - Accent3 3 4 4 2 3 2" xfId="23239"/>
    <cellStyle name="40% - Accent3 3 4 4 2 4" xfId="23240"/>
    <cellStyle name="40% - Accent3 3 4 4 2 5" xfId="23241"/>
    <cellStyle name="40% - Accent3 3 4 4 2 6" xfId="23242"/>
    <cellStyle name="40% - Accent3 3 4 4 2 7" xfId="23243"/>
    <cellStyle name="40% - Accent3 3 4 4 3" xfId="23244"/>
    <cellStyle name="40% - Accent3 3 4 4 3 2" xfId="23245"/>
    <cellStyle name="40% - Accent3 3 4 4 3 2 2" xfId="23246"/>
    <cellStyle name="40% - Accent3 3 4 4 3 3" xfId="23247"/>
    <cellStyle name="40% - Accent3 3 4 4 3 3 2" xfId="23248"/>
    <cellStyle name="40% - Accent3 3 4 4 3 4" xfId="23249"/>
    <cellStyle name="40% - Accent3 3 4 4 3 5" xfId="23250"/>
    <cellStyle name="40% - Accent3 3 4 4 3 6" xfId="23251"/>
    <cellStyle name="40% - Accent3 3 4 4 3 7" xfId="23252"/>
    <cellStyle name="40% - Accent3 3 4 4 4" xfId="23253"/>
    <cellStyle name="40% - Accent3 3 4 4 4 2" xfId="23254"/>
    <cellStyle name="40% - Accent3 3 4 4 4 2 2" xfId="23255"/>
    <cellStyle name="40% - Accent3 3 4 4 4 3" xfId="23256"/>
    <cellStyle name="40% - Accent3 3 4 4 4 3 2" xfId="23257"/>
    <cellStyle name="40% - Accent3 3 4 4 4 4" xfId="23258"/>
    <cellStyle name="40% - Accent3 3 4 4 4 5" xfId="23259"/>
    <cellStyle name="40% - Accent3 3 4 4 4 6" xfId="23260"/>
    <cellStyle name="40% - Accent3 3 4 4 4 7" xfId="23261"/>
    <cellStyle name="40% - Accent3 3 4 4 5" xfId="23262"/>
    <cellStyle name="40% - Accent3 3 4 4 5 2" xfId="23263"/>
    <cellStyle name="40% - Accent3 3 4 4 6" xfId="23264"/>
    <cellStyle name="40% - Accent3 3 4 4 6 2" xfId="23265"/>
    <cellStyle name="40% - Accent3 3 4 4 7" xfId="23266"/>
    <cellStyle name="40% - Accent3 3 4 4 8" xfId="23267"/>
    <cellStyle name="40% - Accent3 3 4 4 9" xfId="23268"/>
    <cellStyle name="40% - Accent3 3 4 5" xfId="23269"/>
    <cellStyle name="40% - Accent3 3 4 5 2" xfId="23270"/>
    <cellStyle name="40% - Accent3 3 4 5 2 2" xfId="23271"/>
    <cellStyle name="40% - Accent3 3 4 5 3" xfId="23272"/>
    <cellStyle name="40% - Accent3 3 4 5 3 2" xfId="23273"/>
    <cellStyle name="40% - Accent3 3 4 5 4" xfId="23274"/>
    <cellStyle name="40% - Accent3 3 4 5 5" xfId="23275"/>
    <cellStyle name="40% - Accent3 3 4 5 6" xfId="23276"/>
    <cellStyle name="40% - Accent3 3 4 5 7" xfId="23277"/>
    <cellStyle name="40% - Accent3 3 4 6" xfId="23278"/>
    <cellStyle name="40% - Accent3 3 4 6 2" xfId="23279"/>
    <cellStyle name="40% - Accent3 3 4 6 2 2" xfId="23280"/>
    <cellStyle name="40% - Accent3 3 4 6 3" xfId="23281"/>
    <cellStyle name="40% - Accent3 3 4 6 3 2" xfId="23282"/>
    <cellStyle name="40% - Accent3 3 4 6 4" xfId="23283"/>
    <cellStyle name="40% - Accent3 3 4 6 5" xfId="23284"/>
    <cellStyle name="40% - Accent3 3 4 6 6" xfId="23285"/>
    <cellStyle name="40% - Accent3 3 4 6 7" xfId="23286"/>
    <cellStyle name="40% - Accent3 3 4 7" xfId="23287"/>
    <cellStyle name="40% - Accent3 3 4 7 2" xfId="23288"/>
    <cellStyle name="40% - Accent3 3 4 7 2 2" xfId="23289"/>
    <cellStyle name="40% - Accent3 3 4 7 3" xfId="23290"/>
    <cellStyle name="40% - Accent3 3 4 7 3 2" xfId="23291"/>
    <cellStyle name="40% - Accent3 3 4 7 4" xfId="23292"/>
    <cellStyle name="40% - Accent3 3 4 7 5" xfId="23293"/>
    <cellStyle name="40% - Accent3 3 4 7 6" xfId="23294"/>
    <cellStyle name="40% - Accent3 3 4 7 7" xfId="23295"/>
    <cellStyle name="40% - Accent3 3 4 8" xfId="23296"/>
    <cellStyle name="40% - Accent3 3 4 8 2" xfId="23297"/>
    <cellStyle name="40% - Accent3 3 4 9" xfId="23298"/>
    <cellStyle name="40% - Accent3 3 4 9 2" xfId="23299"/>
    <cellStyle name="40% - Accent3 3 5" xfId="23300"/>
    <cellStyle name="40% - Accent3 3 5 10" xfId="23301"/>
    <cellStyle name="40% - Accent3 3 5 11" xfId="23302"/>
    <cellStyle name="40% - Accent3 3 5 12" xfId="23303"/>
    <cellStyle name="40% - Accent3 3 5 13" xfId="23304"/>
    <cellStyle name="40% - Accent3 3 5 2" xfId="23305"/>
    <cellStyle name="40% - Accent3 3 5 2 10" xfId="23306"/>
    <cellStyle name="40% - Accent3 3 5 2 11" xfId="23307"/>
    <cellStyle name="40% - Accent3 3 5 2 2" xfId="23308"/>
    <cellStyle name="40% - Accent3 3 5 2 2 10" xfId="23309"/>
    <cellStyle name="40% - Accent3 3 5 2 2 2" xfId="23310"/>
    <cellStyle name="40% - Accent3 3 5 2 2 2 2" xfId="23311"/>
    <cellStyle name="40% - Accent3 3 5 2 2 2 2 2" xfId="23312"/>
    <cellStyle name="40% - Accent3 3 5 2 2 2 3" xfId="23313"/>
    <cellStyle name="40% - Accent3 3 5 2 2 2 3 2" xfId="23314"/>
    <cellStyle name="40% - Accent3 3 5 2 2 2 4" xfId="23315"/>
    <cellStyle name="40% - Accent3 3 5 2 2 2 5" xfId="23316"/>
    <cellStyle name="40% - Accent3 3 5 2 2 2 6" xfId="23317"/>
    <cellStyle name="40% - Accent3 3 5 2 2 2 7" xfId="23318"/>
    <cellStyle name="40% - Accent3 3 5 2 2 3" xfId="23319"/>
    <cellStyle name="40% - Accent3 3 5 2 2 3 2" xfId="23320"/>
    <cellStyle name="40% - Accent3 3 5 2 2 3 2 2" xfId="23321"/>
    <cellStyle name="40% - Accent3 3 5 2 2 3 3" xfId="23322"/>
    <cellStyle name="40% - Accent3 3 5 2 2 3 3 2" xfId="23323"/>
    <cellStyle name="40% - Accent3 3 5 2 2 3 4" xfId="23324"/>
    <cellStyle name="40% - Accent3 3 5 2 2 3 5" xfId="23325"/>
    <cellStyle name="40% - Accent3 3 5 2 2 3 6" xfId="23326"/>
    <cellStyle name="40% - Accent3 3 5 2 2 3 7" xfId="23327"/>
    <cellStyle name="40% - Accent3 3 5 2 2 4" xfId="23328"/>
    <cellStyle name="40% - Accent3 3 5 2 2 4 2" xfId="23329"/>
    <cellStyle name="40% - Accent3 3 5 2 2 4 2 2" xfId="23330"/>
    <cellStyle name="40% - Accent3 3 5 2 2 4 3" xfId="23331"/>
    <cellStyle name="40% - Accent3 3 5 2 2 4 3 2" xfId="23332"/>
    <cellStyle name="40% - Accent3 3 5 2 2 4 4" xfId="23333"/>
    <cellStyle name="40% - Accent3 3 5 2 2 4 5" xfId="23334"/>
    <cellStyle name="40% - Accent3 3 5 2 2 4 6" xfId="23335"/>
    <cellStyle name="40% - Accent3 3 5 2 2 4 7" xfId="23336"/>
    <cellStyle name="40% - Accent3 3 5 2 2 5" xfId="23337"/>
    <cellStyle name="40% - Accent3 3 5 2 2 5 2" xfId="23338"/>
    <cellStyle name="40% - Accent3 3 5 2 2 6" xfId="23339"/>
    <cellStyle name="40% - Accent3 3 5 2 2 6 2" xfId="23340"/>
    <cellStyle name="40% - Accent3 3 5 2 2 7" xfId="23341"/>
    <cellStyle name="40% - Accent3 3 5 2 2 8" xfId="23342"/>
    <cellStyle name="40% - Accent3 3 5 2 2 9" xfId="23343"/>
    <cellStyle name="40% - Accent3 3 5 2 3" xfId="23344"/>
    <cellStyle name="40% - Accent3 3 5 2 3 2" xfId="23345"/>
    <cellStyle name="40% - Accent3 3 5 2 3 2 2" xfId="23346"/>
    <cellStyle name="40% - Accent3 3 5 2 3 3" xfId="23347"/>
    <cellStyle name="40% - Accent3 3 5 2 3 3 2" xfId="23348"/>
    <cellStyle name="40% - Accent3 3 5 2 3 4" xfId="23349"/>
    <cellStyle name="40% - Accent3 3 5 2 3 5" xfId="23350"/>
    <cellStyle name="40% - Accent3 3 5 2 3 6" xfId="23351"/>
    <cellStyle name="40% - Accent3 3 5 2 3 7" xfId="23352"/>
    <cellStyle name="40% - Accent3 3 5 2 4" xfId="23353"/>
    <cellStyle name="40% - Accent3 3 5 2 4 2" xfId="23354"/>
    <cellStyle name="40% - Accent3 3 5 2 4 2 2" xfId="23355"/>
    <cellStyle name="40% - Accent3 3 5 2 4 3" xfId="23356"/>
    <cellStyle name="40% - Accent3 3 5 2 4 3 2" xfId="23357"/>
    <cellStyle name="40% - Accent3 3 5 2 4 4" xfId="23358"/>
    <cellStyle name="40% - Accent3 3 5 2 4 5" xfId="23359"/>
    <cellStyle name="40% - Accent3 3 5 2 4 6" xfId="23360"/>
    <cellStyle name="40% - Accent3 3 5 2 4 7" xfId="23361"/>
    <cellStyle name="40% - Accent3 3 5 2 5" xfId="23362"/>
    <cellStyle name="40% - Accent3 3 5 2 5 2" xfId="23363"/>
    <cellStyle name="40% - Accent3 3 5 2 5 2 2" xfId="23364"/>
    <cellStyle name="40% - Accent3 3 5 2 5 3" xfId="23365"/>
    <cellStyle name="40% - Accent3 3 5 2 5 3 2" xfId="23366"/>
    <cellStyle name="40% - Accent3 3 5 2 5 4" xfId="23367"/>
    <cellStyle name="40% - Accent3 3 5 2 5 5" xfId="23368"/>
    <cellStyle name="40% - Accent3 3 5 2 5 6" xfId="23369"/>
    <cellStyle name="40% - Accent3 3 5 2 5 7" xfId="23370"/>
    <cellStyle name="40% - Accent3 3 5 2 6" xfId="23371"/>
    <cellStyle name="40% - Accent3 3 5 2 6 2" xfId="23372"/>
    <cellStyle name="40% - Accent3 3 5 2 7" xfId="23373"/>
    <cellStyle name="40% - Accent3 3 5 2 7 2" xfId="23374"/>
    <cellStyle name="40% - Accent3 3 5 2 8" xfId="23375"/>
    <cellStyle name="40% - Accent3 3 5 2 9" xfId="23376"/>
    <cellStyle name="40% - Accent3 3 5 3" xfId="23377"/>
    <cellStyle name="40% - Accent3 3 5 3 10" xfId="23378"/>
    <cellStyle name="40% - Accent3 3 5 3 11" xfId="23379"/>
    <cellStyle name="40% - Accent3 3 5 3 2" xfId="23380"/>
    <cellStyle name="40% - Accent3 3 5 3 2 10" xfId="23381"/>
    <cellStyle name="40% - Accent3 3 5 3 2 2" xfId="23382"/>
    <cellStyle name="40% - Accent3 3 5 3 2 2 2" xfId="23383"/>
    <cellStyle name="40% - Accent3 3 5 3 2 2 2 2" xfId="23384"/>
    <cellStyle name="40% - Accent3 3 5 3 2 2 3" xfId="23385"/>
    <cellStyle name="40% - Accent3 3 5 3 2 2 3 2" xfId="23386"/>
    <cellStyle name="40% - Accent3 3 5 3 2 2 4" xfId="23387"/>
    <cellStyle name="40% - Accent3 3 5 3 2 2 5" xfId="23388"/>
    <cellStyle name="40% - Accent3 3 5 3 2 2 6" xfId="23389"/>
    <cellStyle name="40% - Accent3 3 5 3 2 2 7" xfId="23390"/>
    <cellStyle name="40% - Accent3 3 5 3 2 3" xfId="23391"/>
    <cellStyle name="40% - Accent3 3 5 3 2 3 2" xfId="23392"/>
    <cellStyle name="40% - Accent3 3 5 3 2 3 2 2" xfId="23393"/>
    <cellStyle name="40% - Accent3 3 5 3 2 3 3" xfId="23394"/>
    <cellStyle name="40% - Accent3 3 5 3 2 3 3 2" xfId="23395"/>
    <cellStyle name="40% - Accent3 3 5 3 2 3 4" xfId="23396"/>
    <cellStyle name="40% - Accent3 3 5 3 2 3 5" xfId="23397"/>
    <cellStyle name="40% - Accent3 3 5 3 2 3 6" xfId="23398"/>
    <cellStyle name="40% - Accent3 3 5 3 2 3 7" xfId="23399"/>
    <cellStyle name="40% - Accent3 3 5 3 2 4" xfId="23400"/>
    <cellStyle name="40% - Accent3 3 5 3 2 4 2" xfId="23401"/>
    <cellStyle name="40% - Accent3 3 5 3 2 4 2 2" xfId="23402"/>
    <cellStyle name="40% - Accent3 3 5 3 2 4 3" xfId="23403"/>
    <cellStyle name="40% - Accent3 3 5 3 2 4 3 2" xfId="23404"/>
    <cellStyle name="40% - Accent3 3 5 3 2 4 4" xfId="23405"/>
    <cellStyle name="40% - Accent3 3 5 3 2 4 5" xfId="23406"/>
    <cellStyle name="40% - Accent3 3 5 3 2 4 6" xfId="23407"/>
    <cellStyle name="40% - Accent3 3 5 3 2 4 7" xfId="23408"/>
    <cellStyle name="40% - Accent3 3 5 3 2 5" xfId="23409"/>
    <cellStyle name="40% - Accent3 3 5 3 2 5 2" xfId="23410"/>
    <cellStyle name="40% - Accent3 3 5 3 2 6" xfId="23411"/>
    <cellStyle name="40% - Accent3 3 5 3 2 6 2" xfId="23412"/>
    <cellStyle name="40% - Accent3 3 5 3 2 7" xfId="23413"/>
    <cellStyle name="40% - Accent3 3 5 3 2 8" xfId="23414"/>
    <cellStyle name="40% - Accent3 3 5 3 2 9" xfId="23415"/>
    <cellStyle name="40% - Accent3 3 5 3 3" xfId="23416"/>
    <cellStyle name="40% - Accent3 3 5 3 3 2" xfId="23417"/>
    <cellStyle name="40% - Accent3 3 5 3 3 2 2" xfId="23418"/>
    <cellStyle name="40% - Accent3 3 5 3 3 3" xfId="23419"/>
    <cellStyle name="40% - Accent3 3 5 3 3 3 2" xfId="23420"/>
    <cellStyle name="40% - Accent3 3 5 3 3 4" xfId="23421"/>
    <cellStyle name="40% - Accent3 3 5 3 3 5" xfId="23422"/>
    <cellStyle name="40% - Accent3 3 5 3 3 6" xfId="23423"/>
    <cellStyle name="40% - Accent3 3 5 3 3 7" xfId="23424"/>
    <cellStyle name="40% - Accent3 3 5 3 4" xfId="23425"/>
    <cellStyle name="40% - Accent3 3 5 3 4 2" xfId="23426"/>
    <cellStyle name="40% - Accent3 3 5 3 4 2 2" xfId="23427"/>
    <cellStyle name="40% - Accent3 3 5 3 4 3" xfId="23428"/>
    <cellStyle name="40% - Accent3 3 5 3 4 3 2" xfId="23429"/>
    <cellStyle name="40% - Accent3 3 5 3 4 4" xfId="23430"/>
    <cellStyle name="40% - Accent3 3 5 3 4 5" xfId="23431"/>
    <cellStyle name="40% - Accent3 3 5 3 4 6" xfId="23432"/>
    <cellStyle name="40% - Accent3 3 5 3 4 7" xfId="23433"/>
    <cellStyle name="40% - Accent3 3 5 3 5" xfId="23434"/>
    <cellStyle name="40% - Accent3 3 5 3 5 2" xfId="23435"/>
    <cellStyle name="40% - Accent3 3 5 3 5 2 2" xfId="23436"/>
    <cellStyle name="40% - Accent3 3 5 3 5 3" xfId="23437"/>
    <cellStyle name="40% - Accent3 3 5 3 5 3 2" xfId="23438"/>
    <cellStyle name="40% - Accent3 3 5 3 5 4" xfId="23439"/>
    <cellStyle name="40% - Accent3 3 5 3 5 5" xfId="23440"/>
    <cellStyle name="40% - Accent3 3 5 3 5 6" xfId="23441"/>
    <cellStyle name="40% - Accent3 3 5 3 5 7" xfId="23442"/>
    <cellStyle name="40% - Accent3 3 5 3 6" xfId="23443"/>
    <cellStyle name="40% - Accent3 3 5 3 6 2" xfId="23444"/>
    <cellStyle name="40% - Accent3 3 5 3 7" xfId="23445"/>
    <cellStyle name="40% - Accent3 3 5 3 7 2" xfId="23446"/>
    <cellStyle name="40% - Accent3 3 5 3 8" xfId="23447"/>
    <cellStyle name="40% - Accent3 3 5 3 9" xfId="23448"/>
    <cellStyle name="40% - Accent3 3 5 4" xfId="23449"/>
    <cellStyle name="40% - Accent3 3 5 4 10" xfId="23450"/>
    <cellStyle name="40% - Accent3 3 5 4 2" xfId="23451"/>
    <cellStyle name="40% - Accent3 3 5 4 2 2" xfId="23452"/>
    <cellStyle name="40% - Accent3 3 5 4 2 2 2" xfId="23453"/>
    <cellStyle name="40% - Accent3 3 5 4 2 3" xfId="23454"/>
    <cellStyle name="40% - Accent3 3 5 4 2 3 2" xfId="23455"/>
    <cellStyle name="40% - Accent3 3 5 4 2 4" xfId="23456"/>
    <cellStyle name="40% - Accent3 3 5 4 2 5" xfId="23457"/>
    <cellStyle name="40% - Accent3 3 5 4 2 6" xfId="23458"/>
    <cellStyle name="40% - Accent3 3 5 4 2 7" xfId="23459"/>
    <cellStyle name="40% - Accent3 3 5 4 3" xfId="23460"/>
    <cellStyle name="40% - Accent3 3 5 4 3 2" xfId="23461"/>
    <cellStyle name="40% - Accent3 3 5 4 3 2 2" xfId="23462"/>
    <cellStyle name="40% - Accent3 3 5 4 3 3" xfId="23463"/>
    <cellStyle name="40% - Accent3 3 5 4 3 3 2" xfId="23464"/>
    <cellStyle name="40% - Accent3 3 5 4 3 4" xfId="23465"/>
    <cellStyle name="40% - Accent3 3 5 4 3 5" xfId="23466"/>
    <cellStyle name="40% - Accent3 3 5 4 3 6" xfId="23467"/>
    <cellStyle name="40% - Accent3 3 5 4 3 7" xfId="23468"/>
    <cellStyle name="40% - Accent3 3 5 4 4" xfId="23469"/>
    <cellStyle name="40% - Accent3 3 5 4 4 2" xfId="23470"/>
    <cellStyle name="40% - Accent3 3 5 4 4 2 2" xfId="23471"/>
    <cellStyle name="40% - Accent3 3 5 4 4 3" xfId="23472"/>
    <cellStyle name="40% - Accent3 3 5 4 4 3 2" xfId="23473"/>
    <cellStyle name="40% - Accent3 3 5 4 4 4" xfId="23474"/>
    <cellStyle name="40% - Accent3 3 5 4 4 5" xfId="23475"/>
    <cellStyle name="40% - Accent3 3 5 4 4 6" xfId="23476"/>
    <cellStyle name="40% - Accent3 3 5 4 4 7" xfId="23477"/>
    <cellStyle name="40% - Accent3 3 5 4 5" xfId="23478"/>
    <cellStyle name="40% - Accent3 3 5 4 5 2" xfId="23479"/>
    <cellStyle name="40% - Accent3 3 5 4 6" xfId="23480"/>
    <cellStyle name="40% - Accent3 3 5 4 6 2" xfId="23481"/>
    <cellStyle name="40% - Accent3 3 5 4 7" xfId="23482"/>
    <cellStyle name="40% - Accent3 3 5 4 8" xfId="23483"/>
    <cellStyle name="40% - Accent3 3 5 4 9" xfId="23484"/>
    <cellStyle name="40% - Accent3 3 5 5" xfId="23485"/>
    <cellStyle name="40% - Accent3 3 5 5 2" xfId="23486"/>
    <cellStyle name="40% - Accent3 3 5 5 2 2" xfId="23487"/>
    <cellStyle name="40% - Accent3 3 5 5 3" xfId="23488"/>
    <cellStyle name="40% - Accent3 3 5 5 3 2" xfId="23489"/>
    <cellStyle name="40% - Accent3 3 5 5 4" xfId="23490"/>
    <cellStyle name="40% - Accent3 3 5 5 5" xfId="23491"/>
    <cellStyle name="40% - Accent3 3 5 5 6" xfId="23492"/>
    <cellStyle name="40% - Accent3 3 5 5 7" xfId="23493"/>
    <cellStyle name="40% - Accent3 3 5 6" xfId="23494"/>
    <cellStyle name="40% - Accent3 3 5 6 2" xfId="23495"/>
    <cellStyle name="40% - Accent3 3 5 6 2 2" xfId="23496"/>
    <cellStyle name="40% - Accent3 3 5 6 3" xfId="23497"/>
    <cellStyle name="40% - Accent3 3 5 6 3 2" xfId="23498"/>
    <cellStyle name="40% - Accent3 3 5 6 4" xfId="23499"/>
    <cellStyle name="40% - Accent3 3 5 6 5" xfId="23500"/>
    <cellStyle name="40% - Accent3 3 5 6 6" xfId="23501"/>
    <cellStyle name="40% - Accent3 3 5 6 7" xfId="23502"/>
    <cellStyle name="40% - Accent3 3 5 7" xfId="23503"/>
    <cellStyle name="40% - Accent3 3 5 7 2" xfId="23504"/>
    <cellStyle name="40% - Accent3 3 5 7 2 2" xfId="23505"/>
    <cellStyle name="40% - Accent3 3 5 7 3" xfId="23506"/>
    <cellStyle name="40% - Accent3 3 5 7 3 2" xfId="23507"/>
    <cellStyle name="40% - Accent3 3 5 7 4" xfId="23508"/>
    <cellStyle name="40% - Accent3 3 5 7 5" xfId="23509"/>
    <cellStyle name="40% - Accent3 3 5 7 6" xfId="23510"/>
    <cellStyle name="40% - Accent3 3 5 7 7" xfId="23511"/>
    <cellStyle name="40% - Accent3 3 5 8" xfId="23512"/>
    <cellStyle name="40% - Accent3 3 5 8 2" xfId="23513"/>
    <cellStyle name="40% - Accent3 3 5 9" xfId="23514"/>
    <cellStyle name="40% - Accent3 3 5 9 2" xfId="23515"/>
    <cellStyle name="40% - Accent3 3 6" xfId="23516"/>
    <cellStyle name="40% - Accent3 3 6 10" xfId="23517"/>
    <cellStyle name="40% - Accent3 3 6 11" xfId="23518"/>
    <cellStyle name="40% - Accent3 3 6 12" xfId="23519"/>
    <cellStyle name="40% - Accent3 3 6 13" xfId="23520"/>
    <cellStyle name="40% - Accent3 3 6 2" xfId="23521"/>
    <cellStyle name="40% - Accent3 3 6 2 10" xfId="23522"/>
    <cellStyle name="40% - Accent3 3 6 2 11" xfId="23523"/>
    <cellStyle name="40% - Accent3 3 6 2 2" xfId="23524"/>
    <cellStyle name="40% - Accent3 3 6 2 2 10" xfId="23525"/>
    <cellStyle name="40% - Accent3 3 6 2 2 2" xfId="23526"/>
    <cellStyle name="40% - Accent3 3 6 2 2 2 2" xfId="23527"/>
    <cellStyle name="40% - Accent3 3 6 2 2 2 2 2" xfId="23528"/>
    <cellStyle name="40% - Accent3 3 6 2 2 2 3" xfId="23529"/>
    <cellStyle name="40% - Accent3 3 6 2 2 2 3 2" xfId="23530"/>
    <cellStyle name="40% - Accent3 3 6 2 2 2 4" xfId="23531"/>
    <cellStyle name="40% - Accent3 3 6 2 2 2 5" xfId="23532"/>
    <cellStyle name="40% - Accent3 3 6 2 2 2 6" xfId="23533"/>
    <cellStyle name="40% - Accent3 3 6 2 2 2 7" xfId="23534"/>
    <cellStyle name="40% - Accent3 3 6 2 2 3" xfId="23535"/>
    <cellStyle name="40% - Accent3 3 6 2 2 3 2" xfId="23536"/>
    <cellStyle name="40% - Accent3 3 6 2 2 3 2 2" xfId="23537"/>
    <cellStyle name="40% - Accent3 3 6 2 2 3 3" xfId="23538"/>
    <cellStyle name="40% - Accent3 3 6 2 2 3 3 2" xfId="23539"/>
    <cellStyle name="40% - Accent3 3 6 2 2 3 4" xfId="23540"/>
    <cellStyle name="40% - Accent3 3 6 2 2 3 5" xfId="23541"/>
    <cellStyle name="40% - Accent3 3 6 2 2 3 6" xfId="23542"/>
    <cellStyle name="40% - Accent3 3 6 2 2 3 7" xfId="23543"/>
    <cellStyle name="40% - Accent3 3 6 2 2 4" xfId="23544"/>
    <cellStyle name="40% - Accent3 3 6 2 2 4 2" xfId="23545"/>
    <cellStyle name="40% - Accent3 3 6 2 2 4 2 2" xfId="23546"/>
    <cellStyle name="40% - Accent3 3 6 2 2 4 3" xfId="23547"/>
    <cellStyle name="40% - Accent3 3 6 2 2 4 3 2" xfId="23548"/>
    <cellStyle name="40% - Accent3 3 6 2 2 4 4" xfId="23549"/>
    <cellStyle name="40% - Accent3 3 6 2 2 4 5" xfId="23550"/>
    <cellStyle name="40% - Accent3 3 6 2 2 4 6" xfId="23551"/>
    <cellStyle name="40% - Accent3 3 6 2 2 4 7" xfId="23552"/>
    <cellStyle name="40% - Accent3 3 6 2 2 5" xfId="23553"/>
    <cellStyle name="40% - Accent3 3 6 2 2 5 2" xfId="23554"/>
    <cellStyle name="40% - Accent3 3 6 2 2 6" xfId="23555"/>
    <cellStyle name="40% - Accent3 3 6 2 2 6 2" xfId="23556"/>
    <cellStyle name="40% - Accent3 3 6 2 2 7" xfId="23557"/>
    <cellStyle name="40% - Accent3 3 6 2 2 8" xfId="23558"/>
    <cellStyle name="40% - Accent3 3 6 2 2 9" xfId="23559"/>
    <cellStyle name="40% - Accent3 3 6 2 3" xfId="23560"/>
    <cellStyle name="40% - Accent3 3 6 2 3 2" xfId="23561"/>
    <cellStyle name="40% - Accent3 3 6 2 3 2 2" xfId="23562"/>
    <cellStyle name="40% - Accent3 3 6 2 3 3" xfId="23563"/>
    <cellStyle name="40% - Accent3 3 6 2 3 3 2" xfId="23564"/>
    <cellStyle name="40% - Accent3 3 6 2 3 4" xfId="23565"/>
    <cellStyle name="40% - Accent3 3 6 2 3 5" xfId="23566"/>
    <cellStyle name="40% - Accent3 3 6 2 3 6" xfId="23567"/>
    <cellStyle name="40% - Accent3 3 6 2 3 7" xfId="23568"/>
    <cellStyle name="40% - Accent3 3 6 2 4" xfId="23569"/>
    <cellStyle name="40% - Accent3 3 6 2 4 2" xfId="23570"/>
    <cellStyle name="40% - Accent3 3 6 2 4 2 2" xfId="23571"/>
    <cellStyle name="40% - Accent3 3 6 2 4 3" xfId="23572"/>
    <cellStyle name="40% - Accent3 3 6 2 4 3 2" xfId="23573"/>
    <cellStyle name="40% - Accent3 3 6 2 4 4" xfId="23574"/>
    <cellStyle name="40% - Accent3 3 6 2 4 5" xfId="23575"/>
    <cellStyle name="40% - Accent3 3 6 2 4 6" xfId="23576"/>
    <cellStyle name="40% - Accent3 3 6 2 4 7" xfId="23577"/>
    <cellStyle name="40% - Accent3 3 6 2 5" xfId="23578"/>
    <cellStyle name="40% - Accent3 3 6 2 5 2" xfId="23579"/>
    <cellStyle name="40% - Accent3 3 6 2 5 2 2" xfId="23580"/>
    <cellStyle name="40% - Accent3 3 6 2 5 3" xfId="23581"/>
    <cellStyle name="40% - Accent3 3 6 2 5 3 2" xfId="23582"/>
    <cellStyle name="40% - Accent3 3 6 2 5 4" xfId="23583"/>
    <cellStyle name="40% - Accent3 3 6 2 5 5" xfId="23584"/>
    <cellStyle name="40% - Accent3 3 6 2 5 6" xfId="23585"/>
    <cellStyle name="40% - Accent3 3 6 2 5 7" xfId="23586"/>
    <cellStyle name="40% - Accent3 3 6 2 6" xfId="23587"/>
    <cellStyle name="40% - Accent3 3 6 2 6 2" xfId="23588"/>
    <cellStyle name="40% - Accent3 3 6 2 7" xfId="23589"/>
    <cellStyle name="40% - Accent3 3 6 2 7 2" xfId="23590"/>
    <cellStyle name="40% - Accent3 3 6 2 8" xfId="23591"/>
    <cellStyle name="40% - Accent3 3 6 2 9" xfId="23592"/>
    <cellStyle name="40% - Accent3 3 6 3" xfId="23593"/>
    <cellStyle name="40% - Accent3 3 6 3 10" xfId="23594"/>
    <cellStyle name="40% - Accent3 3 6 3 11" xfId="23595"/>
    <cellStyle name="40% - Accent3 3 6 3 2" xfId="23596"/>
    <cellStyle name="40% - Accent3 3 6 3 2 10" xfId="23597"/>
    <cellStyle name="40% - Accent3 3 6 3 2 2" xfId="23598"/>
    <cellStyle name="40% - Accent3 3 6 3 2 2 2" xfId="23599"/>
    <cellStyle name="40% - Accent3 3 6 3 2 2 2 2" xfId="23600"/>
    <cellStyle name="40% - Accent3 3 6 3 2 2 3" xfId="23601"/>
    <cellStyle name="40% - Accent3 3 6 3 2 2 3 2" xfId="23602"/>
    <cellStyle name="40% - Accent3 3 6 3 2 2 4" xfId="23603"/>
    <cellStyle name="40% - Accent3 3 6 3 2 2 5" xfId="23604"/>
    <cellStyle name="40% - Accent3 3 6 3 2 2 6" xfId="23605"/>
    <cellStyle name="40% - Accent3 3 6 3 2 2 7" xfId="23606"/>
    <cellStyle name="40% - Accent3 3 6 3 2 3" xfId="23607"/>
    <cellStyle name="40% - Accent3 3 6 3 2 3 2" xfId="23608"/>
    <cellStyle name="40% - Accent3 3 6 3 2 3 2 2" xfId="23609"/>
    <cellStyle name="40% - Accent3 3 6 3 2 3 3" xfId="23610"/>
    <cellStyle name="40% - Accent3 3 6 3 2 3 3 2" xfId="23611"/>
    <cellStyle name="40% - Accent3 3 6 3 2 3 4" xfId="23612"/>
    <cellStyle name="40% - Accent3 3 6 3 2 3 5" xfId="23613"/>
    <cellStyle name="40% - Accent3 3 6 3 2 3 6" xfId="23614"/>
    <cellStyle name="40% - Accent3 3 6 3 2 3 7" xfId="23615"/>
    <cellStyle name="40% - Accent3 3 6 3 2 4" xfId="23616"/>
    <cellStyle name="40% - Accent3 3 6 3 2 4 2" xfId="23617"/>
    <cellStyle name="40% - Accent3 3 6 3 2 4 2 2" xfId="23618"/>
    <cellStyle name="40% - Accent3 3 6 3 2 4 3" xfId="23619"/>
    <cellStyle name="40% - Accent3 3 6 3 2 4 3 2" xfId="23620"/>
    <cellStyle name="40% - Accent3 3 6 3 2 4 4" xfId="23621"/>
    <cellStyle name="40% - Accent3 3 6 3 2 4 5" xfId="23622"/>
    <cellStyle name="40% - Accent3 3 6 3 2 4 6" xfId="23623"/>
    <cellStyle name="40% - Accent3 3 6 3 2 4 7" xfId="23624"/>
    <cellStyle name="40% - Accent3 3 6 3 2 5" xfId="23625"/>
    <cellStyle name="40% - Accent3 3 6 3 2 5 2" xfId="23626"/>
    <cellStyle name="40% - Accent3 3 6 3 2 6" xfId="23627"/>
    <cellStyle name="40% - Accent3 3 6 3 2 6 2" xfId="23628"/>
    <cellStyle name="40% - Accent3 3 6 3 2 7" xfId="23629"/>
    <cellStyle name="40% - Accent3 3 6 3 2 8" xfId="23630"/>
    <cellStyle name="40% - Accent3 3 6 3 2 9" xfId="23631"/>
    <cellStyle name="40% - Accent3 3 6 3 3" xfId="23632"/>
    <cellStyle name="40% - Accent3 3 6 3 3 2" xfId="23633"/>
    <cellStyle name="40% - Accent3 3 6 3 3 2 2" xfId="23634"/>
    <cellStyle name="40% - Accent3 3 6 3 3 3" xfId="23635"/>
    <cellStyle name="40% - Accent3 3 6 3 3 3 2" xfId="23636"/>
    <cellStyle name="40% - Accent3 3 6 3 3 4" xfId="23637"/>
    <cellStyle name="40% - Accent3 3 6 3 3 5" xfId="23638"/>
    <cellStyle name="40% - Accent3 3 6 3 3 6" xfId="23639"/>
    <cellStyle name="40% - Accent3 3 6 3 3 7" xfId="23640"/>
    <cellStyle name="40% - Accent3 3 6 3 4" xfId="23641"/>
    <cellStyle name="40% - Accent3 3 6 3 4 2" xfId="23642"/>
    <cellStyle name="40% - Accent3 3 6 3 4 2 2" xfId="23643"/>
    <cellStyle name="40% - Accent3 3 6 3 4 3" xfId="23644"/>
    <cellStyle name="40% - Accent3 3 6 3 4 3 2" xfId="23645"/>
    <cellStyle name="40% - Accent3 3 6 3 4 4" xfId="23646"/>
    <cellStyle name="40% - Accent3 3 6 3 4 5" xfId="23647"/>
    <cellStyle name="40% - Accent3 3 6 3 4 6" xfId="23648"/>
    <cellStyle name="40% - Accent3 3 6 3 4 7" xfId="23649"/>
    <cellStyle name="40% - Accent3 3 6 3 5" xfId="23650"/>
    <cellStyle name="40% - Accent3 3 6 3 5 2" xfId="23651"/>
    <cellStyle name="40% - Accent3 3 6 3 5 2 2" xfId="23652"/>
    <cellStyle name="40% - Accent3 3 6 3 5 3" xfId="23653"/>
    <cellStyle name="40% - Accent3 3 6 3 5 3 2" xfId="23654"/>
    <cellStyle name="40% - Accent3 3 6 3 5 4" xfId="23655"/>
    <cellStyle name="40% - Accent3 3 6 3 5 5" xfId="23656"/>
    <cellStyle name="40% - Accent3 3 6 3 5 6" xfId="23657"/>
    <cellStyle name="40% - Accent3 3 6 3 5 7" xfId="23658"/>
    <cellStyle name="40% - Accent3 3 6 3 6" xfId="23659"/>
    <cellStyle name="40% - Accent3 3 6 3 6 2" xfId="23660"/>
    <cellStyle name="40% - Accent3 3 6 3 7" xfId="23661"/>
    <cellStyle name="40% - Accent3 3 6 3 7 2" xfId="23662"/>
    <cellStyle name="40% - Accent3 3 6 3 8" xfId="23663"/>
    <cellStyle name="40% - Accent3 3 6 3 9" xfId="23664"/>
    <cellStyle name="40% - Accent3 3 6 4" xfId="23665"/>
    <cellStyle name="40% - Accent3 3 6 4 10" xfId="23666"/>
    <cellStyle name="40% - Accent3 3 6 4 2" xfId="23667"/>
    <cellStyle name="40% - Accent3 3 6 4 2 2" xfId="23668"/>
    <cellStyle name="40% - Accent3 3 6 4 2 2 2" xfId="23669"/>
    <cellStyle name="40% - Accent3 3 6 4 2 3" xfId="23670"/>
    <cellStyle name="40% - Accent3 3 6 4 2 3 2" xfId="23671"/>
    <cellStyle name="40% - Accent3 3 6 4 2 4" xfId="23672"/>
    <cellStyle name="40% - Accent3 3 6 4 2 5" xfId="23673"/>
    <cellStyle name="40% - Accent3 3 6 4 2 6" xfId="23674"/>
    <cellStyle name="40% - Accent3 3 6 4 2 7" xfId="23675"/>
    <cellStyle name="40% - Accent3 3 6 4 3" xfId="23676"/>
    <cellStyle name="40% - Accent3 3 6 4 3 2" xfId="23677"/>
    <cellStyle name="40% - Accent3 3 6 4 3 2 2" xfId="23678"/>
    <cellStyle name="40% - Accent3 3 6 4 3 3" xfId="23679"/>
    <cellStyle name="40% - Accent3 3 6 4 3 3 2" xfId="23680"/>
    <cellStyle name="40% - Accent3 3 6 4 3 4" xfId="23681"/>
    <cellStyle name="40% - Accent3 3 6 4 3 5" xfId="23682"/>
    <cellStyle name="40% - Accent3 3 6 4 3 6" xfId="23683"/>
    <cellStyle name="40% - Accent3 3 6 4 3 7" xfId="23684"/>
    <cellStyle name="40% - Accent3 3 6 4 4" xfId="23685"/>
    <cellStyle name="40% - Accent3 3 6 4 4 2" xfId="23686"/>
    <cellStyle name="40% - Accent3 3 6 4 4 2 2" xfId="23687"/>
    <cellStyle name="40% - Accent3 3 6 4 4 3" xfId="23688"/>
    <cellStyle name="40% - Accent3 3 6 4 4 3 2" xfId="23689"/>
    <cellStyle name="40% - Accent3 3 6 4 4 4" xfId="23690"/>
    <cellStyle name="40% - Accent3 3 6 4 4 5" xfId="23691"/>
    <cellStyle name="40% - Accent3 3 6 4 4 6" xfId="23692"/>
    <cellStyle name="40% - Accent3 3 6 4 4 7" xfId="23693"/>
    <cellStyle name="40% - Accent3 3 6 4 5" xfId="23694"/>
    <cellStyle name="40% - Accent3 3 6 4 5 2" xfId="23695"/>
    <cellStyle name="40% - Accent3 3 6 4 6" xfId="23696"/>
    <cellStyle name="40% - Accent3 3 6 4 6 2" xfId="23697"/>
    <cellStyle name="40% - Accent3 3 6 4 7" xfId="23698"/>
    <cellStyle name="40% - Accent3 3 6 4 8" xfId="23699"/>
    <cellStyle name="40% - Accent3 3 6 4 9" xfId="23700"/>
    <cellStyle name="40% - Accent3 3 6 5" xfId="23701"/>
    <cellStyle name="40% - Accent3 3 6 5 2" xfId="23702"/>
    <cellStyle name="40% - Accent3 3 6 5 2 2" xfId="23703"/>
    <cellStyle name="40% - Accent3 3 6 5 3" xfId="23704"/>
    <cellStyle name="40% - Accent3 3 6 5 3 2" xfId="23705"/>
    <cellStyle name="40% - Accent3 3 6 5 4" xfId="23706"/>
    <cellStyle name="40% - Accent3 3 6 5 5" xfId="23707"/>
    <cellStyle name="40% - Accent3 3 6 5 6" xfId="23708"/>
    <cellStyle name="40% - Accent3 3 6 5 7" xfId="23709"/>
    <cellStyle name="40% - Accent3 3 6 6" xfId="23710"/>
    <cellStyle name="40% - Accent3 3 6 6 2" xfId="23711"/>
    <cellStyle name="40% - Accent3 3 6 6 2 2" xfId="23712"/>
    <cellStyle name="40% - Accent3 3 6 6 3" xfId="23713"/>
    <cellStyle name="40% - Accent3 3 6 6 3 2" xfId="23714"/>
    <cellStyle name="40% - Accent3 3 6 6 4" xfId="23715"/>
    <cellStyle name="40% - Accent3 3 6 6 5" xfId="23716"/>
    <cellStyle name="40% - Accent3 3 6 6 6" xfId="23717"/>
    <cellStyle name="40% - Accent3 3 6 6 7" xfId="23718"/>
    <cellStyle name="40% - Accent3 3 6 7" xfId="23719"/>
    <cellStyle name="40% - Accent3 3 6 7 2" xfId="23720"/>
    <cellStyle name="40% - Accent3 3 6 7 2 2" xfId="23721"/>
    <cellStyle name="40% - Accent3 3 6 7 3" xfId="23722"/>
    <cellStyle name="40% - Accent3 3 6 7 3 2" xfId="23723"/>
    <cellStyle name="40% - Accent3 3 6 7 4" xfId="23724"/>
    <cellStyle name="40% - Accent3 3 6 7 5" xfId="23725"/>
    <cellStyle name="40% - Accent3 3 6 7 6" xfId="23726"/>
    <cellStyle name="40% - Accent3 3 6 7 7" xfId="23727"/>
    <cellStyle name="40% - Accent3 3 6 8" xfId="23728"/>
    <cellStyle name="40% - Accent3 3 6 8 2" xfId="23729"/>
    <cellStyle name="40% - Accent3 3 6 9" xfId="23730"/>
    <cellStyle name="40% - Accent3 3 6 9 2" xfId="23731"/>
    <cellStyle name="40% - Accent3 3 7" xfId="23732"/>
    <cellStyle name="40% - Accent3 3 7 10" xfId="23733"/>
    <cellStyle name="40% - Accent3 3 7 11" xfId="23734"/>
    <cellStyle name="40% - Accent3 3 7 2" xfId="23735"/>
    <cellStyle name="40% - Accent3 3 7 2 10" xfId="23736"/>
    <cellStyle name="40% - Accent3 3 7 2 2" xfId="23737"/>
    <cellStyle name="40% - Accent3 3 7 2 2 2" xfId="23738"/>
    <cellStyle name="40% - Accent3 3 7 2 2 2 2" xfId="23739"/>
    <cellStyle name="40% - Accent3 3 7 2 2 3" xfId="23740"/>
    <cellStyle name="40% - Accent3 3 7 2 2 3 2" xfId="23741"/>
    <cellStyle name="40% - Accent3 3 7 2 2 4" xfId="23742"/>
    <cellStyle name="40% - Accent3 3 7 2 2 5" xfId="23743"/>
    <cellStyle name="40% - Accent3 3 7 2 2 6" xfId="23744"/>
    <cellStyle name="40% - Accent3 3 7 2 2 7" xfId="23745"/>
    <cellStyle name="40% - Accent3 3 7 2 3" xfId="23746"/>
    <cellStyle name="40% - Accent3 3 7 2 3 2" xfId="23747"/>
    <cellStyle name="40% - Accent3 3 7 2 3 2 2" xfId="23748"/>
    <cellStyle name="40% - Accent3 3 7 2 3 3" xfId="23749"/>
    <cellStyle name="40% - Accent3 3 7 2 3 3 2" xfId="23750"/>
    <cellStyle name="40% - Accent3 3 7 2 3 4" xfId="23751"/>
    <cellStyle name="40% - Accent3 3 7 2 3 5" xfId="23752"/>
    <cellStyle name="40% - Accent3 3 7 2 3 6" xfId="23753"/>
    <cellStyle name="40% - Accent3 3 7 2 3 7" xfId="23754"/>
    <cellStyle name="40% - Accent3 3 7 2 4" xfId="23755"/>
    <cellStyle name="40% - Accent3 3 7 2 4 2" xfId="23756"/>
    <cellStyle name="40% - Accent3 3 7 2 4 2 2" xfId="23757"/>
    <cellStyle name="40% - Accent3 3 7 2 4 3" xfId="23758"/>
    <cellStyle name="40% - Accent3 3 7 2 4 3 2" xfId="23759"/>
    <cellStyle name="40% - Accent3 3 7 2 4 4" xfId="23760"/>
    <cellStyle name="40% - Accent3 3 7 2 4 5" xfId="23761"/>
    <cellStyle name="40% - Accent3 3 7 2 4 6" xfId="23762"/>
    <cellStyle name="40% - Accent3 3 7 2 4 7" xfId="23763"/>
    <cellStyle name="40% - Accent3 3 7 2 5" xfId="23764"/>
    <cellStyle name="40% - Accent3 3 7 2 5 2" xfId="23765"/>
    <cellStyle name="40% - Accent3 3 7 2 6" xfId="23766"/>
    <cellStyle name="40% - Accent3 3 7 2 6 2" xfId="23767"/>
    <cellStyle name="40% - Accent3 3 7 2 7" xfId="23768"/>
    <cellStyle name="40% - Accent3 3 7 2 8" xfId="23769"/>
    <cellStyle name="40% - Accent3 3 7 2 9" xfId="23770"/>
    <cellStyle name="40% - Accent3 3 7 3" xfId="23771"/>
    <cellStyle name="40% - Accent3 3 7 3 2" xfId="23772"/>
    <cellStyle name="40% - Accent3 3 7 3 2 2" xfId="23773"/>
    <cellStyle name="40% - Accent3 3 7 3 3" xfId="23774"/>
    <cellStyle name="40% - Accent3 3 7 3 3 2" xfId="23775"/>
    <cellStyle name="40% - Accent3 3 7 3 4" xfId="23776"/>
    <cellStyle name="40% - Accent3 3 7 3 5" xfId="23777"/>
    <cellStyle name="40% - Accent3 3 7 3 6" xfId="23778"/>
    <cellStyle name="40% - Accent3 3 7 3 7" xfId="23779"/>
    <cellStyle name="40% - Accent3 3 7 4" xfId="23780"/>
    <cellStyle name="40% - Accent3 3 7 4 2" xfId="23781"/>
    <cellStyle name="40% - Accent3 3 7 4 2 2" xfId="23782"/>
    <cellStyle name="40% - Accent3 3 7 4 3" xfId="23783"/>
    <cellStyle name="40% - Accent3 3 7 4 3 2" xfId="23784"/>
    <cellStyle name="40% - Accent3 3 7 4 4" xfId="23785"/>
    <cellStyle name="40% - Accent3 3 7 4 5" xfId="23786"/>
    <cellStyle name="40% - Accent3 3 7 4 6" xfId="23787"/>
    <cellStyle name="40% - Accent3 3 7 4 7" xfId="23788"/>
    <cellStyle name="40% - Accent3 3 7 5" xfId="23789"/>
    <cellStyle name="40% - Accent3 3 7 5 2" xfId="23790"/>
    <cellStyle name="40% - Accent3 3 7 5 2 2" xfId="23791"/>
    <cellStyle name="40% - Accent3 3 7 5 3" xfId="23792"/>
    <cellStyle name="40% - Accent3 3 7 5 3 2" xfId="23793"/>
    <cellStyle name="40% - Accent3 3 7 5 4" xfId="23794"/>
    <cellStyle name="40% - Accent3 3 7 5 5" xfId="23795"/>
    <cellStyle name="40% - Accent3 3 7 5 6" xfId="23796"/>
    <cellStyle name="40% - Accent3 3 7 5 7" xfId="23797"/>
    <cellStyle name="40% - Accent3 3 7 6" xfId="23798"/>
    <cellStyle name="40% - Accent3 3 7 6 2" xfId="23799"/>
    <cellStyle name="40% - Accent3 3 7 7" xfId="23800"/>
    <cellStyle name="40% - Accent3 3 7 7 2" xfId="23801"/>
    <cellStyle name="40% - Accent3 3 7 8" xfId="23802"/>
    <cellStyle name="40% - Accent3 3 7 9" xfId="23803"/>
    <cellStyle name="40% - Accent3 3 8" xfId="23804"/>
    <cellStyle name="40% - Accent3 3 8 10" xfId="23805"/>
    <cellStyle name="40% - Accent3 3 8 11" xfId="23806"/>
    <cellStyle name="40% - Accent3 3 8 2" xfId="23807"/>
    <cellStyle name="40% - Accent3 3 8 2 10" xfId="23808"/>
    <cellStyle name="40% - Accent3 3 8 2 2" xfId="23809"/>
    <cellStyle name="40% - Accent3 3 8 2 2 2" xfId="23810"/>
    <cellStyle name="40% - Accent3 3 8 2 2 2 2" xfId="23811"/>
    <cellStyle name="40% - Accent3 3 8 2 2 3" xfId="23812"/>
    <cellStyle name="40% - Accent3 3 8 2 2 3 2" xfId="23813"/>
    <cellStyle name="40% - Accent3 3 8 2 2 4" xfId="23814"/>
    <cellStyle name="40% - Accent3 3 8 2 2 5" xfId="23815"/>
    <cellStyle name="40% - Accent3 3 8 2 2 6" xfId="23816"/>
    <cellStyle name="40% - Accent3 3 8 2 2 7" xfId="23817"/>
    <cellStyle name="40% - Accent3 3 8 2 3" xfId="23818"/>
    <cellStyle name="40% - Accent3 3 8 2 3 2" xfId="23819"/>
    <cellStyle name="40% - Accent3 3 8 2 3 2 2" xfId="23820"/>
    <cellStyle name="40% - Accent3 3 8 2 3 3" xfId="23821"/>
    <cellStyle name="40% - Accent3 3 8 2 3 3 2" xfId="23822"/>
    <cellStyle name="40% - Accent3 3 8 2 3 4" xfId="23823"/>
    <cellStyle name="40% - Accent3 3 8 2 3 5" xfId="23824"/>
    <cellStyle name="40% - Accent3 3 8 2 3 6" xfId="23825"/>
    <cellStyle name="40% - Accent3 3 8 2 3 7" xfId="23826"/>
    <cellStyle name="40% - Accent3 3 8 2 4" xfId="23827"/>
    <cellStyle name="40% - Accent3 3 8 2 4 2" xfId="23828"/>
    <cellStyle name="40% - Accent3 3 8 2 4 2 2" xfId="23829"/>
    <cellStyle name="40% - Accent3 3 8 2 4 3" xfId="23830"/>
    <cellStyle name="40% - Accent3 3 8 2 4 3 2" xfId="23831"/>
    <cellStyle name="40% - Accent3 3 8 2 4 4" xfId="23832"/>
    <cellStyle name="40% - Accent3 3 8 2 4 5" xfId="23833"/>
    <cellStyle name="40% - Accent3 3 8 2 4 6" xfId="23834"/>
    <cellStyle name="40% - Accent3 3 8 2 4 7" xfId="23835"/>
    <cellStyle name="40% - Accent3 3 8 2 5" xfId="23836"/>
    <cellStyle name="40% - Accent3 3 8 2 5 2" xfId="23837"/>
    <cellStyle name="40% - Accent3 3 8 2 6" xfId="23838"/>
    <cellStyle name="40% - Accent3 3 8 2 6 2" xfId="23839"/>
    <cellStyle name="40% - Accent3 3 8 2 7" xfId="23840"/>
    <cellStyle name="40% - Accent3 3 8 2 8" xfId="23841"/>
    <cellStyle name="40% - Accent3 3 8 2 9" xfId="23842"/>
    <cellStyle name="40% - Accent3 3 8 3" xfId="23843"/>
    <cellStyle name="40% - Accent3 3 8 3 2" xfId="23844"/>
    <cellStyle name="40% - Accent3 3 8 3 2 2" xfId="23845"/>
    <cellStyle name="40% - Accent3 3 8 3 3" xfId="23846"/>
    <cellStyle name="40% - Accent3 3 8 3 3 2" xfId="23847"/>
    <cellStyle name="40% - Accent3 3 8 3 4" xfId="23848"/>
    <cellStyle name="40% - Accent3 3 8 3 5" xfId="23849"/>
    <cellStyle name="40% - Accent3 3 8 3 6" xfId="23850"/>
    <cellStyle name="40% - Accent3 3 8 3 7" xfId="23851"/>
    <cellStyle name="40% - Accent3 3 8 4" xfId="23852"/>
    <cellStyle name="40% - Accent3 3 8 4 2" xfId="23853"/>
    <cellStyle name="40% - Accent3 3 8 4 2 2" xfId="23854"/>
    <cellStyle name="40% - Accent3 3 8 4 3" xfId="23855"/>
    <cellStyle name="40% - Accent3 3 8 4 3 2" xfId="23856"/>
    <cellStyle name="40% - Accent3 3 8 4 4" xfId="23857"/>
    <cellStyle name="40% - Accent3 3 8 4 5" xfId="23858"/>
    <cellStyle name="40% - Accent3 3 8 4 6" xfId="23859"/>
    <cellStyle name="40% - Accent3 3 8 4 7" xfId="23860"/>
    <cellStyle name="40% - Accent3 3 8 5" xfId="23861"/>
    <cellStyle name="40% - Accent3 3 8 5 2" xfId="23862"/>
    <cellStyle name="40% - Accent3 3 8 5 2 2" xfId="23863"/>
    <cellStyle name="40% - Accent3 3 8 5 3" xfId="23864"/>
    <cellStyle name="40% - Accent3 3 8 5 3 2" xfId="23865"/>
    <cellStyle name="40% - Accent3 3 8 5 4" xfId="23866"/>
    <cellStyle name="40% - Accent3 3 8 5 5" xfId="23867"/>
    <cellStyle name="40% - Accent3 3 8 5 6" xfId="23868"/>
    <cellStyle name="40% - Accent3 3 8 5 7" xfId="23869"/>
    <cellStyle name="40% - Accent3 3 8 6" xfId="23870"/>
    <cellStyle name="40% - Accent3 3 8 6 2" xfId="23871"/>
    <cellStyle name="40% - Accent3 3 8 7" xfId="23872"/>
    <cellStyle name="40% - Accent3 3 8 7 2" xfId="23873"/>
    <cellStyle name="40% - Accent3 3 8 8" xfId="23874"/>
    <cellStyle name="40% - Accent3 3 8 9" xfId="23875"/>
    <cellStyle name="40% - Accent3 3 9" xfId="23876"/>
    <cellStyle name="40% - Accent3 3 9 10" xfId="23877"/>
    <cellStyle name="40% - Accent3 3 9 2" xfId="23878"/>
    <cellStyle name="40% - Accent3 3 9 2 2" xfId="23879"/>
    <cellStyle name="40% - Accent3 3 9 2 2 2" xfId="23880"/>
    <cellStyle name="40% - Accent3 3 9 2 3" xfId="23881"/>
    <cellStyle name="40% - Accent3 3 9 2 3 2" xfId="23882"/>
    <cellStyle name="40% - Accent3 3 9 2 4" xfId="23883"/>
    <cellStyle name="40% - Accent3 3 9 2 5" xfId="23884"/>
    <cellStyle name="40% - Accent3 3 9 2 6" xfId="23885"/>
    <cellStyle name="40% - Accent3 3 9 2 7" xfId="23886"/>
    <cellStyle name="40% - Accent3 3 9 3" xfId="23887"/>
    <cellStyle name="40% - Accent3 3 9 3 2" xfId="23888"/>
    <cellStyle name="40% - Accent3 3 9 3 2 2" xfId="23889"/>
    <cellStyle name="40% - Accent3 3 9 3 3" xfId="23890"/>
    <cellStyle name="40% - Accent3 3 9 3 3 2" xfId="23891"/>
    <cellStyle name="40% - Accent3 3 9 3 4" xfId="23892"/>
    <cellStyle name="40% - Accent3 3 9 3 5" xfId="23893"/>
    <cellStyle name="40% - Accent3 3 9 3 6" xfId="23894"/>
    <cellStyle name="40% - Accent3 3 9 3 7" xfId="23895"/>
    <cellStyle name="40% - Accent3 3 9 4" xfId="23896"/>
    <cellStyle name="40% - Accent3 3 9 4 2" xfId="23897"/>
    <cellStyle name="40% - Accent3 3 9 4 2 2" xfId="23898"/>
    <cellStyle name="40% - Accent3 3 9 4 3" xfId="23899"/>
    <cellStyle name="40% - Accent3 3 9 4 3 2" xfId="23900"/>
    <cellStyle name="40% - Accent3 3 9 4 4" xfId="23901"/>
    <cellStyle name="40% - Accent3 3 9 4 5" xfId="23902"/>
    <cellStyle name="40% - Accent3 3 9 4 6" xfId="23903"/>
    <cellStyle name="40% - Accent3 3 9 4 7" xfId="23904"/>
    <cellStyle name="40% - Accent3 3 9 5" xfId="23905"/>
    <cellStyle name="40% - Accent3 3 9 5 2" xfId="23906"/>
    <cellStyle name="40% - Accent3 3 9 6" xfId="23907"/>
    <cellStyle name="40% - Accent3 3 9 6 2" xfId="23908"/>
    <cellStyle name="40% - Accent3 3 9 7" xfId="23909"/>
    <cellStyle name="40% - Accent3 3 9 8" xfId="23910"/>
    <cellStyle name="40% - Accent3 3 9 9" xfId="23911"/>
    <cellStyle name="40% - Accent3 4" xfId="23912"/>
    <cellStyle name="40% - Accent3 4 2" xfId="23913"/>
    <cellStyle name="40% - Accent3 5" xfId="23914"/>
    <cellStyle name="40% - Accent3 5 2" xfId="23915"/>
    <cellStyle name="40% - Accent3 5 3" xfId="23916"/>
    <cellStyle name="40% - Accent3 6" xfId="23917"/>
    <cellStyle name="40% - Accent3 7" xfId="23918"/>
    <cellStyle name="40% - Accent4" xfId="37798" builtinId="43" customBuiltin="1"/>
    <cellStyle name="40% - Accent4 2" xfId="293"/>
    <cellStyle name="40% - Accent4 2 10" xfId="23919"/>
    <cellStyle name="40% - Accent4 2 10 2" xfId="23920"/>
    <cellStyle name="40% - Accent4 2 10 2 2" xfId="23921"/>
    <cellStyle name="40% - Accent4 2 10 3" xfId="23922"/>
    <cellStyle name="40% - Accent4 2 10 3 2" xfId="23923"/>
    <cellStyle name="40% - Accent4 2 10 4" xfId="23924"/>
    <cellStyle name="40% - Accent4 2 10 5" xfId="23925"/>
    <cellStyle name="40% - Accent4 2 10 6" xfId="23926"/>
    <cellStyle name="40% - Accent4 2 10 7" xfId="23927"/>
    <cellStyle name="40% - Accent4 2 11" xfId="23928"/>
    <cellStyle name="40% - Accent4 2 11 2" xfId="23929"/>
    <cellStyle name="40% - Accent4 2 11 2 2" xfId="23930"/>
    <cellStyle name="40% - Accent4 2 11 3" xfId="23931"/>
    <cellStyle name="40% - Accent4 2 11 3 2" xfId="23932"/>
    <cellStyle name="40% - Accent4 2 11 4" xfId="23933"/>
    <cellStyle name="40% - Accent4 2 11 5" xfId="23934"/>
    <cellStyle name="40% - Accent4 2 11 6" xfId="23935"/>
    <cellStyle name="40% - Accent4 2 11 7" xfId="23936"/>
    <cellStyle name="40% - Accent4 2 12" xfId="23937"/>
    <cellStyle name="40% - Accent4 2 12 2" xfId="23938"/>
    <cellStyle name="40% - Accent4 2 12 2 2" xfId="23939"/>
    <cellStyle name="40% - Accent4 2 12 3" xfId="23940"/>
    <cellStyle name="40% - Accent4 2 12 3 2" xfId="23941"/>
    <cellStyle name="40% - Accent4 2 12 4" xfId="23942"/>
    <cellStyle name="40% - Accent4 2 12 5" xfId="23943"/>
    <cellStyle name="40% - Accent4 2 12 6" xfId="23944"/>
    <cellStyle name="40% - Accent4 2 12 7" xfId="23945"/>
    <cellStyle name="40% - Accent4 2 13" xfId="23946"/>
    <cellStyle name="40% - Accent4 2 13 2" xfId="23947"/>
    <cellStyle name="40% - Accent4 2 14" xfId="23948"/>
    <cellStyle name="40% - Accent4 2 15" xfId="23949"/>
    <cellStyle name="40% - Accent4 2 16" xfId="23950"/>
    <cellStyle name="40% - Accent4 2 17" xfId="23951"/>
    <cellStyle name="40% - Accent4 2 18" xfId="23952"/>
    <cellStyle name="40% - Accent4 2 2" xfId="23953"/>
    <cellStyle name="40% - Accent4 2 2 10" xfId="23954"/>
    <cellStyle name="40% - Accent4 2 2 11" xfId="23955"/>
    <cellStyle name="40% - Accent4 2 2 12" xfId="23956"/>
    <cellStyle name="40% - Accent4 2 2 13" xfId="23957"/>
    <cellStyle name="40% - Accent4 2 2 2" xfId="23958"/>
    <cellStyle name="40% - Accent4 2 2 2 10" xfId="23959"/>
    <cellStyle name="40% - Accent4 2 2 2 11" xfId="23960"/>
    <cellStyle name="40% - Accent4 2 2 2 2" xfId="23961"/>
    <cellStyle name="40% - Accent4 2 2 2 2 10" xfId="23962"/>
    <cellStyle name="40% - Accent4 2 2 2 2 2" xfId="23963"/>
    <cellStyle name="40% - Accent4 2 2 2 2 2 2" xfId="23964"/>
    <cellStyle name="40% - Accent4 2 2 2 2 2 2 2" xfId="23965"/>
    <cellStyle name="40% - Accent4 2 2 2 2 2 3" xfId="23966"/>
    <cellStyle name="40% - Accent4 2 2 2 2 2 3 2" xfId="23967"/>
    <cellStyle name="40% - Accent4 2 2 2 2 2 4" xfId="23968"/>
    <cellStyle name="40% - Accent4 2 2 2 2 2 5" xfId="23969"/>
    <cellStyle name="40% - Accent4 2 2 2 2 2 6" xfId="23970"/>
    <cellStyle name="40% - Accent4 2 2 2 2 2 7" xfId="23971"/>
    <cellStyle name="40% - Accent4 2 2 2 2 3" xfId="23972"/>
    <cellStyle name="40% - Accent4 2 2 2 2 3 2" xfId="23973"/>
    <cellStyle name="40% - Accent4 2 2 2 2 3 2 2" xfId="23974"/>
    <cellStyle name="40% - Accent4 2 2 2 2 3 3" xfId="23975"/>
    <cellStyle name="40% - Accent4 2 2 2 2 3 3 2" xfId="23976"/>
    <cellStyle name="40% - Accent4 2 2 2 2 3 4" xfId="23977"/>
    <cellStyle name="40% - Accent4 2 2 2 2 3 5" xfId="23978"/>
    <cellStyle name="40% - Accent4 2 2 2 2 3 6" xfId="23979"/>
    <cellStyle name="40% - Accent4 2 2 2 2 3 7" xfId="23980"/>
    <cellStyle name="40% - Accent4 2 2 2 2 4" xfId="23981"/>
    <cellStyle name="40% - Accent4 2 2 2 2 4 2" xfId="23982"/>
    <cellStyle name="40% - Accent4 2 2 2 2 4 2 2" xfId="23983"/>
    <cellStyle name="40% - Accent4 2 2 2 2 4 3" xfId="23984"/>
    <cellStyle name="40% - Accent4 2 2 2 2 4 3 2" xfId="23985"/>
    <cellStyle name="40% - Accent4 2 2 2 2 4 4" xfId="23986"/>
    <cellStyle name="40% - Accent4 2 2 2 2 4 5" xfId="23987"/>
    <cellStyle name="40% - Accent4 2 2 2 2 4 6" xfId="23988"/>
    <cellStyle name="40% - Accent4 2 2 2 2 4 7" xfId="23989"/>
    <cellStyle name="40% - Accent4 2 2 2 2 5" xfId="23990"/>
    <cellStyle name="40% - Accent4 2 2 2 2 5 2" xfId="23991"/>
    <cellStyle name="40% - Accent4 2 2 2 2 6" xfId="23992"/>
    <cellStyle name="40% - Accent4 2 2 2 2 6 2" xfId="23993"/>
    <cellStyle name="40% - Accent4 2 2 2 2 7" xfId="23994"/>
    <cellStyle name="40% - Accent4 2 2 2 2 8" xfId="23995"/>
    <cellStyle name="40% - Accent4 2 2 2 2 9" xfId="23996"/>
    <cellStyle name="40% - Accent4 2 2 2 3" xfId="23997"/>
    <cellStyle name="40% - Accent4 2 2 2 3 2" xfId="23998"/>
    <cellStyle name="40% - Accent4 2 2 2 3 2 2" xfId="23999"/>
    <cellStyle name="40% - Accent4 2 2 2 3 3" xfId="24000"/>
    <cellStyle name="40% - Accent4 2 2 2 3 3 2" xfId="24001"/>
    <cellStyle name="40% - Accent4 2 2 2 3 4" xfId="24002"/>
    <cellStyle name="40% - Accent4 2 2 2 3 5" xfId="24003"/>
    <cellStyle name="40% - Accent4 2 2 2 3 6" xfId="24004"/>
    <cellStyle name="40% - Accent4 2 2 2 3 7" xfId="24005"/>
    <cellStyle name="40% - Accent4 2 2 2 4" xfId="24006"/>
    <cellStyle name="40% - Accent4 2 2 2 4 2" xfId="24007"/>
    <cellStyle name="40% - Accent4 2 2 2 4 2 2" xfId="24008"/>
    <cellStyle name="40% - Accent4 2 2 2 4 3" xfId="24009"/>
    <cellStyle name="40% - Accent4 2 2 2 4 3 2" xfId="24010"/>
    <cellStyle name="40% - Accent4 2 2 2 4 4" xfId="24011"/>
    <cellStyle name="40% - Accent4 2 2 2 4 5" xfId="24012"/>
    <cellStyle name="40% - Accent4 2 2 2 4 6" xfId="24013"/>
    <cellStyle name="40% - Accent4 2 2 2 4 7" xfId="24014"/>
    <cellStyle name="40% - Accent4 2 2 2 5" xfId="24015"/>
    <cellStyle name="40% - Accent4 2 2 2 5 2" xfId="24016"/>
    <cellStyle name="40% - Accent4 2 2 2 5 2 2" xfId="24017"/>
    <cellStyle name="40% - Accent4 2 2 2 5 3" xfId="24018"/>
    <cellStyle name="40% - Accent4 2 2 2 5 3 2" xfId="24019"/>
    <cellStyle name="40% - Accent4 2 2 2 5 4" xfId="24020"/>
    <cellStyle name="40% - Accent4 2 2 2 5 5" xfId="24021"/>
    <cellStyle name="40% - Accent4 2 2 2 5 6" xfId="24022"/>
    <cellStyle name="40% - Accent4 2 2 2 5 7" xfId="24023"/>
    <cellStyle name="40% - Accent4 2 2 2 6" xfId="24024"/>
    <cellStyle name="40% - Accent4 2 2 2 6 2" xfId="24025"/>
    <cellStyle name="40% - Accent4 2 2 2 7" xfId="24026"/>
    <cellStyle name="40% - Accent4 2 2 2 7 2" xfId="24027"/>
    <cellStyle name="40% - Accent4 2 2 2 8" xfId="24028"/>
    <cellStyle name="40% - Accent4 2 2 2 9" xfId="24029"/>
    <cellStyle name="40% - Accent4 2 2 3" xfId="24030"/>
    <cellStyle name="40% - Accent4 2 2 3 10" xfId="24031"/>
    <cellStyle name="40% - Accent4 2 2 3 11" xfId="24032"/>
    <cellStyle name="40% - Accent4 2 2 3 2" xfId="24033"/>
    <cellStyle name="40% - Accent4 2 2 3 2 10" xfId="24034"/>
    <cellStyle name="40% - Accent4 2 2 3 2 2" xfId="24035"/>
    <cellStyle name="40% - Accent4 2 2 3 2 2 2" xfId="24036"/>
    <cellStyle name="40% - Accent4 2 2 3 2 2 2 2" xfId="24037"/>
    <cellStyle name="40% - Accent4 2 2 3 2 2 3" xfId="24038"/>
    <cellStyle name="40% - Accent4 2 2 3 2 2 3 2" xfId="24039"/>
    <cellStyle name="40% - Accent4 2 2 3 2 2 4" xfId="24040"/>
    <cellStyle name="40% - Accent4 2 2 3 2 2 5" xfId="24041"/>
    <cellStyle name="40% - Accent4 2 2 3 2 2 6" xfId="24042"/>
    <cellStyle name="40% - Accent4 2 2 3 2 2 7" xfId="24043"/>
    <cellStyle name="40% - Accent4 2 2 3 2 3" xfId="24044"/>
    <cellStyle name="40% - Accent4 2 2 3 2 3 2" xfId="24045"/>
    <cellStyle name="40% - Accent4 2 2 3 2 3 2 2" xfId="24046"/>
    <cellStyle name="40% - Accent4 2 2 3 2 3 3" xfId="24047"/>
    <cellStyle name="40% - Accent4 2 2 3 2 3 3 2" xfId="24048"/>
    <cellStyle name="40% - Accent4 2 2 3 2 3 4" xfId="24049"/>
    <cellStyle name="40% - Accent4 2 2 3 2 3 5" xfId="24050"/>
    <cellStyle name="40% - Accent4 2 2 3 2 3 6" xfId="24051"/>
    <cellStyle name="40% - Accent4 2 2 3 2 3 7" xfId="24052"/>
    <cellStyle name="40% - Accent4 2 2 3 2 4" xfId="24053"/>
    <cellStyle name="40% - Accent4 2 2 3 2 4 2" xfId="24054"/>
    <cellStyle name="40% - Accent4 2 2 3 2 4 2 2" xfId="24055"/>
    <cellStyle name="40% - Accent4 2 2 3 2 4 3" xfId="24056"/>
    <cellStyle name="40% - Accent4 2 2 3 2 4 3 2" xfId="24057"/>
    <cellStyle name="40% - Accent4 2 2 3 2 4 4" xfId="24058"/>
    <cellStyle name="40% - Accent4 2 2 3 2 4 5" xfId="24059"/>
    <cellStyle name="40% - Accent4 2 2 3 2 4 6" xfId="24060"/>
    <cellStyle name="40% - Accent4 2 2 3 2 4 7" xfId="24061"/>
    <cellStyle name="40% - Accent4 2 2 3 2 5" xfId="24062"/>
    <cellStyle name="40% - Accent4 2 2 3 2 5 2" xfId="24063"/>
    <cellStyle name="40% - Accent4 2 2 3 2 6" xfId="24064"/>
    <cellStyle name="40% - Accent4 2 2 3 2 6 2" xfId="24065"/>
    <cellStyle name="40% - Accent4 2 2 3 2 7" xfId="24066"/>
    <cellStyle name="40% - Accent4 2 2 3 2 8" xfId="24067"/>
    <cellStyle name="40% - Accent4 2 2 3 2 9" xfId="24068"/>
    <cellStyle name="40% - Accent4 2 2 3 3" xfId="24069"/>
    <cellStyle name="40% - Accent4 2 2 3 3 2" xfId="24070"/>
    <cellStyle name="40% - Accent4 2 2 3 3 2 2" xfId="24071"/>
    <cellStyle name="40% - Accent4 2 2 3 3 3" xfId="24072"/>
    <cellStyle name="40% - Accent4 2 2 3 3 3 2" xfId="24073"/>
    <cellStyle name="40% - Accent4 2 2 3 3 4" xfId="24074"/>
    <cellStyle name="40% - Accent4 2 2 3 3 5" xfId="24075"/>
    <cellStyle name="40% - Accent4 2 2 3 3 6" xfId="24076"/>
    <cellStyle name="40% - Accent4 2 2 3 3 7" xfId="24077"/>
    <cellStyle name="40% - Accent4 2 2 3 4" xfId="24078"/>
    <cellStyle name="40% - Accent4 2 2 3 4 2" xfId="24079"/>
    <cellStyle name="40% - Accent4 2 2 3 4 2 2" xfId="24080"/>
    <cellStyle name="40% - Accent4 2 2 3 4 3" xfId="24081"/>
    <cellStyle name="40% - Accent4 2 2 3 4 3 2" xfId="24082"/>
    <cellStyle name="40% - Accent4 2 2 3 4 4" xfId="24083"/>
    <cellStyle name="40% - Accent4 2 2 3 4 5" xfId="24084"/>
    <cellStyle name="40% - Accent4 2 2 3 4 6" xfId="24085"/>
    <cellStyle name="40% - Accent4 2 2 3 4 7" xfId="24086"/>
    <cellStyle name="40% - Accent4 2 2 3 5" xfId="24087"/>
    <cellStyle name="40% - Accent4 2 2 3 5 2" xfId="24088"/>
    <cellStyle name="40% - Accent4 2 2 3 5 2 2" xfId="24089"/>
    <cellStyle name="40% - Accent4 2 2 3 5 3" xfId="24090"/>
    <cellStyle name="40% - Accent4 2 2 3 5 3 2" xfId="24091"/>
    <cellStyle name="40% - Accent4 2 2 3 5 4" xfId="24092"/>
    <cellStyle name="40% - Accent4 2 2 3 5 5" xfId="24093"/>
    <cellStyle name="40% - Accent4 2 2 3 5 6" xfId="24094"/>
    <cellStyle name="40% - Accent4 2 2 3 5 7" xfId="24095"/>
    <cellStyle name="40% - Accent4 2 2 3 6" xfId="24096"/>
    <cellStyle name="40% - Accent4 2 2 3 6 2" xfId="24097"/>
    <cellStyle name="40% - Accent4 2 2 3 7" xfId="24098"/>
    <cellStyle name="40% - Accent4 2 2 3 7 2" xfId="24099"/>
    <cellStyle name="40% - Accent4 2 2 3 8" xfId="24100"/>
    <cellStyle name="40% - Accent4 2 2 3 9" xfId="24101"/>
    <cellStyle name="40% - Accent4 2 2 4" xfId="24102"/>
    <cellStyle name="40% - Accent4 2 2 4 10" xfId="24103"/>
    <cellStyle name="40% - Accent4 2 2 4 2" xfId="24104"/>
    <cellStyle name="40% - Accent4 2 2 4 2 2" xfId="24105"/>
    <cellStyle name="40% - Accent4 2 2 4 2 2 2" xfId="24106"/>
    <cellStyle name="40% - Accent4 2 2 4 2 3" xfId="24107"/>
    <cellStyle name="40% - Accent4 2 2 4 2 3 2" xfId="24108"/>
    <cellStyle name="40% - Accent4 2 2 4 2 4" xfId="24109"/>
    <cellStyle name="40% - Accent4 2 2 4 2 5" xfId="24110"/>
    <cellStyle name="40% - Accent4 2 2 4 2 6" xfId="24111"/>
    <cellStyle name="40% - Accent4 2 2 4 2 7" xfId="24112"/>
    <cellStyle name="40% - Accent4 2 2 4 3" xfId="24113"/>
    <cellStyle name="40% - Accent4 2 2 4 3 2" xfId="24114"/>
    <cellStyle name="40% - Accent4 2 2 4 3 2 2" xfId="24115"/>
    <cellStyle name="40% - Accent4 2 2 4 3 3" xfId="24116"/>
    <cellStyle name="40% - Accent4 2 2 4 3 3 2" xfId="24117"/>
    <cellStyle name="40% - Accent4 2 2 4 3 4" xfId="24118"/>
    <cellStyle name="40% - Accent4 2 2 4 3 5" xfId="24119"/>
    <cellStyle name="40% - Accent4 2 2 4 3 6" xfId="24120"/>
    <cellStyle name="40% - Accent4 2 2 4 3 7" xfId="24121"/>
    <cellStyle name="40% - Accent4 2 2 4 4" xfId="24122"/>
    <cellStyle name="40% - Accent4 2 2 4 4 2" xfId="24123"/>
    <cellStyle name="40% - Accent4 2 2 4 4 2 2" xfId="24124"/>
    <cellStyle name="40% - Accent4 2 2 4 4 3" xfId="24125"/>
    <cellStyle name="40% - Accent4 2 2 4 4 3 2" xfId="24126"/>
    <cellStyle name="40% - Accent4 2 2 4 4 4" xfId="24127"/>
    <cellStyle name="40% - Accent4 2 2 4 4 5" xfId="24128"/>
    <cellStyle name="40% - Accent4 2 2 4 4 6" xfId="24129"/>
    <cellStyle name="40% - Accent4 2 2 4 4 7" xfId="24130"/>
    <cellStyle name="40% - Accent4 2 2 4 5" xfId="24131"/>
    <cellStyle name="40% - Accent4 2 2 4 5 2" xfId="24132"/>
    <cellStyle name="40% - Accent4 2 2 4 6" xfId="24133"/>
    <cellStyle name="40% - Accent4 2 2 4 6 2" xfId="24134"/>
    <cellStyle name="40% - Accent4 2 2 4 7" xfId="24135"/>
    <cellStyle name="40% - Accent4 2 2 4 8" xfId="24136"/>
    <cellStyle name="40% - Accent4 2 2 4 9" xfId="24137"/>
    <cellStyle name="40% - Accent4 2 2 5" xfId="24138"/>
    <cellStyle name="40% - Accent4 2 2 5 2" xfId="24139"/>
    <cellStyle name="40% - Accent4 2 2 5 2 2" xfId="24140"/>
    <cellStyle name="40% - Accent4 2 2 5 3" xfId="24141"/>
    <cellStyle name="40% - Accent4 2 2 5 3 2" xfId="24142"/>
    <cellStyle name="40% - Accent4 2 2 5 4" xfId="24143"/>
    <cellStyle name="40% - Accent4 2 2 5 5" xfId="24144"/>
    <cellStyle name="40% - Accent4 2 2 5 6" xfId="24145"/>
    <cellStyle name="40% - Accent4 2 2 5 7" xfId="24146"/>
    <cellStyle name="40% - Accent4 2 2 6" xfId="24147"/>
    <cellStyle name="40% - Accent4 2 2 6 2" xfId="24148"/>
    <cellStyle name="40% - Accent4 2 2 6 2 2" xfId="24149"/>
    <cellStyle name="40% - Accent4 2 2 6 3" xfId="24150"/>
    <cellStyle name="40% - Accent4 2 2 6 3 2" xfId="24151"/>
    <cellStyle name="40% - Accent4 2 2 6 4" xfId="24152"/>
    <cellStyle name="40% - Accent4 2 2 6 5" xfId="24153"/>
    <cellStyle name="40% - Accent4 2 2 6 6" xfId="24154"/>
    <cellStyle name="40% - Accent4 2 2 6 7" xfId="24155"/>
    <cellStyle name="40% - Accent4 2 2 7" xfId="24156"/>
    <cellStyle name="40% - Accent4 2 2 7 2" xfId="24157"/>
    <cellStyle name="40% - Accent4 2 2 7 2 2" xfId="24158"/>
    <cellStyle name="40% - Accent4 2 2 7 3" xfId="24159"/>
    <cellStyle name="40% - Accent4 2 2 7 3 2" xfId="24160"/>
    <cellStyle name="40% - Accent4 2 2 7 4" xfId="24161"/>
    <cellStyle name="40% - Accent4 2 2 7 5" xfId="24162"/>
    <cellStyle name="40% - Accent4 2 2 7 6" xfId="24163"/>
    <cellStyle name="40% - Accent4 2 2 7 7" xfId="24164"/>
    <cellStyle name="40% - Accent4 2 2 8" xfId="24165"/>
    <cellStyle name="40% - Accent4 2 2 8 2" xfId="24166"/>
    <cellStyle name="40% - Accent4 2 2 9" xfId="24167"/>
    <cellStyle name="40% - Accent4 2 2 9 2" xfId="24168"/>
    <cellStyle name="40% - Accent4 2 3" xfId="24169"/>
    <cellStyle name="40% - Accent4 2 3 10" xfId="24170"/>
    <cellStyle name="40% - Accent4 2 3 11" xfId="24171"/>
    <cellStyle name="40% - Accent4 2 3 12" xfId="24172"/>
    <cellStyle name="40% - Accent4 2 3 13" xfId="24173"/>
    <cellStyle name="40% - Accent4 2 3 2" xfId="24174"/>
    <cellStyle name="40% - Accent4 2 3 2 10" xfId="24175"/>
    <cellStyle name="40% - Accent4 2 3 2 11" xfId="24176"/>
    <cellStyle name="40% - Accent4 2 3 2 2" xfId="24177"/>
    <cellStyle name="40% - Accent4 2 3 2 2 10" xfId="24178"/>
    <cellStyle name="40% - Accent4 2 3 2 2 2" xfId="24179"/>
    <cellStyle name="40% - Accent4 2 3 2 2 2 2" xfId="24180"/>
    <cellStyle name="40% - Accent4 2 3 2 2 2 2 2" xfId="24181"/>
    <cellStyle name="40% - Accent4 2 3 2 2 2 3" xfId="24182"/>
    <cellStyle name="40% - Accent4 2 3 2 2 2 3 2" xfId="24183"/>
    <cellStyle name="40% - Accent4 2 3 2 2 2 4" xfId="24184"/>
    <cellStyle name="40% - Accent4 2 3 2 2 2 5" xfId="24185"/>
    <cellStyle name="40% - Accent4 2 3 2 2 2 6" xfId="24186"/>
    <cellStyle name="40% - Accent4 2 3 2 2 2 7" xfId="24187"/>
    <cellStyle name="40% - Accent4 2 3 2 2 3" xfId="24188"/>
    <cellStyle name="40% - Accent4 2 3 2 2 3 2" xfId="24189"/>
    <cellStyle name="40% - Accent4 2 3 2 2 3 2 2" xfId="24190"/>
    <cellStyle name="40% - Accent4 2 3 2 2 3 3" xfId="24191"/>
    <cellStyle name="40% - Accent4 2 3 2 2 3 3 2" xfId="24192"/>
    <cellStyle name="40% - Accent4 2 3 2 2 3 4" xfId="24193"/>
    <cellStyle name="40% - Accent4 2 3 2 2 3 5" xfId="24194"/>
    <cellStyle name="40% - Accent4 2 3 2 2 3 6" xfId="24195"/>
    <cellStyle name="40% - Accent4 2 3 2 2 3 7" xfId="24196"/>
    <cellStyle name="40% - Accent4 2 3 2 2 4" xfId="24197"/>
    <cellStyle name="40% - Accent4 2 3 2 2 4 2" xfId="24198"/>
    <cellStyle name="40% - Accent4 2 3 2 2 4 2 2" xfId="24199"/>
    <cellStyle name="40% - Accent4 2 3 2 2 4 3" xfId="24200"/>
    <cellStyle name="40% - Accent4 2 3 2 2 4 3 2" xfId="24201"/>
    <cellStyle name="40% - Accent4 2 3 2 2 4 4" xfId="24202"/>
    <cellStyle name="40% - Accent4 2 3 2 2 4 5" xfId="24203"/>
    <cellStyle name="40% - Accent4 2 3 2 2 4 6" xfId="24204"/>
    <cellStyle name="40% - Accent4 2 3 2 2 4 7" xfId="24205"/>
    <cellStyle name="40% - Accent4 2 3 2 2 5" xfId="24206"/>
    <cellStyle name="40% - Accent4 2 3 2 2 5 2" xfId="24207"/>
    <cellStyle name="40% - Accent4 2 3 2 2 6" xfId="24208"/>
    <cellStyle name="40% - Accent4 2 3 2 2 6 2" xfId="24209"/>
    <cellStyle name="40% - Accent4 2 3 2 2 7" xfId="24210"/>
    <cellStyle name="40% - Accent4 2 3 2 2 8" xfId="24211"/>
    <cellStyle name="40% - Accent4 2 3 2 2 9" xfId="24212"/>
    <cellStyle name="40% - Accent4 2 3 2 3" xfId="24213"/>
    <cellStyle name="40% - Accent4 2 3 2 3 2" xfId="24214"/>
    <cellStyle name="40% - Accent4 2 3 2 3 2 2" xfId="24215"/>
    <cellStyle name="40% - Accent4 2 3 2 3 3" xfId="24216"/>
    <cellStyle name="40% - Accent4 2 3 2 3 3 2" xfId="24217"/>
    <cellStyle name="40% - Accent4 2 3 2 3 4" xfId="24218"/>
    <cellStyle name="40% - Accent4 2 3 2 3 5" xfId="24219"/>
    <cellStyle name="40% - Accent4 2 3 2 3 6" xfId="24220"/>
    <cellStyle name="40% - Accent4 2 3 2 3 7" xfId="24221"/>
    <cellStyle name="40% - Accent4 2 3 2 4" xfId="24222"/>
    <cellStyle name="40% - Accent4 2 3 2 4 2" xfId="24223"/>
    <cellStyle name="40% - Accent4 2 3 2 4 2 2" xfId="24224"/>
    <cellStyle name="40% - Accent4 2 3 2 4 3" xfId="24225"/>
    <cellStyle name="40% - Accent4 2 3 2 4 3 2" xfId="24226"/>
    <cellStyle name="40% - Accent4 2 3 2 4 4" xfId="24227"/>
    <cellStyle name="40% - Accent4 2 3 2 4 5" xfId="24228"/>
    <cellStyle name="40% - Accent4 2 3 2 4 6" xfId="24229"/>
    <cellStyle name="40% - Accent4 2 3 2 4 7" xfId="24230"/>
    <cellStyle name="40% - Accent4 2 3 2 5" xfId="24231"/>
    <cellStyle name="40% - Accent4 2 3 2 5 2" xfId="24232"/>
    <cellStyle name="40% - Accent4 2 3 2 5 2 2" xfId="24233"/>
    <cellStyle name="40% - Accent4 2 3 2 5 3" xfId="24234"/>
    <cellStyle name="40% - Accent4 2 3 2 5 3 2" xfId="24235"/>
    <cellStyle name="40% - Accent4 2 3 2 5 4" xfId="24236"/>
    <cellStyle name="40% - Accent4 2 3 2 5 5" xfId="24237"/>
    <cellStyle name="40% - Accent4 2 3 2 5 6" xfId="24238"/>
    <cellStyle name="40% - Accent4 2 3 2 5 7" xfId="24239"/>
    <cellStyle name="40% - Accent4 2 3 2 6" xfId="24240"/>
    <cellStyle name="40% - Accent4 2 3 2 6 2" xfId="24241"/>
    <cellStyle name="40% - Accent4 2 3 2 7" xfId="24242"/>
    <cellStyle name="40% - Accent4 2 3 2 7 2" xfId="24243"/>
    <cellStyle name="40% - Accent4 2 3 2 8" xfId="24244"/>
    <cellStyle name="40% - Accent4 2 3 2 9" xfId="24245"/>
    <cellStyle name="40% - Accent4 2 3 3" xfId="24246"/>
    <cellStyle name="40% - Accent4 2 3 3 10" xfId="24247"/>
    <cellStyle name="40% - Accent4 2 3 3 11" xfId="24248"/>
    <cellStyle name="40% - Accent4 2 3 3 2" xfId="24249"/>
    <cellStyle name="40% - Accent4 2 3 3 2 10" xfId="24250"/>
    <cellStyle name="40% - Accent4 2 3 3 2 2" xfId="24251"/>
    <cellStyle name="40% - Accent4 2 3 3 2 2 2" xfId="24252"/>
    <cellStyle name="40% - Accent4 2 3 3 2 2 2 2" xfId="24253"/>
    <cellStyle name="40% - Accent4 2 3 3 2 2 3" xfId="24254"/>
    <cellStyle name="40% - Accent4 2 3 3 2 2 3 2" xfId="24255"/>
    <cellStyle name="40% - Accent4 2 3 3 2 2 4" xfId="24256"/>
    <cellStyle name="40% - Accent4 2 3 3 2 2 5" xfId="24257"/>
    <cellStyle name="40% - Accent4 2 3 3 2 2 6" xfId="24258"/>
    <cellStyle name="40% - Accent4 2 3 3 2 2 7" xfId="24259"/>
    <cellStyle name="40% - Accent4 2 3 3 2 3" xfId="24260"/>
    <cellStyle name="40% - Accent4 2 3 3 2 3 2" xfId="24261"/>
    <cellStyle name="40% - Accent4 2 3 3 2 3 2 2" xfId="24262"/>
    <cellStyle name="40% - Accent4 2 3 3 2 3 3" xfId="24263"/>
    <cellStyle name="40% - Accent4 2 3 3 2 3 3 2" xfId="24264"/>
    <cellStyle name="40% - Accent4 2 3 3 2 3 4" xfId="24265"/>
    <cellStyle name="40% - Accent4 2 3 3 2 3 5" xfId="24266"/>
    <cellStyle name="40% - Accent4 2 3 3 2 3 6" xfId="24267"/>
    <cellStyle name="40% - Accent4 2 3 3 2 3 7" xfId="24268"/>
    <cellStyle name="40% - Accent4 2 3 3 2 4" xfId="24269"/>
    <cellStyle name="40% - Accent4 2 3 3 2 4 2" xfId="24270"/>
    <cellStyle name="40% - Accent4 2 3 3 2 4 2 2" xfId="24271"/>
    <cellStyle name="40% - Accent4 2 3 3 2 4 3" xfId="24272"/>
    <cellStyle name="40% - Accent4 2 3 3 2 4 3 2" xfId="24273"/>
    <cellStyle name="40% - Accent4 2 3 3 2 4 4" xfId="24274"/>
    <cellStyle name="40% - Accent4 2 3 3 2 4 5" xfId="24275"/>
    <cellStyle name="40% - Accent4 2 3 3 2 4 6" xfId="24276"/>
    <cellStyle name="40% - Accent4 2 3 3 2 4 7" xfId="24277"/>
    <cellStyle name="40% - Accent4 2 3 3 2 5" xfId="24278"/>
    <cellStyle name="40% - Accent4 2 3 3 2 5 2" xfId="24279"/>
    <cellStyle name="40% - Accent4 2 3 3 2 6" xfId="24280"/>
    <cellStyle name="40% - Accent4 2 3 3 2 6 2" xfId="24281"/>
    <cellStyle name="40% - Accent4 2 3 3 2 7" xfId="24282"/>
    <cellStyle name="40% - Accent4 2 3 3 2 8" xfId="24283"/>
    <cellStyle name="40% - Accent4 2 3 3 2 9" xfId="24284"/>
    <cellStyle name="40% - Accent4 2 3 3 3" xfId="24285"/>
    <cellStyle name="40% - Accent4 2 3 3 3 2" xfId="24286"/>
    <cellStyle name="40% - Accent4 2 3 3 3 2 2" xfId="24287"/>
    <cellStyle name="40% - Accent4 2 3 3 3 3" xfId="24288"/>
    <cellStyle name="40% - Accent4 2 3 3 3 3 2" xfId="24289"/>
    <cellStyle name="40% - Accent4 2 3 3 3 4" xfId="24290"/>
    <cellStyle name="40% - Accent4 2 3 3 3 5" xfId="24291"/>
    <cellStyle name="40% - Accent4 2 3 3 3 6" xfId="24292"/>
    <cellStyle name="40% - Accent4 2 3 3 3 7" xfId="24293"/>
    <cellStyle name="40% - Accent4 2 3 3 4" xfId="24294"/>
    <cellStyle name="40% - Accent4 2 3 3 4 2" xfId="24295"/>
    <cellStyle name="40% - Accent4 2 3 3 4 2 2" xfId="24296"/>
    <cellStyle name="40% - Accent4 2 3 3 4 3" xfId="24297"/>
    <cellStyle name="40% - Accent4 2 3 3 4 3 2" xfId="24298"/>
    <cellStyle name="40% - Accent4 2 3 3 4 4" xfId="24299"/>
    <cellStyle name="40% - Accent4 2 3 3 4 5" xfId="24300"/>
    <cellStyle name="40% - Accent4 2 3 3 4 6" xfId="24301"/>
    <cellStyle name="40% - Accent4 2 3 3 4 7" xfId="24302"/>
    <cellStyle name="40% - Accent4 2 3 3 5" xfId="24303"/>
    <cellStyle name="40% - Accent4 2 3 3 5 2" xfId="24304"/>
    <cellStyle name="40% - Accent4 2 3 3 5 2 2" xfId="24305"/>
    <cellStyle name="40% - Accent4 2 3 3 5 3" xfId="24306"/>
    <cellStyle name="40% - Accent4 2 3 3 5 3 2" xfId="24307"/>
    <cellStyle name="40% - Accent4 2 3 3 5 4" xfId="24308"/>
    <cellStyle name="40% - Accent4 2 3 3 5 5" xfId="24309"/>
    <cellStyle name="40% - Accent4 2 3 3 5 6" xfId="24310"/>
    <cellStyle name="40% - Accent4 2 3 3 5 7" xfId="24311"/>
    <cellStyle name="40% - Accent4 2 3 3 6" xfId="24312"/>
    <cellStyle name="40% - Accent4 2 3 3 6 2" xfId="24313"/>
    <cellStyle name="40% - Accent4 2 3 3 7" xfId="24314"/>
    <cellStyle name="40% - Accent4 2 3 3 7 2" xfId="24315"/>
    <cellStyle name="40% - Accent4 2 3 3 8" xfId="24316"/>
    <cellStyle name="40% - Accent4 2 3 3 9" xfId="24317"/>
    <cellStyle name="40% - Accent4 2 3 4" xfId="24318"/>
    <cellStyle name="40% - Accent4 2 3 4 10" xfId="24319"/>
    <cellStyle name="40% - Accent4 2 3 4 2" xfId="24320"/>
    <cellStyle name="40% - Accent4 2 3 4 2 2" xfId="24321"/>
    <cellStyle name="40% - Accent4 2 3 4 2 2 2" xfId="24322"/>
    <cellStyle name="40% - Accent4 2 3 4 2 3" xfId="24323"/>
    <cellStyle name="40% - Accent4 2 3 4 2 3 2" xfId="24324"/>
    <cellStyle name="40% - Accent4 2 3 4 2 4" xfId="24325"/>
    <cellStyle name="40% - Accent4 2 3 4 2 5" xfId="24326"/>
    <cellStyle name="40% - Accent4 2 3 4 2 6" xfId="24327"/>
    <cellStyle name="40% - Accent4 2 3 4 2 7" xfId="24328"/>
    <cellStyle name="40% - Accent4 2 3 4 3" xfId="24329"/>
    <cellStyle name="40% - Accent4 2 3 4 3 2" xfId="24330"/>
    <cellStyle name="40% - Accent4 2 3 4 3 2 2" xfId="24331"/>
    <cellStyle name="40% - Accent4 2 3 4 3 3" xfId="24332"/>
    <cellStyle name="40% - Accent4 2 3 4 3 3 2" xfId="24333"/>
    <cellStyle name="40% - Accent4 2 3 4 3 4" xfId="24334"/>
    <cellStyle name="40% - Accent4 2 3 4 3 5" xfId="24335"/>
    <cellStyle name="40% - Accent4 2 3 4 3 6" xfId="24336"/>
    <cellStyle name="40% - Accent4 2 3 4 3 7" xfId="24337"/>
    <cellStyle name="40% - Accent4 2 3 4 4" xfId="24338"/>
    <cellStyle name="40% - Accent4 2 3 4 4 2" xfId="24339"/>
    <cellStyle name="40% - Accent4 2 3 4 4 2 2" xfId="24340"/>
    <cellStyle name="40% - Accent4 2 3 4 4 3" xfId="24341"/>
    <cellStyle name="40% - Accent4 2 3 4 4 3 2" xfId="24342"/>
    <cellStyle name="40% - Accent4 2 3 4 4 4" xfId="24343"/>
    <cellStyle name="40% - Accent4 2 3 4 4 5" xfId="24344"/>
    <cellStyle name="40% - Accent4 2 3 4 4 6" xfId="24345"/>
    <cellStyle name="40% - Accent4 2 3 4 4 7" xfId="24346"/>
    <cellStyle name="40% - Accent4 2 3 4 5" xfId="24347"/>
    <cellStyle name="40% - Accent4 2 3 4 5 2" xfId="24348"/>
    <cellStyle name="40% - Accent4 2 3 4 6" xfId="24349"/>
    <cellStyle name="40% - Accent4 2 3 4 6 2" xfId="24350"/>
    <cellStyle name="40% - Accent4 2 3 4 7" xfId="24351"/>
    <cellStyle name="40% - Accent4 2 3 4 8" xfId="24352"/>
    <cellStyle name="40% - Accent4 2 3 4 9" xfId="24353"/>
    <cellStyle name="40% - Accent4 2 3 5" xfId="24354"/>
    <cellStyle name="40% - Accent4 2 3 5 2" xfId="24355"/>
    <cellStyle name="40% - Accent4 2 3 5 2 2" xfId="24356"/>
    <cellStyle name="40% - Accent4 2 3 5 3" xfId="24357"/>
    <cellStyle name="40% - Accent4 2 3 5 3 2" xfId="24358"/>
    <cellStyle name="40% - Accent4 2 3 5 4" xfId="24359"/>
    <cellStyle name="40% - Accent4 2 3 5 5" xfId="24360"/>
    <cellStyle name="40% - Accent4 2 3 5 6" xfId="24361"/>
    <cellStyle name="40% - Accent4 2 3 5 7" xfId="24362"/>
    <cellStyle name="40% - Accent4 2 3 6" xfId="24363"/>
    <cellStyle name="40% - Accent4 2 3 6 2" xfId="24364"/>
    <cellStyle name="40% - Accent4 2 3 6 2 2" xfId="24365"/>
    <cellStyle name="40% - Accent4 2 3 6 3" xfId="24366"/>
    <cellStyle name="40% - Accent4 2 3 6 3 2" xfId="24367"/>
    <cellStyle name="40% - Accent4 2 3 6 4" xfId="24368"/>
    <cellStyle name="40% - Accent4 2 3 6 5" xfId="24369"/>
    <cellStyle name="40% - Accent4 2 3 6 6" xfId="24370"/>
    <cellStyle name="40% - Accent4 2 3 6 7" xfId="24371"/>
    <cellStyle name="40% - Accent4 2 3 7" xfId="24372"/>
    <cellStyle name="40% - Accent4 2 3 7 2" xfId="24373"/>
    <cellStyle name="40% - Accent4 2 3 7 2 2" xfId="24374"/>
    <cellStyle name="40% - Accent4 2 3 7 3" xfId="24375"/>
    <cellStyle name="40% - Accent4 2 3 7 3 2" xfId="24376"/>
    <cellStyle name="40% - Accent4 2 3 7 4" xfId="24377"/>
    <cellStyle name="40% - Accent4 2 3 7 5" xfId="24378"/>
    <cellStyle name="40% - Accent4 2 3 7 6" xfId="24379"/>
    <cellStyle name="40% - Accent4 2 3 7 7" xfId="24380"/>
    <cellStyle name="40% - Accent4 2 3 8" xfId="24381"/>
    <cellStyle name="40% - Accent4 2 3 8 2" xfId="24382"/>
    <cellStyle name="40% - Accent4 2 3 9" xfId="24383"/>
    <cellStyle name="40% - Accent4 2 3 9 2" xfId="24384"/>
    <cellStyle name="40% - Accent4 2 4" xfId="24385"/>
    <cellStyle name="40% - Accent4 2 4 10" xfId="24386"/>
    <cellStyle name="40% - Accent4 2 4 11" xfId="24387"/>
    <cellStyle name="40% - Accent4 2 4 12" xfId="24388"/>
    <cellStyle name="40% - Accent4 2 4 13" xfId="24389"/>
    <cellStyle name="40% - Accent4 2 4 2" xfId="24390"/>
    <cellStyle name="40% - Accent4 2 4 2 10" xfId="24391"/>
    <cellStyle name="40% - Accent4 2 4 2 11" xfId="24392"/>
    <cellStyle name="40% - Accent4 2 4 2 2" xfId="24393"/>
    <cellStyle name="40% - Accent4 2 4 2 2 10" xfId="24394"/>
    <cellStyle name="40% - Accent4 2 4 2 2 2" xfId="24395"/>
    <cellStyle name="40% - Accent4 2 4 2 2 2 2" xfId="24396"/>
    <cellStyle name="40% - Accent4 2 4 2 2 2 2 2" xfId="24397"/>
    <cellStyle name="40% - Accent4 2 4 2 2 2 3" xfId="24398"/>
    <cellStyle name="40% - Accent4 2 4 2 2 2 3 2" xfId="24399"/>
    <cellStyle name="40% - Accent4 2 4 2 2 2 4" xfId="24400"/>
    <cellStyle name="40% - Accent4 2 4 2 2 2 5" xfId="24401"/>
    <cellStyle name="40% - Accent4 2 4 2 2 2 6" xfId="24402"/>
    <cellStyle name="40% - Accent4 2 4 2 2 2 7" xfId="24403"/>
    <cellStyle name="40% - Accent4 2 4 2 2 3" xfId="24404"/>
    <cellStyle name="40% - Accent4 2 4 2 2 3 2" xfId="24405"/>
    <cellStyle name="40% - Accent4 2 4 2 2 3 2 2" xfId="24406"/>
    <cellStyle name="40% - Accent4 2 4 2 2 3 3" xfId="24407"/>
    <cellStyle name="40% - Accent4 2 4 2 2 3 3 2" xfId="24408"/>
    <cellStyle name="40% - Accent4 2 4 2 2 3 4" xfId="24409"/>
    <cellStyle name="40% - Accent4 2 4 2 2 3 5" xfId="24410"/>
    <cellStyle name="40% - Accent4 2 4 2 2 3 6" xfId="24411"/>
    <cellStyle name="40% - Accent4 2 4 2 2 3 7" xfId="24412"/>
    <cellStyle name="40% - Accent4 2 4 2 2 4" xfId="24413"/>
    <cellStyle name="40% - Accent4 2 4 2 2 4 2" xfId="24414"/>
    <cellStyle name="40% - Accent4 2 4 2 2 4 2 2" xfId="24415"/>
    <cellStyle name="40% - Accent4 2 4 2 2 4 3" xfId="24416"/>
    <cellStyle name="40% - Accent4 2 4 2 2 4 3 2" xfId="24417"/>
    <cellStyle name="40% - Accent4 2 4 2 2 4 4" xfId="24418"/>
    <cellStyle name="40% - Accent4 2 4 2 2 4 5" xfId="24419"/>
    <cellStyle name="40% - Accent4 2 4 2 2 4 6" xfId="24420"/>
    <cellStyle name="40% - Accent4 2 4 2 2 4 7" xfId="24421"/>
    <cellStyle name="40% - Accent4 2 4 2 2 5" xfId="24422"/>
    <cellStyle name="40% - Accent4 2 4 2 2 5 2" xfId="24423"/>
    <cellStyle name="40% - Accent4 2 4 2 2 6" xfId="24424"/>
    <cellStyle name="40% - Accent4 2 4 2 2 6 2" xfId="24425"/>
    <cellStyle name="40% - Accent4 2 4 2 2 7" xfId="24426"/>
    <cellStyle name="40% - Accent4 2 4 2 2 8" xfId="24427"/>
    <cellStyle name="40% - Accent4 2 4 2 2 9" xfId="24428"/>
    <cellStyle name="40% - Accent4 2 4 2 3" xfId="24429"/>
    <cellStyle name="40% - Accent4 2 4 2 3 2" xfId="24430"/>
    <cellStyle name="40% - Accent4 2 4 2 3 2 2" xfId="24431"/>
    <cellStyle name="40% - Accent4 2 4 2 3 3" xfId="24432"/>
    <cellStyle name="40% - Accent4 2 4 2 3 3 2" xfId="24433"/>
    <cellStyle name="40% - Accent4 2 4 2 3 4" xfId="24434"/>
    <cellStyle name="40% - Accent4 2 4 2 3 5" xfId="24435"/>
    <cellStyle name="40% - Accent4 2 4 2 3 6" xfId="24436"/>
    <cellStyle name="40% - Accent4 2 4 2 3 7" xfId="24437"/>
    <cellStyle name="40% - Accent4 2 4 2 4" xfId="24438"/>
    <cellStyle name="40% - Accent4 2 4 2 4 2" xfId="24439"/>
    <cellStyle name="40% - Accent4 2 4 2 4 2 2" xfId="24440"/>
    <cellStyle name="40% - Accent4 2 4 2 4 3" xfId="24441"/>
    <cellStyle name="40% - Accent4 2 4 2 4 3 2" xfId="24442"/>
    <cellStyle name="40% - Accent4 2 4 2 4 4" xfId="24443"/>
    <cellStyle name="40% - Accent4 2 4 2 4 5" xfId="24444"/>
    <cellStyle name="40% - Accent4 2 4 2 4 6" xfId="24445"/>
    <cellStyle name="40% - Accent4 2 4 2 4 7" xfId="24446"/>
    <cellStyle name="40% - Accent4 2 4 2 5" xfId="24447"/>
    <cellStyle name="40% - Accent4 2 4 2 5 2" xfId="24448"/>
    <cellStyle name="40% - Accent4 2 4 2 5 2 2" xfId="24449"/>
    <cellStyle name="40% - Accent4 2 4 2 5 3" xfId="24450"/>
    <cellStyle name="40% - Accent4 2 4 2 5 3 2" xfId="24451"/>
    <cellStyle name="40% - Accent4 2 4 2 5 4" xfId="24452"/>
    <cellStyle name="40% - Accent4 2 4 2 5 5" xfId="24453"/>
    <cellStyle name="40% - Accent4 2 4 2 5 6" xfId="24454"/>
    <cellStyle name="40% - Accent4 2 4 2 5 7" xfId="24455"/>
    <cellStyle name="40% - Accent4 2 4 2 6" xfId="24456"/>
    <cellStyle name="40% - Accent4 2 4 2 6 2" xfId="24457"/>
    <cellStyle name="40% - Accent4 2 4 2 7" xfId="24458"/>
    <cellStyle name="40% - Accent4 2 4 2 7 2" xfId="24459"/>
    <cellStyle name="40% - Accent4 2 4 2 8" xfId="24460"/>
    <cellStyle name="40% - Accent4 2 4 2 9" xfId="24461"/>
    <cellStyle name="40% - Accent4 2 4 3" xfId="24462"/>
    <cellStyle name="40% - Accent4 2 4 3 10" xfId="24463"/>
    <cellStyle name="40% - Accent4 2 4 3 11" xfId="24464"/>
    <cellStyle name="40% - Accent4 2 4 3 2" xfId="24465"/>
    <cellStyle name="40% - Accent4 2 4 3 2 10" xfId="24466"/>
    <cellStyle name="40% - Accent4 2 4 3 2 2" xfId="24467"/>
    <cellStyle name="40% - Accent4 2 4 3 2 2 2" xfId="24468"/>
    <cellStyle name="40% - Accent4 2 4 3 2 2 2 2" xfId="24469"/>
    <cellStyle name="40% - Accent4 2 4 3 2 2 3" xfId="24470"/>
    <cellStyle name="40% - Accent4 2 4 3 2 2 3 2" xfId="24471"/>
    <cellStyle name="40% - Accent4 2 4 3 2 2 4" xfId="24472"/>
    <cellStyle name="40% - Accent4 2 4 3 2 2 5" xfId="24473"/>
    <cellStyle name="40% - Accent4 2 4 3 2 2 6" xfId="24474"/>
    <cellStyle name="40% - Accent4 2 4 3 2 2 7" xfId="24475"/>
    <cellStyle name="40% - Accent4 2 4 3 2 3" xfId="24476"/>
    <cellStyle name="40% - Accent4 2 4 3 2 3 2" xfId="24477"/>
    <cellStyle name="40% - Accent4 2 4 3 2 3 2 2" xfId="24478"/>
    <cellStyle name="40% - Accent4 2 4 3 2 3 3" xfId="24479"/>
    <cellStyle name="40% - Accent4 2 4 3 2 3 3 2" xfId="24480"/>
    <cellStyle name="40% - Accent4 2 4 3 2 3 4" xfId="24481"/>
    <cellStyle name="40% - Accent4 2 4 3 2 3 5" xfId="24482"/>
    <cellStyle name="40% - Accent4 2 4 3 2 3 6" xfId="24483"/>
    <cellStyle name="40% - Accent4 2 4 3 2 3 7" xfId="24484"/>
    <cellStyle name="40% - Accent4 2 4 3 2 4" xfId="24485"/>
    <cellStyle name="40% - Accent4 2 4 3 2 4 2" xfId="24486"/>
    <cellStyle name="40% - Accent4 2 4 3 2 4 2 2" xfId="24487"/>
    <cellStyle name="40% - Accent4 2 4 3 2 4 3" xfId="24488"/>
    <cellStyle name="40% - Accent4 2 4 3 2 4 3 2" xfId="24489"/>
    <cellStyle name="40% - Accent4 2 4 3 2 4 4" xfId="24490"/>
    <cellStyle name="40% - Accent4 2 4 3 2 4 5" xfId="24491"/>
    <cellStyle name="40% - Accent4 2 4 3 2 4 6" xfId="24492"/>
    <cellStyle name="40% - Accent4 2 4 3 2 4 7" xfId="24493"/>
    <cellStyle name="40% - Accent4 2 4 3 2 5" xfId="24494"/>
    <cellStyle name="40% - Accent4 2 4 3 2 5 2" xfId="24495"/>
    <cellStyle name="40% - Accent4 2 4 3 2 6" xfId="24496"/>
    <cellStyle name="40% - Accent4 2 4 3 2 6 2" xfId="24497"/>
    <cellStyle name="40% - Accent4 2 4 3 2 7" xfId="24498"/>
    <cellStyle name="40% - Accent4 2 4 3 2 8" xfId="24499"/>
    <cellStyle name="40% - Accent4 2 4 3 2 9" xfId="24500"/>
    <cellStyle name="40% - Accent4 2 4 3 3" xfId="24501"/>
    <cellStyle name="40% - Accent4 2 4 3 3 2" xfId="24502"/>
    <cellStyle name="40% - Accent4 2 4 3 3 2 2" xfId="24503"/>
    <cellStyle name="40% - Accent4 2 4 3 3 3" xfId="24504"/>
    <cellStyle name="40% - Accent4 2 4 3 3 3 2" xfId="24505"/>
    <cellStyle name="40% - Accent4 2 4 3 3 4" xfId="24506"/>
    <cellStyle name="40% - Accent4 2 4 3 3 5" xfId="24507"/>
    <cellStyle name="40% - Accent4 2 4 3 3 6" xfId="24508"/>
    <cellStyle name="40% - Accent4 2 4 3 3 7" xfId="24509"/>
    <cellStyle name="40% - Accent4 2 4 3 4" xfId="24510"/>
    <cellStyle name="40% - Accent4 2 4 3 4 2" xfId="24511"/>
    <cellStyle name="40% - Accent4 2 4 3 4 2 2" xfId="24512"/>
    <cellStyle name="40% - Accent4 2 4 3 4 3" xfId="24513"/>
    <cellStyle name="40% - Accent4 2 4 3 4 3 2" xfId="24514"/>
    <cellStyle name="40% - Accent4 2 4 3 4 4" xfId="24515"/>
    <cellStyle name="40% - Accent4 2 4 3 4 5" xfId="24516"/>
    <cellStyle name="40% - Accent4 2 4 3 4 6" xfId="24517"/>
    <cellStyle name="40% - Accent4 2 4 3 4 7" xfId="24518"/>
    <cellStyle name="40% - Accent4 2 4 3 5" xfId="24519"/>
    <cellStyle name="40% - Accent4 2 4 3 5 2" xfId="24520"/>
    <cellStyle name="40% - Accent4 2 4 3 5 2 2" xfId="24521"/>
    <cellStyle name="40% - Accent4 2 4 3 5 3" xfId="24522"/>
    <cellStyle name="40% - Accent4 2 4 3 5 3 2" xfId="24523"/>
    <cellStyle name="40% - Accent4 2 4 3 5 4" xfId="24524"/>
    <cellStyle name="40% - Accent4 2 4 3 5 5" xfId="24525"/>
    <cellStyle name="40% - Accent4 2 4 3 5 6" xfId="24526"/>
    <cellStyle name="40% - Accent4 2 4 3 5 7" xfId="24527"/>
    <cellStyle name="40% - Accent4 2 4 3 6" xfId="24528"/>
    <cellStyle name="40% - Accent4 2 4 3 6 2" xfId="24529"/>
    <cellStyle name="40% - Accent4 2 4 3 7" xfId="24530"/>
    <cellStyle name="40% - Accent4 2 4 3 7 2" xfId="24531"/>
    <cellStyle name="40% - Accent4 2 4 3 8" xfId="24532"/>
    <cellStyle name="40% - Accent4 2 4 3 9" xfId="24533"/>
    <cellStyle name="40% - Accent4 2 4 4" xfId="24534"/>
    <cellStyle name="40% - Accent4 2 4 4 10" xfId="24535"/>
    <cellStyle name="40% - Accent4 2 4 4 2" xfId="24536"/>
    <cellStyle name="40% - Accent4 2 4 4 2 2" xfId="24537"/>
    <cellStyle name="40% - Accent4 2 4 4 2 2 2" xfId="24538"/>
    <cellStyle name="40% - Accent4 2 4 4 2 3" xfId="24539"/>
    <cellStyle name="40% - Accent4 2 4 4 2 3 2" xfId="24540"/>
    <cellStyle name="40% - Accent4 2 4 4 2 4" xfId="24541"/>
    <cellStyle name="40% - Accent4 2 4 4 2 5" xfId="24542"/>
    <cellStyle name="40% - Accent4 2 4 4 2 6" xfId="24543"/>
    <cellStyle name="40% - Accent4 2 4 4 2 7" xfId="24544"/>
    <cellStyle name="40% - Accent4 2 4 4 3" xfId="24545"/>
    <cellStyle name="40% - Accent4 2 4 4 3 2" xfId="24546"/>
    <cellStyle name="40% - Accent4 2 4 4 3 2 2" xfId="24547"/>
    <cellStyle name="40% - Accent4 2 4 4 3 3" xfId="24548"/>
    <cellStyle name="40% - Accent4 2 4 4 3 3 2" xfId="24549"/>
    <cellStyle name="40% - Accent4 2 4 4 3 4" xfId="24550"/>
    <cellStyle name="40% - Accent4 2 4 4 3 5" xfId="24551"/>
    <cellStyle name="40% - Accent4 2 4 4 3 6" xfId="24552"/>
    <cellStyle name="40% - Accent4 2 4 4 3 7" xfId="24553"/>
    <cellStyle name="40% - Accent4 2 4 4 4" xfId="24554"/>
    <cellStyle name="40% - Accent4 2 4 4 4 2" xfId="24555"/>
    <cellStyle name="40% - Accent4 2 4 4 4 2 2" xfId="24556"/>
    <cellStyle name="40% - Accent4 2 4 4 4 3" xfId="24557"/>
    <cellStyle name="40% - Accent4 2 4 4 4 3 2" xfId="24558"/>
    <cellStyle name="40% - Accent4 2 4 4 4 4" xfId="24559"/>
    <cellStyle name="40% - Accent4 2 4 4 4 5" xfId="24560"/>
    <cellStyle name="40% - Accent4 2 4 4 4 6" xfId="24561"/>
    <cellStyle name="40% - Accent4 2 4 4 4 7" xfId="24562"/>
    <cellStyle name="40% - Accent4 2 4 4 5" xfId="24563"/>
    <cellStyle name="40% - Accent4 2 4 4 5 2" xfId="24564"/>
    <cellStyle name="40% - Accent4 2 4 4 6" xfId="24565"/>
    <cellStyle name="40% - Accent4 2 4 4 6 2" xfId="24566"/>
    <cellStyle name="40% - Accent4 2 4 4 7" xfId="24567"/>
    <cellStyle name="40% - Accent4 2 4 4 8" xfId="24568"/>
    <cellStyle name="40% - Accent4 2 4 4 9" xfId="24569"/>
    <cellStyle name="40% - Accent4 2 4 5" xfId="24570"/>
    <cellStyle name="40% - Accent4 2 4 5 2" xfId="24571"/>
    <cellStyle name="40% - Accent4 2 4 5 2 2" xfId="24572"/>
    <cellStyle name="40% - Accent4 2 4 5 3" xfId="24573"/>
    <cellStyle name="40% - Accent4 2 4 5 3 2" xfId="24574"/>
    <cellStyle name="40% - Accent4 2 4 5 4" xfId="24575"/>
    <cellStyle name="40% - Accent4 2 4 5 5" xfId="24576"/>
    <cellStyle name="40% - Accent4 2 4 5 6" xfId="24577"/>
    <cellStyle name="40% - Accent4 2 4 5 7" xfId="24578"/>
    <cellStyle name="40% - Accent4 2 4 6" xfId="24579"/>
    <cellStyle name="40% - Accent4 2 4 6 2" xfId="24580"/>
    <cellStyle name="40% - Accent4 2 4 6 2 2" xfId="24581"/>
    <cellStyle name="40% - Accent4 2 4 6 3" xfId="24582"/>
    <cellStyle name="40% - Accent4 2 4 6 3 2" xfId="24583"/>
    <cellStyle name="40% - Accent4 2 4 6 4" xfId="24584"/>
    <cellStyle name="40% - Accent4 2 4 6 5" xfId="24585"/>
    <cellStyle name="40% - Accent4 2 4 6 6" xfId="24586"/>
    <cellStyle name="40% - Accent4 2 4 6 7" xfId="24587"/>
    <cellStyle name="40% - Accent4 2 4 7" xfId="24588"/>
    <cellStyle name="40% - Accent4 2 4 7 2" xfId="24589"/>
    <cellStyle name="40% - Accent4 2 4 7 2 2" xfId="24590"/>
    <cellStyle name="40% - Accent4 2 4 7 3" xfId="24591"/>
    <cellStyle name="40% - Accent4 2 4 7 3 2" xfId="24592"/>
    <cellStyle name="40% - Accent4 2 4 7 4" xfId="24593"/>
    <cellStyle name="40% - Accent4 2 4 7 5" xfId="24594"/>
    <cellStyle name="40% - Accent4 2 4 7 6" xfId="24595"/>
    <cellStyle name="40% - Accent4 2 4 7 7" xfId="24596"/>
    <cellStyle name="40% - Accent4 2 4 8" xfId="24597"/>
    <cellStyle name="40% - Accent4 2 4 8 2" xfId="24598"/>
    <cellStyle name="40% - Accent4 2 4 9" xfId="24599"/>
    <cellStyle name="40% - Accent4 2 4 9 2" xfId="24600"/>
    <cellStyle name="40% - Accent4 2 5" xfId="24601"/>
    <cellStyle name="40% - Accent4 2 5 10" xfId="24602"/>
    <cellStyle name="40% - Accent4 2 5 11" xfId="24603"/>
    <cellStyle name="40% - Accent4 2 5 12" xfId="24604"/>
    <cellStyle name="40% - Accent4 2 5 13" xfId="24605"/>
    <cellStyle name="40% - Accent4 2 5 2" xfId="24606"/>
    <cellStyle name="40% - Accent4 2 5 2 10" xfId="24607"/>
    <cellStyle name="40% - Accent4 2 5 2 11" xfId="24608"/>
    <cellStyle name="40% - Accent4 2 5 2 2" xfId="24609"/>
    <cellStyle name="40% - Accent4 2 5 2 2 10" xfId="24610"/>
    <cellStyle name="40% - Accent4 2 5 2 2 2" xfId="24611"/>
    <cellStyle name="40% - Accent4 2 5 2 2 2 2" xfId="24612"/>
    <cellStyle name="40% - Accent4 2 5 2 2 2 2 2" xfId="24613"/>
    <cellStyle name="40% - Accent4 2 5 2 2 2 3" xfId="24614"/>
    <cellStyle name="40% - Accent4 2 5 2 2 2 3 2" xfId="24615"/>
    <cellStyle name="40% - Accent4 2 5 2 2 2 4" xfId="24616"/>
    <cellStyle name="40% - Accent4 2 5 2 2 2 5" xfId="24617"/>
    <cellStyle name="40% - Accent4 2 5 2 2 2 6" xfId="24618"/>
    <cellStyle name="40% - Accent4 2 5 2 2 2 7" xfId="24619"/>
    <cellStyle name="40% - Accent4 2 5 2 2 3" xfId="24620"/>
    <cellStyle name="40% - Accent4 2 5 2 2 3 2" xfId="24621"/>
    <cellStyle name="40% - Accent4 2 5 2 2 3 2 2" xfId="24622"/>
    <cellStyle name="40% - Accent4 2 5 2 2 3 3" xfId="24623"/>
    <cellStyle name="40% - Accent4 2 5 2 2 3 3 2" xfId="24624"/>
    <cellStyle name="40% - Accent4 2 5 2 2 3 4" xfId="24625"/>
    <cellStyle name="40% - Accent4 2 5 2 2 3 5" xfId="24626"/>
    <cellStyle name="40% - Accent4 2 5 2 2 3 6" xfId="24627"/>
    <cellStyle name="40% - Accent4 2 5 2 2 3 7" xfId="24628"/>
    <cellStyle name="40% - Accent4 2 5 2 2 4" xfId="24629"/>
    <cellStyle name="40% - Accent4 2 5 2 2 4 2" xfId="24630"/>
    <cellStyle name="40% - Accent4 2 5 2 2 4 2 2" xfId="24631"/>
    <cellStyle name="40% - Accent4 2 5 2 2 4 3" xfId="24632"/>
    <cellStyle name="40% - Accent4 2 5 2 2 4 3 2" xfId="24633"/>
    <cellStyle name="40% - Accent4 2 5 2 2 4 4" xfId="24634"/>
    <cellStyle name="40% - Accent4 2 5 2 2 4 5" xfId="24635"/>
    <cellStyle name="40% - Accent4 2 5 2 2 4 6" xfId="24636"/>
    <cellStyle name="40% - Accent4 2 5 2 2 4 7" xfId="24637"/>
    <cellStyle name="40% - Accent4 2 5 2 2 5" xfId="24638"/>
    <cellStyle name="40% - Accent4 2 5 2 2 5 2" xfId="24639"/>
    <cellStyle name="40% - Accent4 2 5 2 2 6" xfId="24640"/>
    <cellStyle name="40% - Accent4 2 5 2 2 6 2" xfId="24641"/>
    <cellStyle name="40% - Accent4 2 5 2 2 7" xfId="24642"/>
    <cellStyle name="40% - Accent4 2 5 2 2 8" xfId="24643"/>
    <cellStyle name="40% - Accent4 2 5 2 2 9" xfId="24644"/>
    <cellStyle name="40% - Accent4 2 5 2 3" xfId="24645"/>
    <cellStyle name="40% - Accent4 2 5 2 3 2" xfId="24646"/>
    <cellStyle name="40% - Accent4 2 5 2 3 2 2" xfId="24647"/>
    <cellStyle name="40% - Accent4 2 5 2 3 3" xfId="24648"/>
    <cellStyle name="40% - Accent4 2 5 2 3 3 2" xfId="24649"/>
    <cellStyle name="40% - Accent4 2 5 2 3 4" xfId="24650"/>
    <cellStyle name="40% - Accent4 2 5 2 3 5" xfId="24651"/>
    <cellStyle name="40% - Accent4 2 5 2 3 6" xfId="24652"/>
    <cellStyle name="40% - Accent4 2 5 2 3 7" xfId="24653"/>
    <cellStyle name="40% - Accent4 2 5 2 4" xfId="24654"/>
    <cellStyle name="40% - Accent4 2 5 2 4 2" xfId="24655"/>
    <cellStyle name="40% - Accent4 2 5 2 4 2 2" xfId="24656"/>
    <cellStyle name="40% - Accent4 2 5 2 4 3" xfId="24657"/>
    <cellStyle name="40% - Accent4 2 5 2 4 3 2" xfId="24658"/>
    <cellStyle name="40% - Accent4 2 5 2 4 4" xfId="24659"/>
    <cellStyle name="40% - Accent4 2 5 2 4 5" xfId="24660"/>
    <cellStyle name="40% - Accent4 2 5 2 4 6" xfId="24661"/>
    <cellStyle name="40% - Accent4 2 5 2 4 7" xfId="24662"/>
    <cellStyle name="40% - Accent4 2 5 2 5" xfId="24663"/>
    <cellStyle name="40% - Accent4 2 5 2 5 2" xfId="24664"/>
    <cellStyle name="40% - Accent4 2 5 2 5 2 2" xfId="24665"/>
    <cellStyle name="40% - Accent4 2 5 2 5 3" xfId="24666"/>
    <cellStyle name="40% - Accent4 2 5 2 5 3 2" xfId="24667"/>
    <cellStyle name="40% - Accent4 2 5 2 5 4" xfId="24668"/>
    <cellStyle name="40% - Accent4 2 5 2 5 5" xfId="24669"/>
    <cellStyle name="40% - Accent4 2 5 2 5 6" xfId="24670"/>
    <cellStyle name="40% - Accent4 2 5 2 5 7" xfId="24671"/>
    <cellStyle name="40% - Accent4 2 5 2 6" xfId="24672"/>
    <cellStyle name="40% - Accent4 2 5 2 6 2" xfId="24673"/>
    <cellStyle name="40% - Accent4 2 5 2 7" xfId="24674"/>
    <cellStyle name="40% - Accent4 2 5 2 7 2" xfId="24675"/>
    <cellStyle name="40% - Accent4 2 5 2 8" xfId="24676"/>
    <cellStyle name="40% - Accent4 2 5 2 9" xfId="24677"/>
    <cellStyle name="40% - Accent4 2 5 3" xfId="24678"/>
    <cellStyle name="40% - Accent4 2 5 3 10" xfId="24679"/>
    <cellStyle name="40% - Accent4 2 5 3 11" xfId="24680"/>
    <cellStyle name="40% - Accent4 2 5 3 2" xfId="24681"/>
    <cellStyle name="40% - Accent4 2 5 3 2 10" xfId="24682"/>
    <cellStyle name="40% - Accent4 2 5 3 2 2" xfId="24683"/>
    <cellStyle name="40% - Accent4 2 5 3 2 2 2" xfId="24684"/>
    <cellStyle name="40% - Accent4 2 5 3 2 2 2 2" xfId="24685"/>
    <cellStyle name="40% - Accent4 2 5 3 2 2 3" xfId="24686"/>
    <cellStyle name="40% - Accent4 2 5 3 2 2 3 2" xfId="24687"/>
    <cellStyle name="40% - Accent4 2 5 3 2 2 4" xfId="24688"/>
    <cellStyle name="40% - Accent4 2 5 3 2 2 5" xfId="24689"/>
    <cellStyle name="40% - Accent4 2 5 3 2 2 6" xfId="24690"/>
    <cellStyle name="40% - Accent4 2 5 3 2 2 7" xfId="24691"/>
    <cellStyle name="40% - Accent4 2 5 3 2 3" xfId="24692"/>
    <cellStyle name="40% - Accent4 2 5 3 2 3 2" xfId="24693"/>
    <cellStyle name="40% - Accent4 2 5 3 2 3 2 2" xfId="24694"/>
    <cellStyle name="40% - Accent4 2 5 3 2 3 3" xfId="24695"/>
    <cellStyle name="40% - Accent4 2 5 3 2 3 3 2" xfId="24696"/>
    <cellStyle name="40% - Accent4 2 5 3 2 3 4" xfId="24697"/>
    <cellStyle name="40% - Accent4 2 5 3 2 3 5" xfId="24698"/>
    <cellStyle name="40% - Accent4 2 5 3 2 3 6" xfId="24699"/>
    <cellStyle name="40% - Accent4 2 5 3 2 3 7" xfId="24700"/>
    <cellStyle name="40% - Accent4 2 5 3 2 4" xfId="24701"/>
    <cellStyle name="40% - Accent4 2 5 3 2 4 2" xfId="24702"/>
    <cellStyle name="40% - Accent4 2 5 3 2 4 2 2" xfId="24703"/>
    <cellStyle name="40% - Accent4 2 5 3 2 4 3" xfId="24704"/>
    <cellStyle name="40% - Accent4 2 5 3 2 4 3 2" xfId="24705"/>
    <cellStyle name="40% - Accent4 2 5 3 2 4 4" xfId="24706"/>
    <cellStyle name="40% - Accent4 2 5 3 2 4 5" xfId="24707"/>
    <cellStyle name="40% - Accent4 2 5 3 2 4 6" xfId="24708"/>
    <cellStyle name="40% - Accent4 2 5 3 2 4 7" xfId="24709"/>
    <cellStyle name="40% - Accent4 2 5 3 2 5" xfId="24710"/>
    <cellStyle name="40% - Accent4 2 5 3 2 5 2" xfId="24711"/>
    <cellStyle name="40% - Accent4 2 5 3 2 6" xfId="24712"/>
    <cellStyle name="40% - Accent4 2 5 3 2 6 2" xfId="24713"/>
    <cellStyle name="40% - Accent4 2 5 3 2 7" xfId="24714"/>
    <cellStyle name="40% - Accent4 2 5 3 2 8" xfId="24715"/>
    <cellStyle name="40% - Accent4 2 5 3 2 9" xfId="24716"/>
    <cellStyle name="40% - Accent4 2 5 3 3" xfId="24717"/>
    <cellStyle name="40% - Accent4 2 5 3 3 2" xfId="24718"/>
    <cellStyle name="40% - Accent4 2 5 3 3 2 2" xfId="24719"/>
    <cellStyle name="40% - Accent4 2 5 3 3 3" xfId="24720"/>
    <cellStyle name="40% - Accent4 2 5 3 3 3 2" xfId="24721"/>
    <cellStyle name="40% - Accent4 2 5 3 3 4" xfId="24722"/>
    <cellStyle name="40% - Accent4 2 5 3 3 5" xfId="24723"/>
    <cellStyle name="40% - Accent4 2 5 3 3 6" xfId="24724"/>
    <cellStyle name="40% - Accent4 2 5 3 3 7" xfId="24725"/>
    <cellStyle name="40% - Accent4 2 5 3 4" xfId="24726"/>
    <cellStyle name="40% - Accent4 2 5 3 4 2" xfId="24727"/>
    <cellStyle name="40% - Accent4 2 5 3 4 2 2" xfId="24728"/>
    <cellStyle name="40% - Accent4 2 5 3 4 3" xfId="24729"/>
    <cellStyle name="40% - Accent4 2 5 3 4 3 2" xfId="24730"/>
    <cellStyle name="40% - Accent4 2 5 3 4 4" xfId="24731"/>
    <cellStyle name="40% - Accent4 2 5 3 4 5" xfId="24732"/>
    <cellStyle name="40% - Accent4 2 5 3 4 6" xfId="24733"/>
    <cellStyle name="40% - Accent4 2 5 3 4 7" xfId="24734"/>
    <cellStyle name="40% - Accent4 2 5 3 5" xfId="24735"/>
    <cellStyle name="40% - Accent4 2 5 3 5 2" xfId="24736"/>
    <cellStyle name="40% - Accent4 2 5 3 5 2 2" xfId="24737"/>
    <cellStyle name="40% - Accent4 2 5 3 5 3" xfId="24738"/>
    <cellStyle name="40% - Accent4 2 5 3 5 3 2" xfId="24739"/>
    <cellStyle name="40% - Accent4 2 5 3 5 4" xfId="24740"/>
    <cellStyle name="40% - Accent4 2 5 3 5 5" xfId="24741"/>
    <cellStyle name="40% - Accent4 2 5 3 5 6" xfId="24742"/>
    <cellStyle name="40% - Accent4 2 5 3 5 7" xfId="24743"/>
    <cellStyle name="40% - Accent4 2 5 3 6" xfId="24744"/>
    <cellStyle name="40% - Accent4 2 5 3 6 2" xfId="24745"/>
    <cellStyle name="40% - Accent4 2 5 3 7" xfId="24746"/>
    <cellStyle name="40% - Accent4 2 5 3 7 2" xfId="24747"/>
    <cellStyle name="40% - Accent4 2 5 3 8" xfId="24748"/>
    <cellStyle name="40% - Accent4 2 5 3 9" xfId="24749"/>
    <cellStyle name="40% - Accent4 2 5 4" xfId="24750"/>
    <cellStyle name="40% - Accent4 2 5 4 10" xfId="24751"/>
    <cellStyle name="40% - Accent4 2 5 4 2" xfId="24752"/>
    <cellStyle name="40% - Accent4 2 5 4 2 2" xfId="24753"/>
    <cellStyle name="40% - Accent4 2 5 4 2 2 2" xfId="24754"/>
    <cellStyle name="40% - Accent4 2 5 4 2 3" xfId="24755"/>
    <cellStyle name="40% - Accent4 2 5 4 2 3 2" xfId="24756"/>
    <cellStyle name="40% - Accent4 2 5 4 2 4" xfId="24757"/>
    <cellStyle name="40% - Accent4 2 5 4 2 5" xfId="24758"/>
    <cellStyle name="40% - Accent4 2 5 4 2 6" xfId="24759"/>
    <cellStyle name="40% - Accent4 2 5 4 2 7" xfId="24760"/>
    <cellStyle name="40% - Accent4 2 5 4 3" xfId="24761"/>
    <cellStyle name="40% - Accent4 2 5 4 3 2" xfId="24762"/>
    <cellStyle name="40% - Accent4 2 5 4 3 2 2" xfId="24763"/>
    <cellStyle name="40% - Accent4 2 5 4 3 3" xfId="24764"/>
    <cellStyle name="40% - Accent4 2 5 4 3 3 2" xfId="24765"/>
    <cellStyle name="40% - Accent4 2 5 4 3 4" xfId="24766"/>
    <cellStyle name="40% - Accent4 2 5 4 3 5" xfId="24767"/>
    <cellStyle name="40% - Accent4 2 5 4 3 6" xfId="24768"/>
    <cellStyle name="40% - Accent4 2 5 4 3 7" xfId="24769"/>
    <cellStyle name="40% - Accent4 2 5 4 4" xfId="24770"/>
    <cellStyle name="40% - Accent4 2 5 4 4 2" xfId="24771"/>
    <cellStyle name="40% - Accent4 2 5 4 4 2 2" xfId="24772"/>
    <cellStyle name="40% - Accent4 2 5 4 4 3" xfId="24773"/>
    <cellStyle name="40% - Accent4 2 5 4 4 3 2" xfId="24774"/>
    <cellStyle name="40% - Accent4 2 5 4 4 4" xfId="24775"/>
    <cellStyle name="40% - Accent4 2 5 4 4 5" xfId="24776"/>
    <cellStyle name="40% - Accent4 2 5 4 4 6" xfId="24777"/>
    <cellStyle name="40% - Accent4 2 5 4 4 7" xfId="24778"/>
    <cellStyle name="40% - Accent4 2 5 4 5" xfId="24779"/>
    <cellStyle name="40% - Accent4 2 5 4 5 2" xfId="24780"/>
    <cellStyle name="40% - Accent4 2 5 4 6" xfId="24781"/>
    <cellStyle name="40% - Accent4 2 5 4 6 2" xfId="24782"/>
    <cellStyle name="40% - Accent4 2 5 4 7" xfId="24783"/>
    <cellStyle name="40% - Accent4 2 5 4 8" xfId="24784"/>
    <cellStyle name="40% - Accent4 2 5 4 9" xfId="24785"/>
    <cellStyle name="40% - Accent4 2 5 5" xfId="24786"/>
    <cellStyle name="40% - Accent4 2 5 5 2" xfId="24787"/>
    <cellStyle name="40% - Accent4 2 5 5 2 2" xfId="24788"/>
    <cellStyle name="40% - Accent4 2 5 5 3" xfId="24789"/>
    <cellStyle name="40% - Accent4 2 5 5 3 2" xfId="24790"/>
    <cellStyle name="40% - Accent4 2 5 5 4" xfId="24791"/>
    <cellStyle name="40% - Accent4 2 5 5 5" xfId="24792"/>
    <cellStyle name="40% - Accent4 2 5 5 6" xfId="24793"/>
    <cellStyle name="40% - Accent4 2 5 5 7" xfId="24794"/>
    <cellStyle name="40% - Accent4 2 5 6" xfId="24795"/>
    <cellStyle name="40% - Accent4 2 5 6 2" xfId="24796"/>
    <cellStyle name="40% - Accent4 2 5 6 2 2" xfId="24797"/>
    <cellStyle name="40% - Accent4 2 5 6 3" xfId="24798"/>
    <cellStyle name="40% - Accent4 2 5 6 3 2" xfId="24799"/>
    <cellStyle name="40% - Accent4 2 5 6 4" xfId="24800"/>
    <cellStyle name="40% - Accent4 2 5 6 5" xfId="24801"/>
    <cellStyle name="40% - Accent4 2 5 6 6" xfId="24802"/>
    <cellStyle name="40% - Accent4 2 5 6 7" xfId="24803"/>
    <cellStyle name="40% - Accent4 2 5 7" xfId="24804"/>
    <cellStyle name="40% - Accent4 2 5 7 2" xfId="24805"/>
    <cellStyle name="40% - Accent4 2 5 7 2 2" xfId="24806"/>
    <cellStyle name="40% - Accent4 2 5 7 3" xfId="24807"/>
    <cellStyle name="40% - Accent4 2 5 7 3 2" xfId="24808"/>
    <cellStyle name="40% - Accent4 2 5 7 4" xfId="24809"/>
    <cellStyle name="40% - Accent4 2 5 7 5" xfId="24810"/>
    <cellStyle name="40% - Accent4 2 5 7 6" xfId="24811"/>
    <cellStyle name="40% - Accent4 2 5 7 7" xfId="24812"/>
    <cellStyle name="40% - Accent4 2 5 8" xfId="24813"/>
    <cellStyle name="40% - Accent4 2 5 8 2" xfId="24814"/>
    <cellStyle name="40% - Accent4 2 5 9" xfId="24815"/>
    <cellStyle name="40% - Accent4 2 5 9 2" xfId="24816"/>
    <cellStyle name="40% - Accent4 2 6" xfId="24817"/>
    <cellStyle name="40% - Accent4 2 6 10" xfId="24818"/>
    <cellStyle name="40% - Accent4 2 6 11" xfId="24819"/>
    <cellStyle name="40% - Accent4 2 6 12" xfId="24820"/>
    <cellStyle name="40% - Accent4 2 6 13" xfId="24821"/>
    <cellStyle name="40% - Accent4 2 6 2" xfId="24822"/>
    <cellStyle name="40% - Accent4 2 6 2 10" xfId="24823"/>
    <cellStyle name="40% - Accent4 2 6 2 11" xfId="24824"/>
    <cellStyle name="40% - Accent4 2 6 2 2" xfId="24825"/>
    <cellStyle name="40% - Accent4 2 6 2 2 10" xfId="24826"/>
    <cellStyle name="40% - Accent4 2 6 2 2 2" xfId="24827"/>
    <cellStyle name="40% - Accent4 2 6 2 2 2 2" xfId="24828"/>
    <cellStyle name="40% - Accent4 2 6 2 2 2 2 2" xfId="24829"/>
    <cellStyle name="40% - Accent4 2 6 2 2 2 3" xfId="24830"/>
    <cellStyle name="40% - Accent4 2 6 2 2 2 3 2" xfId="24831"/>
    <cellStyle name="40% - Accent4 2 6 2 2 2 4" xfId="24832"/>
    <cellStyle name="40% - Accent4 2 6 2 2 2 5" xfId="24833"/>
    <cellStyle name="40% - Accent4 2 6 2 2 2 6" xfId="24834"/>
    <cellStyle name="40% - Accent4 2 6 2 2 2 7" xfId="24835"/>
    <cellStyle name="40% - Accent4 2 6 2 2 3" xfId="24836"/>
    <cellStyle name="40% - Accent4 2 6 2 2 3 2" xfId="24837"/>
    <cellStyle name="40% - Accent4 2 6 2 2 3 2 2" xfId="24838"/>
    <cellStyle name="40% - Accent4 2 6 2 2 3 3" xfId="24839"/>
    <cellStyle name="40% - Accent4 2 6 2 2 3 3 2" xfId="24840"/>
    <cellStyle name="40% - Accent4 2 6 2 2 3 4" xfId="24841"/>
    <cellStyle name="40% - Accent4 2 6 2 2 3 5" xfId="24842"/>
    <cellStyle name="40% - Accent4 2 6 2 2 3 6" xfId="24843"/>
    <cellStyle name="40% - Accent4 2 6 2 2 3 7" xfId="24844"/>
    <cellStyle name="40% - Accent4 2 6 2 2 4" xfId="24845"/>
    <cellStyle name="40% - Accent4 2 6 2 2 4 2" xfId="24846"/>
    <cellStyle name="40% - Accent4 2 6 2 2 4 2 2" xfId="24847"/>
    <cellStyle name="40% - Accent4 2 6 2 2 4 3" xfId="24848"/>
    <cellStyle name="40% - Accent4 2 6 2 2 4 3 2" xfId="24849"/>
    <cellStyle name="40% - Accent4 2 6 2 2 4 4" xfId="24850"/>
    <cellStyle name="40% - Accent4 2 6 2 2 4 5" xfId="24851"/>
    <cellStyle name="40% - Accent4 2 6 2 2 4 6" xfId="24852"/>
    <cellStyle name="40% - Accent4 2 6 2 2 4 7" xfId="24853"/>
    <cellStyle name="40% - Accent4 2 6 2 2 5" xfId="24854"/>
    <cellStyle name="40% - Accent4 2 6 2 2 5 2" xfId="24855"/>
    <cellStyle name="40% - Accent4 2 6 2 2 6" xfId="24856"/>
    <cellStyle name="40% - Accent4 2 6 2 2 6 2" xfId="24857"/>
    <cellStyle name="40% - Accent4 2 6 2 2 7" xfId="24858"/>
    <cellStyle name="40% - Accent4 2 6 2 2 8" xfId="24859"/>
    <cellStyle name="40% - Accent4 2 6 2 2 9" xfId="24860"/>
    <cellStyle name="40% - Accent4 2 6 2 3" xfId="24861"/>
    <cellStyle name="40% - Accent4 2 6 2 3 2" xfId="24862"/>
    <cellStyle name="40% - Accent4 2 6 2 3 2 2" xfId="24863"/>
    <cellStyle name="40% - Accent4 2 6 2 3 3" xfId="24864"/>
    <cellStyle name="40% - Accent4 2 6 2 3 3 2" xfId="24865"/>
    <cellStyle name="40% - Accent4 2 6 2 3 4" xfId="24866"/>
    <cellStyle name="40% - Accent4 2 6 2 3 5" xfId="24867"/>
    <cellStyle name="40% - Accent4 2 6 2 3 6" xfId="24868"/>
    <cellStyle name="40% - Accent4 2 6 2 3 7" xfId="24869"/>
    <cellStyle name="40% - Accent4 2 6 2 4" xfId="24870"/>
    <cellStyle name="40% - Accent4 2 6 2 4 2" xfId="24871"/>
    <cellStyle name="40% - Accent4 2 6 2 4 2 2" xfId="24872"/>
    <cellStyle name="40% - Accent4 2 6 2 4 3" xfId="24873"/>
    <cellStyle name="40% - Accent4 2 6 2 4 3 2" xfId="24874"/>
    <cellStyle name="40% - Accent4 2 6 2 4 4" xfId="24875"/>
    <cellStyle name="40% - Accent4 2 6 2 4 5" xfId="24876"/>
    <cellStyle name="40% - Accent4 2 6 2 4 6" xfId="24877"/>
    <cellStyle name="40% - Accent4 2 6 2 4 7" xfId="24878"/>
    <cellStyle name="40% - Accent4 2 6 2 5" xfId="24879"/>
    <cellStyle name="40% - Accent4 2 6 2 5 2" xfId="24880"/>
    <cellStyle name="40% - Accent4 2 6 2 5 2 2" xfId="24881"/>
    <cellStyle name="40% - Accent4 2 6 2 5 3" xfId="24882"/>
    <cellStyle name="40% - Accent4 2 6 2 5 3 2" xfId="24883"/>
    <cellStyle name="40% - Accent4 2 6 2 5 4" xfId="24884"/>
    <cellStyle name="40% - Accent4 2 6 2 5 5" xfId="24885"/>
    <cellStyle name="40% - Accent4 2 6 2 5 6" xfId="24886"/>
    <cellStyle name="40% - Accent4 2 6 2 5 7" xfId="24887"/>
    <cellStyle name="40% - Accent4 2 6 2 6" xfId="24888"/>
    <cellStyle name="40% - Accent4 2 6 2 6 2" xfId="24889"/>
    <cellStyle name="40% - Accent4 2 6 2 7" xfId="24890"/>
    <cellStyle name="40% - Accent4 2 6 2 7 2" xfId="24891"/>
    <cellStyle name="40% - Accent4 2 6 2 8" xfId="24892"/>
    <cellStyle name="40% - Accent4 2 6 2 9" xfId="24893"/>
    <cellStyle name="40% - Accent4 2 6 3" xfId="24894"/>
    <cellStyle name="40% - Accent4 2 6 3 10" xfId="24895"/>
    <cellStyle name="40% - Accent4 2 6 3 11" xfId="24896"/>
    <cellStyle name="40% - Accent4 2 6 3 2" xfId="24897"/>
    <cellStyle name="40% - Accent4 2 6 3 2 10" xfId="24898"/>
    <cellStyle name="40% - Accent4 2 6 3 2 2" xfId="24899"/>
    <cellStyle name="40% - Accent4 2 6 3 2 2 2" xfId="24900"/>
    <cellStyle name="40% - Accent4 2 6 3 2 2 2 2" xfId="24901"/>
    <cellStyle name="40% - Accent4 2 6 3 2 2 3" xfId="24902"/>
    <cellStyle name="40% - Accent4 2 6 3 2 2 3 2" xfId="24903"/>
    <cellStyle name="40% - Accent4 2 6 3 2 2 4" xfId="24904"/>
    <cellStyle name="40% - Accent4 2 6 3 2 2 5" xfId="24905"/>
    <cellStyle name="40% - Accent4 2 6 3 2 2 6" xfId="24906"/>
    <cellStyle name="40% - Accent4 2 6 3 2 2 7" xfId="24907"/>
    <cellStyle name="40% - Accent4 2 6 3 2 3" xfId="24908"/>
    <cellStyle name="40% - Accent4 2 6 3 2 3 2" xfId="24909"/>
    <cellStyle name="40% - Accent4 2 6 3 2 3 2 2" xfId="24910"/>
    <cellStyle name="40% - Accent4 2 6 3 2 3 3" xfId="24911"/>
    <cellStyle name="40% - Accent4 2 6 3 2 3 3 2" xfId="24912"/>
    <cellStyle name="40% - Accent4 2 6 3 2 3 4" xfId="24913"/>
    <cellStyle name="40% - Accent4 2 6 3 2 3 5" xfId="24914"/>
    <cellStyle name="40% - Accent4 2 6 3 2 3 6" xfId="24915"/>
    <cellStyle name="40% - Accent4 2 6 3 2 3 7" xfId="24916"/>
    <cellStyle name="40% - Accent4 2 6 3 2 4" xfId="24917"/>
    <cellStyle name="40% - Accent4 2 6 3 2 4 2" xfId="24918"/>
    <cellStyle name="40% - Accent4 2 6 3 2 4 2 2" xfId="24919"/>
    <cellStyle name="40% - Accent4 2 6 3 2 4 3" xfId="24920"/>
    <cellStyle name="40% - Accent4 2 6 3 2 4 3 2" xfId="24921"/>
    <cellStyle name="40% - Accent4 2 6 3 2 4 4" xfId="24922"/>
    <cellStyle name="40% - Accent4 2 6 3 2 4 5" xfId="24923"/>
    <cellStyle name="40% - Accent4 2 6 3 2 4 6" xfId="24924"/>
    <cellStyle name="40% - Accent4 2 6 3 2 4 7" xfId="24925"/>
    <cellStyle name="40% - Accent4 2 6 3 2 5" xfId="24926"/>
    <cellStyle name="40% - Accent4 2 6 3 2 5 2" xfId="24927"/>
    <cellStyle name="40% - Accent4 2 6 3 2 6" xfId="24928"/>
    <cellStyle name="40% - Accent4 2 6 3 2 6 2" xfId="24929"/>
    <cellStyle name="40% - Accent4 2 6 3 2 7" xfId="24930"/>
    <cellStyle name="40% - Accent4 2 6 3 2 8" xfId="24931"/>
    <cellStyle name="40% - Accent4 2 6 3 2 9" xfId="24932"/>
    <cellStyle name="40% - Accent4 2 6 3 3" xfId="24933"/>
    <cellStyle name="40% - Accent4 2 6 3 3 2" xfId="24934"/>
    <cellStyle name="40% - Accent4 2 6 3 3 2 2" xfId="24935"/>
    <cellStyle name="40% - Accent4 2 6 3 3 3" xfId="24936"/>
    <cellStyle name="40% - Accent4 2 6 3 3 3 2" xfId="24937"/>
    <cellStyle name="40% - Accent4 2 6 3 3 4" xfId="24938"/>
    <cellStyle name="40% - Accent4 2 6 3 3 5" xfId="24939"/>
    <cellStyle name="40% - Accent4 2 6 3 3 6" xfId="24940"/>
    <cellStyle name="40% - Accent4 2 6 3 3 7" xfId="24941"/>
    <cellStyle name="40% - Accent4 2 6 3 4" xfId="24942"/>
    <cellStyle name="40% - Accent4 2 6 3 4 2" xfId="24943"/>
    <cellStyle name="40% - Accent4 2 6 3 4 2 2" xfId="24944"/>
    <cellStyle name="40% - Accent4 2 6 3 4 3" xfId="24945"/>
    <cellStyle name="40% - Accent4 2 6 3 4 3 2" xfId="24946"/>
    <cellStyle name="40% - Accent4 2 6 3 4 4" xfId="24947"/>
    <cellStyle name="40% - Accent4 2 6 3 4 5" xfId="24948"/>
    <cellStyle name="40% - Accent4 2 6 3 4 6" xfId="24949"/>
    <cellStyle name="40% - Accent4 2 6 3 4 7" xfId="24950"/>
    <cellStyle name="40% - Accent4 2 6 3 5" xfId="24951"/>
    <cellStyle name="40% - Accent4 2 6 3 5 2" xfId="24952"/>
    <cellStyle name="40% - Accent4 2 6 3 5 2 2" xfId="24953"/>
    <cellStyle name="40% - Accent4 2 6 3 5 3" xfId="24954"/>
    <cellStyle name="40% - Accent4 2 6 3 5 3 2" xfId="24955"/>
    <cellStyle name="40% - Accent4 2 6 3 5 4" xfId="24956"/>
    <cellStyle name="40% - Accent4 2 6 3 5 5" xfId="24957"/>
    <cellStyle name="40% - Accent4 2 6 3 5 6" xfId="24958"/>
    <cellStyle name="40% - Accent4 2 6 3 5 7" xfId="24959"/>
    <cellStyle name="40% - Accent4 2 6 3 6" xfId="24960"/>
    <cellStyle name="40% - Accent4 2 6 3 6 2" xfId="24961"/>
    <cellStyle name="40% - Accent4 2 6 3 7" xfId="24962"/>
    <cellStyle name="40% - Accent4 2 6 3 7 2" xfId="24963"/>
    <cellStyle name="40% - Accent4 2 6 3 8" xfId="24964"/>
    <cellStyle name="40% - Accent4 2 6 3 9" xfId="24965"/>
    <cellStyle name="40% - Accent4 2 6 4" xfId="24966"/>
    <cellStyle name="40% - Accent4 2 6 4 10" xfId="24967"/>
    <cellStyle name="40% - Accent4 2 6 4 2" xfId="24968"/>
    <cellStyle name="40% - Accent4 2 6 4 2 2" xfId="24969"/>
    <cellStyle name="40% - Accent4 2 6 4 2 2 2" xfId="24970"/>
    <cellStyle name="40% - Accent4 2 6 4 2 3" xfId="24971"/>
    <cellStyle name="40% - Accent4 2 6 4 2 3 2" xfId="24972"/>
    <cellStyle name="40% - Accent4 2 6 4 2 4" xfId="24973"/>
    <cellStyle name="40% - Accent4 2 6 4 2 5" xfId="24974"/>
    <cellStyle name="40% - Accent4 2 6 4 2 6" xfId="24975"/>
    <cellStyle name="40% - Accent4 2 6 4 2 7" xfId="24976"/>
    <cellStyle name="40% - Accent4 2 6 4 3" xfId="24977"/>
    <cellStyle name="40% - Accent4 2 6 4 3 2" xfId="24978"/>
    <cellStyle name="40% - Accent4 2 6 4 3 2 2" xfId="24979"/>
    <cellStyle name="40% - Accent4 2 6 4 3 3" xfId="24980"/>
    <cellStyle name="40% - Accent4 2 6 4 3 3 2" xfId="24981"/>
    <cellStyle name="40% - Accent4 2 6 4 3 4" xfId="24982"/>
    <cellStyle name="40% - Accent4 2 6 4 3 5" xfId="24983"/>
    <cellStyle name="40% - Accent4 2 6 4 3 6" xfId="24984"/>
    <cellStyle name="40% - Accent4 2 6 4 3 7" xfId="24985"/>
    <cellStyle name="40% - Accent4 2 6 4 4" xfId="24986"/>
    <cellStyle name="40% - Accent4 2 6 4 4 2" xfId="24987"/>
    <cellStyle name="40% - Accent4 2 6 4 4 2 2" xfId="24988"/>
    <cellStyle name="40% - Accent4 2 6 4 4 3" xfId="24989"/>
    <cellStyle name="40% - Accent4 2 6 4 4 3 2" xfId="24990"/>
    <cellStyle name="40% - Accent4 2 6 4 4 4" xfId="24991"/>
    <cellStyle name="40% - Accent4 2 6 4 4 5" xfId="24992"/>
    <cellStyle name="40% - Accent4 2 6 4 4 6" xfId="24993"/>
    <cellStyle name="40% - Accent4 2 6 4 4 7" xfId="24994"/>
    <cellStyle name="40% - Accent4 2 6 4 5" xfId="24995"/>
    <cellStyle name="40% - Accent4 2 6 4 5 2" xfId="24996"/>
    <cellStyle name="40% - Accent4 2 6 4 6" xfId="24997"/>
    <cellStyle name="40% - Accent4 2 6 4 6 2" xfId="24998"/>
    <cellStyle name="40% - Accent4 2 6 4 7" xfId="24999"/>
    <cellStyle name="40% - Accent4 2 6 4 8" xfId="25000"/>
    <cellStyle name="40% - Accent4 2 6 4 9" xfId="25001"/>
    <cellStyle name="40% - Accent4 2 6 5" xfId="25002"/>
    <cellStyle name="40% - Accent4 2 6 5 2" xfId="25003"/>
    <cellStyle name="40% - Accent4 2 6 5 2 2" xfId="25004"/>
    <cellStyle name="40% - Accent4 2 6 5 3" xfId="25005"/>
    <cellStyle name="40% - Accent4 2 6 5 3 2" xfId="25006"/>
    <cellStyle name="40% - Accent4 2 6 5 4" xfId="25007"/>
    <cellStyle name="40% - Accent4 2 6 5 5" xfId="25008"/>
    <cellStyle name="40% - Accent4 2 6 5 6" xfId="25009"/>
    <cellStyle name="40% - Accent4 2 6 5 7" xfId="25010"/>
    <cellStyle name="40% - Accent4 2 6 6" xfId="25011"/>
    <cellStyle name="40% - Accent4 2 6 6 2" xfId="25012"/>
    <cellStyle name="40% - Accent4 2 6 6 2 2" xfId="25013"/>
    <cellStyle name="40% - Accent4 2 6 6 3" xfId="25014"/>
    <cellStyle name="40% - Accent4 2 6 6 3 2" xfId="25015"/>
    <cellStyle name="40% - Accent4 2 6 6 4" xfId="25016"/>
    <cellStyle name="40% - Accent4 2 6 6 5" xfId="25017"/>
    <cellStyle name="40% - Accent4 2 6 6 6" xfId="25018"/>
    <cellStyle name="40% - Accent4 2 6 6 7" xfId="25019"/>
    <cellStyle name="40% - Accent4 2 6 7" xfId="25020"/>
    <cellStyle name="40% - Accent4 2 6 7 2" xfId="25021"/>
    <cellStyle name="40% - Accent4 2 6 7 2 2" xfId="25022"/>
    <cellStyle name="40% - Accent4 2 6 7 3" xfId="25023"/>
    <cellStyle name="40% - Accent4 2 6 7 3 2" xfId="25024"/>
    <cellStyle name="40% - Accent4 2 6 7 4" xfId="25025"/>
    <cellStyle name="40% - Accent4 2 6 7 5" xfId="25026"/>
    <cellStyle name="40% - Accent4 2 6 7 6" xfId="25027"/>
    <cellStyle name="40% - Accent4 2 6 7 7" xfId="25028"/>
    <cellStyle name="40% - Accent4 2 6 8" xfId="25029"/>
    <cellStyle name="40% - Accent4 2 6 8 2" xfId="25030"/>
    <cellStyle name="40% - Accent4 2 6 9" xfId="25031"/>
    <cellStyle name="40% - Accent4 2 6 9 2" xfId="25032"/>
    <cellStyle name="40% - Accent4 2 7" xfId="25033"/>
    <cellStyle name="40% - Accent4 2 7 10" xfId="25034"/>
    <cellStyle name="40% - Accent4 2 7 11" xfId="25035"/>
    <cellStyle name="40% - Accent4 2 7 2" xfId="25036"/>
    <cellStyle name="40% - Accent4 2 7 2 10" xfId="25037"/>
    <cellStyle name="40% - Accent4 2 7 2 2" xfId="25038"/>
    <cellStyle name="40% - Accent4 2 7 2 2 2" xfId="25039"/>
    <cellStyle name="40% - Accent4 2 7 2 2 2 2" xfId="25040"/>
    <cellStyle name="40% - Accent4 2 7 2 2 3" xfId="25041"/>
    <cellStyle name="40% - Accent4 2 7 2 2 3 2" xfId="25042"/>
    <cellStyle name="40% - Accent4 2 7 2 2 4" xfId="25043"/>
    <cellStyle name="40% - Accent4 2 7 2 2 5" xfId="25044"/>
    <cellStyle name="40% - Accent4 2 7 2 2 6" xfId="25045"/>
    <cellStyle name="40% - Accent4 2 7 2 2 7" xfId="25046"/>
    <cellStyle name="40% - Accent4 2 7 2 3" xfId="25047"/>
    <cellStyle name="40% - Accent4 2 7 2 3 2" xfId="25048"/>
    <cellStyle name="40% - Accent4 2 7 2 3 2 2" xfId="25049"/>
    <cellStyle name="40% - Accent4 2 7 2 3 3" xfId="25050"/>
    <cellStyle name="40% - Accent4 2 7 2 3 3 2" xfId="25051"/>
    <cellStyle name="40% - Accent4 2 7 2 3 4" xfId="25052"/>
    <cellStyle name="40% - Accent4 2 7 2 3 5" xfId="25053"/>
    <cellStyle name="40% - Accent4 2 7 2 3 6" xfId="25054"/>
    <cellStyle name="40% - Accent4 2 7 2 3 7" xfId="25055"/>
    <cellStyle name="40% - Accent4 2 7 2 4" xfId="25056"/>
    <cellStyle name="40% - Accent4 2 7 2 4 2" xfId="25057"/>
    <cellStyle name="40% - Accent4 2 7 2 4 2 2" xfId="25058"/>
    <cellStyle name="40% - Accent4 2 7 2 4 3" xfId="25059"/>
    <cellStyle name="40% - Accent4 2 7 2 4 3 2" xfId="25060"/>
    <cellStyle name="40% - Accent4 2 7 2 4 4" xfId="25061"/>
    <cellStyle name="40% - Accent4 2 7 2 4 5" xfId="25062"/>
    <cellStyle name="40% - Accent4 2 7 2 4 6" xfId="25063"/>
    <cellStyle name="40% - Accent4 2 7 2 4 7" xfId="25064"/>
    <cellStyle name="40% - Accent4 2 7 2 5" xfId="25065"/>
    <cellStyle name="40% - Accent4 2 7 2 5 2" xfId="25066"/>
    <cellStyle name="40% - Accent4 2 7 2 6" xfId="25067"/>
    <cellStyle name="40% - Accent4 2 7 2 6 2" xfId="25068"/>
    <cellStyle name="40% - Accent4 2 7 2 7" xfId="25069"/>
    <cellStyle name="40% - Accent4 2 7 2 8" xfId="25070"/>
    <cellStyle name="40% - Accent4 2 7 2 9" xfId="25071"/>
    <cellStyle name="40% - Accent4 2 7 3" xfId="25072"/>
    <cellStyle name="40% - Accent4 2 7 3 2" xfId="25073"/>
    <cellStyle name="40% - Accent4 2 7 3 2 2" xfId="25074"/>
    <cellStyle name="40% - Accent4 2 7 3 3" xfId="25075"/>
    <cellStyle name="40% - Accent4 2 7 3 3 2" xfId="25076"/>
    <cellStyle name="40% - Accent4 2 7 3 4" xfId="25077"/>
    <cellStyle name="40% - Accent4 2 7 3 5" xfId="25078"/>
    <cellStyle name="40% - Accent4 2 7 3 6" xfId="25079"/>
    <cellStyle name="40% - Accent4 2 7 3 7" xfId="25080"/>
    <cellStyle name="40% - Accent4 2 7 4" xfId="25081"/>
    <cellStyle name="40% - Accent4 2 7 4 2" xfId="25082"/>
    <cellStyle name="40% - Accent4 2 7 4 2 2" xfId="25083"/>
    <cellStyle name="40% - Accent4 2 7 4 3" xfId="25084"/>
    <cellStyle name="40% - Accent4 2 7 4 3 2" xfId="25085"/>
    <cellStyle name="40% - Accent4 2 7 4 4" xfId="25086"/>
    <cellStyle name="40% - Accent4 2 7 4 5" xfId="25087"/>
    <cellStyle name="40% - Accent4 2 7 4 6" xfId="25088"/>
    <cellStyle name="40% - Accent4 2 7 4 7" xfId="25089"/>
    <cellStyle name="40% - Accent4 2 7 5" xfId="25090"/>
    <cellStyle name="40% - Accent4 2 7 5 2" xfId="25091"/>
    <cellStyle name="40% - Accent4 2 7 5 2 2" xfId="25092"/>
    <cellStyle name="40% - Accent4 2 7 5 3" xfId="25093"/>
    <cellStyle name="40% - Accent4 2 7 5 3 2" xfId="25094"/>
    <cellStyle name="40% - Accent4 2 7 5 4" xfId="25095"/>
    <cellStyle name="40% - Accent4 2 7 5 5" xfId="25096"/>
    <cellStyle name="40% - Accent4 2 7 5 6" xfId="25097"/>
    <cellStyle name="40% - Accent4 2 7 5 7" xfId="25098"/>
    <cellStyle name="40% - Accent4 2 7 6" xfId="25099"/>
    <cellStyle name="40% - Accent4 2 7 6 2" xfId="25100"/>
    <cellStyle name="40% - Accent4 2 7 7" xfId="25101"/>
    <cellStyle name="40% - Accent4 2 7 7 2" xfId="25102"/>
    <cellStyle name="40% - Accent4 2 7 8" xfId="25103"/>
    <cellStyle name="40% - Accent4 2 7 9" xfId="25104"/>
    <cellStyle name="40% - Accent4 2 8" xfId="25105"/>
    <cellStyle name="40% - Accent4 2 8 10" xfId="25106"/>
    <cellStyle name="40% - Accent4 2 8 11" xfId="25107"/>
    <cellStyle name="40% - Accent4 2 8 2" xfId="25108"/>
    <cellStyle name="40% - Accent4 2 8 2 10" xfId="25109"/>
    <cellStyle name="40% - Accent4 2 8 2 2" xfId="25110"/>
    <cellStyle name="40% - Accent4 2 8 2 2 2" xfId="25111"/>
    <cellStyle name="40% - Accent4 2 8 2 2 2 2" xfId="25112"/>
    <cellStyle name="40% - Accent4 2 8 2 2 3" xfId="25113"/>
    <cellStyle name="40% - Accent4 2 8 2 2 3 2" xfId="25114"/>
    <cellStyle name="40% - Accent4 2 8 2 2 4" xfId="25115"/>
    <cellStyle name="40% - Accent4 2 8 2 2 5" xfId="25116"/>
    <cellStyle name="40% - Accent4 2 8 2 2 6" xfId="25117"/>
    <cellStyle name="40% - Accent4 2 8 2 2 7" xfId="25118"/>
    <cellStyle name="40% - Accent4 2 8 2 3" xfId="25119"/>
    <cellStyle name="40% - Accent4 2 8 2 3 2" xfId="25120"/>
    <cellStyle name="40% - Accent4 2 8 2 3 2 2" xfId="25121"/>
    <cellStyle name="40% - Accent4 2 8 2 3 3" xfId="25122"/>
    <cellStyle name="40% - Accent4 2 8 2 3 3 2" xfId="25123"/>
    <cellStyle name="40% - Accent4 2 8 2 3 4" xfId="25124"/>
    <cellStyle name="40% - Accent4 2 8 2 3 5" xfId="25125"/>
    <cellStyle name="40% - Accent4 2 8 2 3 6" xfId="25126"/>
    <cellStyle name="40% - Accent4 2 8 2 3 7" xfId="25127"/>
    <cellStyle name="40% - Accent4 2 8 2 4" xfId="25128"/>
    <cellStyle name="40% - Accent4 2 8 2 4 2" xfId="25129"/>
    <cellStyle name="40% - Accent4 2 8 2 4 2 2" xfId="25130"/>
    <cellStyle name="40% - Accent4 2 8 2 4 3" xfId="25131"/>
    <cellStyle name="40% - Accent4 2 8 2 4 3 2" xfId="25132"/>
    <cellStyle name="40% - Accent4 2 8 2 4 4" xfId="25133"/>
    <cellStyle name="40% - Accent4 2 8 2 4 5" xfId="25134"/>
    <cellStyle name="40% - Accent4 2 8 2 4 6" xfId="25135"/>
    <cellStyle name="40% - Accent4 2 8 2 4 7" xfId="25136"/>
    <cellStyle name="40% - Accent4 2 8 2 5" xfId="25137"/>
    <cellStyle name="40% - Accent4 2 8 2 5 2" xfId="25138"/>
    <cellStyle name="40% - Accent4 2 8 2 6" xfId="25139"/>
    <cellStyle name="40% - Accent4 2 8 2 6 2" xfId="25140"/>
    <cellStyle name="40% - Accent4 2 8 2 7" xfId="25141"/>
    <cellStyle name="40% - Accent4 2 8 2 8" xfId="25142"/>
    <cellStyle name="40% - Accent4 2 8 2 9" xfId="25143"/>
    <cellStyle name="40% - Accent4 2 8 3" xfId="25144"/>
    <cellStyle name="40% - Accent4 2 8 3 2" xfId="25145"/>
    <cellStyle name="40% - Accent4 2 8 3 2 2" xfId="25146"/>
    <cellStyle name="40% - Accent4 2 8 3 3" xfId="25147"/>
    <cellStyle name="40% - Accent4 2 8 3 3 2" xfId="25148"/>
    <cellStyle name="40% - Accent4 2 8 3 4" xfId="25149"/>
    <cellStyle name="40% - Accent4 2 8 3 5" xfId="25150"/>
    <cellStyle name="40% - Accent4 2 8 3 6" xfId="25151"/>
    <cellStyle name="40% - Accent4 2 8 3 7" xfId="25152"/>
    <cellStyle name="40% - Accent4 2 8 4" xfId="25153"/>
    <cellStyle name="40% - Accent4 2 8 4 2" xfId="25154"/>
    <cellStyle name="40% - Accent4 2 8 4 2 2" xfId="25155"/>
    <cellStyle name="40% - Accent4 2 8 4 3" xfId="25156"/>
    <cellStyle name="40% - Accent4 2 8 4 3 2" xfId="25157"/>
    <cellStyle name="40% - Accent4 2 8 4 4" xfId="25158"/>
    <cellStyle name="40% - Accent4 2 8 4 5" xfId="25159"/>
    <cellStyle name="40% - Accent4 2 8 4 6" xfId="25160"/>
    <cellStyle name="40% - Accent4 2 8 4 7" xfId="25161"/>
    <cellStyle name="40% - Accent4 2 8 5" xfId="25162"/>
    <cellStyle name="40% - Accent4 2 8 5 2" xfId="25163"/>
    <cellStyle name="40% - Accent4 2 8 5 2 2" xfId="25164"/>
    <cellStyle name="40% - Accent4 2 8 5 3" xfId="25165"/>
    <cellStyle name="40% - Accent4 2 8 5 3 2" xfId="25166"/>
    <cellStyle name="40% - Accent4 2 8 5 4" xfId="25167"/>
    <cellStyle name="40% - Accent4 2 8 5 5" xfId="25168"/>
    <cellStyle name="40% - Accent4 2 8 5 6" xfId="25169"/>
    <cellStyle name="40% - Accent4 2 8 5 7" xfId="25170"/>
    <cellStyle name="40% - Accent4 2 8 6" xfId="25171"/>
    <cellStyle name="40% - Accent4 2 8 6 2" xfId="25172"/>
    <cellStyle name="40% - Accent4 2 8 7" xfId="25173"/>
    <cellStyle name="40% - Accent4 2 8 7 2" xfId="25174"/>
    <cellStyle name="40% - Accent4 2 8 8" xfId="25175"/>
    <cellStyle name="40% - Accent4 2 8 9" xfId="25176"/>
    <cellStyle name="40% - Accent4 2 9" xfId="25177"/>
    <cellStyle name="40% - Accent4 2 9 10" xfId="25178"/>
    <cellStyle name="40% - Accent4 2 9 2" xfId="25179"/>
    <cellStyle name="40% - Accent4 2 9 2 2" xfId="25180"/>
    <cellStyle name="40% - Accent4 2 9 2 2 2" xfId="25181"/>
    <cellStyle name="40% - Accent4 2 9 2 3" xfId="25182"/>
    <cellStyle name="40% - Accent4 2 9 2 3 2" xfId="25183"/>
    <cellStyle name="40% - Accent4 2 9 2 4" xfId="25184"/>
    <cellStyle name="40% - Accent4 2 9 2 5" xfId="25185"/>
    <cellStyle name="40% - Accent4 2 9 2 6" xfId="25186"/>
    <cellStyle name="40% - Accent4 2 9 2 7" xfId="25187"/>
    <cellStyle name="40% - Accent4 2 9 3" xfId="25188"/>
    <cellStyle name="40% - Accent4 2 9 3 2" xfId="25189"/>
    <cellStyle name="40% - Accent4 2 9 3 2 2" xfId="25190"/>
    <cellStyle name="40% - Accent4 2 9 3 3" xfId="25191"/>
    <cellStyle name="40% - Accent4 2 9 3 3 2" xfId="25192"/>
    <cellStyle name="40% - Accent4 2 9 3 4" xfId="25193"/>
    <cellStyle name="40% - Accent4 2 9 3 5" xfId="25194"/>
    <cellStyle name="40% - Accent4 2 9 3 6" xfId="25195"/>
    <cellStyle name="40% - Accent4 2 9 3 7" xfId="25196"/>
    <cellStyle name="40% - Accent4 2 9 4" xfId="25197"/>
    <cellStyle name="40% - Accent4 2 9 4 2" xfId="25198"/>
    <cellStyle name="40% - Accent4 2 9 4 2 2" xfId="25199"/>
    <cellStyle name="40% - Accent4 2 9 4 3" xfId="25200"/>
    <cellStyle name="40% - Accent4 2 9 4 3 2" xfId="25201"/>
    <cellStyle name="40% - Accent4 2 9 4 4" xfId="25202"/>
    <cellStyle name="40% - Accent4 2 9 4 5" xfId="25203"/>
    <cellStyle name="40% - Accent4 2 9 4 6" xfId="25204"/>
    <cellStyle name="40% - Accent4 2 9 4 7" xfId="25205"/>
    <cellStyle name="40% - Accent4 2 9 5" xfId="25206"/>
    <cellStyle name="40% - Accent4 2 9 5 2" xfId="25207"/>
    <cellStyle name="40% - Accent4 2 9 6" xfId="25208"/>
    <cellStyle name="40% - Accent4 2 9 6 2" xfId="25209"/>
    <cellStyle name="40% - Accent4 2 9 7" xfId="25210"/>
    <cellStyle name="40% - Accent4 2 9 8" xfId="25211"/>
    <cellStyle name="40% - Accent4 2 9 9" xfId="25212"/>
    <cellStyle name="40% - Accent4 3" xfId="294"/>
    <cellStyle name="40% - Accent4 3 10" xfId="25213"/>
    <cellStyle name="40% - Accent4 3 10 2" xfId="25214"/>
    <cellStyle name="40% - Accent4 3 10 2 2" xfId="25215"/>
    <cellStyle name="40% - Accent4 3 10 3" xfId="25216"/>
    <cellStyle name="40% - Accent4 3 10 3 2" xfId="25217"/>
    <cellStyle name="40% - Accent4 3 10 4" xfId="25218"/>
    <cellStyle name="40% - Accent4 3 10 5" xfId="25219"/>
    <cellStyle name="40% - Accent4 3 10 6" xfId="25220"/>
    <cellStyle name="40% - Accent4 3 10 7" xfId="25221"/>
    <cellStyle name="40% - Accent4 3 11" xfId="25222"/>
    <cellStyle name="40% - Accent4 3 11 2" xfId="25223"/>
    <cellStyle name="40% - Accent4 3 11 2 2" xfId="25224"/>
    <cellStyle name="40% - Accent4 3 11 3" xfId="25225"/>
    <cellStyle name="40% - Accent4 3 11 3 2" xfId="25226"/>
    <cellStyle name="40% - Accent4 3 11 4" xfId="25227"/>
    <cellStyle name="40% - Accent4 3 11 5" xfId="25228"/>
    <cellStyle name="40% - Accent4 3 11 6" xfId="25229"/>
    <cellStyle name="40% - Accent4 3 11 7" xfId="25230"/>
    <cellStyle name="40% - Accent4 3 12" xfId="25231"/>
    <cellStyle name="40% - Accent4 3 12 2" xfId="25232"/>
    <cellStyle name="40% - Accent4 3 12 2 2" xfId="25233"/>
    <cellStyle name="40% - Accent4 3 12 3" xfId="25234"/>
    <cellStyle name="40% - Accent4 3 12 3 2" xfId="25235"/>
    <cellStyle name="40% - Accent4 3 12 4" xfId="25236"/>
    <cellStyle name="40% - Accent4 3 12 5" xfId="25237"/>
    <cellStyle name="40% - Accent4 3 12 6" xfId="25238"/>
    <cellStyle name="40% - Accent4 3 12 7" xfId="25239"/>
    <cellStyle name="40% - Accent4 3 13" xfId="25240"/>
    <cellStyle name="40% - Accent4 3 13 2" xfId="25241"/>
    <cellStyle name="40% - Accent4 3 14" xfId="25242"/>
    <cellStyle name="40% - Accent4 3 14 2" xfId="25243"/>
    <cellStyle name="40% - Accent4 3 15" xfId="25244"/>
    <cellStyle name="40% - Accent4 3 16" xfId="25245"/>
    <cellStyle name="40% - Accent4 3 17" xfId="25246"/>
    <cellStyle name="40% - Accent4 3 18" xfId="25247"/>
    <cellStyle name="40% - Accent4 3 2" xfId="25248"/>
    <cellStyle name="40% - Accent4 3 2 10" xfId="25249"/>
    <cellStyle name="40% - Accent4 3 2 11" xfId="25250"/>
    <cellStyle name="40% - Accent4 3 2 12" xfId="25251"/>
    <cellStyle name="40% - Accent4 3 2 13" xfId="25252"/>
    <cellStyle name="40% - Accent4 3 2 2" xfId="25253"/>
    <cellStyle name="40% - Accent4 3 2 2 10" xfId="25254"/>
    <cellStyle name="40% - Accent4 3 2 2 11" xfId="25255"/>
    <cellStyle name="40% - Accent4 3 2 2 2" xfId="25256"/>
    <cellStyle name="40% - Accent4 3 2 2 2 10" xfId="25257"/>
    <cellStyle name="40% - Accent4 3 2 2 2 2" xfId="25258"/>
    <cellStyle name="40% - Accent4 3 2 2 2 2 2" xfId="25259"/>
    <cellStyle name="40% - Accent4 3 2 2 2 2 2 2" xfId="25260"/>
    <cellStyle name="40% - Accent4 3 2 2 2 2 3" xfId="25261"/>
    <cellStyle name="40% - Accent4 3 2 2 2 2 3 2" xfId="25262"/>
    <cellStyle name="40% - Accent4 3 2 2 2 2 4" xfId="25263"/>
    <cellStyle name="40% - Accent4 3 2 2 2 2 5" xfId="25264"/>
    <cellStyle name="40% - Accent4 3 2 2 2 2 6" xfId="25265"/>
    <cellStyle name="40% - Accent4 3 2 2 2 2 7" xfId="25266"/>
    <cellStyle name="40% - Accent4 3 2 2 2 3" xfId="25267"/>
    <cellStyle name="40% - Accent4 3 2 2 2 3 2" xfId="25268"/>
    <cellStyle name="40% - Accent4 3 2 2 2 3 2 2" xfId="25269"/>
    <cellStyle name="40% - Accent4 3 2 2 2 3 3" xfId="25270"/>
    <cellStyle name="40% - Accent4 3 2 2 2 3 3 2" xfId="25271"/>
    <cellStyle name="40% - Accent4 3 2 2 2 3 4" xfId="25272"/>
    <cellStyle name="40% - Accent4 3 2 2 2 3 5" xfId="25273"/>
    <cellStyle name="40% - Accent4 3 2 2 2 3 6" xfId="25274"/>
    <cellStyle name="40% - Accent4 3 2 2 2 3 7" xfId="25275"/>
    <cellStyle name="40% - Accent4 3 2 2 2 4" xfId="25276"/>
    <cellStyle name="40% - Accent4 3 2 2 2 4 2" xfId="25277"/>
    <cellStyle name="40% - Accent4 3 2 2 2 4 2 2" xfId="25278"/>
    <cellStyle name="40% - Accent4 3 2 2 2 4 3" xfId="25279"/>
    <cellStyle name="40% - Accent4 3 2 2 2 4 3 2" xfId="25280"/>
    <cellStyle name="40% - Accent4 3 2 2 2 4 4" xfId="25281"/>
    <cellStyle name="40% - Accent4 3 2 2 2 4 5" xfId="25282"/>
    <cellStyle name="40% - Accent4 3 2 2 2 4 6" xfId="25283"/>
    <cellStyle name="40% - Accent4 3 2 2 2 4 7" xfId="25284"/>
    <cellStyle name="40% - Accent4 3 2 2 2 5" xfId="25285"/>
    <cellStyle name="40% - Accent4 3 2 2 2 5 2" xfId="25286"/>
    <cellStyle name="40% - Accent4 3 2 2 2 6" xfId="25287"/>
    <cellStyle name="40% - Accent4 3 2 2 2 6 2" xfId="25288"/>
    <cellStyle name="40% - Accent4 3 2 2 2 7" xfId="25289"/>
    <cellStyle name="40% - Accent4 3 2 2 2 8" xfId="25290"/>
    <cellStyle name="40% - Accent4 3 2 2 2 9" xfId="25291"/>
    <cellStyle name="40% - Accent4 3 2 2 3" xfId="25292"/>
    <cellStyle name="40% - Accent4 3 2 2 3 2" xfId="25293"/>
    <cellStyle name="40% - Accent4 3 2 2 3 2 2" xfId="25294"/>
    <cellStyle name="40% - Accent4 3 2 2 3 3" xfId="25295"/>
    <cellStyle name="40% - Accent4 3 2 2 3 3 2" xfId="25296"/>
    <cellStyle name="40% - Accent4 3 2 2 3 4" xfId="25297"/>
    <cellStyle name="40% - Accent4 3 2 2 3 5" xfId="25298"/>
    <cellStyle name="40% - Accent4 3 2 2 3 6" xfId="25299"/>
    <cellStyle name="40% - Accent4 3 2 2 3 7" xfId="25300"/>
    <cellStyle name="40% - Accent4 3 2 2 4" xfId="25301"/>
    <cellStyle name="40% - Accent4 3 2 2 4 2" xfId="25302"/>
    <cellStyle name="40% - Accent4 3 2 2 4 2 2" xfId="25303"/>
    <cellStyle name="40% - Accent4 3 2 2 4 3" xfId="25304"/>
    <cellStyle name="40% - Accent4 3 2 2 4 3 2" xfId="25305"/>
    <cellStyle name="40% - Accent4 3 2 2 4 4" xfId="25306"/>
    <cellStyle name="40% - Accent4 3 2 2 4 5" xfId="25307"/>
    <cellStyle name="40% - Accent4 3 2 2 4 6" xfId="25308"/>
    <cellStyle name="40% - Accent4 3 2 2 4 7" xfId="25309"/>
    <cellStyle name="40% - Accent4 3 2 2 5" xfId="25310"/>
    <cellStyle name="40% - Accent4 3 2 2 5 2" xfId="25311"/>
    <cellStyle name="40% - Accent4 3 2 2 5 2 2" xfId="25312"/>
    <cellStyle name="40% - Accent4 3 2 2 5 3" xfId="25313"/>
    <cellStyle name="40% - Accent4 3 2 2 5 3 2" xfId="25314"/>
    <cellStyle name="40% - Accent4 3 2 2 5 4" xfId="25315"/>
    <cellStyle name="40% - Accent4 3 2 2 5 5" xfId="25316"/>
    <cellStyle name="40% - Accent4 3 2 2 5 6" xfId="25317"/>
    <cellStyle name="40% - Accent4 3 2 2 5 7" xfId="25318"/>
    <cellStyle name="40% - Accent4 3 2 2 6" xfId="25319"/>
    <cellStyle name="40% - Accent4 3 2 2 6 2" xfId="25320"/>
    <cellStyle name="40% - Accent4 3 2 2 7" xfId="25321"/>
    <cellStyle name="40% - Accent4 3 2 2 7 2" xfId="25322"/>
    <cellStyle name="40% - Accent4 3 2 2 8" xfId="25323"/>
    <cellStyle name="40% - Accent4 3 2 2 9" xfId="25324"/>
    <cellStyle name="40% - Accent4 3 2 3" xfId="25325"/>
    <cellStyle name="40% - Accent4 3 2 3 10" xfId="25326"/>
    <cellStyle name="40% - Accent4 3 2 3 11" xfId="25327"/>
    <cellStyle name="40% - Accent4 3 2 3 2" xfId="25328"/>
    <cellStyle name="40% - Accent4 3 2 3 2 10" xfId="25329"/>
    <cellStyle name="40% - Accent4 3 2 3 2 2" xfId="25330"/>
    <cellStyle name="40% - Accent4 3 2 3 2 2 2" xfId="25331"/>
    <cellStyle name="40% - Accent4 3 2 3 2 2 2 2" xfId="25332"/>
    <cellStyle name="40% - Accent4 3 2 3 2 2 3" xfId="25333"/>
    <cellStyle name="40% - Accent4 3 2 3 2 2 3 2" xfId="25334"/>
    <cellStyle name="40% - Accent4 3 2 3 2 2 4" xfId="25335"/>
    <cellStyle name="40% - Accent4 3 2 3 2 2 5" xfId="25336"/>
    <cellStyle name="40% - Accent4 3 2 3 2 2 6" xfId="25337"/>
    <cellStyle name="40% - Accent4 3 2 3 2 2 7" xfId="25338"/>
    <cellStyle name="40% - Accent4 3 2 3 2 3" xfId="25339"/>
    <cellStyle name="40% - Accent4 3 2 3 2 3 2" xfId="25340"/>
    <cellStyle name="40% - Accent4 3 2 3 2 3 2 2" xfId="25341"/>
    <cellStyle name="40% - Accent4 3 2 3 2 3 3" xfId="25342"/>
    <cellStyle name="40% - Accent4 3 2 3 2 3 3 2" xfId="25343"/>
    <cellStyle name="40% - Accent4 3 2 3 2 3 4" xfId="25344"/>
    <cellStyle name="40% - Accent4 3 2 3 2 3 5" xfId="25345"/>
    <cellStyle name="40% - Accent4 3 2 3 2 3 6" xfId="25346"/>
    <cellStyle name="40% - Accent4 3 2 3 2 3 7" xfId="25347"/>
    <cellStyle name="40% - Accent4 3 2 3 2 4" xfId="25348"/>
    <cellStyle name="40% - Accent4 3 2 3 2 4 2" xfId="25349"/>
    <cellStyle name="40% - Accent4 3 2 3 2 4 2 2" xfId="25350"/>
    <cellStyle name="40% - Accent4 3 2 3 2 4 3" xfId="25351"/>
    <cellStyle name="40% - Accent4 3 2 3 2 4 3 2" xfId="25352"/>
    <cellStyle name="40% - Accent4 3 2 3 2 4 4" xfId="25353"/>
    <cellStyle name="40% - Accent4 3 2 3 2 4 5" xfId="25354"/>
    <cellStyle name="40% - Accent4 3 2 3 2 4 6" xfId="25355"/>
    <cellStyle name="40% - Accent4 3 2 3 2 4 7" xfId="25356"/>
    <cellStyle name="40% - Accent4 3 2 3 2 5" xfId="25357"/>
    <cellStyle name="40% - Accent4 3 2 3 2 5 2" xfId="25358"/>
    <cellStyle name="40% - Accent4 3 2 3 2 6" xfId="25359"/>
    <cellStyle name="40% - Accent4 3 2 3 2 6 2" xfId="25360"/>
    <cellStyle name="40% - Accent4 3 2 3 2 7" xfId="25361"/>
    <cellStyle name="40% - Accent4 3 2 3 2 8" xfId="25362"/>
    <cellStyle name="40% - Accent4 3 2 3 2 9" xfId="25363"/>
    <cellStyle name="40% - Accent4 3 2 3 3" xfId="25364"/>
    <cellStyle name="40% - Accent4 3 2 3 3 2" xfId="25365"/>
    <cellStyle name="40% - Accent4 3 2 3 3 2 2" xfId="25366"/>
    <cellStyle name="40% - Accent4 3 2 3 3 3" xfId="25367"/>
    <cellStyle name="40% - Accent4 3 2 3 3 3 2" xfId="25368"/>
    <cellStyle name="40% - Accent4 3 2 3 3 4" xfId="25369"/>
    <cellStyle name="40% - Accent4 3 2 3 3 5" xfId="25370"/>
    <cellStyle name="40% - Accent4 3 2 3 3 6" xfId="25371"/>
    <cellStyle name="40% - Accent4 3 2 3 3 7" xfId="25372"/>
    <cellStyle name="40% - Accent4 3 2 3 4" xfId="25373"/>
    <cellStyle name="40% - Accent4 3 2 3 4 2" xfId="25374"/>
    <cellStyle name="40% - Accent4 3 2 3 4 2 2" xfId="25375"/>
    <cellStyle name="40% - Accent4 3 2 3 4 3" xfId="25376"/>
    <cellStyle name="40% - Accent4 3 2 3 4 3 2" xfId="25377"/>
    <cellStyle name="40% - Accent4 3 2 3 4 4" xfId="25378"/>
    <cellStyle name="40% - Accent4 3 2 3 4 5" xfId="25379"/>
    <cellStyle name="40% - Accent4 3 2 3 4 6" xfId="25380"/>
    <cellStyle name="40% - Accent4 3 2 3 4 7" xfId="25381"/>
    <cellStyle name="40% - Accent4 3 2 3 5" xfId="25382"/>
    <cellStyle name="40% - Accent4 3 2 3 5 2" xfId="25383"/>
    <cellStyle name="40% - Accent4 3 2 3 5 2 2" xfId="25384"/>
    <cellStyle name="40% - Accent4 3 2 3 5 3" xfId="25385"/>
    <cellStyle name="40% - Accent4 3 2 3 5 3 2" xfId="25386"/>
    <cellStyle name="40% - Accent4 3 2 3 5 4" xfId="25387"/>
    <cellStyle name="40% - Accent4 3 2 3 5 5" xfId="25388"/>
    <cellStyle name="40% - Accent4 3 2 3 5 6" xfId="25389"/>
    <cellStyle name="40% - Accent4 3 2 3 5 7" xfId="25390"/>
    <cellStyle name="40% - Accent4 3 2 3 6" xfId="25391"/>
    <cellStyle name="40% - Accent4 3 2 3 6 2" xfId="25392"/>
    <cellStyle name="40% - Accent4 3 2 3 7" xfId="25393"/>
    <cellStyle name="40% - Accent4 3 2 3 7 2" xfId="25394"/>
    <cellStyle name="40% - Accent4 3 2 3 8" xfId="25395"/>
    <cellStyle name="40% - Accent4 3 2 3 9" xfId="25396"/>
    <cellStyle name="40% - Accent4 3 2 4" xfId="25397"/>
    <cellStyle name="40% - Accent4 3 2 4 10" xfId="25398"/>
    <cellStyle name="40% - Accent4 3 2 4 2" xfId="25399"/>
    <cellStyle name="40% - Accent4 3 2 4 2 2" xfId="25400"/>
    <cellStyle name="40% - Accent4 3 2 4 2 2 2" xfId="25401"/>
    <cellStyle name="40% - Accent4 3 2 4 2 3" xfId="25402"/>
    <cellStyle name="40% - Accent4 3 2 4 2 3 2" xfId="25403"/>
    <cellStyle name="40% - Accent4 3 2 4 2 4" xfId="25404"/>
    <cellStyle name="40% - Accent4 3 2 4 2 5" xfId="25405"/>
    <cellStyle name="40% - Accent4 3 2 4 2 6" xfId="25406"/>
    <cellStyle name="40% - Accent4 3 2 4 2 7" xfId="25407"/>
    <cellStyle name="40% - Accent4 3 2 4 3" xfId="25408"/>
    <cellStyle name="40% - Accent4 3 2 4 3 2" xfId="25409"/>
    <cellStyle name="40% - Accent4 3 2 4 3 2 2" xfId="25410"/>
    <cellStyle name="40% - Accent4 3 2 4 3 3" xfId="25411"/>
    <cellStyle name="40% - Accent4 3 2 4 3 3 2" xfId="25412"/>
    <cellStyle name="40% - Accent4 3 2 4 3 4" xfId="25413"/>
    <cellStyle name="40% - Accent4 3 2 4 3 5" xfId="25414"/>
    <cellStyle name="40% - Accent4 3 2 4 3 6" xfId="25415"/>
    <cellStyle name="40% - Accent4 3 2 4 3 7" xfId="25416"/>
    <cellStyle name="40% - Accent4 3 2 4 4" xfId="25417"/>
    <cellStyle name="40% - Accent4 3 2 4 4 2" xfId="25418"/>
    <cellStyle name="40% - Accent4 3 2 4 4 2 2" xfId="25419"/>
    <cellStyle name="40% - Accent4 3 2 4 4 3" xfId="25420"/>
    <cellStyle name="40% - Accent4 3 2 4 4 3 2" xfId="25421"/>
    <cellStyle name="40% - Accent4 3 2 4 4 4" xfId="25422"/>
    <cellStyle name="40% - Accent4 3 2 4 4 5" xfId="25423"/>
    <cellStyle name="40% - Accent4 3 2 4 4 6" xfId="25424"/>
    <cellStyle name="40% - Accent4 3 2 4 4 7" xfId="25425"/>
    <cellStyle name="40% - Accent4 3 2 4 5" xfId="25426"/>
    <cellStyle name="40% - Accent4 3 2 4 5 2" xfId="25427"/>
    <cellStyle name="40% - Accent4 3 2 4 6" xfId="25428"/>
    <cellStyle name="40% - Accent4 3 2 4 6 2" xfId="25429"/>
    <cellStyle name="40% - Accent4 3 2 4 7" xfId="25430"/>
    <cellStyle name="40% - Accent4 3 2 4 8" xfId="25431"/>
    <cellStyle name="40% - Accent4 3 2 4 9" xfId="25432"/>
    <cellStyle name="40% - Accent4 3 2 5" xfId="25433"/>
    <cellStyle name="40% - Accent4 3 2 5 2" xfId="25434"/>
    <cellStyle name="40% - Accent4 3 2 5 2 2" xfId="25435"/>
    <cellStyle name="40% - Accent4 3 2 5 3" xfId="25436"/>
    <cellStyle name="40% - Accent4 3 2 5 3 2" xfId="25437"/>
    <cellStyle name="40% - Accent4 3 2 5 4" xfId="25438"/>
    <cellStyle name="40% - Accent4 3 2 5 5" xfId="25439"/>
    <cellStyle name="40% - Accent4 3 2 5 6" xfId="25440"/>
    <cellStyle name="40% - Accent4 3 2 5 7" xfId="25441"/>
    <cellStyle name="40% - Accent4 3 2 6" xfId="25442"/>
    <cellStyle name="40% - Accent4 3 2 6 2" xfId="25443"/>
    <cellStyle name="40% - Accent4 3 2 6 2 2" xfId="25444"/>
    <cellStyle name="40% - Accent4 3 2 6 3" xfId="25445"/>
    <cellStyle name="40% - Accent4 3 2 6 3 2" xfId="25446"/>
    <cellStyle name="40% - Accent4 3 2 6 4" xfId="25447"/>
    <cellStyle name="40% - Accent4 3 2 6 5" xfId="25448"/>
    <cellStyle name="40% - Accent4 3 2 6 6" xfId="25449"/>
    <cellStyle name="40% - Accent4 3 2 6 7" xfId="25450"/>
    <cellStyle name="40% - Accent4 3 2 7" xfId="25451"/>
    <cellStyle name="40% - Accent4 3 2 7 2" xfId="25452"/>
    <cellStyle name="40% - Accent4 3 2 7 2 2" xfId="25453"/>
    <cellStyle name="40% - Accent4 3 2 7 3" xfId="25454"/>
    <cellStyle name="40% - Accent4 3 2 7 3 2" xfId="25455"/>
    <cellStyle name="40% - Accent4 3 2 7 4" xfId="25456"/>
    <cellStyle name="40% - Accent4 3 2 7 5" xfId="25457"/>
    <cellStyle name="40% - Accent4 3 2 7 6" xfId="25458"/>
    <cellStyle name="40% - Accent4 3 2 7 7" xfId="25459"/>
    <cellStyle name="40% - Accent4 3 2 8" xfId="25460"/>
    <cellStyle name="40% - Accent4 3 2 8 2" xfId="25461"/>
    <cellStyle name="40% - Accent4 3 2 9" xfId="25462"/>
    <cellStyle name="40% - Accent4 3 2 9 2" xfId="25463"/>
    <cellStyle name="40% - Accent4 3 3" xfId="25464"/>
    <cellStyle name="40% - Accent4 3 3 10" xfId="25465"/>
    <cellStyle name="40% - Accent4 3 3 11" xfId="25466"/>
    <cellStyle name="40% - Accent4 3 3 12" xfId="25467"/>
    <cellStyle name="40% - Accent4 3 3 13" xfId="25468"/>
    <cellStyle name="40% - Accent4 3 3 2" xfId="25469"/>
    <cellStyle name="40% - Accent4 3 3 2 10" xfId="25470"/>
    <cellStyle name="40% - Accent4 3 3 2 11" xfId="25471"/>
    <cellStyle name="40% - Accent4 3 3 2 2" xfId="25472"/>
    <cellStyle name="40% - Accent4 3 3 2 2 10" xfId="25473"/>
    <cellStyle name="40% - Accent4 3 3 2 2 2" xfId="25474"/>
    <cellStyle name="40% - Accent4 3 3 2 2 2 2" xfId="25475"/>
    <cellStyle name="40% - Accent4 3 3 2 2 2 2 2" xfId="25476"/>
    <cellStyle name="40% - Accent4 3 3 2 2 2 3" xfId="25477"/>
    <cellStyle name="40% - Accent4 3 3 2 2 2 3 2" xfId="25478"/>
    <cellStyle name="40% - Accent4 3 3 2 2 2 4" xfId="25479"/>
    <cellStyle name="40% - Accent4 3 3 2 2 2 5" xfId="25480"/>
    <cellStyle name="40% - Accent4 3 3 2 2 2 6" xfId="25481"/>
    <cellStyle name="40% - Accent4 3 3 2 2 2 7" xfId="25482"/>
    <cellStyle name="40% - Accent4 3 3 2 2 3" xfId="25483"/>
    <cellStyle name="40% - Accent4 3 3 2 2 3 2" xfId="25484"/>
    <cellStyle name="40% - Accent4 3 3 2 2 3 2 2" xfId="25485"/>
    <cellStyle name="40% - Accent4 3 3 2 2 3 3" xfId="25486"/>
    <cellStyle name="40% - Accent4 3 3 2 2 3 3 2" xfId="25487"/>
    <cellStyle name="40% - Accent4 3 3 2 2 3 4" xfId="25488"/>
    <cellStyle name="40% - Accent4 3 3 2 2 3 5" xfId="25489"/>
    <cellStyle name="40% - Accent4 3 3 2 2 3 6" xfId="25490"/>
    <cellStyle name="40% - Accent4 3 3 2 2 3 7" xfId="25491"/>
    <cellStyle name="40% - Accent4 3 3 2 2 4" xfId="25492"/>
    <cellStyle name="40% - Accent4 3 3 2 2 4 2" xfId="25493"/>
    <cellStyle name="40% - Accent4 3 3 2 2 4 2 2" xfId="25494"/>
    <cellStyle name="40% - Accent4 3 3 2 2 4 3" xfId="25495"/>
    <cellStyle name="40% - Accent4 3 3 2 2 4 3 2" xfId="25496"/>
    <cellStyle name="40% - Accent4 3 3 2 2 4 4" xfId="25497"/>
    <cellStyle name="40% - Accent4 3 3 2 2 4 5" xfId="25498"/>
    <cellStyle name="40% - Accent4 3 3 2 2 4 6" xfId="25499"/>
    <cellStyle name="40% - Accent4 3 3 2 2 4 7" xfId="25500"/>
    <cellStyle name="40% - Accent4 3 3 2 2 5" xfId="25501"/>
    <cellStyle name="40% - Accent4 3 3 2 2 5 2" xfId="25502"/>
    <cellStyle name="40% - Accent4 3 3 2 2 6" xfId="25503"/>
    <cellStyle name="40% - Accent4 3 3 2 2 6 2" xfId="25504"/>
    <cellStyle name="40% - Accent4 3 3 2 2 7" xfId="25505"/>
    <cellStyle name="40% - Accent4 3 3 2 2 8" xfId="25506"/>
    <cellStyle name="40% - Accent4 3 3 2 2 9" xfId="25507"/>
    <cellStyle name="40% - Accent4 3 3 2 3" xfId="25508"/>
    <cellStyle name="40% - Accent4 3 3 2 3 2" xfId="25509"/>
    <cellStyle name="40% - Accent4 3 3 2 3 2 2" xfId="25510"/>
    <cellStyle name="40% - Accent4 3 3 2 3 3" xfId="25511"/>
    <cellStyle name="40% - Accent4 3 3 2 3 3 2" xfId="25512"/>
    <cellStyle name="40% - Accent4 3 3 2 3 4" xfId="25513"/>
    <cellStyle name="40% - Accent4 3 3 2 3 5" xfId="25514"/>
    <cellStyle name="40% - Accent4 3 3 2 3 6" xfId="25515"/>
    <cellStyle name="40% - Accent4 3 3 2 3 7" xfId="25516"/>
    <cellStyle name="40% - Accent4 3 3 2 4" xfId="25517"/>
    <cellStyle name="40% - Accent4 3 3 2 4 2" xfId="25518"/>
    <cellStyle name="40% - Accent4 3 3 2 4 2 2" xfId="25519"/>
    <cellStyle name="40% - Accent4 3 3 2 4 3" xfId="25520"/>
    <cellStyle name="40% - Accent4 3 3 2 4 3 2" xfId="25521"/>
    <cellStyle name="40% - Accent4 3 3 2 4 4" xfId="25522"/>
    <cellStyle name="40% - Accent4 3 3 2 4 5" xfId="25523"/>
    <cellStyle name="40% - Accent4 3 3 2 4 6" xfId="25524"/>
    <cellStyle name="40% - Accent4 3 3 2 4 7" xfId="25525"/>
    <cellStyle name="40% - Accent4 3 3 2 5" xfId="25526"/>
    <cellStyle name="40% - Accent4 3 3 2 5 2" xfId="25527"/>
    <cellStyle name="40% - Accent4 3 3 2 5 2 2" xfId="25528"/>
    <cellStyle name="40% - Accent4 3 3 2 5 3" xfId="25529"/>
    <cellStyle name="40% - Accent4 3 3 2 5 3 2" xfId="25530"/>
    <cellStyle name="40% - Accent4 3 3 2 5 4" xfId="25531"/>
    <cellStyle name="40% - Accent4 3 3 2 5 5" xfId="25532"/>
    <cellStyle name="40% - Accent4 3 3 2 5 6" xfId="25533"/>
    <cellStyle name="40% - Accent4 3 3 2 5 7" xfId="25534"/>
    <cellStyle name="40% - Accent4 3 3 2 6" xfId="25535"/>
    <cellStyle name="40% - Accent4 3 3 2 6 2" xfId="25536"/>
    <cellStyle name="40% - Accent4 3 3 2 7" xfId="25537"/>
    <cellStyle name="40% - Accent4 3 3 2 7 2" xfId="25538"/>
    <cellStyle name="40% - Accent4 3 3 2 8" xfId="25539"/>
    <cellStyle name="40% - Accent4 3 3 2 9" xfId="25540"/>
    <cellStyle name="40% - Accent4 3 3 3" xfId="25541"/>
    <cellStyle name="40% - Accent4 3 3 3 10" xfId="25542"/>
    <cellStyle name="40% - Accent4 3 3 3 11" xfId="25543"/>
    <cellStyle name="40% - Accent4 3 3 3 2" xfId="25544"/>
    <cellStyle name="40% - Accent4 3 3 3 2 10" xfId="25545"/>
    <cellStyle name="40% - Accent4 3 3 3 2 2" xfId="25546"/>
    <cellStyle name="40% - Accent4 3 3 3 2 2 2" xfId="25547"/>
    <cellStyle name="40% - Accent4 3 3 3 2 2 2 2" xfId="25548"/>
    <cellStyle name="40% - Accent4 3 3 3 2 2 3" xfId="25549"/>
    <cellStyle name="40% - Accent4 3 3 3 2 2 3 2" xfId="25550"/>
    <cellStyle name="40% - Accent4 3 3 3 2 2 4" xfId="25551"/>
    <cellStyle name="40% - Accent4 3 3 3 2 2 5" xfId="25552"/>
    <cellStyle name="40% - Accent4 3 3 3 2 2 6" xfId="25553"/>
    <cellStyle name="40% - Accent4 3 3 3 2 2 7" xfId="25554"/>
    <cellStyle name="40% - Accent4 3 3 3 2 3" xfId="25555"/>
    <cellStyle name="40% - Accent4 3 3 3 2 3 2" xfId="25556"/>
    <cellStyle name="40% - Accent4 3 3 3 2 3 2 2" xfId="25557"/>
    <cellStyle name="40% - Accent4 3 3 3 2 3 3" xfId="25558"/>
    <cellStyle name="40% - Accent4 3 3 3 2 3 3 2" xfId="25559"/>
    <cellStyle name="40% - Accent4 3 3 3 2 3 4" xfId="25560"/>
    <cellStyle name="40% - Accent4 3 3 3 2 3 5" xfId="25561"/>
    <cellStyle name="40% - Accent4 3 3 3 2 3 6" xfId="25562"/>
    <cellStyle name="40% - Accent4 3 3 3 2 3 7" xfId="25563"/>
    <cellStyle name="40% - Accent4 3 3 3 2 4" xfId="25564"/>
    <cellStyle name="40% - Accent4 3 3 3 2 4 2" xfId="25565"/>
    <cellStyle name="40% - Accent4 3 3 3 2 4 2 2" xfId="25566"/>
    <cellStyle name="40% - Accent4 3 3 3 2 4 3" xfId="25567"/>
    <cellStyle name="40% - Accent4 3 3 3 2 4 3 2" xfId="25568"/>
    <cellStyle name="40% - Accent4 3 3 3 2 4 4" xfId="25569"/>
    <cellStyle name="40% - Accent4 3 3 3 2 4 5" xfId="25570"/>
    <cellStyle name="40% - Accent4 3 3 3 2 4 6" xfId="25571"/>
    <cellStyle name="40% - Accent4 3 3 3 2 4 7" xfId="25572"/>
    <cellStyle name="40% - Accent4 3 3 3 2 5" xfId="25573"/>
    <cellStyle name="40% - Accent4 3 3 3 2 5 2" xfId="25574"/>
    <cellStyle name="40% - Accent4 3 3 3 2 6" xfId="25575"/>
    <cellStyle name="40% - Accent4 3 3 3 2 6 2" xfId="25576"/>
    <cellStyle name="40% - Accent4 3 3 3 2 7" xfId="25577"/>
    <cellStyle name="40% - Accent4 3 3 3 2 8" xfId="25578"/>
    <cellStyle name="40% - Accent4 3 3 3 2 9" xfId="25579"/>
    <cellStyle name="40% - Accent4 3 3 3 3" xfId="25580"/>
    <cellStyle name="40% - Accent4 3 3 3 3 2" xfId="25581"/>
    <cellStyle name="40% - Accent4 3 3 3 3 2 2" xfId="25582"/>
    <cellStyle name="40% - Accent4 3 3 3 3 3" xfId="25583"/>
    <cellStyle name="40% - Accent4 3 3 3 3 3 2" xfId="25584"/>
    <cellStyle name="40% - Accent4 3 3 3 3 4" xfId="25585"/>
    <cellStyle name="40% - Accent4 3 3 3 3 5" xfId="25586"/>
    <cellStyle name="40% - Accent4 3 3 3 3 6" xfId="25587"/>
    <cellStyle name="40% - Accent4 3 3 3 3 7" xfId="25588"/>
    <cellStyle name="40% - Accent4 3 3 3 4" xfId="25589"/>
    <cellStyle name="40% - Accent4 3 3 3 4 2" xfId="25590"/>
    <cellStyle name="40% - Accent4 3 3 3 4 2 2" xfId="25591"/>
    <cellStyle name="40% - Accent4 3 3 3 4 3" xfId="25592"/>
    <cellStyle name="40% - Accent4 3 3 3 4 3 2" xfId="25593"/>
    <cellStyle name="40% - Accent4 3 3 3 4 4" xfId="25594"/>
    <cellStyle name="40% - Accent4 3 3 3 4 5" xfId="25595"/>
    <cellStyle name="40% - Accent4 3 3 3 4 6" xfId="25596"/>
    <cellStyle name="40% - Accent4 3 3 3 4 7" xfId="25597"/>
    <cellStyle name="40% - Accent4 3 3 3 5" xfId="25598"/>
    <cellStyle name="40% - Accent4 3 3 3 5 2" xfId="25599"/>
    <cellStyle name="40% - Accent4 3 3 3 5 2 2" xfId="25600"/>
    <cellStyle name="40% - Accent4 3 3 3 5 3" xfId="25601"/>
    <cellStyle name="40% - Accent4 3 3 3 5 3 2" xfId="25602"/>
    <cellStyle name="40% - Accent4 3 3 3 5 4" xfId="25603"/>
    <cellStyle name="40% - Accent4 3 3 3 5 5" xfId="25604"/>
    <cellStyle name="40% - Accent4 3 3 3 5 6" xfId="25605"/>
    <cellStyle name="40% - Accent4 3 3 3 5 7" xfId="25606"/>
    <cellStyle name="40% - Accent4 3 3 3 6" xfId="25607"/>
    <cellStyle name="40% - Accent4 3 3 3 6 2" xfId="25608"/>
    <cellStyle name="40% - Accent4 3 3 3 7" xfId="25609"/>
    <cellStyle name="40% - Accent4 3 3 3 7 2" xfId="25610"/>
    <cellStyle name="40% - Accent4 3 3 3 8" xfId="25611"/>
    <cellStyle name="40% - Accent4 3 3 3 9" xfId="25612"/>
    <cellStyle name="40% - Accent4 3 3 4" xfId="25613"/>
    <cellStyle name="40% - Accent4 3 3 4 10" xfId="25614"/>
    <cellStyle name="40% - Accent4 3 3 4 2" xfId="25615"/>
    <cellStyle name="40% - Accent4 3 3 4 2 2" xfId="25616"/>
    <cellStyle name="40% - Accent4 3 3 4 2 2 2" xfId="25617"/>
    <cellStyle name="40% - Accent4 3 3 4 2 3" xfId="25618"/>
    <cellStyle name="40% - Accent4 3 3 4 2 3 2" xfId="25619"/>
    <cellStyle name="40% - Accent4 3 3 4 2 4" xfId="25620"/>
    <cellStyle name="40% - Accent4 3 3 4 2 5" xfId="25621"/>
    <cellStyle name="40% - Accent4 3 3 4 2 6" xfId="25622"/>
    <cellStyle name="40% - Accent4 3 3 4 2 7" xfId="25623"/>
    <cellStyle name="40% - Accent4 3 3 4 3" xfId="25624"/>
    <cellStyle name="40% - Accent4 3 3 4 3 2" xfId="25625"/>
    <cellStyle name="40% - Accent4 3 3 4 3 2 2" xfId="25626"/>
    <cellStyle name="40% - Accent4 3 3 4 3 3" xfId="25627"/>
    <cellStyle name="40% - Accent4 3 3 4 3 3 2" xfId="25628"/>
    <cellStyle name="40% - Accent4 3 3 4 3 4" xfId="25629"/>
    <cellStyle name="40% - Accent4 3 3 4 3 5" xfId="25630"/>
    <cellStyle name="40% - Accent4 3 3 4 3 6" xfId="25631"/>
    <cellStyle name="40% - Accent4 3 3 4 3 7" xfId="25632"/>
    <cellStyle name="40% - Accent4 3 3 4 4" xfId="25633"/>
    <cellStyle name="40% - Accent4 3 3 4 4 2" xfId="25634"/>
    <cellStyle name="40% - Accent4 3 3 4 4 2 2" xfId="25635"/>
    <cellStyle name="40% - Accent4 3 3 4 4 3" xfId="25636"/>
    <cellStyle name="40% - Accent4 3 3 4 4 3 2" xfId="25637"/>
    <cellStyle name="40% - Accent4 3 3 4 4 4" xfId="25638"/>
    <cellStyle name="40% - Accent4 3 3 4 4 5" xfId="25639"/>
    <cellStyle name="40% - Accent4 3 3 4 4 6" xfId="25640"/>
    <cellStyle name="40% - Accent4 3 3 4 4 7" xfId="25641"/>
    <cellStyle name="40% - Accent4 3 3 4 5" xfId="25642"/>
    <cellStyle name="40% - Accent4 3 3 4 5 2" xfId="25643"/>
    <cellStyle name="40% - Accent4 3 3 4 6" xfId="25644"/>
    <cellStyle name="40% - Accent4 3 3 4 6 2" xfId="25645"/>
    <cellStyle name="40% - Accent4 3 3 4 7" xfId="25646"/>
    <cellStyle name="40% - Accent4 3 3 4 8" xfId="25647"/>
    <cellStyle name="40% - Accent4 3 3 4 9" xfId="25648"/>
    <cellStyle name="40% - Accent4 3 3 5" xfId="25649"/>
    <cellStyle name="40% - Accent4 3 3 5 2" xfId="25650"/>
    <cellStyle name="40% - Accent4 3 3 5 2 2" xfId="25651"/>
    <cellStyle name="40% - Accent4 3 3 5 3" xfId="25652"/>
    <cellStyle name="40% - Accent4 3 3 5 3 2" xfId="25653"/>
    <cellStyle name="40% - Accent4 3 3 5 4" xfId="25654"/>
    <cellStyle name="40% - Accent4 3 3 5 5" xfId="25655"/>
    <cellStyle name="40% - Accent4 3 3 5 6" xfId="25656"/>
    <cellStyle name="40% - Accent4 3 3 5 7" xfId="25657"/>
    <cellStyle name="40% - Accent4 3 3 6" xfId="25658"/>
    <cellStyle name="40% - Accent4 3 3 6 2" xfId="25659"/>
    <cellStyle name="40% - Accent4 3 3 6 2 2" xfId="25660"/>
    <cellStyle name="40% - Accent4 3 3 6 3" xfId="25661"/>
    <cellStyle name="40% - Accent4 3 3 6 3 2" xfId="25662"/>
    <cellStyle name="40% - Accent4 3 3 6 4" xfId="25663"/>
    <cellStyle name="40% - Accent4 3 3 6 5" xfId="25664"/>
    <cellStyle name="40% - Accent4 3 3 6 6" xfId="25665"/>
    <cellStyle name="40% - Accent4 3 3 6 7" xfId="25666"/>
    <cellStyle name="40% - Accent4 3 3 7" xfId="25667"/>
    <cellStyle name="40% - Accent4 3 3 7 2" xfId="25668"/>
    <cellStyle name="40% - Accent4 3 3 7 2 2" xfId="25669"/>
    <cellStyle name="40% - Accent4 3 3 7 3" xfId="25670"/>
    <cellStyle name="40% - Accent4 3 3 7 3 2" xfId="25671"/>
    <cellStyle name="40% - Accent4 3 3 7 4" xfId="25672"/>
    <cellStyle name="40% - Accent4 3 3 7 5" xfId="25673"/>
    <cellStyle name="40% - Accent4 3 3 7 6" xfId="25674"/>
    <cellStyle name="40% - Accent4 3 3 7 7" xfId="25675"/>
    <cellStyle name="40% - Accent4 3 3 8" xfId="25676"/>
    <cellStyle name="40% - Accent4 3 3 8 2" xfId="25677"/>
    <cellStyle name="40% - Accent4 3 3 9" xfId="25678"/>
    <cellStyle name="40% - Accent4 3 3 9 2" xfId="25679"/>
    <cellStyle name="40% - Accent4 3 4" xfId="25680"/>
    <cellStyle name="40% - Accent4 3 4 10" xfId="25681"/>
    <cellStyle name="40% - Accent4 3 4 11" xfId="25682"/>
    <cellStyle name="40% - Accent4 3 4 12" xfId="25683"/>
    <cellStyle name="40% - Accent4 3 4 13" xfId="25684"/>
    <cellStyle name="40% - Accent4 3 4 2" xfId="25685"/>
    <cellStyle name="40% - Accent4 3 4 2 10" xfId="25686"/>
    <cellStyle name="40% - Accent4 3 4 2 11" xfId="25687"/>
    <cellStyle name="40% - Accent4 3 4 2 2" xfId="25688"/>
    <cellStyle name="40% - Accent4 3 4 2 2 10" xfId="25689"/>
    <cellStyle name="40% - Accent4 3 4 2 2 2" xfId="25690"/>
    <cellStyle name="40% - Accent4 3 4 2 2 2 2" xfId="25691"/>
    <cellStyle name="40% - Accent4 3 4 2 2 2 2 2" xfId="25692"/>
    <cellStyle name="40% - Accent4 3 4 2 2 2 3" xfId="25693"/>
    <cellStyle name="40% - Accent4 3 4 2 2 2 3 2" xfId="25694"/>
    <cellStyle name="40% - Accent4 3 4 2 2 2 4" xfId="25695"/>
    <cellStyle name="40% - Accent4 3 4 2 2 2 5" xfId="25696"/>
    <cellStyle name="40% - Accent4 3 4 2 2 2 6" xfId="25697"/>
    <cellStyle name="40% - Accent4 3 4 2 2 2 7" xfId="25698"/>
    <cellStyle name="40% - Accent4 3 4 2 2 3" xfId="25699"/>
    <cellStyle name="40% - Accent4 3 4 2 2 3 2" xfId="25700"/>
    <cellStyle name="40% - Accent4 3 4 2 2 3 2 2" xfId="25701"/>
    <cellStyle name="40% - Accent4 3 4 2 2 3 3" xfId="25702"/>
    <cellStyle name="40% - Accent4 3 4 2 2 3 3 2" xfId="25703"/>
    <cellStyle name="40% - Accent4 3 4 2 2 3 4" xfId="25704"/>
    <cellStyle name="40% - Accent4 3 4 2 2 3 5" xfId="25705"/>
    <cellStyle name="40% - Accent4 3 4 2 2 3 6" xfId="25706"/>
    <cellStyle name="40% - Accent4 3 4 2 2 3 7" xfId="25707"/>
    <cellStyle name="40% - Accent4 3 4 2 2 4" xfId="25708"/>
    <cellStyle name="40% - Accent4 3 4 2 2 4 2" xfId="25709"/>
    <cellStyle name="40% - Accent4 3 4 2 2 4 2 2" xfId="25710"/>
    <cellStyle name="40% - Accent4 3 4 2 2 4 3" xfId="25711"/>
    <cellStyle name="40% - Accent4 3 4 2 2 4 3 2" xfId="25712"/>
    <cellStyle name="40% - Accent4 3 4 2 2 4 4" xfId="25713"/>
    <cellStyle name="40% - Accent4 3 4 2 2 4 5" xfId="25714"/>
    <cellStyle name="40% - Accent4 3 4 2 2 4 6" xfId="25715"/>
    <cellStyle name="40% - Accent4 3 4 2 2 4 7" xfId="25716"/>
    <cellStyle name="40% - Accent4 3 4 2 2 5" xfId="25717"/>
    <cellStyle name="40% - Accent4 3 4 2 2 5 2" xfId="25718"/>
    <cellStyle name="40% - Accent4 3 4 2 2 6" xfId="25719"/>
    <cellStyle name="40% - Accent4 3 4 2 2 6 2" xfId="25720"/>
    <cellStyle name="40% - Accent4 3 4 2 2 7" xfId="25721"/>
    <cellStyle name="40% - Accent4 3 4 2 2 8" xfId="25722"/>
    <cellStyle name="40% - Accent4 3 4 2 2 9" xfId="25723"/>
    <cellStyle name="40% - Accent4 3 4 2 3" xfId="25724"/>
    <cellStyle name="40% - Accent4 3 4 2 3 2" xfId="25725"/>
    <cellStyle name="40% - Accent4 3 4 2 3 2 2" xfId="25726"/>
    <cellStyle name="40% - Accent4 3 4 2 3 3" xfId="25727"/>
    <cellStyle name="40% - Accent4 3 4 2 3 3 2" xfId="25728"/>
    <cellStyle name="40% - Accent4 3 4 2 3 4" xfId="25729"/>
    <cellStyle name="40% - Accent4 3 4 2 3 5" xfId="25730"/>
    <cellStyle name="40% - Accent4 3 4 2 3 6" xfId="25731"/>
    <cellStyle name="40% - Accent4 3 4 2 3 7" xfId="25732"/>
    <cellStyle name="40% - Accent4 3 4 2 4" xfId="25733"/>
    <cellStyle name="40% - Accent4 3 4 2 4 2" xfId="25734"/>
    <cellStyle name="40% - Accent4 3 4 2 4 2 2" xfId="25735"/>
    <cellStyle name="40% - Accent4 3 4 2 4 3" xfId="25736"/>
    <cellStyle name="40% - Accent4 3 4 2 4 3 2" xfId="25737"/>
    <cellStyle name="40% - Accent4 3 4 2 4 4" xfId="25738"/>
    <cellStyle name="40% - Accent4 3 4 2 4 5" xfId="25739"/>
    <cellStyle name="40% - Accent4 3 4 2 4 6" xfId="25740"/>
    <cellStyle name="40% - Accent4 3 4 2 4 7" xfId="25741"/>
    <cellStyle name="40% - Accent4 3 4 2 5" xfId="25742"/>
    <cellStyle name="40% - Accent4 3 4 2 5 2" xfId="25743"/>
    <cellStyle name="40% - Accent4 3 4 2 5 2 2" xfId="25744"/>
    <cellStyle name="40% - Accent4 3 4 2 5 3" xfId="25745"/>
    <cellStyle name="40% - Accent4 3 4 2 5 3 2" xfId="25746"/>
    <cellStyle name="40% - Accent4 3 4 2 5 4" xfId="25747"/>
    <cellStyle name="40% - Accent4 3 4 2 5 5" xfId="25748"/>
    <cellStyle name="40% - Accent4 3 4 2 5 6" xfId="25749"/>
    <cellStyle name="40% - Accent4 3 4 2 5 7" xfId="25750"/>
    <cellStyle name="40% - Accent4 3 4 2 6" xfId="25751"/>
    <cellStyle name="40% - Accent4 3 4 2 6 2" xfId="25752"/>
    <cellStyle name="40% - Accent4 3 4 2 7" xfId="25753"/>
    <cellStyle name="40% - Accent4 3 4 2 7 2" xfId="25754"/>
    <cellStyle name="40% - Accent4 3 4 2 8" xfId="25755"/>
    <cellStyle name="40% - Accent4 3 4 2 9" xfId="25756"/>
    <cellStyle name="40% - Accent4 3 4 3" xfId="25757"/>
    <cellStyle name="40% - Accent4 3 4 3 10" xfId="25758"/>
    <cellStyle name="40% - Accent4 3 4 3 11" xfId="25759"/>
    <cellStyle name="40% - Accent4 3 4 3 2" xfId="25760"/>
    <cellStyle name="40% - Accent4 3 4 3 2 10" xfId="25761"/>
    <cellStyle name="40% - Accent4 3 4 3 2 2" xfId="25762"/>
    <cellStyle name="40% - Accent4 3 4 3 2 2 2" xfId="25763"/>
    <cellStyle name="40% - Accent4 3 4 3 2 2 2 2" xfId="25764"/>
    <cellStyle name="40% - Accent4 3 4 3 2 2 3" xfId="25765"/>
    <cellStyle name="40% - Accent4 3 4 3 2 2 3 2" xfId="25766"/>
    <cellStyle name="40% - Accent4 3 4 3 2 2 4" xfId="25767"/>
    <cellStyle name="40% - Accent4 3 4 3 2 2 5" xfId="25768"/>
    <cellStyle name="40% - Accent4 3 4 3 2 2 6" xfId="25769"/>
    <cellStyle name="40% - Accent4 3 4 3 2 2 7" xfId="25770"/>
    <cellStyle name="40% - Accent4 3 4 3 2 3" xfId="25771"/>
    <cellStyle name="40% - Accent4 3 4 3 2 3 2" xfId="25772"/>
    <cellStyle name="40% - Accent4 3 4 3 2 3 2 2" xfId="25773"/>
    <cellStyle name="40% - Accent4 3 4 3 2 3 3" xfId="25774"/>
    <cellStyle name="40% - Accent4 3 4 3 2 3 3 2" xfId="25775"/>
    <cellStyle name="40% - Accent4 3 4 3 2 3 4" xfId="25776"/>
    <cellStyle name="40% - Accent4 3 4 3 2 3 5" xfId="25777"/>
    <cellStyle name="40% - Accent4 3 4 3 2 3 6" xfId="25778"/>
    <cellStyle name="40% - Accent4 3 4 3 2 3 7" xfId="25779"/>
    <cellStyle name="40% - Accent4 3 4 3 2 4" xfId="25780"/>
    <cellStyle name="40% - Accent4 3 4 3 2 4 2" xfId="25781"/>
    <cellStyle name="40% - Accent4 3 4 3 2 4 2 2" xfId="25782"/>
    <cellStyle name="40% - Accent4 3 4 3 2 4 3" xfId="25783"/>
    <cellStyle name="40% - Accent4 3 4 3 2 4 3 2" xfId="25784"/>
    <cellStyle name="40% - Accent4 3 4 3 2 4 4" xfId="25785"/>
    <cellStyle name="40% - Accent4 3 4 3 2 4 5" xfId="25786"/>
    <cellStyle name="40% - Accent4 3 4 3 2 4 6" xfId="25787"/>
    <cellStyle name="40% - Accent4 3 4 3 2 4 7" xfId="25788"/>
    <cellStyle name="40% - Accent4 3 4 3 2 5" xfId="25789"/>
    <cellStyle name="40% - Accent4 3 4 3 2 5 2" xfId="25790"/>
    <cellStyle name="40% - Accent4 3 4 3 2 6" xfId="25791"/>
    <cellStyle name="40% - Accent4 3 4 3 2 6 2" xfId="25792"/>
    <cellStyle name="40% - Accent4 3 4 3 2 7" xfId="25793"/>
    <cellStyle name="40% - Accent4 3 4 3 2 8" xfId="25794"/>
    <cellStyle name="40% - Accent4 3 4 3 2 9" xfId="25795"/>
    <cellStyle name="40% - Accent4 3 4 3 3" xfId="25796"/>
    <cellStyle name="40% - Accent4 3 4 3 3 2" xfId="25797"/>
    <cellStyle name="40% - Accent4 3 4 3 3 2 2" xfId="25798"/>
    <cellStyle name="40% - Accent4 3 4 3 3 3" xfId="25799"/>
    <cellStyle name="40% - Accent4 3 4 3 3 3 2" xfId="25800"/>
    <cellStyle name="40% - Accent4 3 4 3 3 4" xfId="25801"/>
    <cellStyle name="40% - Accent4 3 4 3 3 5" xfId="25802"/>
    <cellStyle name="40% - Accent4 3 4 3 3 6" xfId="25803"/>
    <cellStyle name="40% - Accent4 3 4 3 3 7" xfId="25804"/>
    <cellStyle name="40% - Accent4 3 4 3 4" xfId="25805"/>
    <cellStyle name="40% - Accent4 3 4 3 4 2" xfId="25806"/>
    <cellStyle name="40% - Accent4 3 4 3 4 2 2" xfId="25807"/>
    <cellStyle name="40% - Accent4 3 4 3 4 3" xfId="25808"/>
    <cellStyle name="40% - Accent4 3 4 3 4 3 2" xfId="25809"/>
    <cellStyle name="40% - Accent4 3 4 3 4 4" xfId="25810"/>
    <cellStyle name="40% - Accent4 3 4 3 4 5" xfId="25811"/>
    <cellStyle name="40% - Accent4 3 4 3 4 6" xfId="25812"/>
    <cellStyle name="40% - Accent4 3 4 3 4 7" xfId="25813"/>
    <cellStyle name="40% - Accent4 3 4 3 5" xfId="25814"/>
    <cellStyle name="40% - Accent4 3 4 3 5 2" xfId="25815"/>
    <cellStyle name="40% - Accent4 3 4 3 5 2 2" xfId="25816"/>
    <cellStyle name="40% - Accent4 3 4 3 5 3" xfId="25817"/>
    <cellStyle name="40% - Accent4 3 4 3 5 3 2" xfId="25818"/>
    <cellStyle name="40% - Accent4 3 4 3 5 4" xfId="25819"/>
    <cellStyle name="40% - Accent4 3 4 3 5 5" xfId="25820"/>
    <cellStyle name="40% - Accent4 3 4 3 5 6" xfId="25821"/>
    <cellStyle name="40% - Accent4 3 4 3 5 7" xfId="25822"/>
    <cellStyle name="40% - Accent4 3 4 3 6" xfId="25823"/>
    <cellStyle name="40% - Accent4 3 4 3 6 2" xfId="25824"/>
    <cellStyle name="40% - Accent4 3 4 3 7" xfId="25825"/>
    <cellStyle name="40% - Accent4 3 4 3 7 2" xfId="25826"/>
    <cellStyle name="40% - Accent4 3 4 3 8" xfId="25827"/>
    <cellStyle name="40% - Accent4 3 4 3 9" xfId="25828"/>
    <cellStyle name="40% - Accent4 3 4 4" xfId="25829"/>
    <cellStyle name="40% - Accent4 3 4 4 10" xfId="25830"/>
    <cellStyle name="40% - Accent4 3 4 4 2" xfId="25831"/>
    <cellStyle name="40% - Accent4 3 4 4 2 2" xfId="25832"/>
    <cellStyle name="40% - Accent4 3 4 4 2 2 2" xfId="25833"/>
    <cellStyle name="40% - Accent4 3 4 4 2 3" xfId="25834"/>
    <cellStyle name="40% - Accent4 3 4 4 2 3 2" xfId="25835"/>
    <cellStyle name="40% - Accent4 3 4 4 2 4" xfId="25836"/>
    <cellStyle name="40% - Accent4 3 4 4 2 5" xfId="25837"/>
    <cellStyle name="40% - Accent4 3 4 4 2 6" xfId="25838"/>
    <cellStyle name="40% - Accent4 3 4 4 2 7" xfId="25839"/>
    <cellStyle name="40% - Accent4 3 4 4 3" xfId="25840"/>
    <cellStyle name="40% - Accent4 3 4 4 3 2" xfId="25841"/>
    <cellStyle name="40% - Accent4 3 4 4 3 2 2" xfId="25842"/>
    <cellStyle name="40% - Accent4 3 4 4 3 3" xfId="25843"/>
    <cellStyle name="40% - Accent4 3 4 4 3 3 2" xfId="25844"/>
    <cellStyle name="40% - Accent4 3 4 4 3 4" xfId="25845"/>
    <cellStyle name="40% - Accent4 3 4 4 3 5" xfId="25846"/>
    <cellStyle name="40% - Accent4 3 4 4 3 6" xfId="25847"/>
    <cellStyle name="40% - Accent4 3 4 4 3 7" xfId="25848"/>
    <cellStyle name="40% - Accent4 3 4 4 4" xfId="25849"/>
    <cellStyle name="40% - Accent4 3 4 4 4 2" xfId="25850"/>
    <cellStyle name="40% - Accent4 3 4 4 4 2 2" xfId="25851"/>
    <cellStyle name="40% - Accent4 3 4 4 4 3" xfId="25852"/>
    <cellStyle name="40% - Accent4 3 4 4 4 3 2" xfId="25853"/>
    <cellStyle name="40% - Accent4 3 4 4 4 4" xfId="25854"/>
    <cellStyle name="40% - Accent4 3 4 4 4 5" xfId="25855"/>
    <cellStyle name="40% - Accent4 3 4 4 4 6" xfId="25856"/>
    <cellStyle name="40% - Accent4 3 4 4 4 7" xfId="25857"/>
    <cellStyle name="40% - Accent4 3 4 4 5" xfId="25858"/>
    <cellStyle name="40% - Accent4 3 4 4 5 2" xfId="25859"/>
    <cellStyle name="40% - Accent4 3 4 4 6" xfId="25860"/>
    <cellStyle name="40% - Accent4 3 4 4 6 2" xfId="25861"/>
    <cellStyle name="40% - Accent4 3 4 4 7" xfId="25862"/>
    <cellStyle name="40% - Accent4 3 4 4 8" xfId="25863"/>
    <cellStyle name="40% - Accent4 3 4 4 9" xfId="25864"/>
    <cellStyle name="40% - Accent4 3 4 5" xfId="25865"/>
    <cellStyle name="40% - Accent4 3 4 5 2" xfId="25866"/>
    <cellStyle name="40% - Accent4 3 4 5 2 2" xfId="25867"/>
    <cellStyle name="40% - Accent4 3 4 5 3" xfId="25868"/>
    <cellStyle name="40% - Accent4 3 4 5 3 2" xfId="25869"/>
    <cellStyle name="40% - Accent4 3 4 5 4" xfId="25870"/>
    <cellStyle name="40% - Accent4 3 4 5 5" xfId="25871"/>
    <cellStyle name="40% - Accent4 3 4 5 6" xfId="25872"/>
    <cellStyle name="40% - Accent4 3 4 5 7" xfId="25873"/>
    <cellStyle name="40% - Accent4 3 4 6" xfId="25874"/>
    <cellStyle name="40% - Accent4 3 4 6 2" xfId="25875"/>
    <cellStyle name="40% - Accent4 3 4 6 2 2" xfId="25876"/>
    <cellStyle name="40% - Accent4 3 4 6 3" xfId="25877"/>
    <cellStyle name="40% - Accent4 3 4 6 3 2" xfId="25878"/>
    <cellStyle name="40% - Accent4 3 4 6 4" xfId="25879"/>
    <cellStyle name="40% - Accent4 3 4 6 5" xfId="25880"/>
    <cellStyle name="40% - Accent4 3 4 6 6" xfId="25881"/>
    <cellStyle name="40% - Accent4 3 4 6 7" xfId="25882"/>
    <cellStyle name="40% - Accent4 3 4 7" xfId="25883"/>
    <cellStyle name="40% - Accent4 3 4 7 2" xfId="25884"/>
    <cellStyle name="40% - Accent4 3 4 7 2 2" xfId="25885"/>
    <cellStyle name="40% - Accent4 3 4 7 3" xfId="25886"/>
    <cellStyle name="40% - Accent4 3 4 7 3 2" xfId="25887"/>
    <cellStyle name="40% - Accent4 3 4 7 4" xfId="25888"/>
    <cellStyle name="40% - Accent4 3 4 7 5" xfId="25889"/>
    <cellStyle name="40% - Accent4 3 4 7 6" xfId="25890"/>
    <cellStyle name="40% - Accent4 3 4 7 7" xfId="25891"/>
    <cellStyle name="40% - Accent4 3 4 8" xfId="25892"/>
    <cellStyle name="40% - Accent4 3 4 8 2" xfId="25893"/>
    <cellStyle name="40% - Accent4 3 4 9" xfId="25894"/>
    <cellStyle name="40% - Accent4 3 4 9 2" xfId="25895"/>
    <cellStyle name="40% - Accent4 3 5" xfId="25896"/>
    <cellStyle name="40% - Accent4 3 5 10" xfId="25897"/>
    <cellStyle name="40% - Accent4 3 5 11" xfId="25898"/>
    <cellStyle name="40% - Accent4 3 5 12" xfId="25899"/>
    <cellStyle name="40% - Accent4 3 5 13" xfId="25900"/>
    <cellStyle name="40% - Accent4 3 5 2" xfId="25901"/>
    <cellStyle name="40% - Accent4 3 5 2 10" xfId="25902"/>
    <cellStyle name="40% - Accent4 3 5 2 11" xfId="25903"/>
    <cellStyle name="40% - Accent4 3 5 2 2" xfId="25904"/>
    <cellStyle name="40% - Accent4 3 5 2 2 10" xfId="25905"/>
    <cellStyle name="40% - Accent4 3 5 2 2 2" xfId="25906"/>
    <cellStyle name="40% - Accent4 3 5 2 2 2 2" xfId="25907"/>
    <cellStyle name="40% - Accent4 3 5 2 2 2 2 2" xfId="25908"/>
    <cellStyle name="40% - Accent4 3 5 2 2 2 3" xfId="25909"/>
    <cellStyle name="40% - Accent4 3 5 2 2 2 3 2" xfId="25910"/>
    <cellStyle name="40% - Accent4 3 5 2 2 2 4" xfId="25911"/>
    <cellStyle name="40% - Accent4 3 5 2 2 2 5" xfId="25912"/>
    <cellStyle name="40% - Accent4 3 5 2 2 2 6" xfId="25913"/>
    <cellStyle name="40% - Accent4 3 5 2 2 2 7" xfId="25914"/>
    <cellStyle name="40% - Accent4 3 5 2 2 3" xfId="25915"/>
    <cellStyle name="40% - Accent4 3 5 2 2 3 2" xfId="25916"/>
    <cellStyle name="40% - Accent4 3 5 2 2 3 2 2" xfId="25917"/>
    <cellStyle name="40% - Accent4 3 5 2 2 3 3" xfId="25918"/>
    <cellStyle name="40% - Accent4 3 5 2 2 3 3 2" xfId="25919"/>
    <cellStyle name="40% - Accent4 3 5 2 2 3 4" xfId="25920"/>
    <cellStyle name="40% - Accent4 3 5 2 2 3 5" xfId="25921"/>
    <cellStyle name="40% - Accent4 3 5 2 2 3 6" xfId="25922"/>
    <cellStyle name="40% - Accent4 3 5 2 2 3 7" xfId="25923"/>
    <cellStyle name="40% - Accent4 3 5 2 2 4" xfId="25924"/>
    <cellStyle name="40% - Accent4 3 5 2 2 4 2" xfId="25925"/>
    <cellStyle name="40% - Accent4 3 5 2 2 4 2 2" xfId="25926"/>
    <cellStyle name="40% - Accent4 3 5 2 2 4 3" xfId="25927"/>
    <cellStyle name="40% - Accent4 3 5 2 2 4 3 2" xfId="25928"/>
    <cellStyle name="40% - Accent4 3 5 2 2 4 4" xfId="25929"/>
    <cellStyle name="40% - Accent4 3 5 2 2 4 5" xfId="25930"/>
    <cellStyle name="40% - Accent4 3 5 2 2 4 6" xfId="25931"/>
    <cellStyle name="40% - Accent4 3 5 2 2 4 7" xfId="25932"/>
    <cellStyle name="40% - Accent4 3 5 2 2 5" xfId="25933"/>
    <cellStyle name="40% - Accent4 3 5 2 2 5 2" xfId="25934"/>
    <cellStyle name="40% - Accent4 3 5 2 2 6" xfId="25935"/>
    <cellStyle name="40% - Accent4 3 5 2 2 6 2" xfId="25936"/>
    <cellStyle name="40% - Accent4 3 5 2 2 7" xfId="25937"/>
    <cellStyle name="40% - Accent4 3 5 2 2 8" xfId="25938"/>
    <cellStyle name="40% - Accent4 3 5 2 2 9" xfId="25939"/>
    <cellStyle name="40% - Accent4 3 5 2 3" xfId="25940"/>
    <cellStyle name="40% - Accent4 3 5 2 3 2" xfId="25941"/>
    <cellStyle name="40% - Accent4 3 5 2 3 2 2" xfId="25942"/>
    <cellStyle name="40% - Accent4 3 5 2 3 3" xfId="25943"/>
    <cellStyle name="40% - Accent4 3 5 2 3 3 2" xfId="25944"/>
    <cellStyle name="40% - Accent4 3 5 2 3 4" xfId="25945"/>
    <cellStyle name="40% - Accent4 3 5 2 3 5" xfId="25946"/>
    <cellStyle name="40% - Accent4 3 5 2 3 6" xfId="25947"/>
    <cellStyle name="40% - Accent4 3 5 2 3 7" xfId="25948"/>
    <cellStyle name="40% - Accent4 3 5 2 4" xfId="25949"/>
    <cellStyle name="40% - Accent4 3 5 2 4 2" xfId="25950"/>
    <cellStyle name="40% - Accent4 3 5 2 4 2 2" xfId="25951"/>
    <cellStyle name="40% - Accent4 3 5 2 4 3" xfId="25952"/>
    <cellStyle name="40% - Accent4 3 5 2 4 3 2" xfId="25953"/>
    <cellStyle name="40% - Accent4 3 5 2 4 4" xfId="25954"/>
    <cellStyle name="40% - Accent4 3 5 2 4 5" xfId="25955"/>
    <cellStyle name="40% - Accent4 3 5 2 4 6" xfId="25956"/>
    <cellStyle name="40% - Accent4 3 5 2 4 7" xfId="25957"/>
    <cellStyle name="40% - Accent4 3 5 2 5" xfId="25958"/>
    <cellStyle name="40% - Accent4 3 5 2 5 2" xfId="25959"/>
    <cellStyle name="40% - Accent4 3 5 2 5 2 2" xfId="25960"/>
    <cellStyle name="40% - Accent4 3 5 2 5 3" xfId="25961"/>
    <cellStyle name="40% - Accent4 3 5 2 5 3 2" xfId="25962"/>
    <cellStyle name="40% - Accent4 3 5 2 5 4" xfId="25963"/>
    <cellStyle name="40% - Accent4 3 5 2 5 5" xfId="25964"/>
    <cellStyle name="40% - Accent4 3 5 2 5 6" xfId="25965"/>
    <cellStyle name="40% - Accent4 3 5 2 5 7" xfId="25966"/>
    <cellStyle name="40% - Accent4 3 5 2 6" xfId="25967"/>
    <cellStyle name="40% - Accent4 3 5 2 6 2" xfId="25968"/>
    <cellStyle name="40% - Accent4 3 5 2 7" xfId="25969"/>
    <cellStyle name="40% - Accent4 3 5 2 7 2" xfId="25970"/>
    <cellStyle name="40% - Accent4 3 5 2 8" xfId="25971"/>
    <cellStyle name="40% - Accent4 3 5 2 9" xfId="25972"/>
    <cellStyle name="40% - Accent4 3 5 3" xfId="25973"/>
    <cellStyle name="40% - Accent4 3 5 3 10" xfId="25974"/>
    <cellStyle name="40% - Accent4 3 5 3 11" xfId="25975"/>
    <cellStyle name="40% - Accent4 3 5 3 2" xfId="25976"/>
    <cellStyle name="40% - Accent4 3 5 3 2 10" xfId="25977"/>
    <cellStyle name="40% - Accent4 3 5 3 2 2" xfId="25978"/>
    <cellStyle name="40% - Accent4 3 5 3 2 2 2" xfId="25979"/>
    <cellStyle name="40% - Accent4 3 5 3 2 2 2 2" xfId="25980"/>
    <cellStyle name="40% - Accent4 3 5 3 2 2 3" xfId="25981"/>
    <cellStyle name="40% - Accent4 3 5 3 2 2 3 2" xfId="25982"/>
    <cellStyle name="40% - Accent4 3 5 3 2 2 4" xfId="25983"/>
    <cellStyle name="40% - Accent4 3 5 3 2 2 5" xfId="25984"/>
    <cellStyle name="40% - Accent4 3 5 3 2 2 6" xfId="25985"/>
    <cellStyle name="40% - Accent4 3 5 3 2 2 7" xfId="25986"/>
    <cellStyle name="40% - Accent4 3 5 3 2 3" xfId="25987"/>
    <cellStyle name="40% - Accent4 3 5 3 2 3 2" xfId="25988"/>
    <cellStyle name="40% - Accent4 3 5 3 2 3 2 2" xfId="25989"/>
    <cellStyle name="40% - Accent4 3 5 3 2 3 3" xfId="25990"/>
    <cellStyle name="40% - Accent4 3 5 3 2 3 3 2" xfId="25991"/>
    <cellStyle name="40% - Accent4 3 5 3 2 3 4" xfId="25992"/>
    <cellStyle name="40% - Accent4 3 5 3 2 3 5" xfId="25993"/>
    <cellStyle name="40% - Accent4 3 5 3 2 3 6" xfId="25994"/>
    <cellStyle name="40% - Accent4 3 5 3 2 3 7" xfId="25995"/>
    <cellStyle name="40% - Accent4 3 5 3 2 4" xfId="25996"/>
    <cellStyle name="40% - Accent4 3 5 3 2 4 2" xfId="25997"/>
    <cellStyle name="40% - Accent4 3 5 3 2 4 2 2" xfId="25998"/>
    <cellStyle name="40% - Accent4 3 5 3 2 4 3" xfId="25999"/>
    <cellStyle name="40% - Accent4 3 5 3 2 4 3 2" xfId="26000"/>
    <cellStyle name="40% - Accent4 3 5 3 2 4 4" xfId="26001"/>
    <cellStyle name="40% - Accent4 3 5 3 2 4 5" xfId="26002"/>
    <cellStyle name="40% - Accent4 3 5 3 2 4 6" xfId="26003"/>
    <cellStyle name="40% - Accent4 3 5 3 2 4 7" xfId="26004"/>
    <cellStyle name="40% - Accent4 3 5 3 2 5" xfId="26005"/>
    <cellStyle name="40% - Accent4 3 5 3 2 5 2" xfId="26006"/>
    <cellStyle name="40% - Accent4 3 5 3 2 6" xfId="26007"/>
    <cellStyle name="40% - Accent4 3 5 3 2 6 2" xfId="26008"/>
    <cellStyle name="40% - Accent4 3 5 3 2 7" xfId="26009"/>
    <cellStyle name="40% - Accent4 3 5 3 2 8" xfId="26010"/>
    <cellStyle name="40% - Accent4 3 5 3 2 9" xfId="26011"/>
    <cellStyle name="40% - Accent4 3 5 3 3" xfId="26012"/>
    <cellStyle name="40% - Accent4 3 5 3 3 2" xfId="26013"/>
    <cellStyle name="40% - Accent4 3 5 3 3 2 2" xfId="26014"/>
    <cellStyle name="40% - Accent4 3 5 3 3 3" xfId="26015"/>
    <cellStyle name="40% - Accent4 3 5 3 3 3 2" xfId="26016"/>
    <cellStyle name="40% - Accent4 3 5 3 3 4" xfId="26017"/>
    <cellStyle name="40% - Accent4 3 5 3 3 5" xfId="26018"/>
    <cellStyle name="40% - Accent4 3 5 3 3 6" xfId="26019"/>
    <cellStyle name="40% - Accent4 3 5 3 3 7" xfId="26020"/>
    <cellStyle name="40% - Accent4 3 5 3 4" xfId="26021"/>
    <cellStyle name="40% - Accent4 3 5 3 4 2" xfId="26022"/>
    <cellStyle name="40% - Accent4 3 5 3 4 2 2" xfId="26023"/>
    <cellStyle name="40% - Accent4 3 5 3 4 3" xfId="26024"/>
    <cellStyle name="40% - Accent4 3 5 3 4 3 2" xfId="26025"/>
    <cellStyle name="40% - Accent4 3 5 3 4 4" xfId="26026"/>
    <cellStyle name="40% - Accent4 3 5 3 4 5" xfId="26027"/>
    <cellStyle name="40% - Accent4 3 5 3 4 6" xfId="26028"/>
    <cellStyle name="40% - Accent4 3 5 3 4 7" xfId="26029"/>
    <cellStyle name="40% - Accent4 3 5 3 5" xfId="26030"/>
    <cellStyle name="40% - Accent4 3 5 3 5 2" xfId="26031"/>
    <cellStyle name="40% - Accent4 3 5 3 5 2 2" xfId="26032"/>
    <cellStyle name="40% - Accent4 3 5 3 5 3" xfId="26033"/>
    <cellStyle name="40% - Accent4 3 5 3 5 3 2" xfId="26034"/>
    <cellStyle name="40% - Accent4 3 5 3 5 4" xfId="26035"/>
    <cellStyle name="40% - Accent4 3 5 3 5 5" xfId="26036"/>
    <cellStyle name="40% - Accent4 3 5 3 5 6" xfId="26037"/>
    <cellStyle name="40% - Accent4 3 5 3 5 7" xfId="26038"/>
    <cellStyle name="40% - Accent4 3 5 3 6" xfId="26039"/>
    <cellStyle name="40% - Accent4 3 5 3 6 2" xfId="26040"/>
    <cellStyle name="40% - Accent4 3 5 3 7" xfId="26041"/>
    <cellStyle name="40% - Accent4 3 5 3 7 2" xfId="26042"/>
    <cellStyle name="40% - Accent4 3 5 3 8" xfId="26043"/>
    <cellStyle name="40% - Accent4 3 5 3 9" xfId="26044"/>
    <cellStyle name="40% - Accent4 3 5 4" xfId="26045"/>
    <cellStyle name="40% - Accent4 3 5 4 10" xfId="26046"/>
    <cellStyle name="40% - Accent4 3 5 4 2" xfId="26047"/>
    <cellStyle name="40% - Accent4 3 5 4 2 2" xfId="26048"/>
    <cellStyle name="40% - Accent4 3 5 4 2 2 2" xfId="26049"/>
    <cellStyle name="40% - Accent4 3 5 4 2 3" xfId="26050"/>
    <cellStyle name="40% - Accent4 3 5 4 2 3 2" xfId="26051"/>
    <cellStyle name="40% - Accent4 3 5 4 2 4" xfId="26052"/>
    <cellStyle name="40% - Accent4 3 5 4 2 5" xfId="26053"/>
    <cellStyle name="40% - Accent4 3 5 4 2 6" xfId="26054"/>
    <cellStyle name="40% - Accent4 3 5 4 2 7" xfId="26055"/>
    <cellStyle name="40% - Accent4 3 5 4 3" xfId="26056"/>
    <cellStyle name="40% - Accent4 3 5 4 3 2" xfId="26057"/>
    <cellStyle name="40% - Accent4 3 5 4 3 2 2" xfId="26058"/>
    <cellStyle name="40% - Accent4 3 5 4 3 3" xfId="26059"/>
    <cellStyle name="40% - Accent4 3 5 4 3 3 2" xfId="26060"/>
    <cellStyle name="40% - Accent4 3 5 4 3 4" xfId="26061"/>
    <cellStyle name="40% - Accent4 3 5 4 3 5" xfId="26062"/>
    <cellStyle name="40% - Accent4 3 5 4 3 6" xfId="26063"/>
    <cellStyle name="40% - Accent4 3 5 4 3 7" xfId="26064"/>
    <cellStyle name="40% - Accent4 3 5 4 4" xfId="26065"/>
    <cellStyle name="40% - Accent4 3 5 4 4 2" xfId="26066"/>
    <cellStyle name="40% - Accent4 3 5 4 4 2 2" xfId="26067"/>
    <cellStyle name="40% - Accent4 3 5 4 4 3" xfId="26068"/>
    <cellStyle name="40% - Accent4 3 5 4 4 3 2" xfId="26069"/>
    <cellStyle name="40% - Accent4 3 5 4 4 4" xfId="26070"/>
    <cellStyle name="40% - Accent4 3 5 4 4 5" xfId="26071"/>
    <cellStyle name="40% - Accent4 3 5 4 4 6" xfId="26072"/>
    <cellStyle name="40% - Accent4 3 5 4 4 7" xfId="26073"/>
    <cellStyle name="40% - Accent4 3 5 4 5" xfId="26074"/>
    <cellStyle name="40% - Accent4 3 5 4 5 2" xfId="26075"/>
    <cellStyle name="40% - Accent4 3 5 4 6" xfId="26076"/>
    <cellStyle name="40% - Accent4 3 5 4 6 2" xfId="26077"/>
    <cellStyle name="40% - Accent4 3 5 4 7" xfId="26078"/>
    <cellStyle name="40% - Accent4 3 5 4 8" xfId="26079"/>
    <cellStyle name="40% - Accent4 3 5 4 9" xfId="26080"/>
    <cellStyle name="40% - Accent4 3 5 5" xfId="26081"/>
    <cellStyle name="40% - Accent4 3 5 5 2" xfId="26082"/>
    <cellStyle name="40% - Accent4 3 5 5 2 2" xfId="26083"/>
    <cellStyle name="40% - Accent4 3 5 5 3" xfId="26084"/>
    <cellStyle name="40% - Accent4 3 5 5 3 2" xfId="26085"/>
    <cellStyle name="40% - Accent4 3 5 5 4" xfId="26086"/>
    <cellStyle name="40% - Accent4 3 5 5 5" xfId="26087"/>
    <cellStyle name="40% - Accent4 3 5 5 6" xfId="26088"/>
    <cellStyle name="40% - Accent4 3 5 5 7" xfId="26089"/>
    <cellStyle name="40% - Accent4 3 5 6" xfId="26090"/>
    <cellStyle name="40% - Accent4 3 5 6 2" xfId="26091"/>
    <cellStyle name="40% - Accent4 3 5 6 2 2" xfId="26092"/>
    <cellStyle name="40% - Accent4 3 5 6 3" xfId="26093"/>
    <cellStyle name="40% - Accent4 3 5 6 3 2" xfId="26094"/>
    <cellStyle name="40% - Accent4 3 5 6 4" xfId="26095"/>
    <cellStyle name="40% - Accent4 3 5 6 5" xfId="26096"/>
    <cellStyle name="40% - Accent4 3 5 6 6" xfId="26097"/>
    <cellStyle name="40% - Accent4 3 5 6 7" xfId="26098"/>
    <cellStyle name="40% - Accent4 3 5 7" xfId="26099"/>
    <cellStyle name="40% - Accent4 3 5 7 2" xfId="26100"/>
    <cellStyle name="40% - Accent4 3 5 7 2 2" xfId="26101"/>
    <cellStyle name="40% - Accent4 3 5 7 3" xfId="26102"/>
    <cellStyle name="40% - Accent4 3 5 7 3 2" xfId="26103"/>
    <cellStyle name="40% - Accent4 3 5 7 4" xfId="26104"/>
    <cellStyle name="40% - Accent4 3 5 7 5" xfId="26105"/>
    <cellStyle name="40% - Accent4 3 5 7 6" xfId="26106"/>
    <cellStyle name="40% - Accent4 3 5 7 7" xfId="26107"/>
    <cellStyle name="40% - Accent4 3 5 8" xfId="26108"/>
    <cellStyle name="40% - Accent4 3 5 8 2" xfId="26109"/>
    <cellStyle name="40% - Accent4 3 5 9" xfId="26110"/>
    <cellStyle name="40% - Accent4 3 5 9 2" xfId="26111"/>
    <cellStyle name="40% - Accent4 3 6" xfId="26112"/>
    <cellStyle name="40% - Accent4 3 6 10" xfId="26113"/>
    <cellStyle name="40% - Accent4 3 6 11" xfId="26114"/>
    <cellStyle name="40% - Accent4 3 6 12" xfId="26115"/>
    <cellStyle name="40% - Accent4 3 6 13" xfId="26116"/>
    <cellStyle name="40% - Accent4 3 6 2" xfId="26117"/>
    <cellStyle name="40% - Accent4 3 6 2 10" xfId="26118"/>
    <cellStyle name="40% - Accent4 3 6 2 11" xfId="26119"/>
    <cellStyle name="40% - Accent4 3 6 2 2" xfId="26120"/>
    <cellStyle name="40% - Accent4 3 6 2 2 10" xfId="26121"/>
    <cellStyle name="40% - Accent4 3 6 2 2 2" xfId="26122"/>
    <cellStyle name="40% - Accent4 3 6 2 2 2 2" xfId="26123"/>
    <cellStyle name="40% - Accent4 3 6 2 2 2 2 2" xfId="26124"/>
    <cellStyle name="40% - Accent4 3 6 2 2 2 3" xfId="26125"/>
    <cellStyle name="40% - Accent4 3 6 2 2 2 3 2" xfId="26126"/>
    <cellStyle name="40% - Accent4 3 6 2 2 2 4" xfId="26127"/>
    <cellStyle name="40% - Accent4 3 6 2 2 2 5" xfId="26128"/>
    <cellStyle name="40% - Accent4 3 6 2 2 2 6" xfId="26129"/>
    <cellStyle name="40% - Accent4 3 6 2 2 2 7" xfId="26130"/>
    <cellStyle name="40% - Accent4 3 6 2 2 3" xfId="26131"/>
    <cellStyle name="40% - Accent4 3 6 2 2 3 2" xfId="26132"/>
    <cellStyle name="40% - Accent4 3 6 2 2 3 2 2" xfId="26133"/>
    <cellStyle name="40% - Accent4 3 6 2 2 3 3" xfId="26134"/>
    <cellStyle name="40% - Accent4 3 6 2 2 3 3 2" xfId="26135"/>
    <cellStyle name="40% - Accent4 3 6 2 2 3 4" xfId="26136"/>
    <cellStyle name="40% - Accent4 3 6 2 2 3 5" xfId="26137"/>
    <cellStyle name="40% - Accent4 3 6 2 2 3 6" xfId="26138"/>
    <cellStyle name="40% - Accent4 3 6 2 2 3 7" xfId="26139"/>
    <cellStyle name="40% - Accent4 3 6 2 2 4" xfId="26140"/>
    <cellStyle name="40% - Accent4 3 6 2 2 4 2" xfId="26141"/>
    <cellStyle name="40% - Accent4 3 6 2 2 4 2 2" xfId="26142"/>
    <cellStyle name="40% - Accent4 3 6 2 2 4 3" xfId="26143"/>
    <cellStyle name="40% - Accent4 3 6 2 2 4 3 2" xfId="26144"/>
    <cellStyle name="40% - Accent4 3 6 2 2 4 4" xfId="26145"/>
    <cellStyle name="40% - Accent4 3 6 2 2 4 5" xfId="26146"/>
    <cellStyle name="40% - Accent4 3 6 2 2 4 6" xfId="26147"/>
    <cellStyle name="40% - Accent4 3 6 2 2 4 7" xfId="26148"/>
    <cellStyle name="40% - Accent4 3 6 2 2 5" xfId="26149"/>
    <cellStyle name="40% - Accent4 3 6 2 2 5 2" xfId="26150"/>
    <cellStyle name="40% - Accent4 3 6 2 2 6" xfId="26151"/>
    <cellStyle name="40% - Accent4 3 6 2 2 6 2" xfId="26152"/>
    <cellStyle name="40% - Accent4 3 6 2 2 7" xfId="26153"/>
    <cellStyle name="40% - Accent4 3 6 2 2 8" xfId="26154"/>
    <cellStyle name="40% - Accent4 3 6 2 2 9" xfId="26155"/>
    <cellStyle name="40% - Accent4 3 6 2 3" xfId="26156"/>
    <cellStyle name="40% - Accent4 3 6 2 3 2" xfId="26157"/>
    <cellStyle name="40% - Accent4 3 6 2 3 2 2" xfId="26158"/>
    <cellStyle name="40% - Accent4 3 6 2 3 3" xfId="26159"/>
    <cellStyle name="40% - Accent4 3 6 2 3 3 2" xfId="26160"/>
    <cellStyle name="40% - Accent4 3 6 2 3 4" xfId="26161"/>
    <cellStyle name="40% - Accent4 3 6 2 3 5" xfId="26162"/>
    <cellStyle name="40% - Accent4 3 6 2 3 6" xfId="26163"/>
    <cellStyle name="40% - Accent4 3 6 2 3 7" xfId="26164"/>
    <cellStyle name="40% - Accent4 3 6 2 4" xfId="26165"/>
    <cellStyle name="40% - Accent4 3 6 2 4 2" xfId="26166"/>
    <cellStyle name="40% - Accent4 3 6 2 4 2 2" xfId="26167"/>
    <cellStyle name="40% - Accent4 3 6 2 4 3" xfId="26168"/>
    <cellStyle name="40% - Accent4 3 6 2 4 3 2" xfId="26169"/>
    <cellStyle name="40% - Accent4 3 6 2 4 4" xfId="26170"/>
    <cellStyle name="40% - Accent4 3 6 2 4 5" xfId="26171"/>
    <cellStyle name="40% - Accent4 3 6 2 4 6" xfId="26172"/>
    <cellStyle name="40% - Accent4 3 6 2 4 7" xfId="26173"/>
    <cellStyle name="40% - Accent4 3 6 2 5" xfId="26174"/>
    <cellStyle name="40% - Accent4 3 6 2 5 2" xfId="26175"/>
    <cellStyle name="40% - Accent4 3 6 2 5 2 2" xfId="26176"/>
    <cellStyle name="40% - Accent4 3 6 2 5 3" xfId="26177"/>
    <cellStyle name="40% - Accent4 3 6 2 5 3 2" xfId="26178"/>
    <cellStyle name="40% - Accent4 3 6 2 5 4" xfId="26179"/>
    <cellStyle name="40% - Accent4 3 6 2 5 5" xfId="26180"/>
    <cellStyle name="40% - Accent4 3 6 2 5 6" xfId="26181"/>
    <cellStyle name="40% - Accent4 3 6 2 5 7" xfId="26182"/>
    <cellStyle name="40% - Accent4 3 6 2 6" xfId="26183"/>
    <cellStyle name="40% - Accent4 3 6 2 6 2" xfId="26184"/>
    <cellStyle name="40% - Accent4 3 6 2 7" xfId="26185"/>
    <cellStyle name="40% - Accent4 3 6 2 7 2" xfId="26186"/>
    <cellStyle name="40% - Accent4 3 6 2 8" xfId="26187"/>
    <cellStyle name="40% - Accent4 3 6 2 9" xfId="26188"/>
    <cellStyle name="40% - Accent4 3 6 3" xfId="26189"/>
    <cellStyle name="40% - Accent4 3 6 3 10" xfId="26190"/>
    <cellStyle name="40% - Accent4 3 6 3 11" xfId="26191"/>
    <cellStyle name="40% - Accent4 3 6 3 2" xfId="26192"/>
    <cellStyle name="40% - Accent4 3 6 3 2 10" xfId="26193"/>
    <cellStyle name="40% - Accent4 3 6 3 2 2" xfId="26194"/>
    <cellStyle name="40% - Accent4 3 6 3 2 2 2" xfId="26195"/>
    <cellStyle name="40% - Accent4 3 6 3 2 2 2 2" xfId="26196"/>
    <cellStyle name="40% - Accent4 3 6 3 2 2 3" xfId="26197"/>
    <cellStyle name="40% - Accent4 3 6 3 2 2 3 2" xfId="26198"/>
    <cellStyle name="40% - Accent4 3 6 3 2 2 4" xfId="26199"/>
    <cellStyle name="40% - Accent4 3 6 3 2 2 5" xfId="26200"/>
    <cellStyle name="40% - Accent4 3 6 3 2 2 6" xfId="26201"/>
    <cellStyle name="40% - Accent4 3 6 3 2 2 7" xfId="26202"/>
    <cellStyle name="40% - Accent4 3 6 3 2 3" xfId="26203"/>
    <cellStyle name="40% - Accent4 3 6 3 2 3 2" xfId="26204"/>
    <cellStyle name="40% - Accent4 3 6 3 2 3 2 2" xfId="26205"/>
    <cellStyle name="40% - Accent4 3 6 3 2 3 3" xfId="26206"/>
    <cellStyle name="40% - Accent4 3 6 3 2 3 3 2" xfId="26207"/>
    <cellStyle name="40% - Accent4 3 6 3 2 3 4" xfId="26208"/>
    <cellStyle name="40% - Accent4 3 6 3 2 3 5" xfId="26209"/>
    <cellStyle name="40% - Accent4 3 6 3 2 3 6" xfId="26210"/>
    <cellStyle name="40% - Accent4 3 6 3 2 3 7" xfId="26211"/>
    <cellStyle name="40% - Accent4 3 6 3 2 4" xfId="26212"/>
    <cellStyle name="40% - Accent4 3 6 3 2 4 2" xfId="26213"/>
    <cellStyle name="40% - Accent4 3 6 3 2 4 2 2" xfId="26214"/>
    <cellStyle name="40% - Accent4 3 6 3 2 4 3" xfId="26215"/>
    <cellStyle name="40% - Accent4 3 6 3 2 4 3 2" xfId="26216"/>
    <cellStyle name="40% - Accent4 3 6 3 2 4 4" xfId="26217"/>
    <cellStyle name="40% - Accent4 3 6 3 2 4 5" xfId="26218"/>
    <cellStyle name="40% - Accent4 3 6 3 2 4 6" xfId="26219"/>
    <cellStyle name="40% - Accent4 3 6 3 2 4 7" xfId="26220"/>
    <cellStyle name="40% - Accent4 3 6 3 2 5" xfId="26221"/>
    <cellStyle name="40% - Accent4 3 6 3 2 5 2" xfId="26222"/>
    <cellStyle name="40% - Accent4 3 6 3 2 6" xfId="26223"/>
    <cellStyle name="40% - Accent4 3 6 3 2 6 2" xfId="26224"/>
    <cellStyle name="40% - Accent4 3 6 3 2 7" xfId="26225"/>
    <cellStyle name="40% - Accent4 3 6 3 2 8" xfId="26226"/>
    <cellStyle name="40% - Accent4 3 6 3 2 9" xfId="26227"/>
    <cellStyle name="40% - Accent4 3 6 3 3" xfId="26228"/>
    <cellStyle name="40% - Accent4 3 6 3 3 2" xfId="26229"/>
    <cellStyle name="40% - Accent4 3 6 3 3 2 2" xfId="26230"/>
    <cellStyle name="40% - Accent4 3 6 3 3 3" xfId="26231"/>
    <cellStyle name="40% - Accent4 3 6 3 3 3 2" xfId="26232"/>
    <cellStyle name="40% - Accent4 3 6 3 3 4" xfId="26233"/>
    <cellStyle name="40% - Accent4 3 6 3 3 5" xfId="26234"/>
    <cellStyle name="40% - Accent4 3 6 3 3 6" xfId="26235"/>
    <cellStyle name="40% - Accent4 3 6 3 3 7" xfId="26236"/>
    <cellStyle name="40% - Accent4 3 6 3 4" xfId="26237"/>
    <cellStyle name="40% - Accent4 3 6 3 4 2" xfId="26238"/>
    <cellStyle name="40% - Accent4 3 6 3 4 2 2" xfId="26239"/>
    <cellStyle name="40% - Accent4 3 6 3 4 3" xfId="26240"/>
    <cellStyle name="40% - Accent4 3 6 3 4 3 2" xfId="26241"/>
    <cellStyle name="40% - Accent4 3 6 3 4 4" xfId="26242"/>
    <cellStyle name="40% - Accent4 3 6 3 4 5" xfId="26243"/>
    <cellStyle name="40% - Accent4 3 6 3 4 6" xfId="26244"/>
    <cellStyle name="40% - Accent4 3 6 3 4 7" xfId="26245"/>
    <cellStyle name="40% - Accent4 3 6 3 5" xfId="26246"/>
    <cellStyle name="40% - Accent4 3 6 3 5 2" xfId="26247"/>
    <cellStyle name="40% - Accent4 3 6 3 5 2 2" xfId="26248"/>
    <cellStyle name="40% - Accent4 3 6 3 5 3" xfId="26249"/>
    <cellStyle name="40% - Accent4 3 6 3 5 3 2" xfId="26250"/>
    <cellStyle name="40% - Accent4 3 6 3 5 4" xfId="26251"/>
    <cellStyle name="40% - Accent4 3 6 3 5 5" xfId="26252"/>
    <cellStyle name="40% - Accent4 3 6 3 5 6" xfId="26253"/>
    <cellStyle name="40% - Accent4 3 6 3 5 7" xfId="26254"/>
    <cellStyle name="40% - Accent4 3 6 3 6" xfId="26255"/>
    <cellStyle name="40% - Accent4 3 6 3 6 2" xfId="26256"/>
    <cellStyle name="40% - Accent4 3 6 3 7" xfId="26257"/>
    <cellStyle name="40% - Accent4 3 6 3 7 2" xfId="26258"/>
    <cellStyle name="40% - Accent4 3 6 3 8" xfId="26259"/>
    <cellStyle name="40% - Accent4 3 6 3 9" xfId="26260"/>
    <cellStyle name="40% - Accent4 3 6 4" xfId="26261"/>
    <cellStyle name="40% - Accent4 3 6 4 10" xfId="26262"/>
    <cellStyle name="40% - Accent4 3 6 4 2" xfId="26263"/>
    <cellStyle name="40% - Accent4 3 6 4 2 2" xfId="26264"/>
    <cellStyle name="40% - Accent4 3 6 4 2 2 2" xfId="26265"/>
    <cellStyle name="40% - Accent4 3 6 4 2 3" xfId="26266"/>
    <cellStyle name="40% - Accent4 3 6 4 2 3 2" xfId="26267"/>
    <cellStyle name="40% - Accent4 3 6 4 2 4" xfId="26268"/>
    <cellStyle name="40% - Accent4 3 6 4 2 5" xfId="26269"/>
    <cellStyle name="40% - Accent4 3 6 4 2 6" xfId="26270"/>
    <cellStyle name="40% - Accent4 3 6 4 2 7" xfId="26271"/>
    <cellStyle name="40% - Accent4 3 6 4 3" xfId="26272"/>
    <cellStyle name="40% - Accent4 3 6 4 3 2" xfId="26273"/>
    <cellStyle name="40% - Accent4 3 6 4 3 2 2" xfId="26274"/>
    <cellStyle name="40% - Accent4 3 6 4 3 3" xfId="26275"/>
    <cellStyle name="40% - Accent4 3 6 4 3 3 2" xfId="26276"/>
    <cellStyle name="40% - Accent4 3 6 4 3 4" xfId="26277"/>
    <cellStyle name="40% - Accent4 3 6 4 3 5" xfId="26278"/>
    <cellStyle name="40% - Accent4 3 6 4 3 6" xfId="26279"/>
    <cellStyle name="40% - Accent4 3 6 4 3 7" xfId="26280"/>
    <cellStyle name="40% - Accent4 3 6 4 4" xfId="26281"/>
    <cellStyle name="40% - Accent4 3 6 4 4 2" xfId="26282"/>
    <cellStyle name="40% - Accent4 3 6 4 4 2 2" xfId="26283"/>
    <cellStyle name="40% - Accent4 3 6 4 4 3" xfId="26284"/>
    <cellStyle name="40% - Accent4 3 6 4 4 3 2" xfId="26285"/>
    <cellStyle name="40% - Accent4 3 6 4 4 4" xfId="26286"/>
    <cellStyle name="40% - Accent4 3 6 4 4 5" xfId="26287"/>
    <cellStyle name="40% - Accent4 3 6 4 4 6" xfId="26288"/>
    <cellStyle name="40% - Accent4 3 6 4 4 7" xfId="26289"/>
    <cellStyle name="40% - Accent4 3 6 4 5" xfId="26290"/>
    <cellStyle name="40% - Accent4 3 6 4 5 2" xfId="26291"/>
    <cellStyle name="40% - Accent4 3 6 4 6" xfId="26292"/>
    <cellStyle name="40% - Accent4 3 6 4 6 2" xfId="26293"/>
    <cellStyle name="40% - Accent4 3 6 4 7" xfId="26294"/>
    <cellStyle name="40% - Accent4 3 6 4 8" xfId="26295"/>
    <cellStyle name="40% - Accent4 3 6 4 9" xfId="26296"/>
    <cellStyle name="40% - Accent4 3 6 5" xfId="26297"/>
    <cellStyle name="40% - Accent4 3 6 5 2" xfId="26298"/>
    <cellStyle name="40% - Accent4 3 6 5 2 2" xfId="26299"/>
    <cellStyle name="40% - Accent4 3 6 5 3" xfId="26300"/>
    <cellStyle name="40% - Accent4 3 6 5 3 2" xfId="26301"/>
    <cellStyle name="40% - Accent4 3 6 5 4" xfId="26302"/>
    <cellStyle name="40% - Accent4 3 6 5 5" xfId="26303"/>
    <cellStyle name="40% - Accent4 3 6 5 6" xfId="26304"/>
    <cellStyle name="40% - Accent4 3 6 5 7" xfId="26305"/>
    <cellStyle name="40% - Accent4 3 6 6" xfId="26306"/>
    <cellStyle name="40% - Accent4 3 6 6 2" xfId="26307"/>
    <cellStyle name="40% - Accent4 3 6 6 2 2" xfId="26308"/>
    <cellStyle name="40% - Accent4 3 6 6 3" xfId="26309"/>
    <cellStyle name="40% - Accent4 3 6 6 3 2" xfId="26310"/>
    <cellStyle name="40% - Accent4 3 6 6 4" xfId="26311"/>
    <cellStyle name="40% - Accent4 3 6 6 5" xfId="26312"/>
    <cellStyle name="40% - Accent4 3 6 6 6" xfId="26313"/>
    <cellStyle name="40% - Accent4 3 6 6 7" xfId="26314"/>
    <cellStyle name="40% - Accent4 3 6 7" xfId="26315"/>
    <cellStyle name="40% - Accent4 3 6 7 2" xfId="26316"/>
    <cellStyle name="40% - Accent4 3 6 7 2 2" xfId="26317"/>
    <cellStyle name="40% - Accent4 3 6 7 3" xfId="26318"/>
    <cellStyle name="40% - Accent4 3 6 7 3 2" xfId="26319"/>
    <cellStyle name="40% - Accent4 3 6 7 4" xfId="26320"/>
    <cellStyle name="40% - Accent4 3 6 7 5" xfId="26321"/>
    <cellStyle name="40% - Accent4 3 6 7 6" xfId="26322"/>
    <cellStyle name="40% - Accent4 3 6 7 7" xfId="26323"/>
    <cellStyle name="40% - Accent4 3 6 8" xfId="26324"/>
    <cellStyle name="40% - Accent4 3 6 8 2" xfId="26325"/>
    <cellStyle name="40% - Accent4 3 6 9" xfId="26326"/>
    <cellStyle name="40% - Accent4 3 6 9 2" xfId="26327"/>
    <cellStyle name="40% - Accent4 3 7" xfId="26328"/>
    <cellStyle name="40% - Accent4 3 7 10" xfId="26329"/>
    <cellStyle name="40% - Accent4 3 7 11" xfId="26330"/>
    <cellStyle name="40% - Accent4 3 7 2" xfId="26331"/>
    <cellStyle name="40% - Accent4 3 7 2 10" xfId="26332"/>
    <cellStyle name="40% - Accent4 3 7 2 2" xfId="26333"/>
    <cellStyle name="40% - Accent4 3 7 2 2 2" xfId="26334"/>
    <cellStyle name="40% - Accent4 3 7 2 2 2 2" xfId="26335"/>
    <cellStyle name="40% - Accent4 3 7 2 2 3" xfId="26336"/>
    <cellStyle name="40% - Accent4 3 7 2 2 3 2" xfId="26337"/>
    <cellStyle name="40% - Accent4 3 7 2 2 4" xfId="26338"/>
    <cellStyle name="40% - Accent4 3 7 2 2 5" xfId="26339"/>
    <cellStyle name="40% - Accent4 3 7 2 2 6" xfId="26340"/>
    <cellStyle name="40% - Accent4 3 7 2 2 7" xfId="26341"/>
    <cellStyle name="40% - Accent4 3 7 2 3" xfId="26342"/>
    <cellStyle name="40% - Accent4 3 7 2 3 2" xfId="26343"/>
    <cellStyle name="40% - Accent4 3 7 2 3 2 2" xfId="26344"/>
    <cellStyle name="40% - Accent4 3 7 2 3 3" xfId="26345"/>
    <cellStyle name="40% - Accent4 3 7 2 3 3 2" xfId="26346"/>
    <cellStyle name="40% - Accent4 3 7 2 3 4" xfId="26347"/>
    <cellStyle name="40% - Accent4 3 7 2 3 5" xfId="26348"/>
    <cellStyle name="40% - Accent4 3 7 2 3 6" xfId="26349"/>
    <cellStyle name="40% - Accent4 3 7 2 3 7" xfId="26350"/>
    <cellStyle name="40% - Accent4 3 7 2 4" xfId="26351"/>
    <cellStyle name="40% - Accent4 3 7 2 4 2" xfId="26352"/>
    <cellStyle name="40% - Accent4 3 7 2 4 2 2" xfId="26353"/>
    <cellStyle name="40% - Accent4 3 7 2 4 3" xfId="26354"/>
    <cellStyle name="40% - Accent4 3 7 2 4 3 2" xfId="26355"/>
    <cellStyle name="40% - Accent4 3 7 2 4 4" xfId="26356"/>
    <cellStyle name="40% - Accent4 3 7 2 4 5" xfId="26357"/>
    <cellStyle name="40% - Accent4 3 7 2 4 6" xfId="26358"/>
    <cellStyle name="40% - Accent4 3 7 2 4 7" xfId="26359"/>
    <cellStyle name="40% - Accent4 3 7 2 5" xfId="26360"/>
    <cellStyle name="40% - Accent4 3 7 2 5 2" xfId="26361"/>
    <cellStyle name="40% - Accent4 3 7 2 6" xfId="26362"/>
    <cellStyle name="40% - Accent4 3 7 2 6 2" xfId="26363"/>
    <cellStyle name="40% - Accent4 3 7 2 7" xfId="26364"/>
    <cellStyle name="40% - Accent4 3 7 2 8" xfId="26365"/>
    <cellStyle name="40% - Accent4 3 7 2 9" xfId="26366"/>
    <cellStyle name="40% - Accent4 3 7 3" xfId="26367"/>
    <cellStyle name="40% - Accent4 3 7 3 2" xfId="26368"/>
    <cellStyle name="40% - Accent4 3 7 3 2 2" xfId="26369"/>
    <cellStyle name="40% - Accent4 3 7 3 3" xfId="26370"/>
    <cellStyle name="40% - Accent4 3 7 3 3 2" xfId="26371"/>
    <cellStyle name="40% - Accent4 3 7 3 4" xfId="26372"/>
    <cellStyle name="40% - Accent4 3 7 3 5" xfId="26373"/>
    <cellStyle name="40% - Accent4 3 7 3 6" xfId="26374"/>
    <cellStyle name="40% - Accent4 3 7 3 7" xfId="26375"/>
    <cellStyle name="40% - Accent4 3 7 4" xfId="26376"/>
    <cellStyle name="40% - Accent4 3 7 4 2" xfId="26377"/>
    <cellStyle name="40% - Accent4 3 7 4 2 2" xfId="26378"/>
    <cellStyle name="40% - Accent4 3 7 4 3" xfId="26379"/>
    <cellStyle name="40% - Accent4 3 7 4 3 2" xfId="26380"/>
    <cellStyle name="40% - Accent4 3 7 4 4" xfId="26381"/>
    <cellStyle name="40% - Accent4 3 7 4 5" xfId="26382"/>
    <cellStyle name="40% - Accent4 3 7 4 6" xfId="26383"/>
    <cellStyle name="40% - Accent4 3 7 4 7" xfId="26384"/>
    <cellStyle name="40% - Accent4 3 7 5" xfId="26385"/>
    <cellStyle name="40% - Accent4 3 7 5 2" xfId="26386"/>
    <cellStyle name="40% - Accent4 3 7 5 2 2" xfId="26387"/>
    <cellStyle name="40% - Accent4 3 7 5 3" xfId="26388"/>
    <cellStyle name="40% - Accent4 3 7 5 3 2" xfId="26389"/>
    <cellStyle name="40% - Accent4 3 7 5 4" xfId="26390"/>
    <cellStyle name="40% - Accent4 3 7 5 5" xfId="26391"/>
    <cellStyle name="40% - Accent4 3 7 5 6" xfId="26392"/>
    <cellStyle name="40% - Accent4 3 7 5 7" xfId="26393"/>
    <cellStyle name="40% - Accent4 3 7 6" xfId="26394"/>
    <cellStyle name="40% - Accent4 3 7 6 2" xfId="26395"/>
    <cellStyle name="40% - Accent4 3 7 7" xfId="26396"/>
    <cellStyle name="40% - Accent4 3 7 7 2" xfId="26397"/>
    <cellStyle name="40% - Accent4 3 7 8" xfId="26398"/>
    <cellStyle name="40% - Accent4 3 7 9" xfId="26399"/>
    <cellStyle name="40% - Accent4 3 8" xfId="26400"/>
    <cellStyle name="40% - Accent4 3 8 10" xfId="26401"/>
    <cellStyle name="40% - Accent4 3 8 11" xfId="26402"/>
    <cellStyle name="40% - Accent4 3 8 2" xfId="26403"/>
    <cellStyle name="40% - Accent4 3 8 2 10" xfId="26404"/>
    <cellStyle name="40% - Accent4 3 8 2 2" xfId="26405"/>
    <cellStyle name="40% - Accent4 3 8 2 2 2" xfId="26406"/>
    <cellStyle name="40% - Accent4 3 8 2 2 2 2" xfId="26407"/>
    <cellStyle name="40% - Accent4 3 8 2 2 3" xfId="26408"/>
    <cellStyle name="40% - Accent4 3 8 2 2 3 2" xfId="26409"/>
    <cellStyle name="40% - Accent4 3 8 2 2 4" xfId="26410"/>
    <cellStyle name="40% - Accent4 3 8 2 2 5" xfId="26411"/>
    <cellStyle name="40% - Accent4 3 8 2 2 6" xfId="26412"/>
    <cellStyle name="40% - Accent4 3 8 2 2 7" xfId="26413"/>
    <cellStyle name="40% - Accent4 3 8 2 3" xfId="26414"/>
    <cellStyle name="40% - Accent4 3 8 2 3 2" xfId="26415"/>
    <cellStyle name="40% - Accent4 3 8 2 3 2 2" xfId="26416"/>
    <cellStyle name="40% - Accent4 3 8 2 3 3" xfId="26417"/>
    <cellStyle name="40% - Accent4 3 8 2 3 3 2" xfId="26418"/>
    <cellStyle name="40% - Accent4 3 8 2 3 4" xfId="26419"/>
    <cellStyle name="40% - Accent4 3 8 2 3 5" xfId="26420"/>
    <cellStyle name="40% - Accent4 3 8 2 3 6" xfId="26421"/>
    <cellStyle name="40% - Accent4 3 8 2 3 7" xfId="26422"/>
    <cellStyle name="40% - Accent4 3 8 2 4" xfId="26423"/>
    <cellStyle name="40% - Accent4 3 8 2 4 2" xfId="26424"/>
    <cellStyle name="40% - Accent4 3 8 2 4 2 2" xfId="26425"/>
    <cellStyle name="40% - Accent4 3 8 2 4 3" xfId="26426"/>
    <cellStyle name="40% - Accent4 3 8 2 4 3 2" xfId="26427"/>
    <cellStyle name="40% - Accent4 3 8 2 4 4" xfId="26428"/>
    <cellStyle name="40% - Accent4 3 8 2 4 5" xfId="26429"/>
    <cellStyle name="40% - Accent4 3 8 2 4 6" xfId="26430"/>
    <cellStyle name="40% - Accent4 3 8 2 4 7" xfId="26431"/>
    <cellStyle name="40% - Accent4 3 8 2 5" xfId="26432"/>
    <cellStyle name="40% - Accent4 3 8 2 5 2" xfId="26433"/>
    <cellStyle name="40% - Accent4 3 8 2 6" xfId="26434"/>
    <cellStyle name="40% - Accent4 3 8 2 6 2" xfId="26435"/>
    <cellStyle name="40% - Accent4 3 8 2 7" xfId="26436"/>
    <cellStyle name="40% - Accent4 3 8 2 8" xfId="26437"/>
    <cellStyle name="40% - Accent4 3 8 2 9" xfId="26438"/>
    <cellStyle name="40% - Accent4 3 8 3" xfId="26439"/>
    <cellStyle name="40% - Accent4 3 8 3 2" xfId="26440"/>
    <cellStyle name="40% - Accent4 3 8 3 2 2" xfId="26441"/>
    <cellStyle name="40% - Accent4 3 8 3 3" xfId="26442"/>
    <cellStyle name="40% - Accent4 3 8 3 3 2" xfId="26443"/>
    <cellStyle name="40% - Accent4 3 8 3 4" xfId="26444"/>
    <cellStyle name="40% - Accent4 3 8 3 5" xfId="26445"/>
    <cellStyle name="40% - Accent4 3 8 3 6" xfId="26446"/>
    <cellStyle name="40% - Accent4 3 8 3 7" xfId="26447"/>
    <cellStyle name="40% - Accent4 3 8 4" xfId="26448"/>
    <cellStyle name="40% - Accent4 3 8 4 2" xfId="26449"/>
    <cellStyle name="40% - Accent4 3 8 4 2 2" xfId="26450"/>
    <cellStyle name="40% - Accent4 3 8 4 3" xfId="26451"/>
    <cellStyle name="40% - Accent4 3 8 4 3 2" xfId="26452"/>
    <cellStyle name="40% - Accent4 3 8 4 4" xfId="26453"/>
    <cellStyle name="40% - Accent4 3 8 4 5" xfId="26454"/>
    <cellStyle name="40% - Accent4 3 8 4 6" xfId="26455"/>
    <cellStyle name="40% - Accent4 3 8 4 7" xfId="26456"/>
    <cellStyle name="40% - Accent4 3 8 5" xfId="26457"/>
    <cellStyle name="40% - Accent4 3 8 5 2" xfId="26458"/>
    <cellStyle name="40% - Accent4 3 8 5 2 2" xfId="26459"/>
    <cellStyle name="40% - Accent4 3 8 5 3" xfId="26460"/>
    <cellStyle name="40% - Accent4 3 8 5 3 2" xfId="26461"/>
    <cellStyle name="40% - Accent4 3 8 5 4" xfId="26462"/>
    <cellStyle name="40% - Accent4 3 8 5 5" xfId="26463"/>
    <cellStyle name="40% - Accent4 3 8 5 6" xfId="26464"/>
    <cellStyle name="40% - Accent4 3 8 5 7" xfId="26465"/>
    <cellStyle name="40% - Accent4 3 8 6" xfId="26466"/>
    <cellStyle name="40% - Accent4 3 8 6 2" xfId="26467"/>
    <cellStyle name="40% - Accent4 3 8 7" xfId="26468"/>
    <cellStyle name="40% - Accent4 3 8 7 2" xfId="26469"/>
    <cellStyle name="40% - Accent4 3 8 8" xfId="26470"/>
    <cellStyle name="40% - Accent4 3 8 9" xfId="26471"/>
    <cellStyle name="40% - Accent4 3 9" xfId="26472"/>
    <cellStyle name="40% - Accent4 3 9 10" xfId="26473"/>
    <cellStyle name="40% - Accent4 3 9 2" xfId="26474"/>
    <cellStyle name="40% - Accent4 3 9 2 2" xfId="26475"/>
    <cellStyle name="40% - Accent4 3 9 2 2 2" xfId="26476"/>
    <cellStyle name="40% - Accent4 3 9 2 3" xfId="26477"/>
    <cellStyle name="40% - Accent4 3 9 2 3 2" xfId="26478"/>
    <cellStyle name="40% - Accent4 3 9 2 4" xfId="26479"/>
    <cellStyle name="40% - Accent4 3 9 2 5" xfId="26480"/>
    <cellStyle name="40% - Accent4 3 9 2 6" xfId="26481"/>
    <cellStyle name="40% - Accent4 3 9 2 7" xfId="26482"/>
    <cellStyle name="40% - Accent4 3 9 3" xfId="26483"/>
    <cellStyle name="40% - Accent4 3 9 3 2" xfId="26484"/>
    <cellStyle name="40% - Accent4 3 9 3 2 2" xfId="26485"/>
    <cellStyle name="40% - Accent4 3 9 3 3" xfId="26486"/>
    <cellStyle name="40% - Accent4 3 9 3 3 2" xfId="26487"/>
    <cellStyle name="40% - Accent4 3 9 3 4" xfId="26488"/>
    <cellStyle name="40% - Accent4 3 9 3 5" xfId="26489"/>
    <cellStyle name="40% - Accent4 3 9 3 6" xfId="26490"/>
    <cellStyle name="40% - Accent4 3 9 3 7" xfId="26491"/>
    <cellStyle name="40% - Accent4 3 9 4" xfId="26492"/>
    <cellStyle name="40% - Accent4 3 9 4 2" xfId="26493"/>
    <cellStyle name="40% - Accent4 3 9 4 2 2" xfId="26494"/>
    <cellStyle name="40% - Accent4 3 9 4 3" xfId="26495"/>
    <cellStyle name="40% - Accent4 3 9 4 3 2" xfId="26496"/>
    <cellStyle name="40% - Accent4 3 9 4 4" xfId="26497"/>
    <cellStyle name="40% - Accent4 3 9 4 5" xfId="26498"/>
    <cellStyle name="40% - Accent4 3 9 4 6" xfId="26499"/>
    <cellStyle name="40% - Accent4 3 9 4 7" xfId="26500"/>
    <cellStyle name="40% - Accent4 3 9 5" xfId="26501"/>
    <cellStyle name="40% - Accent4 3 9 5 2" xfId="26502"/>
    <cellStyle name="40% - Accent4 3 9 6" xfId="26503"/>
    <cellStyle name="40% - Accent4 3 9 6 2" xfId="26504"/>
    <cellStyle name="40% - Accent4 3 9 7" xfId="26505"/>
    <cellStyle name="40% - Accent4 3 9 8" xfId="26506"/>
    <cellStyle name="40% - Accent4 3 9 9" xfId="26507"/>
    <cellStyle name="40% - Accent4 4" xfId="26508"/>
    <cellStyle name="40% - Accent4 4 2" xfId="26509"/>
    <cellStyle name="40% - Accent4 5" xfId="26510"/>
    <cellStyle name="40% - Accent4 5 2" xfId="26511"/>
    <cellStyle name="40% - Accent4 5 3" xfId="26512"/>
    <cellStyle name="40% - Accent4 6" xfId="26513"/>
    <cellStyle name="40% - Accent4 7" xfId="26514"/>
    <cellStyle name="40% - Accent5" xfId="37802" builtinId="47" customBuiltin="1"/>
    <cellStyle name="40% - Accent5 2" xfId="295"/>
    <cellStyle name="40% - Accent5 2 10" xfId="26515"/>
    <cellStyle name="40% - Accent5 2 10 2" xfId="26516"/>
    <cellStyle name="40% - Accent5 2 10 2 2" xfId="26517"/>
    <cellStyle name="40% - Accent5 2 10 3" xfId="26518"/>
    <cellStyle name="40% - Accent5 2 10 3 2" xfId="26519"/>
    <cellStyle name="40% - Accent5 2 10 4" xfId="26520"/>
    <cellStyle name="40% - Accent5 2 10 5" xfId="26521"/>
    <cellStyle name="40% - Accent5 2 10 6" xfId="26522"/>
    <cellStyle name="40% - Accent5 2 10 7" xfId="26523"/>
    <cellStyle name="40% - Accent5 2 11" xfId="26524"/>
    <cellStyle name="40% - Accent5 2 11 2" xfId="26525"/>
    <cellStyle name="40% - Accent5 2 11 2 2" xfId="26526"/>
    <cellStyle name="40% - Accent5 2 11 3" xfId="26527"/>
    <cellStyle name="40% - Accent5 2 11 3 2" xfId="26528"/>
    <cellStyle name="40% - Accent5 2 11 4" xfId="26529"/>
    <cellStyle name="40% - Accent5 2 11 5" xfId="26530"/>
    <cellStyle name="40% - Accent5 2 11 6" xfId="26531"/>
    <cellStyle name="40% - Accent5 2 11 7" xfId="26532"/>
    <cellStyle name="40% - Accent5 2 12" xfId="26533"/>
    <cellStyle name="40% - Accent5 2 12 2" xfId="26534"/>
    <cellStyle name="40% - Accent5 2 12 2 2" xfId="26535"/>
    <cellStyle name="40% - Accent5 2 12 3" xfId="26536"/>
    <cellStyle name="40% - Accent5 2 12 3 2" xfId="26537"/>
    <cellStyle name="40% - Accent5 2 12 4" xfId="26538"/>
    <cellStyle name="40% - Accent5 2 12 5" xfId="26539"/>
    <cellStyle name="40% - Accent5 2 12 6" xfId="26540"/>
    <cellStyle name="40% - Accent5 2 12 7" xfId="26541"/>
    <cellStyle name="40% - Accent5 2 13" xfId="26542"/>
    <cellStyle name="40% - Accent5 2 13 2" xfId="26543"/>
    <cellStyle name="40% - Accent5 2 14" xfId="26544"/>
    <cellStyle name="40% - Accent5 2 14 2" xfId="26545"/>
    <cellStyle name="40% - Accent5 2 15" xfId="26546"/>
    <cellStyle name="40% - Accent5 2 16" xfId="26547"/>
    <cellStyle name="40% - Accent5 2 17" xfId="26548"/>
    <cellStyle name="40% - Accent5 2 18" xfId="26549"/>
    <cellStyle name="40% - Accent5 2 2" xfId="26550"/>
    <cellStyle name="40% - Accent5 2 2 10" xfId="26551"/>
    <cellStyle name="40% - Accent5 2 2 11" xfId="26552"/>
    <cellStyle name="40% - Accent5 2 2 12" xfId="26553"/>
    <cellStyle name="40% - Accent5 2 2 13" xfId="26554"/>
    <cellStyle name="40% - Accent5 2 2 2" xfId="26555"/>
    <cellStyle name="40% - Accent5 2 2 2 10" xfId="26556"/>
    <cellStyle name="40% - Accent5 2 2 2 11" xfId="26557"/>
    <cellStyle name="40% - Accent5 2 2 2 2" xfId="26558"/>
    <cellStyle name="40% - Accent5 2 2 2 2 10" xfId="26559"/>
    <cellStyle name="40% - Accent5 2 2 2 2 2" xfId="26560"/>
    <cellStyle name="40% - Accent5 2 2 2 2 2 2" xfId="26561"/>
    <cellStyle name="40% - Accent5 2 2 2 2 2 2 2" xfId="26562"/>
    <cellStyle name="40% - Accent5 2 2 2 2 2 3" xfId="26563"/>
    <cellStyle name="40% - Accent5 2 2 2 2 2 3 2" xfId="26564"/>
    <cellStyle name="40% - Accent5 2 2 2 2 2 4" xfId="26565"/>
    <cellStyle name="40% - Accent5 2 2 2 2 2 5" xfId="26566"/>
    <cellStyle name="40% - Accent5 2 2 2 2 2 6" xfId="26567"/>
    <cellStyle name="40% - Accent5 2 2 2 2 2 7" xfId="26568"/>
    <cellStyle name="40% - Accent5 2 2 2 2 3" xfId="26569"/>
    <cellStyle name="40% - Accent5 2 2 2 2 3 2" xfId="26570"/>
    <cellStyle name="40% - Accent5 2 2 2 2 3 2 2" xfId="26571"/>
    <cellStyle name="40% - Accent5 2 2 2 2 3 3" xfId="26572"/>
    <cellStyle name="40% - Accent5 2 2 2 2 3 3 2" xfId="26573"/>
    <cellStyle name="40% - Accent5 2 2 2 2 3 4" xfId="26574"/>
    <cellStyle name="40% - Accent5 2 2 2 2 3 5" xfId="26575"/>
    <cellStyle name="40% - Accent5 2 2 2 2 3 6" xfId="26576"/>
    <cellStyle name="40% - Accent5 2 2 2 2 3 7" xfId="26577"/>
    <cellStyle name="40% - Accent5 2 2 2 2 4" xfId="26578"/>
    <cellStyle name="40% - Accent5 2 2 2 2 4 2" xfId="26579"/>
    <cellStyle name="40% - Accent5 2 2 2 2 4 2 2" xfId="26580"/>
    <cellStyle name="40% - Accent5 2 2 2 2 4 3" xfId="26581"/>
    <cellStyle name="40% - Accent5 2 2 2 2 4 3 2" xfId="26582"/>
    <cellStyle name="40% - Accent5 2 2 2 2 4 4" xfId="26583"/>
    <cellStyle name="40% - Accent5 2 2 2 2 4 5" xfId="26584"/>
    <cellStyle name="40% - Accent5 2 2 2 2 4 6" xfId="26585"/>
    <cellStyle name="40% - Accent5 2 2 2 2 4 7" xfId="26586"/>
    <cellStyle name="40% - Accent5 2 2 2 2 5" xfId="26587"/>
    <cellStyle name="40% - Accent5 2 2 2 2 5 2" xfId="26588"/>
    <cellStyle name="40% - Accent5 2 2 2 2 6" xfId="26589"/>
    <cellStyle name="40% - Accent5 2 2 2 2 6 2" xfId="26590"/>
    <cellStyle name="40% - Accent5 2 2 2 2 7" xfId="26591"/>
    <cellStyle name="40% - Accent5 2 2 2 2 8" xfId="26592"/>
    <cellStyle name="40% - Accent5 2 2 2 2 9" xfId="26593"/>
    <cellStyle name="40% - Accent5 2 2 2 3" xfId="26594"/>
    <cellStyle name="40% - Accent5 2 2 2 3 2" xfId="26595"/>
    <cellStyle name="40% - Accent5 2 2 2 3 2 2" xfId="26596"/>
    <cellStyle name="40% - Accent5 2 2 2 3 3" xfId="26597"/>
    <cellStyle name="40% - Accent5 2 2 2 3 3 2" xfId="26598"/>
    <cellStyle name="40% - Accent5 2 2 2 3 4" xfId="26599"/>
    <cellStyle name="40% - Accent5 2 2 2 3 5" xfId="26600"/>
    <cellStyle name="40% - Accent5 2 2 2 3 6" xfId="26601"/>
    <cellStyle name="40% - Accent5 2 2 2 3 7" xfId="26602"/>
    <cellStyle name="40% - Accent5 2 2 2 4" xfId="26603"/>
    <cellStyle name="40% - Accent5 2 2 2 4 2" xfId="26604"/>
    <cellStyle name="40% - Accent5 2 2 2 4 2 2" xfId="26605"/>
    <cellStyle name="40% - Accent5 2 2 2 4 3" xfId="26606"/>
    <cellStyle name="40% - Accent5 2 2 2 4 3 2" xfId="26607"/>
    <cellStyle name="40% - Accent5 2 2 2 4 4" xfId="26608"/>
    <cellStyle name="40% - Accent5 2 2 2 4 5" xfId="26609"/>
    <cellStyle name="40% - Accent5 2 2 2 4 6" xfId="26610"/>
    <cellStyle name="40% - Accent5 2 2 2 4 7" xfId="26611"/>
    <cellStyle name="40% - Accent5 2 2 2 5" xfId="26612"/>
    <cellStyle name="40% - Accent5 2 2 2 5 2" xfId="26613"/>
    <cellStyle name="40% - Accent5 2 2 2 5 2 2" xfId="26614"/>
    <cellStyle name="40% - Accent5 2 2 2 5 3" xfId="26615"/>
    <cellStyle name="40% - Accent5 2 2 2 5 3 2" xfId="26616"/>
    <cellStyle name="40% - Accent5 2 2 2 5 4" xfId="26617"/>
    <cellStyle name="40% - Accent5 2 2 2 5 5" xfId="26618"/>
    <cellStyle name="40% - Accent5 2 2 2 5 6" xfId="26619"/>
    <cellStyle name="40% - Accent5 2 2 2 5 7" xfId="26620"/>
    <cellStyle name="40% - Accent5 2 2 2 6" xfId="26621"/>
    <cellStyle name="40% - Accent5 2 2 2 6 2" xfId="26622"/>
    <cellStyle name="40% - Accent5 2 2 2 7" xfId="26623"/>
    <cellStyle name="40% - Accent5 2 2 2 7 2" xfId="26624"/>
    <cellStyle name="40% - Accent5 2 2 2 8" xfId="26625"/>
    <cellStyle name="40% - Accent5 2 2 2 9" xfId="26626"/>
    <cellStyle name="40% - Accent5 2 2 3" xfId="26627"/>
    <cellStyle name="40% - Accent5 2 2 3 10" xfId="26628"/>
    <cellStyle name="40% - Accent5 2 2 3 11" xfId="26629"/>
    <cellStyle name="40% - Accent5 2 2 3 2" xfId="26630"/>
    <cellStyle name="40% - Accent5 2 2 3 2 10" xfId="26631"/>
    <cellStyle name="40% - Accent5 2 2 3 2 2" xfId="26632"/>
    <cellStyle name="40% - Accent5 2 2 3 2 2 2" xfId="26633"/>
    <cellStyle name="40% - Accent5 2 2 3 2 2 2 2" xfId="26634"/>
    <cellStyle name="40% - Accent5 2 2 3 2 2 3" xfId="26635"/>
    <cellStyle name="40% - Accent5 2 2 3 2 2 3 2" xfId="26636"/>
    <cellStyle name="40% - Accent5 2 2 3 2 2 4" xfId="26637"/>
    <cellStyle name="40% - Accent5 2 2 3 2 2 5" xfId="26638"/>
    <cellStyle name="40% - Accent5 2 2 3 2 2 6" xfId="26639"/>
    <cellStyle name="40% - Accent5 2 2 3 2 2 7" xfId="26640"/>
    <cellStyle name="40% - Accent5 2 2 3 2 3" xfId="26641"/>
    <cellStyle name="40% - Accent5 2 2 3 2 3 2" xfId="26642"/>
    <cellStyle name="40% - Accent5 2 2 3 2 3 2 2" xfId="26643"/>
    <cellStyle name="40% - Accent5 2 2 3 2 3 3" xfId="26644"/>
    <cellStyle name="40% - Accent5 2 2 3 2 3 3 2" xfId="26645"/>
    <cellStyle name="40% - Accent5 2 2 3 2 3 4" xfId="26646"/>
    <cellStyle name="40% - Accent5 2 2 3 2 3 5" xfId="26647"/>
    <cellStyle name="40% - Accent5 2 2 3 2 3 6" xfId="26648"/>
    <cellStyle name="40% - Accent5 2 2 3 2 3 7" xfId="26649"/>
    <cellStyle name="40% - Accent5 2 2 3 2 4" xfId="26650"/>
    <cellStyle name="40% - Accent5 2 2 3 2 4 2" xfId="26651"/>
    <cellStyle name="40% - Accent5 2 2 3 2 4 2 2" xfId="26652"/>
    <cellStyle name="40% - Accent5 2 2 3 2 4 3" xfId="26653"/>
    <cellStyle name="40% - Accent5 2 2 3 2 4 3 2" xfId="26654"/>
    <cellStyle name="40% - Accent5 2 2 3 2 4 4" xfId="26655"/>
    <cellStyle name="40% - Accent5 2 2 3 2 4 5" xfId="26656"/>
    <cellStyle name="40% - Accent5 2 2 3 2 4 6" xfId="26657"/>
    <cellStyle name="40% - Accent5 2 2 3 2 4 7" xfId="26658"/>
    <cellStyle name="40% - Accent5 2 2 3 2 5" xfId="26659"/>
    <cellStyle name="40% - Accent5 2 2 3 2 5 2" xfId="26660"/>
    <cellStyle name="40% - Accent5 2 2 3 2 6" xfId="26661"/>
    <cellStyle name="40% - Accent5 2 2 3 2 6 2" xfId="26662"/>
    <cellStyle name="40% - Accent5 2 2 3 2 7" xfId="26663"/>
    <cellStyle name="40% - Accent5 2 2 3 2 8" xfId="26664"/>
    <cellStyle name="40% - Accent5 2 2 3 2 9" xfId="26665"/>
    <cellStyle name="40% - Accent5 2 2 3 3" xfId="26666"/>
    <cellStyle name="40% - Accent5 2 2 3 3 2" xfId="26667"/>
    <cellStyle name="40% - Accent5 2 2 3 3 2 2" xfId="26668"/>
    <cellStyle name="40% - Accent5 2 2 3 3 3" xfId="26669"/>
    <cellStyle name="40% - Accent5 2 2 3 3 3 2" xfId="26670"/>
    <cellStyle name="40% - Accent5 2 2 3 3 4" xfId="26671"/>
    <cellStyle name="40% - Accent5 2 2 3 3 5" xfId="26672"/>
    <cellStyle name="40% - Accent5 2 2 3 3 6" xfId="26673"/>
    <cellStyle name="40% - Accent5 2 2 3 3 7" xfId="26674"/>
    <cellStyle name="40% - Accent5 2 2 3 4" xfId="26675"/>
    <cellStyle name="40% - Accent5 2 2 3 4 2" xfId="26676"/>
    <cellStyle name="40% - Accent5 2 2 3 4 2 2" xfId="26677"/>
    <cellStyle name="40% - Accent5 2 2 3 4 3" xfId="26678"/>
    <cellStyle name="40% - Accent5 2 2 3 4 3 2" xfId="26679"/>
    <cellStyle name="40% - Accent5 2 2 3 4 4" xfId="26680"/>
    <cellStyle name="40% - Accent5 2 2 3 4 5" xfId="26681"/>
    <cellStyle name="40% - Accent5 2 2 3 4 6" xfId="26682"/>
    <cellStyle name="40% - Accent5 2 2 3 4 7" xfId="26683"/>
    <cellStyle name="40% - Accent5 2 2 3 5" xfId="26684"/>
    <cellStyle name="40% - Accent5 2 2 3 5 2" xfId="26685"/>
    <cellStyle name="40% - Accent5 2 2 3 5 2 2" xfId="26686"/>
    <cellStyle name="40% - Accent5 2 2 3 5 3" xfId="26687"/>
    <cellStyle name="40% - Accent5 2 2 3 5 3 2" xfId="26688"/>
    <cellStyle name="40% - Accent5 2 2 3 5 4" xfId="26689"/>
    <cellStyle name="40% - Accent5 2 2 3 5 5" xfId="26690"/>
    <cellStyle name="40% - Accent5 2 2 3 5 6" xfId="26691"/>
    <cellStyle name="40% - Accent5 2 2 3 5 7" xfId="26692"/>
    <cellStyle name="40% - Accent5 2 2 3 6" xfId="26693"/>
    <cellStyle name="40% - Accent5 2 2 3 6 2" xfId="26694"/>
    <cellStyle name="40% - Accent5 2 2 3 7" xfId="26695"/>
    <cellStyle name="40% - Accent5 2 2 3 7 2" xfId="26696"/>
    <cellStyle name="40% - Accent5 2 2 3 8" xfId="26697"/>
    <cellStyle name="40% - Accent5 2 2 3 9" xfId="26698"/>
    <cellStyle name="40% - Accent5 2 2 4" xfId="26699"/>
    <cellStyle name="40% - Accent5 2 2 4 10" xfId="26700"/>
    <cellStyle name="40% - Accent5 2 2 4 2" xfId="26701"/>
    <cellStyle name="40% - Accent5 2 2 4 2 2" xfId="26702"/>
    <cellStyle name="40% - Accent5 2 2 4 2 2 2" xfId="26703"/>
    <cellStyle name="40% - Accent5 2 2 4 2 3" xfId="26704"/>
    <cellStyle name="40% - Accent5 2 2 4 2 3 2" xfId="26705"/>
    <cellStyle name="40% - Accent5 2 2 4 2 4" xfId="26706"/>
    <cellStyle name="40% - Accent5 2 2 4 2 5" xfId="26707"/>
    <cellStyle name="40% - Accent5 2 2 4 2 6" xfId="26708"/>
    <cellStyle name="40% - Accent5 2 2 4 2 7" xfId="26709"/>
    <cellStyle name="40% - Accent5 2 2 4 3" xfId="26710"/>
    <cellStyle name="40% - Accent5 2 2 4 3 2" xfId="26711"/>
    <cellStyle name="40% - Accent5 2 2 4 3 2 2" xfId="26712"/>
    <cellStyle name="40% - Accent5 2 2 4 3 3" xfId="26713"/>
    <cellStyle name="40% - Accent5 2 2 4 3 3 2" xfId="26714"/>
    <cellStyle name="40% - Accent5 2 2 4 3 4" xfId="26715"/>
    <cellStyle name="40% - Accent5 2 2 4 3 5" xfId="26716"/>
    <cellStyle name="40% - Accent5 2 2 4 3 6" xfId="26717"/>
    <cellStyle name="40% - Accent5 2 2 4 3 7" xfId="26718"/>
    <cellStyle name="40% - Accent5 2 2 4 4" xfId="26719"/>
    <cellStyle name="40% - Accent5 2 2 4 4 2" xfId="26720"/>
    <cellStyle name="40% - Accent5 2 2 4 4 2 2" xfId="26721"/>
    <cellStyle name="40% - Accent5 2 2 4 4 3" xfId="26722"/>
    <cellStyle name="40% - Accent5 2 2 4 4 3 2" xfId="26723"/>
    <cellStyle name="40% - Accent5 2 2 4 4 4" xfId="26724"/>
    <cellStyle name="40% - Accent5 2 2 4 4 5" xfId="26725"/>
    <cellStyle name="40% - Accent5 2 2 4 4 6" xfId="26726"/>
    <cellStyle name="40% - Accent5 2 2 4 4 7" xfId="26727"/>
    <cellStyle name="40% - Accent5 2 2 4 5" xfId="26728"/>
    <cellStyle name="40% - Accent5 2 2 4 5 2" xfId="26729"/>
    <cellStyle name="40% - Accent5 2 2 4 6" xfId="26730"/>
    <cellStyle name="40% - Accent5 2 2 4 6 2" xfId="26731"/>
    <cellStyle name="40% - Accent5 2 2 4 7" xfId="26732"/>
    <cellStyle name="40% - Accent5 2 2 4 8" xfId="26733"/>
    <cellStyle name="40% - Accent5 2 2 4 9" xfId="26734"/>
    <cellStyle name="40% - Accent5 2 2 5" xfId="26735"/>
    <cellStyle name="40% - Accent5 2 2 5 2" xfId="26736"/>
    <cellStyle name="40% - Accent5 2 2 5 2 2" xfId="26737"/>
    <cellStyle name="40% - Accent5 2 2 5 3" xfId="26738"/>
    <cellStyle name="40% - Accent5 2 2 5 3 2" xfId="26739"/>
    <cellStyle name="40% - Accent5 2 2 5 4" xfId="26740"/>
    <cellStyle name="40% - Accent5 2 2 5 5" xfId="26741"/>
    <cellStyle name="40% - Accent5 2 2 5 6" xfId="26742"/>
    <cellStyle name="40% - Accent5 2 2 5 7" xfId="26743"/>
    <cellStyle name="40% - Accent5 2 2 6" xfId="26744"/>
    <cellStyle name="40% - Accent5 2 2 6 2" xfId="26745"/>
    <cellStyle name="40% - Accent5 2 2 6 2 2" xfId="26746"/>
    <cellStyle name="40% - Accent5 2 2 6 3" xfId="26747"/>
    <cellStyle name="40% - Accent5 2 2 6 3 2" xfId="26748"/>
    <cellStyle name="40% - Accent5 2 2 6 4" xfId="26749"/>
    <cellStyle name="40% - Accent5 2 2 6 5" xfId="26750"/>
    <cellStyle name="40% - Accent5 2 2 6 6" xfId="26751"/>
    <cellStyle name="40% - Accent5 2 2 6 7" xfId="26752"/>
    <cellStyle name="40% - Accent5 2 2 7" xfId="26753"/>
    <cellStyle name="40% - Accent5 2 2 7 2" xfId="26754"/>
    <cellStyle name="40% - Accent5 2 2 7 2 2" xfId="26755"/>
    <cellStyle name="40% - Accent5 2 2 7 3" xfId="26756"/>
    <cellStyle name="40% - Accent5 2 2 7 3 2" xfId="26757"/>
    <cellStyle name="40% - Accent5 2 2 7 4" xfId="26758"/>
    <cellStyle name="40% - Accent5 2 2 7 5" xfId="26759"/>
    <cellStyle name="40% - Accent5 2 2 7 6" xfId="26760"/>
    <cellStyle name="40% - Accent5 2 2 7 7" xfId="26761"/>
    <cellStyle name="40% - Accent5 2 2 8" xfId="26762"/>
    <cellStyle name="40% - Accent5 2 2 8 2" xfId="26763"/>
    <cellStyle name="40% - Accent5 2 2 9" xfId="26764"/>
    <cellStyle name="40% - Accent5 2 2 9 2" xfId="26765"/>
    <cellStyle name="40% - Accent5 2 3" xfId="26766"/>
    <cellStyle name="40% - Accent5 2 3 10" xfId="26767"/>
    <cellStyle name="40% - Accent5 2 3 11" xfId="26768"/>
    <cellStyle name="40% - Accent5 2 3 12" xfId="26769"/>
    <cellStyle name="40% - Accent5 2 3 13" xfId="26770"/>
    <cellStyle name="40% - Accent5 2 3 2" xfId="26771"/>
    <cellStyle name="40% - Accent5 2 3 2 10" xfId="26772"/>
    <cellStyle name="40% - Accent5 2 3 2 11" xfId="26773"/>
    <cellStyle name="40% - Accent5 2 3 2 2" xfId="26774"/>
    <cellStyle name="40% - Accent5 2 3 2 2 10" xfId="26775"/>
    <cellStyle name="40% - Accent5 2 3 2 2 2" xfId="26776"/>
    <cellStyle name="40% - Accent5 2 3 2 2 2 2" xfId="26777"/>
    <cellStyle name="40% - Accent5 2 3 2 2 2 2 2" xfId="26778"/>
    <cellStyle name="40% - Accent5 2 3 2 2 2 3" xfId="26779"/>
    <cellStyle name="40% - Accent5 2 3 2 2 2 3 2" xfId="26780"/>
    <cellStyle name="40% - Accent5 2 3 2 2 2 4" xfId="26781"/>
    <cellStyle name="40% - Accent5 2 3 2 2 2 5" xfId="26782"/>
    <cellStyle name="40% - Accent5 2 3 2 2 2 6" xfId="26783"/>
    <cellStyle name="40% - Accent5 2 3 2 2 2 7" xfId="26784"/>
    <cellStyle name="40% - Accent5 2 3 2 2 3" xfId="26785"/>
    <cellStyle name="40% - Accent5 2 3 2 2 3 2" xfId="26786"/>
    <cellStyle name="40% - Accent5 2 3 2 2 3 2 2" xfId="26787"/>
    <cellStyle name="40% - Accent5 2 3 2 2 3 3" xfId="26788"/>
    <cellStyle name="40% - Accent5 2 3 2 2 3 3 2" xfId="26789"/>
    <cellStyle name="40% - Accent5 2 3 2 2 3 4" xfId="26790"/>
    <cellStyle name="40% - Accent5 2 3 2 2 3 5" xfId="26791"/>
    <cellStyle name="40% - Accent5 2 3 2 2 3 6" xfId="26792"/>
    <cellStyle name="40% - Accent5 2 3 2 2 3 7" xfId="26793"/>
    <cellStyle name="40% - Accent5 2 3 2 2 4" xfId="26794"/>
    <cellStyle name="40% - Accent5 2 3 2 2 4 2" xfId="26795"/>
    <cellStyle name="40% - Accent5 2 3 2 2 4 2 2" xfId="26796"/>
    <cellStyle name="40% - Accent5 2 3 2 2 4 3" xfId="26797"/>
    <cellStyle name="40% - Accent5 2 3 2 2 4 3 2" xfId="26798"/>
    <cellStyle name="40% - Accent5 2 3 2 2 4 4" xfId="26799"/>
    <cellStyle name="40% - Accent5 2 3 2 2 4 5" xfId="26800"/>
    <cellStyle name="40% - Accent5 2 3 2 2 4 6" xfId="26801"/>
    <cellStyle name="40% - Accent5 2 3 2 2 4 7" xfId="26802"/>
    <cellStyle name="40% - Accent5 2 3 2 2 5" xfId="26803"/>
    <cellStyle name="40% - Accent5 2 3 2 2 5 2" xfId="26804"/>
    <cellStyle name="40% - Accent5 2 3 2 2 6" xfId="26805"/>
    <cellStyle name="40% - Accent5 2 3 2 2 6 2" xfId="26806"/>
    <cellStyle name="40% - Accent5 2 3 2 2 7" xfId="26807"/>
    <cellStyle name="40% - Accent5 2 3 2 2 8" xfId="26808"/>
    <cellStyle name="40% - Accent5 2 3 2 2 9" xfId="26809"/>
    <cellStyle name="40% - Accent5 2 3 2 3" xfId="26810"/>
    <cellStyle name="40% - Accent5 2 3 2 3 2" xfId="26811"/>
    <cellStyle name="40% - Accent5 2 3 2 3 2 2" xfId="26812"/>
    <cellStyle name="40% - Accent5 2 3 2 3 3" xfId="26813"/>
    <cellStyle name="40% - Accent5 2 3 2 3 3 2" xfId="26814"/>
    <cellStyle name="40% - Accent5 2 3 2 3 4" xfId="26815"/>
    <cellStyle name="40% - Accent5 2 3 2 3 5" xfId="26816"/>
    <cellStyle name="40% - Accent5 2 3 2 3 6" xfId="26817"/>
    <cellStyle name="40% - Accent5 2 3 2 3 7" xfId="26818"/>
    <cellStyle name="40% - Accent5 2 3 2 4" xfId="26819"/>
    <cellStyle name="40% - Accent5 2 3 2 4 2" xfId="26820"/>
    <cellStyle name="40% - Accent5 2 3 2 4 2 2" xfId="26821"/>
    <cellStyle name="40% - Accent5 2 3 2 4 3" xfId="26822"/>
    <cellStyle name="40% - Accent5 2 3 2 4 3 2" xfId="26823"/>
    <cellStyle name="40% - Accent5 2 3 2 4 4" xfId="26824"/>
    <cellStyle name="40% - Accent5 2 3 2 4 5" xfId="26825"/>
    <cellStyle name="40% - Accent5 2 3 2 4 6" xfId="26826"/>
    <cellStyle name="40% - Accent5 2 3 2 4 7" xfId="26827"/>
    <cellStyle name="40% - Accent5 2 3 2 5" xfId="26828"/>
    <cellStyle name="40% - Accent5 2 3 2 5 2" xfId="26829"/>
    <cellStyle name="40% - Accent5 2 3 2 5 2 2" xfId="26830"/>
    <cellStyle name="40% - Accent5 2 3 2 5 3" xfId="26831"/>
    <cellStyle name="40% - Accent5 2 3 2 5 3 2" xfId="26832"/>
    <cellStyle name="40% - Accent5 2 3 2 5 4" xfId="26833"/>
    <cellStyle name="40% - Accent5 2 3 2 5 5" xfId="26834"/>
    <cellStyle name="40% - Accent5 2 3 2 5 6" xfId="26835"/>
    <cellStyle name="40% - Accent5 2 3 2 5 7" xfId="26836"/>
    <cellStyle name="40% - Accent5 2 3 2 6" xfId="26837"/>
    <cellStyle name="40% - Accent5 2 3 2 6 2" xfId="26838"/>
    <cellStyle name="40% - Accent5 2 3 2 7" xfId="26839"/>
    <cellStyle name="40% - Accent5 2 3 2 7 2" xfId="26840"/>
    <cellStyle name="40% - Accent5 2 3 2 8" xfId="26841"/>
    <cellStyle name="40% - Accent5 2 3 2 9" xfId="26842"/>
    <cellStyle name="40% - Accent5 2 3 3" xfId="26843"/>
    <cellStyle name="40% - Accent5 2 3 3 10" xfId="26844"/>
    <cellStyle name="40% - Accent5 2 3 3 11" xfId="26845"/>
    <cellStyle name="40% - Accent5 2 3 3 2" xfId="26846"/>
    <cellStyle name="40% - Accent5 2 3 3 2 10" xfId="26847"/>
    <cellStyle name="40% - Accent5 2 3 3 2 2" xfId="26848"/>
    <cellStyle name="40% - Accent5 2 3 3 2 2 2" xfId="26849"/>
    <cellStyle name="40% - Accent5 2 3 3 2 2 2 2" xfId="26850"/>
    <cellStyle name="40% - Accent5 2 3 3 2 2 3" xfId="26851"/>
    <cellStyle name="40% - Accent5 2 3 3 2 2 3 2" xfId="26852"/>
    <cellStyle name="40% - Accent5 2 3 3 2 2 4" xfId="26853"/>
    <cellStyle name="40% - Accent5 2 3 3 2 2 5" xfId="26854"/>
    <cellStyle name="40% - Accent5 2 3 3 2 2 6" xfId="26855"/>
    <cellStyle name="40% - Accent5 2 3 3 2 2 7" xfId="26856"/>
    <cellStyle name="40% - Accent5 2 3 3 2 3" xfId="26857"/>
    <cellStyle name="40% - Accent5 2 3 3 2 3 2" xfId="26858"/>
    <cellStyle name="40% - Accent5 2 3 3 2 3 2 2" xfId="26859"/>
    <cellStyle name="40% - Accent5 2 3 3 2 3 3" xfId="26860"/>
    <cellStyle name="40% - Accent5 2 3 3 2 3 3 2" xfId="26861"/>
    <cellStyle name="40% - Accent5 2 3 3 2 3 4" xfId="26862"/>
    <cellStyle name="40% - Accent5 2 3 3 2 3 5" xfId="26863"/>
    <cellStyle name="40% - Accent5 2 3 3 2 3 6" xfId="26864"/>
    <cellStyle name="40% - Accent5 2 3 3 2 3 7" xfId="26865"/>
    <cellStyle name="40% - Accent5 2 3 3 2 4" xfId="26866"/>
    <cellStyle name="40% - Accent5 2 3 3 2 4 2" xfId="26867"/>
    <cellStyle name="40% - Accent5 2 3 3 2 4 2 2" xfId="26868"/>
    <cellStyle name="40% - Accent5 2 3 3 2 4 3" xfId="26869"/>
    <cellStyle name="40% - Accent5 2 3 3 2 4 3 2" xfId="26870"/>
    <cellStyle name="40% - Accent5 2 3 3 2 4 4" xfId="26871"/>
    <cellStyle name="40% - Accent5 2 3 3 2 4 5" xfId="26872"/>
    <cellStyle name="40% - Accent5 2 3 3 2 4 6" xfId="26873"/>
    <cellStyle name="40% - Accent5 2 3 3 2 4 7" xfId="26874"/>
    <cellStyle name="40% - Accent5 2 3 3 2 5" xfId="26875"/>
    <cellStyle name="40% - Accent5 2 3 3 2 5 2" xfId="26876"/>
    <cellStyle name="40% - Accent5 2 3 3 2 6" xfId="26877"/>
    <cellStyle name="40% - Accent5 2 3 3 2 6 2" xfId="26878"/>
    <cellStyle name="40% - Accent5 2 3 3 2 7" xfId="26879"/>
    <cellStyle name="40% - Accent5 2 3 3 2 8" xfId="26880"/>
    <cellStyle name="40% - Accent5 2 3 3 2 9" xfId="26881"/>
    <cellStyle name="40% - Accent5 2 3 3 3" xfId="26882"/>
    <cellStyle name="40% - Accent5 2 3 3 3 2" xfId="26883"/>
    <cellStyle name="40% - Accent5 2 3 3 3 2 2" xfId="26884"/>
    <cellStyle name="40% - Accent5 2 3 3 3 3" xfId="26885"/>
    <cellStyle name="40% - Accent5 2 3 3 3 3 2" xfId="26886"/>
    <cellStyle name="40% - Accent5 2 3 3 3 4" xfId="26887"/>
    <cellStyle name="40% - Accent5 2 3 3 3 5" xfId="26888"/>
    <cellStyle name="40% - Accent5 2 3 3 3 6" xfId="26889"/>
    <cellStyle name="40% - Accent5 2 3 3 3 7" xfId="26890"/>
    <cellStyle name="40% - Accent5 2 3 3 4" xfId="26891"/>
    <cellStyle name="40% - Accent5 2 3 3 4 2" xfId="26892"/>
    <cellStyle name="40% - Accent5 2 3 3 4 2 2" xfId="26893"/>
    <cellStyle name="40% - Accent5 2 3 3 4 3" xfId="26894"/>
    <cellStyle name="40% - Accent5 2 3 3 4 3 2" xfId="26895"/>
    <cellStyle name="40% - Accent5 2 3 3 4 4" xfId="26896"/>
    <cellStyle name="40% - Accent5 2 3 3 4 5" xfId="26897"/>
    <cellStyle name="40% - Accent5 2 3 3 4 6" xfId="26898"/>
    <cellStyle name="40% - Accent5 2 3 3 4 7" xfId="26899"/>
    <cellStyle name="40% - Accent5 2 3 3 5" xfId="26900"/>
    <cellStyle name="40% - Accent5 2 3 3 5 2" xfId="26901"/>
    <cellStyle name="40% - Accent5 2 3 3 5 2 2" xfId="26902"/>
    <cellStyle name="40% - Accent5 2 3 3 5 3" xfId="26903"/>
    <cellStyle name="40% - Accent5 2 3 3 5 3 2" xfId="26904"/>
    <cellStyle name="40% - Accent5 2 3 3 5 4" xfId="26905"/>
    <cellStyle name="40% - Accent5 2 3 3 5 5" xfId="26906"/>
    <cellStyle name="40% - Accent5 2 3 3 5 6" xfId="26907"/>
    <cellStyle name="40% - Accent5 2 3 3 5 7" xfId="26908"/>
    <cellStyle name="40% - Accent5 2 3 3 6" xfId="26909"/>
    <cellStyle name="40% - Accent5 2 3 3 6 2" xfId="26910"/>
    <cellStyle name="40% - Accent5 2 3 3 7" xfId="26911"/>
    <cellStyle name="40% - Accent5 2 3 3 7 2" xfId="26912"/>
    <cellStyle name="40% - Accent5 2 3 3 8" xfId="26913"/>
    <cellStyle name="40% - Accent5 2 3 3 9" xfId="26914"/>
    <cellStyle name="40% - Accent5 2 3 4" xfId="26915"/>
    <cellStyle name="40% - Accent5 2 3 4 10" xfId="26916"/>
    <cellStyle name="40% - Accent5 2 3 4 2" xfId="26917"/>
    <cellStyle name="40% - Accent5 2 3 4 2 2" xfId="26918"/>
    <cellStyle name="40% - Accent5 2 3 4 2 2 2" xfId="26919"/>
    <cellStyle name="40% - Accent5 2 3 4 2 3" xfId="26920"/>
    <cellStyle name="40% - Accent5 2 3 4 2 3 2" xfId="26921"/>
    <cellStyle name="40% - Accent5 2 3 4 2 4" xfId="26922"/>
    <cellStyle name="40% - Accent5 2 3 4 2 5" xfId="26923"/>
    <cellStyle name="40% - Accent5 2 3 4 2 6" xfId="26924"/>
    <cellStyle name="40% - Accent5 2 3 4 2 7" xfId="26925"/>
    <cellStyle name="40% - Accent5 2 3 4 3" xfId="26926"/>
    <cellStyle name="40% - Accent5 2 3 4 3 2" xfId="26927"/>
    <cellStyle name="40% - Accent5 2 3 4 3 2 2" xfId="26928"/>
    <cellStyle name="40% - Accent5 2 3 4 3 3" xfId="26929"/>
    <cellStyle name="40% - Accent5 2 3 4 3 3 2" xfId="26930"/>
    <cellStyle name="40% - Accent5 2 3 4 3 4" xfId="26931"/>
    <cellStyle name="40% - Accent5 2 3 4 3 5" xfId="26932"/>
    <cellStyle name="40% - Accent5 2 3 4 3 6" xfId="26933"/>
    <cellStyle name="40% - Accent5 2 3 4 3 7" xfId="26934"/>
    <cellStyle name="40% - Accent5 2 3 4 4" xfId="26935"/>
    <cellStyle name="40% - Accent5 2 3 4 4 2" xfId="26936"/>
    <cellStyle name="40% - Accent5 2 3 4 4 2 2" xfId="26937"/>
    <cellStyle name="40% - Accent5 2 3 4 4 3" xfId="26938"/>
    <cellStyle name="40% - Accent5 2 3 4 4 3 2" xfId="26939"/>
    <cellStyle name="40% - Accent5 2 3 4 4 4" xfId="26940"/>
    <cellStyle name="40% - Accent5 2 3 4 4 5" xfId="26941"/>
    <cellStyle name="40% - Accent5 2 3 4 4 6" xfId="26942"/>
    <cellStyle name="40% - Accent5 2 3 4 4 7" xfId="26943"/>
    <cellStyle name="40% - Accent5 2 3 4 5" xfId="26944"/>
    <cellStyle name="40% - Accent5 2 3 4 5 2" xfId="26945"/>
    <cellStyle name="40% - Accent5 2 3 4 6" xfId="26946"/>
    <cellStyle name="40% - Accent5 2 3 4 6 2" xfId="26947"/>
    <cellStyle name="40% - Accent5 2 3 4 7" xfId="26948"/>
    <cellStyle name="40% - Accent5 2 3 4 8" xfId="26949"/>
    <cellStyle name="40% - Accent5 2 3 4 9" xfId="26950"/>
    <cellStyle name="40% - Accent5 2 3 5" xfId="26951"/>
    <cellStyle name="40% - Accent5 2 3 5 2" xfId="26952"/>
    <cellStyle name="40% - Accent5 2 3 5 2 2" xfId="26953"/>
    <cellStyle name="40% - Accent5 2 3 5 3" xfId="26954"/>
    <cellStyle name="40% - Accent5 2 3 5 3 2" xfId="26955"/>
    <cellStyle name="40% - Accent5 2 3 5 4" xfId="26956"/>
    <cellStyle name="40% - Accent5 2 3 5 5" xfId="26957"/>
    <cellStyle name="40% - Accent5 2 3 5 6" xfId="26958"/>
    <cellStyle name="40% - Accent5 2 3 5 7" xfId="26959"/>
    <cellStyle name="40% - Accent5 2 3 6" xfId="26960"/>
    <cellStyle name="40% - Accent5 2 3 6 2" xfId="26961"/>
    <cellStyle name="40% - Accent5 2 3 6 2 2" xfId="26962"/>
    <cellStyle name="40% - Accent5 2 3 6 3" xfId="26963"/>
    <cellStyle name="40% - Accent5 2 3 6 3 2" xfId="26964"/>
    <cellStyle name="40% - Accent5 2 3 6 4" xfId="26965"/>
    <cellStyle name="40% - Accent5 2 3 6 5" xfId="26966"/>
    <cellStyle name="40% - Accent5 2 3 6 6" xfId="26967"/>
    <cellStyle name="40% - Accent5 2 3 6 7" xfId="26968"/>
    <cellStyle name="40% - Accent5 2 3 7" xfId="26969"/>
    <cellStyle name="40% - Accent5 2 3 7 2" xfId="26970"/>
    <cellStyle name="40% - Accent5 2 3 7 2 2" xfId="26971"/>
    <cellStyle name="40% - Accent5 2 3 7 3" xfId="26972"/>
    <cellStyle name="40% - Accent5 2 3 7 3 2" xfId="26973"/>
    <cellStyle name="40% - Accent5 2 3 7 4" xfId="26974"/>
    <cellStyle name="40% - Accent5 2 3 7 5" xfId="26975"/>
    <cellStyle name="40% - Accent5 2 3 7 6" xfId="26976"/>
    <cellStyle name="40% - Accent5 2 3 7 7" xfId="26977"/>
    <cellStyle name="40% - Accent5 2 3 8" xfId="26978"/>
    <cellStyle name="40% - Accent5 2 3 8 2" xfId="26979"/>
    <cellStyle name="40% - Accent5 2 3 9" xfId="26980"/>
    <cellStyle name="40% - Accent5 2 3 9 2" xfId="26981"/>
    <cellStyle name="40% - Accent5 2 4" xfId="26982"/>
    <cellStyle name="40% - Accent5 2 4 10" xfId="26983"/>
    <cellStyle name="40% - Accent5 2 4 11" xfId="26984"/>
    <cellStyle name="40% - Accent5 2 4 12" xfId="26985"/>
    <cellStyle name="40% - Accent5 2 4 13" xfId="26986"/>
    <cellStyle name="40% - Accent5 2 4 2" xfId="26987"/>
    <cellStyle name="40% - Accent5 2 4 2 10" xfId="26988"/>
    <cellStyle name="40% - Accent5 2 4 2 11" xfId="26989"/>
    <cellStyle name="40% - Accent5 2 4 2 2" xfId="26990"/>
    <cellStyle name="40% - Accent5 2 4 2 2 10" xfId="26991"/>
    <cellStyle name="40% - Accent5 2 4 2 2 2" xfId="26992"/>
    <cellStyle name="40% - Accent5 2 4 2 2 2 2" xfId="26993"/>
    <cellStyle name="40% - Accent5 2 4 2 2 2 2 2" xfId="26994"/>
    <cellStyle name="40% - Accent5 2 4 2 2 2 3" xfId="26995"/>
    <cellStyle name="40% - Accent5 2 4 2 2 2 3 2" xfId="26996"/>
    <cellStyle name="40% - Accent5 2 4 2 2 2 4" xfId="26997"/>
    <cellStyle name="40% - Accent5 2 4 2 2 2 5" xfId="26998"/>
    <cellStyle name="40% - Accent5 2 4 2 2 2 6" xfId="26999"/>
    <cellStyle name="40% - Accent5 2 4 2 2 2 7" xfId="27000"/>
    <cellStyle name="40% - Accent5 2 4 2 2 3" xfId="27001"/>
    <cellStyle name="40% - Accent5 2 4 2 2 3 2" xfId="27002"/>
    <cellStyle name="40% - Accent5 2 4 2 2 3 2 2" xfId="27003"/>
    <cellStyle name="40% - Accent5 2 4 2 2 3 3" xfId="27004"/>
    <cellStyle name="40% - Accent5 2 4 2 2 3 3 2" xfId="27005"/>
    <cellStyle name="40% - Accent5 2 4 2 2 3 4" xfId="27006"/>
    <cellStyle name="40% - Accent5 2 4 2 2 3 5" xfId="27007"/>
    <cellStyle name="40% - Accent5 2 4 2 2 3 6" xfId="27008"/>
    <cellStyle name="40% - Accent5 2 4 2 2 3 7" xfId="27009"/>
    <cellStyle name="40% - Accent5 2 4 2 2 4" xfId="27010"/>
    <cellStyle name="40% - Accent5 2 4 2 2 4 2" xfId="27011"/>
    <cellStyle name="40% - Accent5 2 4 2 2 4 2 2" xfId="27012"/>
    <cellStyle name="40% - Accent5 2 4 2 2 4 3" xfId="27013"/>
    <cellStyle name="40% - Accent5 2 4 2 2 4 3 2" xfId="27014"/>
    <cellStyle name="40% - Accent5 2 4 2 2 4 4" xfId="27015"/>
    <cellStyle name="40% - Accent5 2 4 2 2 4 5" xfId="27016"/>
    <cellStyle name="40% - Accent5 2 4 2 2 4 6" xfId="27017"/>
    <cellStyle name="40% - Accent5 2 4 2 2 4 7" xfId="27018"/>
    <cellStyle name="40% - Accent5 2 4 2 2 5" xfId="27019"/>
    <cellStyle name="40% - Accent5 2 4 2 2 5 2" xfId="27020"/>
    <cellStyle name="40% - Accent5 2 4 2 2 6" xfId="27021"/>
    <cellStyle name="40% - Accent5 2 4 2 2 6 2" xfId="27022"/>
    <cellStyle name="40% - Accent5 2 4 2 2 7" xfId="27023"/>
    <cellStyle name="40% - Accent5 2 4 2 2 8" xfId="27024"/>
    <cellStyle name="40% - Accent5 2 4 2 2 9" xfId="27025"/>
    <cellStyle name="40% - Accent5 2 4 2 3" xfId="27026"/>
    <cellStyle name="40% - Accent5 2 4 2 3 2" xfId="27027"/>
    <cellStyle name="40% - Accent5 2 4 2 3 2 2" xfId="27028"/>
    <cellStyle name="40% - Accent5 2 4 2 3 3" xfId="27029"/>
    <cellStyle name="40% - Accent5 2 4 2 3 3 2" xfId="27030"/>
    <cellStyle name="40% - Accent5 2 4 2 3 4" xfId="27031"/>
    <cellStyle name="40% - Accent5 2 4 2 3 5" xfId="27032"/>
    <cellStyle name="40% - Accent5 2 4 2 3 6" xfId="27033"/>
    <cellStyle name="40% - Accent5 2 4 2 3 7" xfId="27034"/>
    <cellStyle name="40% - Accent5 2 4 2 4" xfId="27035"/>
    <cellStyle name="40% - Accent5 2 4 2 4 2" xfId="27036"/>
    <cellStyle name="40% - Accent5 2 4 2 4 2 2" xfId="27037"/>
    <cellStyle name="40% - Accent5 2 4 2 4 3" xfId="27038"/>
    <cellStyle name="40% - Accent5 2 4 2 4 3 2" xfId="27039"/>
    <cellStyle name="40% - Accent5 2 4 2 4 4" xfId="27040"/>
    <cellStyle name="40% - Accent5 2 4 2 4 5" xfId="27041"/>
    <cellStyle name="40% - Accent5 2 4 2 4 6" xfId="27042"/>
    <cellStyle name="40% - Accent5 2 4 2 4 7" xfId="27043"/>
    <cellStyle name="40% - Accent5 2 4 2 5" xfId="27044"/>
    <cellStyle name="40% - Accent5 2 4 2 5 2" xfId="27045"/>
    <cellStyle name="40% - Accent5 2 4 2 5 2 2" xfId="27046"/>
    <cellStyle name="40% - Accent5 2 4 2 5 3" xfId="27047"/>
    <cellStyle name="40% - Accent5 2 4 2 5 3 2" xfId="27048"/>
    <cellStyle name="40% - Accent5 2 4 2 5 4" xfId="27049"/>
    <cellStyle name="40% - Accent5 2 4 2 5 5" xfId="27050"/>
    <cellStyle name="40% - Accent5 2 4 2 5 6" xfId="27051"/>
    <cellStyle name="40% - Accent5 2 4 2 5 7" xfId="27052"/>
    <cellStyle name="40% - Accent5 2 4 2 6" xfId="27053"/>
    <cellStyle name="40% - Accent5 2 4 2 6 2" xfId="27054"/>
    <cellStyle name="40% - Accent5 2 4 2 7" xfId="27055"/>
    <cellStyle name="40% - Accent5 2 4 2 7 2" xfId="27056"/>
    <cellStyle name="40% - Accent5 2 4 2 8" xfId="27057"/>
    <cellStyle name="40% - Accent5 2 4 2 9" xfId="27058"/>
    <cellStyle name="40% - Accent5 2 4 3" xfId="27059"/>
    <cellStyle name="40% - Accent5 2 4 3 10" xfId="27060"/>
    <cellStyle name="40% - Accent5 2 4 3 11" xfId="27061"/>
    <cellStyle name="40% - Accent5 2 4 3 2" xfId="27062"/>
    <cellStyle name="40% - Accent5 2 4 3 2 10" xfId="27063"/>
    <cellStyle name="40% - Accent5 2 4 3 2 2" xfId="27064"/>
    <cellStyle name="40% - Accent5 2 4 3 2 2 2" xfId="27065"/>
    <cellStyle name="40% - Accent5 2 4 3 2 2 2 2" xfId="27066"/>
    <cellStyle name="40% - Accent5 2 4 3 2 2 3" xfId="27067"/>
    <cellStyle name="40% - Accent5 2 4 3 2 2 3 2" xfId="27068"/>
    <cellStyle name="40% - Accent5 2 4 3 2 2 4" xfId="27069"/>
    <cellStyle name="40% - Accent5 2 4 3 2 2 5" xfId="27070"/>
    <cellStyle name="40% - Accent5 2 4 3 2 2 6" xfId="27071"/>
    <cellStyle name="40% - Accent5 2 4 3 2 2 7" xfId="27072"/>
    <cellStyle name="40% - Accent5 2 4 3 2 3" xfId="27073"/>
    <cellStyle name="40% - Accent5 2 4 3 2 3 2" xfId="27074"/>
    <cellStyle name="40% - Accent5 2 4 3 2 3 2 2" xfId="27075"/>
    <cellStyle name="40% - Accent5 2 4 3 2 3 3" xfId="27076"/>
    <cellStyle name="40% - Accent5 2 4 3 2 3 3 2" xfId="27077"/>
    <cellStyle name="40% - Accent5 2 4 3 2 3 4" xfId="27078"/>
    <cellStyle name="40% - Accent5 2 4 3 2 3 5" xfId="27079"/>
    <cellStyle name="40% - Accent5 2 4 3 2 3 6" xfId="27080"/>
    <cellStyle name="40% - Accent5 2 4 3 2 3 7" xfId="27081"/>
    <cellStyle name="40% - Accent5 2 4 3 2 4" xfId="27082"/>
    <cellStyle name="40% - Accent5 2 4 3 2 4 2" xfId="27083"/>
    <cellStyle name="40% - Accent5 2 4 3 2 4 2 2" xfId="27084"/>
    <cellStyle name="40% - Accent5 2 4 3 2 4 3" xfId="27085"/>
    <cellStyle name="40% - Accent5 2 4 3 2 4 3 2" xfId="27086"/>
    <cellStyle name="40% - Accent5 2 4 3 2 4 4" xfId="27087"/>
    <cellStyle name="40% - Accent5 2 4 3 2 4 5" xfId="27088"/>
    <cellStyle name="40% - Accent5 2 4 3 2 4 6" xfId="27089"/>
    <cellStyle name="40% - Accent5 2 4 3 2 4 7" xfId="27090"/>
    <cellStyle name="40% - Accent5 2 4 3 2 5" xfId="27091"/>
    <cellStyle name="40% - Accent5 2 4 3 2 5 2" xfId="27092"/>
    <cellStyle name="40% - Accent5 2 4 3 2 6" xfId="27093"/>
    <cellStyle name="40% - Accent5 2 4 3 2 6 2" xfId="27094"/>
    <cellStyle name="40% - Accent5 2 4 3 2 7" xfId="27095"/>
    <cellStyle name="40% - Accent5 2 4 3 2 8" xfId="27096"/>
    <cellStyle name="40% - Accent5 2 4 3 2 9" xfId="27097"/>
    <cellStyle name="40% - Accent5 2 4 3 3" xfId="27098"/>
    <cellStyle name="40% - Accent5 2 4 3 3 2" xfId="27099"/>
    <cellStyle name="40% - Accent5 2 4 3 3 2 2" xfId="27100"/>
    <cellStyle name="40% - Accent5 2 4 3 3 3" xfId="27101"/>
    <cellStyle name="40% - Accent5 2 4 3 3 3 2" xfId="27102"/>
    <cellStyle name="40% - Accent5 2 4 3 3 4" xfId="27103"/>
    <cellStyle name="40% - Accent5 2 4 3 3 5" xfId="27104"/>
    <cellStyle name="40% - Accent5 2 4 3 3 6" xfId="27105"/>
    <cellStyle name="40% - Accent5 2 4 3 3 7" xfId="27106"/>
    <cellStyle name="40% - Accent5 2 4 3 4" xfId="27107"/>
    <cellStyle name="40% - Accent5 2 4 3 4 2" xfId="27108"/>
    <cellStyle name="40% - Accent5 2 4 3 4 2 2" xfId="27109"/>
    <cellStyle name="40% - Accent5 2 4 3 4 3" xfId="27110"/>
    <cellStyle name="40% - Accent5 2 4 3 4 3 2" xfId="27111"/>
    <cellStyle name="40% - Accent5 2 4 3 4 4" xfId="27112"/>
    <cellStyle name="40% - Accent5 2 4 3 4 5" xfId="27113"/>
    <cellStyle name="40% - Accent5 2 4 3 4 6" xfId="27114"/>
    <cellStyle name="40% - Accent5 2 4 3 4 7" xfId="27115"/>
    <cellStyle name="40% - Accent5 2 4 3 5" xfId="27116"/>
    <cellStyle name="40% - Accent5 2 4 3 5 2" xfId="27117"/>
    <cellStyle name="40% - Accent5 2 4 3 5 2 2" xfId="27118"/>
    <cellStyle name="40% - Accent5 2 4 3 5 3" xfId="27119"/>
    <cellStyle name="40% - Accent5 2 4 3 5 3 2" xfId="27120"/>
    <cellStyle name="40% - Accent5 2 4 3 5 4" xfId="27121"/>
    <cellStyle name="40% - Accent5 2 4 3 5 5" xfId="27122"/>
    <cellStyle name="40% - Accent5 2 4 3 5 6" xfId="27123"/>
    <cellStyle name="40% - Accent5 2 4 3 5 7" xfId="27124"/>
    <cellStyle name="40% - Accent5 2 4 3 6" xfId="27125"/>
    <cellStyle name="40% - Accent5 2 4 3 6 2" xfId="27126"/>
    <cellStyle name="40% - Accent5 2 4 3 7" xfId="27127"/>
    <cellStyle name="40% - Accent5 2 4 3 7 2" xfId="27128"/>
    <cellStyle name="40% - Accent5 2 4 3 8" xfId="27129"/>
    <cellStyle name="40% - Accent5 2 4 3 9" xfId="27130"/>
    <cellStyle name="40% - Accent5 2 4 4" xfId="27131"/>
    <cellStyle name="40% - Accent5 2 4 4 10" xfId="27132"/>
    <cellStyle name="40% - Accent5 2 4 4 2" xfId="27133"/>
    <cellStyle name="40% - Accent5 2 4 4 2 2" xfId="27134"/>
    <cellStyle name="40% - Accent5 2 4 4 2 2 2" xfId="27135"/>
    <cellStyle name="40% - Accent5 2 4 4 2 3" xfId="27136"/>
    <cellStyle name="40% - Accent5 2 4 4 2 3 2" xfId="27137"/>
    <cellStyle name="40% - Accent5 2 4 4 2 4" xfId="27138"/>
    <cellStyle name="40% - Accent5 2 4 4 2 5" xfId="27139"/>
    <cellStyle name="40% - Accent5 2 4 4 2 6" xfId="27140"/>
    <cellStyle name="40% - Accent5 2 4 4 2 7" xfId="27141"/>
    <cellStyle name="40% - Accent5 2 4 4 3" xfId="27142"/>
    <cellStyle name="40% - Accent5 2 4 4 3 2" xfId="27143"/>
    <cellStyle name="40% - Accent5 2 4 4 3 2 2" xfId="27144"/>
    <cellStyle name="40% - Accent5 2 4 4 3 3" xfId="27145"/>
    <cellStyle name="40% - Accent5 2 4 4 3 3 2" xfId="27146"/>
    <cellStyle name="40% - Accent5 2 4 4 3 4" xfId="27147"/>
    <cellStyle name="40% - Accent5 2 4 4 3 5" xfId="27148"/>
    <cellStyle name="40% - Accent5 2 4 4 3 6" xfId="27149"/>
    <cellStyle name="40% - Accent5 2 4 4 3 7" xfId="27150"/>
    <cellStyle name="40% - Accent5 2 4 4 4" xfId="27151"/>
    <cellStyle name="40% - Accent5 2 4 4 4 2" xfId="27152"/>
    <cellStyle name="40% - Accent5 2 4 4 4 2 2" xfId="27153"/>
    <cellStyle name="40% - Accent5 2 4 4 4 3" xfId="27154"/>
    <cellStyle name="40% - Accent5 2 4 4 4 3 2" xfId="27155"/>
    <cellStyle name="40% - Accent5 2 4 4 4 4" xfId="27156"/>
    <cellStyle name="40% - Accent5 2 4 4 4 5" xfId="27157"/>
    <cellStyle name="40% - Accent5 2 4 4 4 6" xfId="27158"/>
    <cellStyle name="40% - Accent5 2 4 4 4 7" xfId="27159"/>
    <cellStyle name="40% - Accent5 2 4 4 5" xfId="27160"/>
    <cellStyle name="40% - Accent5 2 4 4 5 2" xfId="27161"/>
    <cellStyle name="40% - Accent5 2 4 4 6" xfId="27162"/>
    <cellStyle name="40% - Accent5 2 4 4 6 2" xfId="27163"/>
    <cellStyle name="40% - Accent5 2 4 4 7" xfId="27164"/>
    <cellStyle name="40% - Accent5 2 4 4 8" xfId="27165"/>
    <cellStyle name="40% - Accent5 2 4 4 9" xfId="27166"/>
    <cellStyle name="40% - Accent5 2 4 5" xfId="27167"/>
    <cellStyle name="40% - Accent5 2 4 5 2" xfId="27168"/>
    <cellStyle name="40% - Accent5 2 4 5 2 2" xfId="27169"/>
    <cellStyle name="40% - Accent5 2 4 5 3" xfId="27170"/>
    <cellStyle name="40% - Accent5 2 4 5 3 2" xfId="27171"/>
    <cellStyle name="40% - Accent5 2 4 5 4" xfId="27172"/>
    <cellStyle name="40% - Accent5 2 4 5 5" xfId="27173"/>
    <cellStyle name="40% - Accent5 2 4 5 6" xfId="27174"/>
    <cellStyle name="40% - Accent5 2 4 5 7" xfId="27175"/>
    <cellStyle name="40% - Accent5 2 4 6" xfId="27176"/>
    <cellStyle name="40% - Accent5 2 4 6 2" xfId="27177"/>
    <cellStyle name="40% - Accent5 2 4 6 2 2" xfId="27178"/>
    <cellStyle name="40% - Accent5 2 4 6 3" xfId="27179"/>
    <cellStyle name="40% - Accent5 2 4 6 3 2" xfId="27180"/>
    <cellStyle name="40% - Accent5 2 4 6 4" xfId="27181"/>
    <cellStyle name="40% - Accent5 2 4 6 5" xfId="27182"/>
    <cellStyle name="40% - Accent5 2 4 6 6" xfId="27183"/>
    <cellStyle name="40% - Accent5 2 4 6 7" xfId="27184"/>
    <cellStyle name="40% - Accent5 2 4 7" xfId="27185"/>
    <cellStyle name="40% - Accent5 2 4 7 2" xfId="27186"/>
    <cellStyle name="40% - Accent5 2 4 7 2 2" xfId="27187"/>
    <cellStyle name="40% - Accent5 2 4 7 3" xfId="27188"/>
    <cellStyle name="40% - Accent5 2 4 7 3 2" xfId="27189"/>
    <cellStyle name="40% - Accent5 2 4 7 4" xfId="27190"/>
    <cellStyle name="40% - Accent5 2 4 7 5" xfId="27191"/>
    <cellStyle name="40% - Accent5 2 4 7 6" xfId="27192"/>
    <cellStyle name="40% - Accent5 2 4 7 7" xfId="27193"/>
    <cellStyle name="40% - Accent5 2 4 8" xfId="27194"/>
    <cellStyle name="40% - Accent5 2 4 8 2" xfId="27195"/>
    <cellStyle name="40% - Accent5 2 4 9" xfId="27196"/>
    <cellStyle name="40% - Accent5 2 4 9 2" xfId="27197"/>
    <cellStyle name="40% - Accent5 2 5" xfId="27198"/>
    <cellStyle name="40% - Accent5 2 5 10" xfId="27199"/>
    <cellStyle name="40% - Accent5 2 5 11" xfId="27200"/>
    <cellStyle name="40% - Accent5 2 5 12" xfId="27201"/>
    <cellStyle name="40% - Accent5 2 5 13" xfId="27202"/>
    <cellStyle name="40% - Accent5 2 5 2" xfId="27203"/>
    <cellStyle name="40% - Accent5 2 5 2 10" xfId="27204"/>
    <cellStyle name="40% - Accent5 2 5 2 11" xfId="27205"/>
    <cellStyle name="40% - Accent5 2 5 2 2" xfId="27206"/>
    <cellStyle name="40% - Accent5 2 5 2 2 10" xfId="27207"/>
    <cellStyle name="40% - Accent5 2 5 2 2 2" xfId="27208"/>
    <cellStyle name="40% - Accent5 2 5 2 2 2 2" xfId="27209"/>
    <cellStyle name="40% - Accent5 2 5 2 2 2 2 2" xfId="27210"/>
    <cellStyle name="40% - Accent5 2 5 2 2 2 3" xfId="27211"/>
    <cellStyle name="40% - Accent5 2 5 2 2 2 3 2" xfId="27212"/>
    <cellStyle name="40% - Accent5 2 5 2 2 2 4" xfId="27213"/>
    <cellStyle name="40% - Accent5 2 5 2 2 2 5" xfId="27214"/>
    <cellStyle name="40% - Accent5 2 5 2 2 2 6" xfId="27215"/>
    <cellStyle name="40% - Accent5 2 5 2 2 2 7" xfId="27216"/>
    <cellStyle name="40% - Accent5 2 5 2 2 3" xfId="27217"/>
    <cellStyle name="40% - Accent5 2 5 2 2 3 2" xfId="27218"/>
    <cellStyle name="40% - Accent5 2 5 2 2 3 2 2" xfId="27219"/>
    <cellStyle name="40% - Accent5 2 5 2 2 3 3" xfId="27220"/>
    <cellStyle name="40% - Accent5 2 5 2 2 3 3 2" xfId="27221"/>
    <cellStyle name="40% - Accent5 2 5 2 2 3 4" xfId="27222"/>
    <cellStyle name="40% - Accent5 2 5 2 2 3 5" xfId="27223"/>
    <cellStyle name="40% - Accent5 2 5 2 2 3 6" xfId="27224"/>
    <cellStyle name="40% - Accent5 2 5 2 2 3 7" xfId="27225"/>
    <cellStyle name="40% - Accent5 2 5 2 2 4" xfId="27226"/>
    <cellStyle name="40% - Accent5 2 5 2 2 4 2" xfId="27227"/>
    <cellStyle name="40% - Accent5 2 5 2 2 4 2 2" xfId="27228"/>
    <cellStyle name="40% - Accent5 2 5 2 2 4 3" xfId="27229"/>
    <cellStyle name="40% - Accent5 2 5 2 2 4 3 2" xfId="27230"/>
    <cellStyle name="40% - Accent5 2 5 2 2 4 4" xfId="27231"/>
    <cellStyle name="40% - Accent5 2 5 2 2 4 5" xfId="27232"/>
    <cellStyle name="40% - Accent5 2 5 2 2 4 6" xfId="27233"/>
    <cellStyle name="40% - Accent5 2 5 2 2 4 7" xfId="27234"/>
    <cellStyle name="40% - Accent5 2 5 2 2 5" xfId="27235"/>
    <cellStyle name="40% - Accent5 2 5 2 2 5 2" xfId="27236"/>
    <cellStyle name="40% - Accent5 2 5 2 2 6" xfId="27237"/>
    <cellStyle name="40% - Accent5 2 5 2 2 6 2" xfId="27238"/>
    <cellStyle name="40% - Accent5 2 5 2 2 7" xfId="27239"/>
    <cellStyle name="40% - Accent5 2 5 2 2 8" xfId="27240"/>
    <cellStyle name="40% - Accent5 2 5 2 2 9" xfId="27241"/>
    <cellStyle name="40% - Accent5 2 5 2 3" xfId="27242"/>
    <cellStyle name="40% - Accent5 2 5 2 3 2" xfId="27243"/>
    <cellStyle name="40% - Accent5 2 5 2 3 2 2" xfId="27244"/>
    <cellStyle name="40% - Accent5 2 5 2 3 3" xfId="27245"/>
    <cellStyle name="40% - Accent5 2 5 2 3 3 2" xfId="27246"/>
    <cellStyle name="40% - Accent5 2 5 2 3 4" xfId="27247"/>
    <cellStyle name="40% - Accent5 2 5 2 3 5" xfId="27248"/>
    <cellStyle name="40% - Accent5 2 5 2 3 6" xfId="27249"/>
    <cellStyle name="40% - Accent5 2 5 2 3 7" xfId="27250"/>
    <cellStyle name="40% - Accent5 2 5 2 4" xfId="27251"/>
    <cellStyle name="40% - Accent5 2 5 2 4 2" xfId="27252"/>
    <cellStyle name="40% - Accent5 2 5 2 4 2 2" xfId="27253"/>
    <cellStyle name="40% - Accent5 2 5 2 4 3" xfId="27254"/>
    <cellStyle name="40% - Accent5 2 5 2 4 3 2" xfId="27255"/>
    <cellStyle name="40% - Accent5 2 5 2 4 4" xfId="27256"/>
    <cellStyle name="40% - Accent5 2 5 2 4 5" xfId="27257"/>
    <cellStyle name="40% - Accent5 2 5 2 4 6" xfId="27258"/>
    <cellStyle name="40% - Accent5 2 5 2 4 7" xfId="27259"/>
    <cellStyle name="40% - Accent5 2 5 2 5" xfId="27260"/>
    <cellStyle name="40% - Accent5 2 5 2 5 2" xfId="27261"/>
    <cellStyle name="40% - Accent5 2 5 2 5 2 2" xfId="27262"/>
    <cellStyle name="40% - Accent5 2 5 2 5 3" xfId="27263"/>
    <cellStyle name="40% - Accent5 2 5 2 5 3 2" xfId="27264"/>
    <cellStyle name="40% - Accent5 2 5 2 5 4" xfId="27265"/>
    <cellStyle name="40% - Accent5 2 5 2 5 5" xfId="27266"/>
    <cellStyle name="40% - Accent5 2 5 2 5 6" xfId="27267"/>
    <cellStyle name="40% - Accent5 2 5 2 5 7" xfId="27268"/>
    <cellStyle name="40% - Accent5 2 5 2 6" xfId="27269"/>
    <cellStyle name="40% - Accent5 2 5 2 6 2" xfId="27270"/>
    <cellStyle name="40% - Accent5 2 5 2 7" xfId="27271"/>
    <cellStyle name="40% - Accent5 2 5 2 7 2" xfId="27272"/>
    <cellStyle name="40% - Accent5 2 5 2 8" xfId="27273"/>
    <cellStyle name="40% - Accent5 2 5 2 9" xfId="27274"/>
    <cellStyle name="40% - Accent5 2 5 3" xfId="27275"/>
    <cellStyle name="40% - Accent5 2 5 3 10" xfId="27276"/>
    <cellStyle name="40% - Accent5 2 5 3 11" xfId="27277"/>
    <cellStyle name="40% - Accent5 2 5 3 2" xfId="27278"/>
    <cellStyle name="40% - Accent5 2 5 3 2 10" xfId="27279"/>
    <cellStyle name="40% - Accent5 2 5 3 2 2" xfId="27280"/>
    <cellStyle name="40% - Accent5 2 5 3 2 2 2" xfId="27281"/>
    <cellStyle name="40% - Accent5 2 5 3 2 2 2 2" xfId="27282"/>
    <cellStyle name="40% - Accent5 2 5 3 2 2 3" xfId="27283"/>
    <cellStyle name="40% - Accent5 2 5 3 2 2 3 2" xfId="27284"/>
    <cellStyle name="40% - Accent5 2 5 3 2 2 4" xfId="27285"/>
    <cellStyle name="40% - Accent5 2 5 3 2 2 5" xfId="27286"/>
    <cellStyle name="40% - Accent5 2 5 3 2 2 6" xfId="27287"/>
    <cellStyle name="40% - Accent5 2 5 3 2 2 7" xfId="27288"/>
    <cellStyle name="40% - Accent5 2 5 3 2 3" xfId="27289"/>
    <cellStyle name="40% - Accent5 2 5 3 2 3 2" xfId="27290"/>
    <cellStyle name="40% - Accent5 2 5 3 2 3 2 2" xfId="27291"/>
    <cellStyle name="40% - Accent5 2 5 3 2 3 3" xfId="27292"/>
    <cellStyle name="40% - Accent5 2 5 3 2 3 3 2" xfId="27293"/>
    <cellStyle name="40% - Accent5 2 5 3 2 3 4" xfId="27294"/>
    <cellStyle name="40% - Accent5 2 5 3 2 3 5" xfId="27295"/>
    <cellStyle name="40% - Accent5 2 5 3 2 3 6" xfId="27296"/>
    <cellStyle name="40% - Accent5 2 5 3 2 3 7" xfId="27297"/>
    <cellStyle name="40% - Accent5 2 5 3 2 4" xfId="27298"/>
    <cellStyle name="40% - Accent5 2 5 3 2 4 2" xfId="27299"/>
    <cellStyle name="40% - Accent5 2 5 3 2 4 2 2" xfId="27300"/>
    <cellStyle name="40% - Accent5 2 5 3 2 4 3" xfId="27301"/>
    <cellStyle name="40% - Accent5 2 5 3 2 4 3 2" xfId="27302"/>
    <cellStyle name="40% - Accent5 2 5 3 2 4 4" xfId="27303"/>
    <cellStyle name="40% - Accent5 2 5 3 2 4 5" xfId="27304"/>
    <cellStyle name="40% - Accent5 2 5 3 2 4 6" xfId="27305"/>
    <cellStyle name="40% - Accent5 2 5 3 2 4 7" xfId="27306"/>
    <cellStyle name="40% - Accent5 2 5 3 2 5" xfId="27307"/>
    <cellStyle name="40% - Accent5 2 5 3 2 5 2" xfId="27308"/>
    <cellStyle name="40% - Accent5 2 5 3 2 6" xfId="27309"/>
    <cellStyle name="40% - Accent5 2 5 3 2 6 2" xfId="27310"/>
    <cellStyle name="40% - Accent5 2 5 3 2 7" xfId="27311"/>
    <cellStyle name="40% - Accent5 2 5 3 2 8" xfId="27312"/>
    <cellStyle name="40% - Accent5 2 5 3 2 9" xfId="27313"/>
    <cellStyle name="40% - Accent5 2 5 3 3" xfId="27314"/>
    <cellStyle name="40% - Accent5 2 5 3 3 2" xfId="27315"/>
    <cellStyle name="40% - Accent5 2 5 3 3 2 2" xfId="27316"/>
    <cellStyle name="40% - Accent5 2 5 3 3 3" xfId="27317"/>
    <cellStyle name="40% - Accent5 2 5 3 3 3 2" xfId="27318"/>
    <cellStyle name="40% - Accent5 2 5 3 3 4" xfId="27319"/>
    <cellStyle name="40% - Accent5 2 5 3 3 5" xfId="27320"/>
    <cellStyle name="40% - Accent5 2 5 3 3 6" xfId="27321"/>
    <cellStyle name="40% - Accent5 2 5 3 3 7" xfId="27322"/>
    <cellStyle name="40% - Accent5 2 5 3 4" xfId="27323"/>
    <cellStyle name="40% - Accent5 2 5 3 4 2" xfId="27324"/>
    <cellStyle name="40% - Accent5 2 5 3 4 2 2" xfId="27325"/>
    <cellStyle name="40% - Accent5 2 5 3 4 3" xfId="27326"/>
    <cellStyle name="40% - Accent5 2 5 3 4 3 2" xfId="27327"/>
    <cellStyle name="40% - Accent5 2 5 3 4 4" xfId="27328"/>
    <cellStyle name="40% - Accent5 2 5 3 4 5" xfId="27329"/>
    <cellStyle name="40% - Accent5 2 5 3 4 6" xfId="27330"/>
    <cellStyle name="40% - Accent5 2 5 3 4 7" xfId="27331"/>
    <cellStyle name="40% - Accent5 2 5 3 5" xfId="27332"/>
    <cellStyle name="40% - Accent5 2 5 3 5 2" xfId="27333"/>
    <cellStyle name="40% - Accent5 2 5 3 5 2 2" xfId="27334"/>
    <cellStyle name="40% - Accent5 2 5 3 5 3" xfId="27335"/>
    <cellStyle name="40% - Accent5 2 5 3 5 3 2" xfId="27336"/>
    <cellStyle name="40% - Accent5 2 5 3 5 4" xfId="27337"/>
    <cellStyle name="40% - Accent5 2 5 3 5 5" xfId="27338"/>
    <cellStyle name="40% - Accent5 2 5 3 5 6" xfId="27339"/>
    <cellStyle name="40% - Accent5 2 5 3 5 7" xfId="27340"/>
    <cellStyle name="40% - Accent5 2 5 3 6" xfId="27341"/>
    <cellStyle name="40% - Accent5 2 5 3 6 2" xfId="27342"/>
    <cellStyle name="40% - Accent5 2 5 3 7" xfId="27343"/>
    <cellStyle name="40% - Accent5 2 5 3 7 2" xfId="27344"/>
    <cellStyle name="40% - Accent5 2 5 3 8" xfId="27345"/>
    <cellStyle name="40% - Accent5 2 5 3 9" xfId="27346"/>
    <cellStyle name="40% - Accent5 2 5 4" xfId="27347"/>
    <cellStyle name="40% - Accent5 2 5 4 10" xfId="27348"/>
    <cellStyle name="40% - Accent5 2 5 4 2" xfId="27349"/>
    <cellStyle name="40% - Accent5 2 5 4 2 2" xfId="27350"/>
    <cellStyle name="40% - Accent5 2 5 4 2 2 2" xfId="27351"/>
    <cellStyle name="40% - Accent5 2 5 4 2 3" xfId="27352"/>
    <cellStyle name="40% - Accent5 2 5 4 2 3 2" xfId="27353"/>
    <cellStyle name="40% - Accent5 2 5 4 2 4" xfId="27354"/>
    <cellStyle name="40% - Accent5 2 5 4 2 5" xfId="27355"/>
    <cellStyle name="40% - Accent5 2 5 4 2 6" xfId="27356"/>
    <cellStyle name="40% - Accent5 2 5 4 2 7" xfId="27357"/>
    <cellStyle name="40% - Accent5 2 5 4 3" xfId="27358"/>
    <cellStyle name="40% - Accent5 2 5 4 3 2" xfId="27359"/>
    <cellStyle name="40% - Accent5 2 5 4 3 2 2" xfId="27360"/>
    <cellStyle name="40% - Accent5 2 5 4 3 3" xfId="27361"/>
    <cellStyle name="40% - Accent5 2 5 4 3 3 2" xfId="27362"/>
    <cellStyle name="40% - Accent5 2 5 4 3 4" xfId="27363"/>
    <cellStyle name="40% - Accent5 2 5 4 3 5" xfId="27364"/>
    <cellStyle name="40% - Accent5 2 5 4 3 6" xfId="27365"/>
    <cellStyle name="40% - Accent5 2 5 4 3 7" xfId="27366"/>
    <cellStyle name="40% - Accent5 2 5 4 4" xfId="27367"/>
    <cellStyle name="40% - Accent5 2 5 4 4 2" xfId="27368"/>
    <cellStyle name="40% - Accent5 2 5 4 4 2 2" xfId="27369"/>
    <cellStyle name="40% - Accent5 2 5 4 4 3" xfId="27370"/>
    <cellStyle name="40% - Accent5 2 5 4 4 3 2" xfId="27371"/>
    <cellStyle name="40% - Accent5 2 5 4 4 4" xfId="27372"/>
    <cellStyle name="40% - Accent5 2 5 4 4 5" xfId="27373"/>
    <cellStyle name="40% - Accent5 2 5 4 4 6" xfId="27374"/>
    <cellStyle name="40% - Accent5 2 5 4 4 7" xfId="27375"/>
    <cellStyle name="40% - Accent5 2 5 4 5" xfId="27376"/>
    <cellStyle name="40% - Accent5 2 5 4 5 2" xfId="27377"/>
    <cellStyle name="40% - Accent5 2 5 4 6" xfId="27378"/>
    <cellStyle name="40% - Accent5 2 5 4 6 2" xfId="27379"/>
    <cellStyle name="40% - Accent5 2 5 4 7" xfId="27380"/>
    <cellStyle name="40% - Accent5 2 5 4 8" xfId="27381"/>
    <cellStyle name="40% - Accent5 2 5 4 9" xfId="27382"/>
    <cellStyle name="40% - Accent5 2 5 5" xfId="27383"/>
    <cellStyle name="40% - Accent5 2 5 5 2" xfId="27384"/>
    <cellStyle name="40% - Accent5 2 5 5 2 2" xfId="27385"/>
    <cellStyle name="40% - Accent5 2 5 5 3" xfId="27386"/>
    <cellStyle name="40% - Accent5 2 5 5 3 2" xfId="27387"/>
    <cellStyle name="40% - Accent5 2 5 5 4" xfId="27388"/>
    <cellStyle name="40% - Accent5 2 5 5 5" xfId="27389"/>
    <cellStyle name="40% - Accent5 2 5 5 6" xfId="27390"/>
    <cellStyle name="40% - Accent5 2 5 5 7" xfId="27391"/>
    <cellStyle name="40% - Accent5 2 5 6" xfId="27392"/>
    <cellStyle name="40% - Accent5 2 5 6 2" xfId="27393"/>
    <cellStyle name="40% - Accent5 2 5 6 2 2" xfId="27394"/>
    <cellStyle name="40% - Accent5 2 5 6 3" xfId="27395"/>
    <cellStyle name="40% - Accent5 2 5 6 3 2" xfId="27396"/>
    <cellStyle name="40% - Accent5 2 5 6 4" xfId="27397"/>
    <cellStyle name="40% - Accent5 2 5 6 5" xfId="27398"/>
    <cellStyle name="40% - Accent5 2 5 6 6" xfId="27399"/>
    <cellStyle name="40% - Accent5 2 5 6 7" xfId="27400"/>
    <cellStyle name="40% - Accent5 2 5 7" xfId="27401"/>
    <cellStyle name="40% - Accent5 2 5 7 2" xfId="27402"/>
    <cellStyle name="40% - Accent5 2 5 7 2 2" xfId="27403"/>
    <cellStyle name="40% - Accent5 2 5 7 3" xfId="27404"/>
    <cellStyle name="40% - Accent5 2 5 7 3 2" xfId="27405"/>
    <cellStyle name="40% - Accent5 2 5 7 4" xfId="27406"/>
    <cellStyle name="40% - Accent5 2 5 7 5" xfId="27407"/>
    <cellStyle name="40% - Accent5 2 5 7 6" xfId="27408"/>
    <cellStyle name="40% - Accent5 2 5 7 7" xfId="27409"/>
    <cellStyle name="40% - Accent5 2 5 8" xfId="27410"/>
    <cellStyle name="40% - Accent5 2 5 8 2" xfId="27411"/>
    <cellStyle name="40% - Accent5 2 5 9" xfId="27412"/>
    <cellStyle name="40% - Accent5 2 5 9 2" xfId="27413"/>
    <cellStyle name="40% - Accent5 2 6" xfId="27414"/>
    <cellStyle name="40% - Accent5 2 6 10" xfId="27415"/>
    <cellStyle name="40% - Accent5 2 6 11" xfId="27416"/>
    <cellStyle name="40% - Accent5 2 6 12" xfId="27417"/>
    <cellStyle name="40% - Accent5 2 6 13" xfId="27418"/>
    <cellStyle name="40% - Accent5 2 6 2" xfId="27419"/>
    <cellStyle name="40% - Accent5 2 6 2 10" xfId="27420"/>
    <cellStyle name="40% - Accent5 2 6 2 11" xfId="27421"/>
    <cellStyle name="40% - Accent5 2 6 2 2" xfId="27422"/>
    <cellStyle name="40% - Accent5 2 6 2 2 10" xfId="27423"/>
    <cellStyle name="40% - Accent5 2 6 2 2 2" xfId="27424"/>
    <cellStyle name="40% - Accent5 2 6 2 2 2 2" xfId="27425"/>
    <cellStyle name="40% - Accent5 2 6 2 2 2 2 2" xfId="27426"/>
    <cellStyle name="40% - Accent5 2 6 2 2 2 3" xfId="27427"/>
    <cellStyle name="40% - Accent5 2 6 2 2 2 3 2" xfId="27428"/>
    <cellStyle name="40% - Accent5 2 6 2 2 2 4" xfId="27429"/>
    <cellStyle name="40% - Accent5 2 6 2 2 2 5" xfId="27430"/>
    <cellStyle name="40% - Accent5 2 6 2 2 2 6" xfId="27431"/>
    <cellStyle name="40% - Accent5 2 6 2 2 2 7" xfId="27432"/>
    <cellStyle name="40% - Accent5 2 6 2 2 3" xfId="27433"/>
    <cellStyle name="40% - Accent5 2 6 2 2 3 2" xfId="27434"/>
    <cellStyle name="40% - Accent5 2 6 2 2 3 2 2" xfId="27435"/>
    <cellStyle name="40% - Accent5 2 6 2 2 3 3" xfId="27436"/>
    <cellStyle name="40% - Accent5 2 6 2 2 3 3 2" xfId="27437"/>
    <cellStyle name="40% - Accent5 2 6 2 2 3 4" xfId="27438"/>
    <cellStyle name="40% - Accent5 2 6 2 2 3 5" xfId="27439"/>
    <cellStyle name="40% - Accent5 2 6 2 2 3 6" xfId="27440"/>
    <cellStyle name="40% - Accent5 2 6 2 2 3 7" xfId="27441"/>
    <cellStyle name="40% - Accent5 2 6 2 2 4" xfId="27442"/>
    <cellStyle name="40% - Accent5 2 6 2 2 4 2" xfId="27443"/>
    <cellStyle name="40% - Accent5 2 6 2 2 4 2 2" xfId="27444"/>
    <cellStyle name="40% - Accent5 2 6 2 2 4 3" xfId="27445"/>
    <cellStyle name="40% - Accent5 2 6 2 2 4 3 2" xfId="27446"/>
    <cellStyle name="40% - Accent5 2 6 2 2 4 4" xfId="27447"/>
    <cellStyle name="40% - Accent5 2 6 2 2 4 5" xfId="27448"/>
    <cellStyle name="40% - Accent5 2 6 2 2 4 6" xfId="27449"/>
    <cellStyle name="40% - Accent5 2 6 2 2 4 7" xfId="27450"/>
    <cellStyle name="40% - Accent5 2 6 2 2 5" xfId="27451"/>
    <cellStyle name="40% - Accent5 2 6 2 2 5 2" xfId="27452"/>
    <cellStyle name="40% - Accent5 2 6 2 2 6" xfId="27453"/>
    <cellStyle name="40% - Accent5 2 6 2 2 6 2" xfId="27454"/>
    <cellStyle name="40% - Accent5 2 6 2 2 7" xfId="27455"/>
    <cellStyle name="40% - Accent5 2 6 2 2 8" xfId="27456"/>
    <cellStyle name="40% - Accent5 2 6 2 2 9" xfId="27457"/>
    <cellStyle name="40% - Accent5 2 6 2 3" xfId="27458"/>
    <cellStyle name="40% - Accent5 2 6 2 3 2" xfId="27459"/>
    <cellStyle name="40% - Accent5 2 6 2 3 2 2" xfId="27460"/>
    <cellStyle name="40% - Accent5 2 6 2 3 3" xfId="27461"/>
    <cellStyle name="40% - Accent5 2 6 2 3 3 2" xfId="27462"/>
    <cellStyle name="40% - Accent5 2 6 2 3 4" xfId="27463"/>
    <cellStyle name="40% - Accent5 2 6 2 3 5" xfId="27464"/>
    <cellStyle name="40% - Accent5 2 6 2 3 6" xfId="27465"/>
    <cellStyle name="40% - Accent5 2 6 2 3 7" xfId="27466"/>
    <cellStyle name="40% - Accent5 2 6 2 4" xfId="27467"/>
    <cellStyle name="40% - Accent5 2 6 2 4 2" xfId="27468"/>
    <cellStyle name="40% - Accent5 2 6 2 4 2 2" xfId="27469"/>
    <cellStyle name="40% - Accent5 2 6 2 4 3" xfId="27470"/>
    <cellStyle name="40% - Accent5 2 6 2 4 3 2" xfId="27471"/>
    <cellStyle name="40% - Accent5 2 6 2 4 4" xfId="27472"/>
    <cellStyle name="40% - Accent5 2 6 2 4 5" xfId="27473"/>
    <cellStyle name="40% - Accent5 2 6 2 4 6" xfId="27474"/>
    <cellStyle name="40% - Accent5 2 6 2 4 7" xfId="27475"/>
    <cellStyle name="40% - Accent5 2 6 2 5" xfId="27476"/>
    <cellStyle name="40% - Accent5 2 6 2 5 2" xfId="27477"/>
    <cellStyle name="40% - Accent5 2 6 2 5 2 2" xfId="27478"/>
    <cellStyle name="40% - Accent5 2 6 2 5 3" xfId="27479"/>
    <cellStyle name="40% - Accent5 2 6 2 5 3 2" xfId="27480"/>
    <cellStyle name="40% - Accent5 2 6 2 5 4" xfId="27481"/>
    <cellStyle name="40% - Accent5 2 6 2 5 5" xfId="27482"/>
    <cellStyle name="40% - Accent5 2 6 2 5 6" xfId="27483"/>
    <cellStyle name="40% - Accent5 2 6 2 5 7" xfId="27484"/>
    <cellStyle name="40% - Accent5 2 6 2 6" xfId="27485"/>
    <cellStyle name="40% - Accent5 2 6 2 6 2" xfId="27486"/>
    <cellStyle name="40% - Accent5 2 6 2 7" xfId="27487"/>
    <cellStyle name="40% - Accent5 2 6 2 7 2" xfId="27488"/>
    <cellStyle name="40% - Accent5 2 6 2 8" xfId="27489"/>
    <cellStyle name="40% - Accent5 2 6 2 9" xfId="27490"/>
    <cellStyle name="40% - Accent5 2 6 3" xfId="27491"/>
    <cellStyle name="40% - Accent5 2 6 3 10" xfId="27492"/>
    <cellStyle name="40% - Accent5 2 6 3 11" xfId="27493"/>
    <cellStyle name="40% - Accent5 2 6 3 2" xfId="27494"/>
    <cellStyle name="40% - Accent5 2 6 3 2 10" xfId="27495"/>
    <cellStyle name="40% - Accent5 2 6 3 2 2" xfId="27496"/>
    <cellStyle name="40% - Accent5 2 6 3 2 2 2" xfId="27497"/>
    <cellStyle name="40% - Accent5 2 6 3 2 2 2 2" xfId="27498"/>
    <cellStyle name="40% - Accent5 2 6 3 2 2 3" xfId="27499"/>
    <cellStyle name="40% - Accent5 2 6 3 2 2 3 2" xfId="27500"/>
    <cellStyle name="40% - Accent5 2 6 3 2 2 4" xfId="27501"/>
    <cellStyle name="40% - Accent5 2 6 3 2 2 5" xfId="27502"/>
    <cellStyle name="40% - Accent5 2 6 3 2 2 6" xfId="27503"/>
    <cellStyle name="40% - Accent5 2 6 3 2 2 7" xfId="27504"/>
    <cellStyle name="40% - Accent5 2 6 3 2 3" xfId="27505"/>
    <cellStyle name="40% - Accent5 2 6 3 2 3 2" xfId="27506"/>
    <cellStyle name="40% - Accent5 2 6 3 2 3 2 2" xfId="27507"/>
    <cellStyle name="40% - Accent5 2 6 3 2 3 3" xfId="27508"/>
    <cellStyle name="40% - Accent5 2 6 3 2 3 3 2" xfId="27509"/>
    <cellStyle name="40% - Accent5 2 6 3 2 3 4" xfId="27510"/>
    <cellStyle name="40% - Accent5 2 6 3 2 3 5" xfId="27511"/>
    <cellStyle name="40% - Accent5 2 6 3 2 3 6" xfId="27512"/>
    <cellStyle name="40% - Accent5 2 6 3 2 3 7" xfId="27513"/>
    <cellStyle name="40% - Accent5 2 6 3 2 4" xfId="27514"/>
    <cellStyle name="40% - Accent5 2 6 3 2 4 2" xfId="27515"/>
    <cellStyle name="40% - Accent5 2 6 3 2 4 2 2" xfId="27516"/>
    <cellStyle name="40% - Accent5 2 6 3 2 4 3" xfId="27517"/>
    <cellStyle name="40% - Accent5 2 6 3 2 4 3 2" xfId="27518"/>
    <cellStyle name="40% - Accent5 2 6 3 2 4 4" xfId="27519"/>
    <cellStyle name="40% - Accent5 2 6 3 2 4 5" xfId="27520"/>
    <cellStyle name="40% - Accent5 2 6 3 2 4 6" xfId="27521"/>
    <cellStyle name="40% - Accent5 2 6 3 2 4 7" xfId="27522"/>
    <cellStyle name="40% - Accent5 2 6 3 2 5" xfId="27523"/>
    <cellStyle name="40% - Accent5 2 6 3 2 5 2" xfId="27524"/>
    <cellStyle name="40% - Accent5 2 6 3 2 6" xfId="27525"/>
    <cellStyle name="40% - Accent5 2 6 3 2 6 2" xfId="27526"/>
    <cellStyle name="40% - Accent5 2 6 3 2 7" xfId="27527"/>
    <cellStyle name="40% - Accent5 2 6 3 2 8" xfId="27528"/>
    <cellStyle name="40% - Accent5 2 6 3 2 9" xfId="27529"/>
    <cellStyle name="40% - Accent5 2 6 3 3" xfId="27530"/>
    <cellStyle name="40% - Accent5 2 6 3 3 2" xfId="27531"/>
    <cellStyle name="40% - Accent5 2 6 3 3 2 2" xfId="27532"/>
    <cellStyle name="40% - Accent5 2 6 3 3 3" xfId="27533"/>
    <cellStyle name="40% - Accent5 2 6 3 3 3 2" xfId="27534"/>
    <cellStyle name="40% - Accent5 2 6 3 3 4" xfId="27535"/>
    <cellStyle name="40% - Accent5 2 6 3 3 5" xfId="27536"/>
    <cellStyle name="40% - Accent5 2 6 3 3 6" xfId="27537"/>
    <cellStyle name="40% - Accent5 2 6 3 3 7" xfId="27538"/>
    <cellStyle name="40% - Accent5 2 6 3 4" xfId="27539"/>
    <cellStyle name="40% - Accent5 2 6 3 4 2" xfId="27540"/>
    <cellStyle name="40% - Accent5 2 6 3 4 2 2" xfId="27541"/>
    <cellStyle name="40% - Accent5 2 6 3 4 3" xfId="27542"/>
    <cellStyle name="40% - Accent5 2 6 3 4 3 2" xfId="27543"/>
    <cellStyle name="40% - Accent5 2 6 3 4 4" xfId="27544"/>
    <cellStyle name="40% - Accent5 2 6 3 4 5" xfId="27545"/>
    <cellStyle name="40% - Accent5 2 6 3 4 6" xfId="27546"/>
    <cellStyle name="40% - Accent5 2 6 3 4 7" xfId="27547"/>
    <cellStyle name="40% - Accent5 2 6 3 5" xfId="27548"/>
    <cellStyle name="40% - Accent5 2 6 3 5 2" xfId="27549"/>
    <cellStyle name="40% - Accent5 2 6 3 5 2 2" xfId="27550"/>
    <cellStyle name="40% - Accent5 2 6 3 5 3" xfId="27551"/>
    <cellStyle name="40% - Accent5 2 6 3 5 3 2" xfId="27552"/>
    <cellStyle name="40% - Accent5 2 6 3 5 4" xfId="27553"/>
    <cellStyle name="40% - Accent5 2 6 3 5 5" xfId="27554"/>
    <cellStyle name="40% - Accent5 2 6 3 5 6" xfId="27555"/>
    <cellStyle name="40% - Accent5 2 6 3 5 7" xfId="27556"/>
    <cellStyle name="40% - Accent5 2 6 3 6" xfId="27557"/>
    <cellStyle name="40% - Accent5 2 6 3 6 2" xfId="27558"/>
    <cellStyle name="40% - Accent5 2 6 3 7" xfId="27559"/>
    <cellStyle name="40% - Accent5 2 6 3 7 2" xfId="27560"/>
    <cellStyle name="40% - Accent5 2 6 3 8" xfId="27561"/>
    <cellStyle name="40% - Accent5 2 6 3 9" xfId="27562"/>
    <cellStyle name="40% - Accent5 2 6 4" xfId="27563"/>
    <cellStyle name="40% - Accent5 2 6 4 10" xfId="27564"/>
    <cellStyle name="40% - Accent5 2 6 4 2" xfId="27565"/>
    <cellStyle name="40% - Accent5 2 6 4 2 2" xfId="27566"/>
    <cellStyle name="40% - Accent5 2 6 4 2 2 2" xfId="27567"/>
    <cellStyle name="40% - Accent5 2 6 4 2 3" xfId="27568"/>
    <cellStyle name="40% - Accent5 2 6 4 2 3 2" xfId="27569"/>
    <cellStyle name="40% - Accent5 2 6 4 2 4" xfId="27570"/>
    <cellStyle name="40% - Accent5 2 6 4 2 5" xfId="27571"/>
    <cellStyle name="40% - Accent5 2 6 4 2 6" xfId="27572"/>
    <cellStyle name="40% - Accent5 2 6 4 2 7" xfId="27573"/>
    <cellStyle name="40% - Accent5 2 6 4 3" xfId="27574"/>
    <cellStyle name="40% - Accent5 2 6 4 3 2" xfId="27575"/>
    <cellStyle name="40% - Accent5 2 6 4 3 2 2" xfId="27576"/>
    <cellStyle name="40% - Accent5 2 6 4 3 3" xfId="27577"/>
    <cellStyle name="40% - Accent5 2 6 4 3 3 2" xfId="27578"/>
    <cellStyle name="40% - Accent5 2 6 4 3 4" xfId="27579"/>
    <cellStyle name="40% - Accent5 2 6 4 3 5" xfId="27580"/>
    <cellStyle name="40% - Accent5 2 6 4 3 6" xfId="27581"/>
    <cellStyle name="40% - Accent5 2 6 4 3 7" xfId="27582"/>
    <cellStyle name="40% - Accent5 2 6 4 4" xfId="27583"/>
    <cellStyle name="40% - Accent5 2 6 4 4 2" xfId="27584"/>
    <cellStyle name="40% - Accent5 2 6 4 4 2 2" xfId="27585"/>
    <cellStyle name="40% - Accent5 2 6 4 4 3" xfId="27586"/>
    <cellStyle name="40% - Accent5 2 6 4 4 3 2" xfId="27587"/>
    <cellStyle name="40% - Accent5 2 6 4 4 4" xfId="27588"/>
    <cellStyle name="40% - Accent5 2 6 4 4 5" xfId="27589"/>
    <cellStyle name="40% - Accent5 2 6 4 4 6" xfId="27590"/>
    <cellStyle name="40% - Accent5 2 6 4 4 7" xfId="27591"/>
    <cellStyle name="40% - Accent5 2 6 4 5" xfId="27592"/>
    <cellStyle name="40% - Accent5 2 6 4 5 2" xfId="27593"/>
    <cellStyle name="40% - Accent5 2 6 4 6" xfId="27594"/>
    <cellStyle name="40% - Accent5 2 6 4 6 2" xfId="27595"/>
    <cellStyle name="40% - Accent5 2 6 4 7" xfId="27596"/>
    <cellStyle name="40% - Accent5 2 6 4 8" xfId="27597"/>
    <cellStyle name="40% - Accent5 2 6 4 9" xfId="27598"/>
    <cellStyle name="40% - Accent5 2 6 5" xfId="27599"/>
    <cellStyle name="40% - Accent5 2 6 5 2" xfId="27600"/>
    <cellStyle name="40% - Accent5 2 6 5 2 2" xfId="27601"/>
    <cellStyle name="40% - Accent5 2 6 5 3" xfId="27602"/>
    <cellStyle name="40% - Accent5 2 6 5 3 2" xfId="27603"/>
    <cellStyle name="40% - Accent5 2 6 5 4" xfId="27604"/>
    <cellStyle name="40% - Accent5 2 6 5 5" xfId="27605"/>
    <cellStyle name="40% - Accent5 2 6 5 6" xfId="27606"/>
    <cellStyle name="40% - Accent5 2 6 5 7" xfId="27607"/>
    <cellStyle name="40% - Accent5 2 6 6" xfId="27608"/>
    <cellStyle name="40% - Accent5 2 6 6 2" xfId="27609"/>
    <cellStyle name="40% - Accent5 2 6 6 2 2" xfId="27610"/>
    <cellStyle name="40% - Accent5 2 6 6 3" xfId="27611"/>
    <cellStyle name="40% - Accent5 2 6 6 3 2" xfId="27612"/>
    <cellStyle name="40% - Accent5 2 6 6 4" xfId="27613"/>
    <cellStyle name="40% - Accent5 2 6 6 5" xfId="27614"/>
    <cellStyle name="40% - Accent5 2 6 6 6" xfId="27615"/>
    <cellStyle name="40% - Accent5 2 6 6 7" xfId="27616"/>
    <cellStyle name="40% - Accent5 2 6 7" xfId="27617"/>
    <cellStyle name="40% - Accent5 2 6 7 2" xfId="27618"/>
    <cellStyle name="40% - Accent5 2 6 7 2 2" xfId="27619"/>
    <cellStyle name="40% - Accent5 2 6 7 3" xfId="27620"/>
    <cellStyle name="40% - Accent5 2 6 7 3 2" xfId="27621"/>
    <cellStyle name="40% - Accent5 2 6 7 4" xfId="27622"/>
    <cellStyle name="40% - Accent5 2 6 7 5" xfId="27623"/>
    <cellStyle name="40% - Accent5 2 6 7 6" xfId="27624"/>
    <cellStyle name="40% - Accent5 2 6 7 7" xfId="27625"/>
    <cellStyle name="40% - Accent5 2 6 8" xfId="27626"/>
    <cellStyle name="40% - Accent5 2 6 8 2" xfId="27627"/>
    <cellStyle name="40% - Accent5 2 6 9" xfId="27628"/>
    <cellStyle name="40% - Accent5 2 6 9 2" xfId="27629"/>
    <cellStyle name="40% - Accent5 2 7" xfId="27630"/>
    <cellStyle name="40% - Accent5 2 7 10" xfId="27631"/>
    <cellStyle name="40% - Accent5 2 7 11" xfId="27632"/>
    <cellStyle name="40% - Accent5 2 7 2" xfId="27633"/>
    <cellStyle name="40% - Accent5 2 7 2 10" xfId="27634"/>
    <cellStyle name="40% - Accent5 2 7 2 2" xfId="27635"/>
    <cellStyle name="40% - Accent5 2 7 2 2 2" xfId="27636"/>
    <cellStyle name="40% - Accent5 2 7 2 2 2 2" xfId="27637"/>
    <cellStyle name="40% - Accent5 2 7 2 2 3" xfId="27638"/>
    <cellStyle name="40% - Accent5 2 7 2 2 3 2" xfId="27639"/>
    <cellStyle name="40% - Accent5 2 7 2 2 4" xfId="27640"/>
    <cellStyle name="40% - Accent5 2 7 2 2 5" xfId="27641"/>
    <cellStyle name="40% - Accent5 2 7 2 2 6" xfId="27642"/>
    <cellStyle name="40% - Accent5 2 7 2 2 7" xfId="27643"/>
    <cellStyle name="40% - Accent5 2 7 2 3" xfId="27644"/>
    <cellStyle name="40% - Accent5 2 7 2 3 2" xfId="27645"/>
    <cellStyle name="40% - Accent5 2 7 2 3 2 2" xfId="27646"/>
    <cellStyle name="40% - Accent5 2 7 2 3 3" xfId="27647"/>
    <cellStyle name="40% - Accent5 2 7 2 3 3 2" xfId="27648"/>
    <cellStyle name="40% - Accent5 2 7 2 3 4" xfId="27649"/>
    <cellStyle name="40% - Accent5 2 7 2 3 5" xfId="27650"/>
    <cellStyle name="40% - Accent5 2 7 2 3 6" xfId="27651"/>
    <cellStyle name="40% - Accent5 2 7 2 3 7" xfId="27652"/>
    <cellStyle name="40% - Accent5 2 7 2 4" xfId="27653"/>
    <cellStyle name="40% - Accent5 2 7 2 4 2" xfId="27654"/>
    <cellStyle name="40% - Accent5 2 7 2 4 2 2" xfId="27655"/>
    <cellStyle name="40% - Accent5 2 7 2 4 3" xfId="27656"/>
    <cellStyle name="40% - Accent5 2 7 2 4 3 2" xfId="27657"/>
    <cellStyle name="40% - Accent5 2 7 2 4 4" xfId="27658"/>
    <cellStyle name="40% - Accent5 2 7 2 4 5" xfId="27659"/>
    <cellStyle name="40% - Accent5 2 7 2 4 6" xfId="27660"/>
    <cellStyle name="40% - Accent5 2 7 2 4 7" xfId="27661"/>
    <cellStyle name="40% - Accent5 2 7 2 5" xfId="27662"/>
    <cellStyle name="40% - Accent5 2 7 2 5 2" xfId="27663"/>
    <cellStyle name="40% - Accent5 2 7 2 6" xfId="27664"/>
    <cellStyle name="40% - Accent5 2 7 2 6 2" xfId="27665"/>
    <cellStyle name="40% - Accent5 2 7 2 7" xfId="27666"/>
    <cellStyle name="40% - Accent5 2 7 2 8" xfId="27667"/>
    <cellStyle name="40% - Accent5 2 7 2 9" xfId="27668"/>
    <cellStyle name="40% - Accent5 2 7 3" xfId="27669"/>
    <cellStyle name="40% - Accent5 2 7 3 2" xfId="27670"/>
    <cellStyle name="40% - Accent5 2 7 3 2 2" xfId="27671"/>
    <cellStyle name="40% - Accent5 2 7 3 3" xfId="27672"/>
    <cellStyle name="40% - Accent5 2 7 3 3 2" xfId="27673"/>
    <cellStyle name="40% - Accent5 2 7 3 4" xfId="27674"/>
    <cellStyle name="40% - Accent5 2 7 3 5" xfId="27675"/>
    <cellStyle name="40% - Accent5 2 7 3 6" xfId="27676"/>
    <cellStyle name="40% - Accent5 2 7 3 7" xfId="27677"/>
    <cellStyle name="40% - Accent5 2 7 4" xfId="27678"/>
    <cellStyle name="40% - Accent5 2 7 4 2" xfId="27679"/>
    <cellStyle name="40% - Accent5 2 7 4 2 2" xfId="27680"/>
    <cellStyle name="40% - Accent5 2 7 4 3" xfId="27681"/>
    <cellStyle name="40% - Accent5 2 7 4 3 2" xfId="27682"/>
    <cellStyle name="40% - Accent5 2 7 4 4" xfId="27683"/>
    <cellStyle name="40% - Accent5 2 7 4 5" xfId="27684"/>
    <cellStyle name="40% - Accent5 2 7 4 6" xfId="27685"/>
    <cellStyle name="40% - Accent5 2 7 4 7" xfId="27686"/>
    <cellStyle name="40% - Accent5 2 7 5" xfId="27687"/>
    <cellStyle name="40% - Accent5 2 7 5 2" xfId="27688"/>
    <cellStyle name="40% - Accent5 2 7 5 2 2" xfId="27689"/>
    <cellStyle name="40% - Accent5 2 7 5 3" xfId="27690"/>
    <cellStyle name="40% - Accent5 2 7 5 3 2" xfId="27691"/>
    <cellStyle name="40% - Accent5 2 7 5 4" xfId="27692"/>
    <cellStyle name="40% - Accent5 2 7 5 5" xfId="27693"/>
    <cellStyle name="40% - Accent5 2 7 5 6" xfId="27694"/>
    <cellStyle name="40% - Accent5 2 7 5 7" xfId="27695"/>
    <cellStyle name="40% - Accent5 2 7 6" xfId="27696"/>
    <cellStyle name="40% - Accent5 2 7 6 2" xfId="27697"/>
    <cellStyle name="40% - Accent5 2 7 7" xfId="27698"/>
    <cellStyle name="40% - Accent5 2 7 7 2" xfId="27699"/>
    <cellStyle name="40% - Accent5 2 7 8" xfId="27700"/>
    <cellStyle name="40% - Accent5 2 7 9" xfId="27701"/>
    <cellStyle name="40% - Accent5 2 8" xfId="27702"/>
    <cellStyle name="40% - Accent5 2 8 10" xfId="27703"/>
    <cellStyle name="40% - Accent5 2 8 11" xfId="27704"/>
    <cellStyle name="40% - Accent5 2 8 2" xfId="27705"/>
    <cellStyle name="40% - Accent5 2 8 2 10" xfId="27706"/>
    <cellStyle name="40% - Accent5 2 8 2 2" xfId="27707"/>
    <cellStyle name="40% - Accent5 2 8 2 2 2" xfId="27708"/>
    <cellStyle name="40% - Accent5 2 8 2 2 2 2" xfId="27709"/>
    <cellStyle name="40% - Accent5 2 8 2 2 3" xfId="27710"/>
    <cellStyle name="40% - Accent5 2 8 2 2 3 2" xfId="27711"/>
    <cellStyle name="40% - Accent5 2 8 2 2 4" xfId="27712"/>
    <cellStyle name="40% - Accent5 2 8 2 2 5" xfId="27713"/>
    <cellStyle name="40% - Accent5 2 8 2 2 6" xfId="27714"/>
    <cellStyle name="40% - Accent5 2 8 2 2 7" xfId="27715"/>
    <cellStyle name="40% - Accent5 2 8 2 3" xfId="27716"/>
    <cellStyle name="40% - Accent5 2 8 2 3 2" xfId="27717"/>
    <cellStyle name="40% - Accent5 2 8 2 3 2 2" xfId="27718"/>
    <cellStyle name="40% - Accent5 2 8 2 3 3" xfId="27719"/>
    <cellStyle name="40% - Accent5 2 8 2 3 3 2" xfId="27720"/>
    <cellStyle name="40% - Accent5 2 8 2 3 4" xfId="27721"/>
    <cellStyle name="40% - Accent5 2 8 2 3 5" xfId="27722"/>
    <cellStyle name="40% - Accent5 2 8 2 3 6" xfId="27723"/>
    <cellStyle name="40% - Accent5 2 8 2 3 7" xfId="27724"/>
    <cellStyle name="40% - Accent5 2 8 2 4" xfId="27725"/>
    <cellStyle name="40% - Accent5 2 8 2 4 2" xfId="27726"/>
    <cellStyle name="40% - Accent5 2 8 2 4 2 2" xfId="27727"/>
    <cellStyle name="40% - Accent5 2 8 2 4 3" xfId="27728"/>
    <cellStyle name="40% - Accent5 2 8 2 4 3 2" xfId="27729"/>
    <cellStyle name="40% - Accent5 2 8 2 4 4" xfId="27730"/>
    <cellStyle name="40% - Accent5 2 8 2 4 5" xfId="27731"/>
    <cellStyle name="40% - Accent5 2 8 2 4 6" xfId="27732"/>
    <cellStyle name="40% - Accent5 2 8 2 4 7" xfId="27733"/>
    <cellStyle name="40% - Accent5 2 8 2 5" xfId="27734"/>
    <cellStyle name="40% - Accent5 2 8 2 5 2" xfId="27735"/>
    <cellStyle name="40% - Accent5 2 8 2 6" xfId="27736"/>
    <cellStyle name="40% - Accent5 2 8 2 6 2" xfId="27737"/>
    <cellStyle name="40% - Accent5 2 8 2 7" xfId="27738"/>
    <cellStyle name="40% - Accent5 2 8 2 8" xfId="27739"/>
    <cellStyle name="40% - Accent5 2 8 2 9" xfId="27740"/>
    <cellStyle name="40% - Accent5 2 8 3" xfId="27741"/>
    <cellStyle name="40% - Accent5 2 8 3 2" xfId="27742"/>
    <cellStyle name="40% - Accent5 2 8 3 2 2" xfId="27743"/>
    <cellStyle name="40% - Accent5 2 8 3 3" xfId="27744"/>
    <cellStyle name="40% - Accent5 2 8 3 3 2" xfId="27745"/>
    <cellStyle name="40% - Accent5 2 8 3 4" xfId="27746"/>
    <cellStyle name="40% - Accent5 2 8 3 5" xfId="27747"/>
    <cellStyle name="40% - Accent5 2 8 3 6" xfId="27748"/>
    <cellStyle name="40% - Accent5 2 8 3 7" xfId="27749"/>
    <cellStyle name="40% - Accent5 2 8 4" xfId="27750"/>
    <cellStyle name="40% - Accent5 2 8 4 2" xfId="27751"/>
    <cellStyle name="40% - Accent5 2 8 4 2 2" xfId="27752"/>
    <cellStyle name="40% - Accent5 2 8 4 3" xfId="27753"/>
    <cellStyle name="40% - Accent5 2 8 4 3 2" xfId="27754"/>
    <cellStyle name="40% - Accent5 2 8 4 4" xfId="27755"/>
    <cellStyle name="40% - Accent5 2 8 4 5" xfId="27756"/>
    <cellStyle name="40% - Accent5 2 8 4 6" xfId="27757"/>
    <cellStyle name="40% - Accent5 2 8 4 7" xfId="27758"/>
    <cellStyle name="40% - Accent5 2 8 5" xfId="27759"/>
    <cellStyle name="40% - Accent5 2 8 5 2" xfId="27760"/>
    <cellStyle name="40% - Accent5 2 8 5 2 2" xfId="27761"/>
    <cellStyle name="40% - Accent5 2 8 5 3" xfId="27762"/>
    <cellStyle name="40% - Accent5 2 8 5 3 2" xfId="27763"/>
    <cellStyle name="40% - Accent5 2 8 5 4" xfId="27764"/>
    <cellStyle name="40% - Accent5 2 8 5 5" xfId="27765"/>
    <cellStyle name="40% - Accent5 2 8 5 6" xfId="27766"/>
    <cellStyle name="40% - Accent5 2 8 5 7" xfId="27767"/>
    <cellStyle name="40% - Accent5 2 8 6" xfId="27768"/>
    <cellStyle name="40% - Accent5 2 8 6 2" xfId="27769"/>
    <cellStyle name="40% - Accent5 2 8 7" xfId="27770"/>
    <cellStyle name="40% - Accent5 2 8 7 2" xfId="27771"/>
    <cellStyle name="40% - Accent5 2 8 8" xfId="27772"/>
    <cellStyle name="40% - Accent5 2 8 9" xfId="27773"/>
    <cellStyle name="40% - Accent5 2 9" xfId="27774"/>
    <cellStyle name="40% - Accent5 2 9 10" xfId="27775"/>
    <cellStyle name="40% - Accent5 2 9 2" xfId="27776"/>
    <cellStyle name="40% - Accent5 2 9 2 2" xfId="27777"/>
    <cellStyle name="40% - Accent5 2 9 2 2 2" xfId="27778"/>
    <cellStyle name="40% - Accent5 2 9 2 3" xfId="27779"/>
    <cellStyle name="40% - Accent5 2 9 2 3 2" xfId="27780"/>
    <cellStyle name="40% - Accent5 2 9 2 4" xfId="27781"/>
    <cellStyle name="40% - Accent5 2 9 2 5" xfId="27782"/>
    <cellStyle name="40% - Accent5 2 9 2 6" xfId="27783"/>
    <cellStyle name="40% - Accent5 2 9 2 7" xfId="27784"/>
    <cellStyle name="40% - Accent5 2 9 3" xfId="27785"/>
    <cellStyle name="40% - Accent5 2 9 3 2" xfId="27786"/>
    <cellStyle name="40% - Accent5 2 9 3 2 2" xfId="27787"/>
    <cellStyle name="40% - Accent5 2 9 3 3" xfId="27788"/>
    <cellStyle name="40% - Accent5 2 9 3 3 2" xfId="27789"/>
    <cellStyle name="40% - Accent5 2 9 3 4" xfId="27790"/>
    <cellStyle name="40% - Accent5 2 9 3 5" xfId="27791"/>
    <cellStyle name="40% - Accent5 2 9 3 6" xfId="27792"/>
    <cellStyle name="40% - Accent5 2 9 3 7" xfId="27793"/>
    <cellStyle name="40% - Accent5 2 9 4" xfId="27794"/>
    <cellStyle name="40% - Accent5 2 9 4 2" xfId="27795"/>
    <cellStyle name="40% - Accent5 2 9 4 2 2" xfId="27796"/>
    <cellStyle name="40% - Accent5 2 9 4 3" xfId="27797"/>
    <cellStyle name="40% - Accent5 2 9 4 3 2" xfId="27798"/>
    <cellStyle name="40% - Accent5 2 9 4 4" xfId="27799"/>
    <cellStyle name="40% - Accent5 2 9 4 5" xfId="27800"/>
    <cellStyle name="40% - Accent5 2 9 4 6" xfId="27801"/>
    <cellStyle name="40% - Accent5 2 9 4 7" xfId="27802"/>
    <cellStyle name="40% - Accent5 2 9 5" xfId="27803"/>
    <cellStyle name="40% - Accent5 2 9 5 2" xfId="27804"/>
    <cellStyle name="40% - Accent5 2 9 6" xfId="27805"/>
    <cellStyle name="40% - Accent5 2 9 6 2" xfId="27806"/>
    <cellStyle name="40% - Accent5 2 9 7" xfId="27807"/>
    <cellStyle name="40% - Accent5 2 9 8" xfId="27808"/>
    <cellStyle name="40% - Accent5 2 9 9" xfId="27809"/>
    <cellStyle name="40% - Accent5 3" xfId="296"/>
    <cellStyle name="40% - Accent5 3 10" xfId="27810"/>
    <cellStyle name="40% - Accent5 3 10 2" xfId="27811"/>
    <cellStyle name="40% - Accent5 3 10 2 2" xfId="27812"/>
    <cellStyle name="40% - Accent5 3 10 3" xfId="27813"/>
    <cellStyle name="40% - Accent5 3 10 3 2" xfId="27814"/>
    <cellStyle name="40% - Accent5 3 10 4" xfId="27815"/>
    <cellStyle name="40% - Accent5 3 10 5" xfId="27816"/>
    <cellStyle name="40% - Accent5 3 10 6" xfId="27817"/>
    <cellStyle name="40% - Accent5 3 10 7" xfId="27818"/>
    <cellStyle name="40% - Accent5 3 11" xfId="27819"/>
    <cellStyle name="40% - Accent5 3 11 2" xfId="27820"/>
    <cellStyle name="40% - Accent5 3 11 2 2" xfId="27821"/>
    <cellStyle name="40% - Accent5 3 11 3" xfId="27822"/>
    <cellStyle name="40% - Accent5 3 11 3 2" xfId="27823"/>
    <cellStyle name="40% - Accent5 3 11 4" xfId="27824"/>
    <cellStyle name="40% - Accent5 3 11 5" xfId="27825"/>
    <cellStyle name="40% - Accent5 3 11 6" xfId="27826"/>
    <cellStyle name="40% - Accent5 3 11 7" xfId="27827"/>
    <cellStyle name="40% - Accent5 3 12" xfId="27828"/>
    <cellStyle name="40% - Accent5 3 12 2" xfId="27829"/>
    <cellStyle name="40% - Accent5 3 12 2 2" xfId="27830"/>
    <cellStyle name="40% - Accent5 3 12 3" xfId="27831"/>
    <cellStyle name="40% - Accent5 3 12 3 2" xfId="27832"/>
    <cellStyle name="40% - Accent5 3 12 4" xfId="27833"/>
    <cellStyle name="40% - Accent5 3 12 5" xfId="27834"/>
    <cellStyle name="40% - Accent5 3 12 6" xfId="27835"/>
    <cellStyle name="40% - Accent5 3 12 7" xfId="27836"/>
    <cellStyle name="40% - Accent5 3 13" xfId="27837"/>
    <cellStyle name="40% - Accent5 3 13 2" xfId="27838"/>
    <cellStyle name="40% - Accent5 3 14" xfId="27839"/>
    <cellStyle name="40% - Accent5 3 14 2" xfId="27840"/>
    <cellStyle name="40% - Accent5 3 15" xfId="27841"/>
    <cellStyle name="40% - Accent5 3 16" xfId="27842"/>
    <cellStyle name="40% - Accent5 3 17" xfId="27843"/>
    <cellStyle name="40% - Accent5 3 18" xfId="27844"/>
    <cellStyle name="40% - Accent5 3 2" xfId="27845"/>
    <cellStyle name="40% - Accent5 3 2 10" xfId="27846"/>
    <cellStyle name="40% - Accent5 3 2 11" xfId="27847"/>
    <cellStyle name="40% - Accent5 3 2 12" xfId="27848"/>
    <cellStyle name="40% - Accent5 3 2 13" xfId="27849"/>
    <cellStyle name="40% - Accent5 3 2 2" xfId="27850"/>
    <cellStyle name="40% - Accent5 3 2 2 10" xfId="27851"/>
    <cellStyle name="40% - Accent5 3 2 2 11" xfId="27852"/>
    <cellStyle name="40% - Accent5 3 2 2 2" xfId="27853"/>
    <cellStyle name="40% - Accent5 3 2 2 2 10" xfId="27854"/>
    <cellStyle name="40% - Accent5 3 2 2 2 2" xfId="27855"/>
    <cellStyle name="40% - Accent5 3 2 2 2 2 2" xfId="27856"/>
    <cellStyle name="40% - Accent5 3 2 2 2 2 2 2" xfId="27857"/>
    <cellStyle name="40% - Accent5 3 2 2 2 2 3" xfId="27858"/>
    <cellStyle name="40% - Accent5 3 2 2 2 2 3 2" xfId="27859"/>
    <cellStyle name="40% - Accent5 3 2 2 2 2 4" xfId="27860"/>
    <cellStyle name="40% - Accent5 3 2 2 2 2 5" xfId="27861"/>
    <cellStyle name="40% - Accent5 3 2 2 2 2 6" xfId="27862"/>
    <cellStyle name="40% - Accent5 3 2 2 2 2 7" xfId="27863"/>
    <cellStyle name="40% - Accent5 3 2 2 2 3" xfId="27864"/>
    <cellStyle name="40% - Accent5 3 2 2 2 3 2" xfId="27865"/>
    <cellStyle name="40% - Accent5 3 2 2 2 3 2 2" xfId="27866"/>
    <cellStyle name="40% - Accent5 3 2 2 2 3 3" xfId="27867"/>
    <cellStyle name="40% - Accent5 3 2 2 2 3 3 2" xfId="27868"/>
    <cellStyle name="40% - Accent5 3 2 2 2 3 4" xfId="27869"/>
    <cellStyle name="40% - Accent5 3 2 2 2 3 5" xfId="27870"/>
    <cellStyle name="40% - Accent5 3 2 2 2 3 6" xfId="27871"/>
    <cellStyle name="40% - Accent5 3 2 2 2 3 7" xfId="27872"/>
    <cellStyle name="40% - Accent5 3 2 2 2 4" xfId="27873"/>
    <cellStyle name="40% - Accent5 3 2 2 2 4 2" xfId="27874"/>
    <cellStyle name="40% - Accent5 3 2 2 2 4 2 2" xfId="27875"/>
    <cellStyle name="40% - Accent5 3 2 2 2 4 3" xfId="27876"/>
    <cellStyle name="40% - Accent5 3 2 2 2 4 3 2" xfId="27877"/>
    <cellStyle name="40% - Accent5 3 2 2 2 4 4" xfId="27878"/>
    <cellStyle name="40% - Accent5 3 2 2 2 4 5" xfId="27879"/>
    <cellStyle name="40% - Accent5 3 2 2 2 4 6" xfId="27880"/>
    <cellStyle name="40% - Accent5 3 2 2 2 4 7" xfId="27881"/>
    <cellStyle name="40% - Accent5 3 2 2 2 5" xfId="27882"/>
    <cellStyle name="40% - Accent5 3 2 2 2 5 2" xfId="27883"/>
    <cellStyle name="40% - Accent5 3 2 2 2 6" xfId="27884"/>
    <cellStyle name="40% - Accent5 3 2 2 2 6 2" xfId="27885"/>
    <cellStyle name="40% - Accent5 3 2 2 2 7" xfId="27886"/>
    <cellStyle name="40% - Accent5 3 2 2 2 8" xfId="27887"/>
    <cellStyle name="40% - Accent5 3 2 2 2 9" xfId="27888"/>
    <cellStyle name="40% - Accent5 3 2 2 3" xfId="27889"/>
    <cellStyle name="40% - Accent5 3 2 2 3 2" xfId="27890"/>
    <cellStyle name="40% - Accent5 3 2 2 3 2 2" xfId="27891"/>
    <cellStyle name="40% - Accent5 3 2 2 3 3" xfId="27892"/>
    <cellStyle name="40% - Accent5 3 2 2 3 3 2" xfId="27893"/>
    <cellStyle name="40% - Accent5 3 2 2 3 4" xfId="27894"/>
    <cellStyle name="40% - Accent5 3 2 2 3 5" xfId="27895"/>
    <cellStyle name="40% - Accent5 3 2 2 3 6" xfId="27896"/>
    <cellStyle name="40% - Accent5 3 2 2 3 7" xfId="27897"/>
    <cellStyle name="40% - Accent5 3 2 2 4" xfId="27898"/>
    <cellStyle name="40% - Accent5 3 2 2 4 2" xfId="27899"/>
    <cellStyle name="40% - Accent5 3 2 2 4 2 2" xfId="27900"/>
    <cellStyle name="40% - Accent5 3 2 2 4 3" xfId="27901"/>
    <cellStyle name="40% - Accent5 3 2 2 4 3 2" xfId="27902"/>
    <cellStyle name="40% - Accent5 3 2 2 4 4" xfId="27903"/>
    <cellStyle name="40% - Accent5 3 2 2 4 5" xfId="27904"/>
    <cellStyle name="40% - Accent5 3 2 2 4 6" xfId="27905"/>
    <cellStyle name="40% - Accent5 3 2 2 4 7" xfId="27906"/>
    <cellStyle name="40% - Accent5 3 2 2 5" xfId="27907"/>
    <cellStyle name="40% - Accent5 3 2 2 5 2" xfId="27908"/>
    <cellStyle name="40% - Accent5 3 2 2 5 2 2" xfId="27909"/>
    <cellStyle name="40% - Accent5 3 2 2 5 3" xfId="27910"/>
    <cellStyle name="40% - Accent5 3 2 2 5 3 2" xfId="27911"/>
    <cellStyle name="40% - Accent5 3 2 2 5 4" xfId="27912"/>
    <cellStyle name="40% - Accent5 3 2 2 5 5" xfId="27913"/>
    <cellStyle name="40% - Accent5 3 2 2 5 6" xfId="27914"/>
    <cellStyle name="40% - Accent5 3 2 2 5 7" xfId="27915"/>
    <cellStyle name="40% - Accent5 3 2 2 6" xfId="27916"/>
    <cellStyle name="40% - Accent5 3 2 2 6 2" xfId="27917"/>
    <cellStyle name="40% - Accent5 3 2 2 7" xfId="27918"/>
    <cellStyle name="40% - Accent5 3 2 2 7 2" xfId="27919"/>
    <cellStyle name="40% - Accent5 3 2 2 8" xfId="27920"/>
    <cellStyle name="40% - Accent5 3 2 2 9" xfId="27921"/>
    <cellStyle name="40% - Accent5 3 2 3" xfId="27922"/>
    <cellStyle name="40% - Accent5 3 2 3 10" xfId="27923"/>
    <cellStyle name="40% - Accent5 3 2 3 11" xfId="27924"/>
    <cellStyle name="40% - Accent5 3 2 3 2" xfId="27925"/>
    <cellStyle name="40% - Accent5 3 2 3 2 10" xfId="27926"/>
    <cellStyle name="40% - Accent5 3 2 3 2 2" xfId="27927"/>
    <cellStyle name="40% - Accent5 3 2 3 2 2 2" xfId="27928"/>
    <cellStyle name="40% - Accent5 3 2 3 2 2 2 2" xfId="27929"/>
    <cellStyle name="40% - Accent5 3 2 3 2 2 3" xfId="27930"/>
    <cellStyle name="40% - Accent5 3 2 3 2 2 3 2" xfId="27931"/>
    <cellStyle name="40% - Accent5 3 2 3 2 2 4" xfId="27932"/>
    <cellStyle name="40% - Accent5 3 2 3 2 2 5" xfId="27933"/>
    <cellStyle name="40% - Accent5 3 2 3 2 2 6" xfId="27934"/>
    <cellStyle name="40% - Accent5 3 2 3 2 2 7" xfId="27935"/>
    <cellStyle name="40% - Accent5 3 2 3 2 3" xfId="27936"/>
    <cellStyle name="40% - Accent5 3 2 3 2 3 2" xfId="27937"/>
    <cellStyle name="40% - Accent5 3 2 3 2 3 2 2" xfId="27938"/>
    <cellStyle name="40% - Accent5 3 2 3 2 3 3" xfId="27939"/>
    <cellStyle name="40% - Accent5 3 2 3 2 3 3 2" xfId="27940"/>
    <cellStyle name="40% - Accent5 3 2 3 2 3 4" xfId="27941"/>
    <cellStyle name="40% - Accent5 3 2 3 2 3 5" xfId="27942"/>
    <cellStyle name="40% - Accent5 3 2 3 2 3 6" xfId="27943"/>
    <cellStyle name="40% - Accent5 3 2 3 2 3 7" xfId="27944"/>
    <cellStyle name="40% - Accent5 3 2 3 2 4" xfId="27945"/>
    <cellStyle name="40% - Accent5 3 2 3 2 4 2" xfId="27946"/>
    <cellStyle name="40% - Accent5 3 2 3 2 4 2 2" xfId="27947"/>
    <cellStyle name="40% - Accent5 3 2 3 2 4 3" xfId="27948"/>
    <cellStyle name="40% - Accent5 3 2 3 2 4 3 2" xfId="27949"/>
    <cellStyle name="40% - Accent5 3 2 3 2 4 4" xfId="27950"/>
    <cellStyle name="40% - Accent5 3 2 3 2 4 5" xfId="27951"/>
    <cellStyle name="40% - Accent5 3 2 3 2 4 6" xfId="27952"/>
    <cellStyle name="40% - Accent5 3 2 3 2 4 7" xfId="27953"/>
    <cellStyle name="40% - Accent5 3 2 3 2 5" xfId="27954"/>
    <cellStyle name="40% - Accent5 3 2 3 2 5 2" xfId="27955"/>
    <cellStyle name="40% - Accent5 3 2 3 2 6" xfId="27956"/>
    <cellStyle name="40% - Accent5 3 2 3 2 6 2" xfId="27957"/>
    <cellStyle name="40% - Accent5 3 2 3 2 7" xfId="27958"/>
    <cellStyle name="40% - Accent5 3 2 3 2 8" xfId="27959"/>
    <cellStyle name="40% - Accent5 3 2 3 2 9" xfId="27960"/>
    <cellStyle name="40% - Accent5 3 2 3 3" xfId="27961"/>
    <cellStyle name="40% - Accent5 3 2 3 3 2" xfId="27962"/>
    <cellStyle name="40% - Accent5 3 2 3 3 2 2" xfId="27963"/>
    <cellStyle name="40% - Accent5 3 2 3 3 3" xfId="27964"/>
    <cellStyle name="40% - Accent5 3 2 3 3 3 2" xfId="27965"/>
    <cellStyle name="40% - Accent5 3 2 3 3 4" xfId="27966"/>
    <cellStyle name="40% - Accent5 3 2 3 3 5" xfId="27967"/>
    <cellStyle name="40% - Accent5 3 2 3 3 6" xfId="27968"/>
    <cellStyle name="40% - Accent5 3 2 3 3 7" xfId="27969"/>
    <cellStyle name="40% - Accent5 3 2 3 4" xfId="27970"/>
    <cellStyle name="40% - Accent5 3 2 3 4 2" xfId="27971"/>
    <cellStyle name="40% - Accent5 3 2 3 4 2 2" xfId="27972"/>
    <cellStyle name="40% - Accent5 3 2 3 4 3" xfId="27973"/>
    <cellStyle name="40% - Accent5 3 2 3 4 3 2" xfId="27974"/>
    <cellStyle name="40% - Accent5 3 2 3 4 4" xfId="27975"/>
    <cellStyle name="40% - Accent5 3 2 3 4 5" xfId="27976"/>
    <cellStyle name="40% - Accent5 3 2 3 4 6" xfId="27977"/>
    <cellStyle name="40% - Accent5 3 2 3 4 7" xfId="27978"/>
    <cellStyle name="40% - Accent5 3 2 3 5" xfId="27979"/>
    <cellStyle name="40% - Accent5 3 2 3 5 2" xfId="27980"/>
    <cellStyle name="40% - Accent5 3 2 3 5 2 2" xfId="27981"/>
    <cellStyle name="40% - Accent5 3 2 3 5 3" xfId="27982"/>
    <cellStyle name="40% - Accent5 3 2 3 5 3 2" xfId="27983"/>
    <cellStyle name="40% - Accent5 3 2 3 5 4" xfId="27984"/>
    <cellStyle name="40% - Accent5 3 2 3 5 5" xfId="27985"/>
    <cellStyle name="40% - Accent5 3 2 3 5 6" xfId="27986"/>
    <cellStyle name="40% - Accent5 3 2 3 5 7" xfId="27987"/>
    <cellStyle name="40% - Accent5 3 2 3 6" xfId="27988"/>
    <cellStyle name="40% - Accent5 3 2 3 6 2" xfId="27989"/>
    <cellStyle name="40% - Accent5 3 2 3 7" xfId="27990"/>
    <cellStyle name="40% - Accent5 3 2 3 7 2" xfId="27991"/>
    <cellStyle name="40% - Accent5 3 2 3 8" xfId="27992"/>
    <cellStyle name="40% - Accent5 3 2 3 9" xfId="27993"/>
    <cellStyle name="40% - Accent5 3 2 4" xfId="27994"/>
    <cellStyle name="40% - Accent5 3 2 4 10" xfId="27995"/>
    <cellStyle name="40% - Accent5 3 2 4 2" xfId="27996"/>
    <cellStyle name="40% - Accent5 3 2 4 2 2" xfId="27997"/>
    <cellStyle name="40% - Accent5 3 2 4 2 2 2" xfId="27998"/>
    <cellStyle name="40% - Accent5 3 2 4 2 3" xfId="27999"/>
    <cellStyle name="40% - Accent5 3 2 4 2 3 2" xfId="28000"/>
    <cellStyle name="40% - Accent5 3 2 4 2 4" xfId="28001"/>
    <cellStyle name="40% - Accent5 3 2 4 2 5" xfId="28002"/>
    <cellStyle name="40% - Accent5 3 2 4 2 6" xfId="28003"/>
    <cellStyle name="40% - Accent5 3 2 4 2 7" xfId="28004"/>
    <cellStyle name="40% - Accent5 3 2 4 3" xfId="28005"/>
    <cellStyle name="40% - Accent5 3 2 4 3 2" xfId="28006"/>
    <cellStyle name="40% - Accent5 3 2 4 3 2 2" xfId="28007"/>
    <cellStyle name="40% - Accent5 3 2 4 3 3" xfId="28008"/>
    <cellStyle name="40% - Accent5 3 2 4 3 3 2" xfId="28009"/>
    <cellStyle name="40% - Accent5 3 2 4 3 4" xfId="28010"/>
    <cellStyle name="40% - Accent5 3 2 4 3 5" xfId="28011"/>
    <cellStyle name="40% - Accent5 3 2 4 3 6" xfId="28012"/>
    <cellStyle name="40% - Accent5 3 2 4 3 7" xfId="28013"/>
    <cellStyle name="40% - Accent5 3 2 4 4" xfId="28014"/>
    <cellStyle name="40% - Accent5 3 2 4 4 2" xfId="28015"/>
    <cellStyle name="40% - Accent5 3 2 4 4 2 2" xfId="28016"/>
    <cellStyle name="40% - Accent5 3 2 4 4 3" xfId="28017"/>
    <cellStyle name="40% - Accent5 3 2 4 4 3 2" xfId="28018"/>
    <cellStyle name="40% - Accent5 3 2 4 4 4" xfId="28019"/>
    <cellStyle name="40% - Accent5 3 2 4 4 5" xfId="28020"/>
    <cellStyle name="40% - Accent5 3 2 4 4 6" xfId="28021"/>
    <cellStyle name="40% - Accent5 3 2 4 4 7" xfId="28022"/>
    <cellStyle name="40% - Accent5 3 2 4 5" xfId="28023"/>
    <cellStyle name="40% - Accent5 3 2 4 5 2" xfId="28024"/>
    <cellStyle name="40% - Accent5 3 2 4 6" xfId="28025"/>
    <cellStyle name="40% - Accent5 3 2 4 6 2" xfId="28026"/>
    <cellStyle name="40% - Accent5 3 2 4 7" xfId="28027"/>
    <cellStyle name="40% - Accent5 3 2 4 8" xfId="28028"/>
    <cellStyle name="40% - Accent5 3 2 4 9" xfId="28029"/>
    <cellStyle name="40% - Accent5 3 2 5" xfId="28030"/>
    <cellStyle name="40% - Accent5 3 2 5 2" xfId="28031"/>
    <cellStyle name="40% - Accent5 3 2 5 2 2" xfId="28032"/>
    <cellStyle name="40% - Accent5 3 2 5 3" xfId="28033"/>
    <cellStyle name="40% - Accent5 3 2 5 3 2" xfId="28034"/>
    <cellStyle name="40% - Accent5 3 2 5 4" xfId="28035"/>
    <cellStyle name="40% - Accent5 3 2 5 5" xfId="28036"/>
    <cellStyle name="40% - Accent5 3 2 5 6" xfId="28037"/>
    <cellStyle name="40% - Accent5 3 2 5 7" xfId="28038"/>
    <cellStyle name="40% - Accent5 3 2 6" xfId="28039"/>
    <cellStyle name="40% - Accent5 3 2 6 2" xfId="28040"/>
    <cellStyle name="40% - Accent5 3 2 6 2 2" xfId="28041"/>
    <cellStyle name="40% - Accent5 3 2 6 3" xfId="28042"/>
    <cellStyle name="40% - Accent5 3 2 6 3 2" xfId="28043"/>
    <cellStyle name="40% - Accent5 3 2 6 4" xfId="28044"/>
    <cellStyle name="40% - Accent5 3 2 6 5" xfId="28045"/>
    <cellStyle name="40% - Accent5 3 2 6 6" xfId="28046"/>
    <cellStyle name="40% - Accent5 3 2 6 7" xfId="28047"/>
    <cellStyle name="40% - Accent5 3 2 7" xfId="28048"/>
    <cellStyle name="40% - Accent5 3 2 7 2" xfId="28049"/>
    <cellStyle name="40% - Accent5 3 2 7 2 2" xfId="28050"/>
    <cellStyle name="40% - Accent5 3 2 7 3" xfId="28051"/>
    <cellStyle name="40% - Accent5 3 2 7 3 2" xfId="28052"/>
    <cellStyle name="40% - Accent5 3 2 7 4" xfId="28053"/>
    <cellStyle name="40% - Accent5 3 2 7 5" xfId="28054"/>
    <cellStyle name="40% - Accent5 3 2 7 6" xfId="28055"/>
    <cellStyle name="40% - Accent5 3 2 7 7" xfId="28056"/>
    <cellStyle name="40% - Accent5 3 2 8" xfId="28057"/>
    <cellStyle name="40% - Accent5 3 2 8 2" xfId="28058"/>
    <cellStyle name="40% - Accent5 3 2 9" xfId="28059"/>
    <cellStyle name="40% - Accent5 3 2 9 2" xfId="28060"/>
    <cellStyle name="40% - Accent5 3 3" xfId="28061"/>
    <cellStyle name="40% - Accent5 3 3 10" xfId="28062"/>
    <cellStyle name="40% - Accent5 3 3 11" xfId="28063"/>
    <cellStyle name="40% - Accent5 3 3 12" xfId="28064"/>
    <cellStyle name="40% - Accent5 3 3 13" xfId="28065"/>
    <cellStyle name="40% - Accent5 3 3 2" xfId="28066"/>
    <cellStyle name="40% - Accent5 3 3 2 10" xfId="28067"/>
    <cellStyle name="40% - Accent5 3 3 2 11" xfId="28068"/>
    <cellStyle name="40% - Accent5 3 3 2 2" xfId="28069"/>
    <cellStyle name="40% - Accent5 3 3 2 2 10" xfId="28070"/>
    <cellStyle name="40% - Accent5 3 3 2 2 2" xfId="28071"/>
    <cellStyle name="40% - Accent5 3 3 2 2 2 2" xfId="28072"/>
    <cellStyle name="40% - Accent5 3 3 2 2 2 2 2" xfId="28073"/>
    <cellStyle name="40% - Accent5 3 3 2 2 2 3" xfId="28074"/>
    <cellStyle name="40% - Accent5 3 3 2 2 2 3 2" xfId="28075"/>
    <cellStyle name="40% - Accent5 3 3 2 2 2 4" xfId="28076"/>
    <cellStyle name="40% - Accent5 3 3 2 2 2 5" xfId="28077"/>
    <cellStyle name="40% - Accent5 3 3 2 2 2 6" xfId="28078"/>
    <cellStyle name="40% - Accent5 3 3 2 2 2 7" xfId="28079"/>
    <cellStyle name="40% - Accent5 3 3 2 2 3" xfId="28080"/>
    <cellStyle name="40% - Accent5 3 3 2 2 3 2" xfId="28081"/>
    <cellStyle name="40% - Accent5 3 3 2 2 3 2 2" xfId="28082"/>
    <cellStyle name="40% - Accent5 3 3 2 2 3 3" xfId="28083"/>
    <cellStyle name="40% - Accent5 3 3 2 2 3 3 2" xfId="28084"/>
    <cellStyle name="40% - Accent5 3 3 2 2 3 4" xfId="28085"/>
    <cellStyle name="40% - Accent5 3 3 2 2 3 5" xfId="28086"/>
    <cellStyle name="40% - Accent5 3 3 2 2 3 6" xfId="28087"/>
    <cellStyle name="40% - Accent5 3 3 2 2 3 7" xfId="28088"/>
    <cellStyle name="40% - Accent5 3 3 2 2 4" xfId="28089"/>
    <cellStyle name="40% - Accent5 3 3 2 2 4 2" xfId="28090"/>
    <cellStyle name="40% - Accent5 3 3 2 2 4 2 2" xfId="28091"/>
    <cellStyle name="40% - Accent5 3 3 2 2 4 3" xfId="28092"/>
    <cellStyle name="40% - Accent5 3 3 2 2 4 3 2" xfId="28093"/>
    <cellStyle name="40% - Accent5 3 3 2 2 4 4" xfId="28094"/>
    <cellStyle name="40% - Accent5 3 3 2 2 4 5" xfId="28095"/>
    <cellStyle name="40% - Accent5 3 3 2 2 4 6" xfId="28096"/>
    <cellStyle name="40% - Accent5 3 3 2 2 4 7" xfId="28097"/>
    <cellStyle name="40% - Accent5 3 3 2 2 5" xfId="28098"/>
    <cellStyle name="40% - Accent5 3 3 2 2 5 2" xfId="28099"/>
    <cellStyle name="40% - Accent5 3 3 2 2 6" xfId="28100"/>
    <cellStyle name="40% - Accent5 3 3 2 2 6 2" xfId="28101"/>
    <cellStyle name="40% - Accent5 3 3 2 2 7" xfId="28102"/>
    <cellStyle name="40% - Accent5 3 3 2 2 8" xfId="28103"/>
    <cellStyle name="40% - Accent5 3 3 2 2 9" xfId="28104"/>
    <cellStyle name="40% - Accent5 3 3 2 3" xfId="28105"/>
    <cellStyle name="40% - Accent5 3 3 2 3 2" xfId="28106"/>
    <cellStyle name="40% - Accent5 3 3 2 3 2 2" xfId="28107"/>
    <cellStyle name="40% - Accent5 3 3 2 3 3" xfId="28108"/>
    <cellStyle name="40% - Accent5 3 3 2 3 3 2" xfId="28109"/>
    <cellStyle name="40% - Accent5 3 3 2 3 4" xfId="28110"/>
    <cellStyle name="40% - Accent5 3 3 2 3 5" xfId="28111"/>
    <cellStyle name="40% - Accent5 3 3 2 3 6" xfId="28112"/>
    <cellStyle name="40% - Accent5 3 3 2 3 7" xfId="28113"/>
    <cellStyle name="40% - Accent5 3 3 2 4" xfId="28114"/>
    <cellStyle name="40% - Accent5 3 3 2 4 2" xfId="28115"/>
    <cellStyle name="40% - Accent5 3 3 2 4 2 2" xfId="28116"/>
    <cellStyle name="40% - Accent5 3 3 2 4 3" xfId="28117"/>
    <cellStyle name="40% - Accent5 3 3 2 4 3 2" xfId="28118"/>
    <cellStyle name="40% - Accent5 3 3 2 4 4" xfId="28119"/>
    <cellStyle name="40% - Accent5 3 3 2 4 5" xfId="28120"/>
    <cellStyle name="40% - Accent5 3 3 2 4 6" xfId="28121"/>
    <cellStyle name="40% - Accent5 3 3 2 4 7" xfId="28122"/>
    <cellStyle name="40% - Accent5 3 3 2 5" xfId="28123"/>
    <cellStyle name="40% - Accent5 3 3 2 5 2" xfId="28124"/>
    <cellStyle name="40% - Accent5 3 3 2 5 2 2" xfId="28125"/>
    <cellStyle name="40% - Accent5 3 3 2 5 3" xfId="28126"/>
    <cellStyle name="40% - Accent5 3 3 2 5 3 2" xfId="28127"/>
    <cellStyle name="40% - Accent5 3 3 2 5 4" xfId="28128"/>
    <cellStyle name="40% - Accent5 3 3 2 5 5" xfId="28129"/>
    <cellStyle name="40% - Accent5 3 3 2 5 6" xfId="28130"/>
    <cellStyle name="40% - Accent5 3 3 2 5 7" xfId="28131"/>
    <cellStyle name="40% - Accent5 3 3 2 6" xfId="28132"/>
    <cellStyle name="40% - Accent5 3 3 2 6 2" xfId="28133"/>
    <cellStyle name="40% - Accent5 3 3 2 7" xfId="28134"/>
    <cellStyle name="40% - Accent5 3 3 2 7 2" xfId="28135"/>
    <cellStyle name="40% - Accent5 3 3 2 8" xfId="28136"/>
    <cellStyle name="40% - Accent5 3 3 2 9" xfId="28137"/>
    <cellStyle name="40% - Accent5 3 3 3" xfId="28138"/>
    <cellStyle name="40% - Accent5 3 3 3 10" xfId="28139"/>
    <cellStyle name="40% - Accent5 3 3 3 11" xfId="28140"/>
    <cellStyle name="40% - Accent5 3 3 3 2" xfId="28141"/>
    <cellStyle name="40% - Accent5 3 3 3 2 10" xfId="28142"/>
    <cellStyle name="40% - Accent5 3 3 3 2 2" xfId="28143"/>
    <cellStyle name="40% - Accent5 3 3 3 2 2 2" xfId="28144"/>
    <cellStyle name="40% - Accent5 3 3 3 2 2 2 2" xfId="28145"/>
    <cellStyle name="40% - Accent5 3 3 3 2 2 3" xfId="28146"/>
    <cellStyle name="40% - Accent5 3 3 3 2 2 3 2" xfId="28147"/>
    <cellStyle name="40% - Accent5 3 3 3 2 2 4" xfId="28148"/>
    <cellStyle name="40% - Accent5 3 3 3 2 2 5" xfId="28149"/>
    <cellStyle name="40% - Accent5 3 3 3 2 2 6" xfId="28150"/>
    <cellStyle name="40% - Accent5 3 3 3 2 2 7" xfId="28151"/>
    <cellStyle name="40% - Accent5 3 3 3 2 3" xfId="28152"/>
    <cellStyle name="40% - Accent5 3 3 3 2 3 2" xfId="28153"/>
    <cellStyle name="40% - Accent5 3 3 3 2 3 2 2" xfId="28154"/>
    <cellStyle name="40% - Accent5 3 3 3 2 3 3" xfId="28155"/>
    <cellStyle name="40% - Accent5 3 3 3 2 3 3 2" xfId="28156"/>
    <cellStyle name="40% - Accent5 3 3 3 2 3 4" xfId="28157"/>
    <cellStyle name="40% - Accent5 3 3 3 2 3 5" xfId="28158"/>
    <cellStyle name="40% - Accent5 3 3 3 2 3 6" xfId="28159"/>
    <cellStyle name="40% - Accent5 3 3 3 2 3 7" xfId="28160"/>
    <cellStyle name="40% - Accent5 3 3 3 2 4" xfId="28161"/>
    <cellStyle name="40% - Accent5 3 3 3 2 4 2" xfId="28162"/>
    <cellStyle name="40% - Accent5 3 3 3 2 4 2 2" xfId="28163"/>
    <cellStyle name="40% - Accent5 3 3 3 2 4 3" xfId="28164"/>
    <cellStyle name="40% - Accent5 3 3 3 2 4 3 2" xfId="28165"/>
    <cellStyle name="40% - Accent5 3 3 3 2 4 4" xfId="28166"/>
    <cellStyle name="40% - Accent5 3 3 3 2 4 5" xfId="28167"/>
    <cellStyle name="40% - Accent5 3 3 3 2 4 6" xfId="28168"/>
    <cellStyle name="40% - Accent5 3 3 3 2 4 7" xfId="28169"/>
    <cellStyle name="40% - Accent5 3 3 3 2 5" xfId="28170"/>
    <cellStyle name="40% - Accent5 3 3 3 2 5 2" xfId="28171"/>
    <cellStyle name="40% - Accent5 3 3 3 2 6" xfId="28172"/>
    <cellStyle name="40% - Accent5 3 3 3 2 6 2" xfId="28173"/>
    <cellStyle name="40% - Accent5 3 3 3 2 7" xfId="28174"/>
    <cellStyle name="40% - Accent5 3 3 3 2 8" xfId="28175"/>
    <cellStyle name="40% - Accent5 3 3 3 2 9" xfId="28176"/>
    <cellStyle name="40% - Accent5 3 3 3 3" xfId="28177"/>
    <cellStyle name="40% - Accent5 3 3 3 3 2" xfId="28178"/>
    <cellStyle name="40% - Accent5 3 3 3 3 2 2" xfId="28179"/>
    <cellStyle name="40% - Accent5 3 3 3 3 3" xfId="28180"/>
    <cellStyle name="40% - Accent5 3 3 3 3 3 2" xfId="28181"/>
    <cellStyle name="40% - Accent5 3 3 3 3 4" xfId="28182"/>
    <cellStyle name="40% - Accent5 3 3 3 3 5" xfId="28183"/>
    <cellStyle name="40% - Accent5 3 3 3 3 6" xfId="28184"/>
    <cellStyle name="40% - Accent5 3 3 3 3 7" xfId="28185"/>
    <cellStyle name="40% - Accent5 3 3 3 4" xfId="28186"/>
    <cellStyle name="40% - Accent5 3 3 3 4 2" xfId="28187"/>
    <cellStyle name="40% - Accent5 3 3 3 4 2 2" xfId="28188"/>
    <cellStyle name="40% - Accent5 3 3 3 4 3" xfId="28189"/>
    <cellStyle name="40% - Accent5 3 3 3 4 3 2" xfId="28190"/>
    <cellStyle name="40% - Accent5 3 3 3 4 4" xfId="28191"/>
    <cellStyle name="40% - Accent5 3 3 3 4 5" xfId="28192"/>
    <cellStyle name="40% - Accent5 3 3 3 4 6" xfId="28193"/>
    <cellStyle name="40% - Accent5 3 3 3 4 7" xfId="28194"/>
    <cellStyle name="40% - Accent5 3 3 3 5" xfId="28195"/>
    <cellStyle name="40% - Accent5 3 3 3 5 2" xfId="28196"/>
    <cellStyle name="40% - Accent5 3 3 3 5 2 2" xfId="28197"/>
    <cellStyle name="40% - Accent5 3 3 3 5 3" xfId="28198"/>
    <cellStyle name="40% - Accent5 3 3 3 5 3 2" xfId="28199"/>
    <cellStyle name="40% - Accent5 3 3 3 5 4" xfId="28200"/>
    <cellStyle name="40% - Accent5 3 3 3 5 5" xfId="28201"/>
    <cellStyle name="40% - Accent5 3 3 3 5 6" xfId="28202"/>
    <cellStyle name="40% - Accent5 3 3 3 5 7" xfId="28203"/>
    <cellStyle name="40% - Accent5 3 3 3 6" xfId="28204"/>
    <cellStyle name="40% - Accent5 3 3 3 6 2" xfId="28205"/>
    <cellStyle name="40% - Accent5 3 3 3 7" xfId="28206"/>
    <cellStyle name="40% - Accent5 3 3 3 7 2" xfId="28207"/>
    <cellStyle name="40% - Accent5 3 3 3 8" xfId="28208"/>
    <cellStyle name="40% - Accent5 3 3 3 9" xfId="28209"/>
    <cellStyle name="40% - Accent5 3 3 4" xfId="28210"/>
    <cellStyle name="40% - Accent5 3 3 4 10" xfId="28211"/>
    <cellStyle name="40% - Accent5 3 3 4 2" xfId="28212"/>
    <cellStyle name="40% - Accent5 3 3 4 2 2" xfId="28213"/>
    <cellStyle name="40% - Accent5 3 3 4 2 2 2" xfId="28214"/>
    <cellStyle name="40% - Accent5 3 3 4 2 3" xfId="28215"/>
    <cellStyle name="40% - Accent5 3 3 4 2 3 2" xfId="28216"/>
    <cellStyle name="40% - Accent5 3 3 4 2 4" xfId="28217"/>
    <cellStyle name="40% - Accent5 3 3 4 2 5" xfId="28218"/>
    <cellStyle name="40% - Accent5 3 3 4 2 6" xfId="28219"/>
    <cellStyle name="40% - Accent5 3 3 4 2 7" xfId="28220"/>
    <cellStyle name="40% - Accent5 3 3 4 3" xfId="28221"/>
    <cellStyle name="40% - Accent5 3 3 4 3 2" xfId="28222"/>
    <cellStyle name="40% - Accent5 3 3 4 3 2 2" xfId="28223"/>
    <cellStyle name="40% - Accent5 3 3 4 3 3" xfId="28224"/>
    <cellStyle name="40% - Accent5 3 3 4 3 3 2" xfId="28225"/>
    <cellStyle name="40% - Accent5 3 3 4 3 4" xfId="28226"/>
    <cellStyle name="40% - Accent5 3 3 4 3 5" xfId="28227"/>
    <cellStyle name="40% - Accent5 3 3 4 3 6" xfId="28228"/>
    <cellStyle name="40% - Accent5 3 3 4 3 7" xfId="28229"/>
    <cellStyle name="40% - Accent5 3 3 4 4" xfId="28230"/>
    <cellStyle name="40% - Accent5 3 3 4 4 2" xfId="28231"/>
    <cellStyle name="40% - Accent5 3 3 4 4 2 2" xfId="28232"/>
    <cellStyle name="40% - Accent5 3 3 4 4 3" xfId="28233"/>
    <cellStyle name="40% - Accent5 3 3 4 4 3 2" xfId="28234"/>
    <cellStyle name="40% - Accent5 3 3 4 4 4" xfId="28235"/>
    <cellStyle name="40% - Accent5 3 3 4 4 5" xfId="28236"/>
    <cellStyle name="40% - Accent5 3 3 4 4 6" xfId="28237"/>
    <cellStyle name="40% - Accent5 3 3 4 4 7" xfId="28238"/>
    <cellStyle name="40% - Accent5 3 3 4 5" xfId="28239"/>
    <cellStyle name="40% - Accent5 3 3 4 5 2" xfId="28240"/>
    <cellStyle name="40% - Accent5 3 3 4 6" xfId="28241"/>
    <cellStyle name="40% - Accent5 3 3 4 6 2" xfId="28242"/>
    <cellStyle name="40% - Accent5 3 3 4 7" xfId="28243"/>
    <cellStyle name="40% - Accent5 3 3 4 8" xfId="28244"/>
    <cellStyle name="40% - Accent5 3 3 4 9" xfId="28245"/>
    <cellStyle name="40% - Accent5 3 3 5" xfId="28246"/>
    <cellStyle name="40% - Accent5 3 3 5 2" xfId="28247"/>
    <cellStyle name="40% - Accent5 3 3 5 2 2" xfId="28248"/>
    <cellStyle name="40% - Accent5 3 3 5 3" xfId="28249"/>
    <cellStyle name="40% - Accent5 3 3 5 3 2" xfId="28250"/>
    <cellStyle name="40% - Accent5 3 3 5 4" xfId="28251"/>
    <cellStyle name="40% - Accent5 3 3 5 5" xfId="28252"/>
    <cellStyle name="40% - Accent5 3 3 5 6" xfId="28253"/>
    <cellStyle name="40% - Accent5 3 3 5 7" xfId="28254"/>
    <cellStyle name="40% - Accent5 3 3 6" xfId="28255"/>
    <cellStyle name="40% - Accent5 3 3 6 2" xfId="28256"/>
    <cellStyle name="40% - Accent5 3 3 6 2 2" xfId="28257"/>
    <cellStyle name="40% - Accent5 3 3 6 3" xfId="28258"/>
    <cellStyle name="40% - Accent5 3 3 6 3 2" xfId="28259"/>
    <cellStyle name="40% - Accent5 3 3 6 4" xfId="28260"/>
    <cellStyle name="40% - Accent5 3 3 6 5" xfId="28261"/>
    <cellStyle name="40% - Accent5 3 3 6 6" xfId="28262"/>
    <cellStyle name="40% - Accent5 3 3 6 7" xfId="28263"/>
    <cellStyle name="40% - Accent5 3 3 7" xfId="28264"/>
    <cellStyle name="40% - Accent5 3 3 7 2" xfId="28265"/>
    <cellStyle name="40% - Accent5 3 3 7 2 2" xfId="28266"/>
    <cellStyle name="40% - Accent5 3 3 7 3" xfId="28267"/>
    <cellStyle name="40% - Accent5 3 3 7 3 2" xfId="28268"/>
    <cellStyle name="40% - Accent5 3 3 7 4" xfId="28269"/>
    <cellStyle name="40% - Accent5 3 3 7 5" xfId="28270"/>
    <cellStyle name="40% - Accent5 3 3 7 6" xfId="28271"/>
    <cellStyle name="40% - Accent5 3 3 7 7" xfId="28272"/>
    <cellStyle name="40% - Accent5 3 3 8" xfId="28273"/>
    <cellStyle name="40% - Accent5 3 3 8 2" xfId="28274"/>
    <cellStyle name="40% - Accent5 3 3 9" xfId="28275"/>
    <cellStyle name="40% - Accent5 3 3 9 2" xfId="28276"/>
    <cellStyle name="40% - Accent5 3 4" xfId="28277"/>
    <cellStyle name="40% - Accent5 3 4 10" xfId="28278"/>
    <cellStyle name="40% - Accent5 3 4 11" xfId="28279"/>
    <cellStyle name="40% - Accent5 3 4 12" xfId="28280"/>
    <cellStyle name="40% - Accent5 3 4 13" xfId="28281"/>
    <cellStyle name="40% - Accent5 3 4 2" xfId="28282"/>
    <cellStyle name="40% - Accent5 3 4 2 10" xfId="28283"/>
    <cellStyle name="40% - Accent5 3 4 2 11" xfId="28284"/>
    <cellStyle name="40% - Accent5 3 4 2 2" xfId="28285"/>
    <cellStyle name="40% - Accent5 3 4 2 2 10" xfId="28286"/>
    <cellStyle name="40% - Accent5 3 4 2 2 2" xfId="28287"/>
    <cellStyle name="40% - Accent5 3 4 2 2 2 2" xfId="28288"/>
    <cellStyle name="40% - Accent5 3 4 2 2 2 2 2" xfId="28289"/>
    <cellStyle name="40% - Accent5 3 4 2 2 2 3" xfId="28290"/>
    <cellStyle name="40% - Accent5 3 4 2 2 2 3 2" xfId="28291"/>
    <cellStyle name="40% - Accent5 3 4 2 2 2 4" xfId="28292"/>
    <cellStyle name="40% - Accent5 3 4 2 2 2 5" xfId="28293"/>
    <cellStyle name="40% - Accent5 3 4 2 2 2 6" xfId="28294"/>
    <cellStyle name="40% - Accent5 3 4 2 2 2 7" xfId="28295"/>
    <cellStyle name="40% - Accent5 3 4 2 2 3" xfId="28296"/>
    <cellStyle name="40% - Accent5 3 4 2 2 3 2" xfId="28297"/>
    <cellStyle name="40% - Accent5 3 4 2 2 3 2 2" xfId="28298"/>
    <cellStyle name="40% - Accent5 3 4 2 2 3 3" xfId="28299"/>
    <cellStyle name="40% - Accent5 3 4 2 2 3 3 2" xfId="28300"/>
    <cellStyle name="40% - Accent5 3 4 2 2 3 4" xfId="28301"/>
    <cellStyle name="40% - Accent5 3 4 2 2 3 5" xfId="28302"/>
    <cellStyle name="40% - Accent5 3 4 2 2 3 6" xfId="28303"/>
    <cellStyle name="40% - Accent5 3 4 2 2 3 7" xfId="28304"/>
    <cellStyle name="40% - Accent5 3 4 2 2 4" xfId="28305"/>
    <cellStyle name="40% - Accent5 3 4 2 2 4 2" xfId="28306"/>
    <cellStyle name="40% - Accent5 3 4 2 2 4 2 2" xfId="28307"/>
    <cellStyle name="40% - Accent5 3 4 2 2 4 3" xfId="28308"/>
    <cellStyle name="40% - Accent5 3 4 2 2 4 3 2" xfId="28309"/>
    <cellStyle name="40% - Accent5 3 4 2 2 4 4" xfId="28310"/>
    <cellStyle name="40% - Accent5 3 4 2 2 4 5" xfId="28311"/>
    <cellStyle name="40% - Accent5 3 4 2 2 4 6" xfId="28312"/>
    <cellStyle name="40% - Accent5 3 4 2 2 4 7" xfId="28313"/>
    <cellStyle name="40% - Accent5 3 4 2 2 5" xfId="28314"/>
    <cellStyle name="40% - Accent5 3 4 2 2 5 2" xfId="28315"/>
    <cellStyle name="40% - Accent5 3 4 2 2 6" xfId="28316"/>
    <cellStyle name="40% - Accent5 3 4 2 2 6 2" xfId="28317"/>
    <cellStyle name="40% - Accent5 3 4 2 2 7" xfId="28318"/>
    <cellStyle name="40% - Accent5 3 4 2 2 8" xfId="28319"/>
    <cellStyle name="40% - Accent5 3 4 2 2 9" xfId="28320"/>
    <cellStyle name="40% - Accent5 3 4 2 3" xfId="28321"/>
    <cellStyle name="40% - Accent5 3 4 2 3 2" xfId="28322"/>
    <cellStyle name="40% - Accent5 3 4 2 3 2 2" xfId="28323"/>
    <cellStyle name="40% - Accent5 3 4 2 3 3" xfId="28324"/>
    <cellStyle name="40% - Accent5 3 4 2 3 3 2" xfId="28325"/>
    <cellStyle name="40% - Accent5 3 4 2 3 4" xfId="28326"/>
    <cellStyle name="40% - Accent5 3 4 2 3 5" xfId="28327"/>
    <cellStyle name="40% - Accent5 3 4 2 3 6" xfId="28328"/>
    <cellStyle name="40% - Accent5 3 4 2 3 7" xfId="28329"/>
    <cellStyle name="40% - Accent5 3 4 2 4" xfId="28330"/>
    <cellStyle name="40% - Accent5 3 4 2 4 2" xfId="28331"/>
    <cellStyle name="40% - Accent5 3 4 2 4 2 2" xfId="28332"/>
    <cellStyle name="40% - Accent5 3 4 2 4 3" xfId="28333"/>
    <cellStyle name="40% - Accent5 3 4 2 4 3 2" xfId="28334"/>
    <cellStyle name="40% - Accent5 3 4 2 4 4" xfId="28335"/>
    <cellStyle name="40% - Accent5 3 4 2 4 5" xfId="28336"/>
    <cellStyle name="40% - Accent5 3 4 2 4 6" xfId="28337"/>
    <cellStyle name="40% - Accent5 3 4 2 4 7" xfId="28338"/>
    <cellStyle name="40% - Accent5 3 4 2 5" xfId="28339"/>
    <cellStyle name="40% - Accent5 3 4 2 5 2" xfId="28340"/>
    <cellStyle name="40% - Accent5 3 4 2 5 2 2" xfId="28341"/>
    <cellStyle name="40% - Accent5 3 4 2 5 3" xfId="28342"/>
    <cellStyle name="40% - Accent5 3 4 2 5 3 2" xfId="28343"/>
    <cellStyle name="40% - Accent5 3 4 2 5 4" xfId="28344"/>
    <cellStyle name="40% - Accent5 3 4 2 5 5" xfId="28345"/>
    <cellStyle name="40% - Accent5 3 4 2 5 6" xfId="28346"/>
    <cellStyle name="40% - Accent5 3 4 2 5 7" xfId="28347"/>
    <cellStyle name="40% - Accent5 3 4 2 6" xfId="28348"/>
    <cellStyle name="40% - Accent5 3 4 2 6 2" xfId="28349"/>
    <cellStyle name="40% - Accent5 3 4 2 7" xfId="28350"/>
    <cellStyle name="40% - Accent5 3 4 2 7 2" xfId="28351"/>
    <cellStyle name="40% - Accent5 3 4 2 8" xfId="28352"/>
    <cellStyle name="40% - Accent5 3 4 2 9" xfId="28353"/>
    <cellStyle name="40% - Accent5 3 4 3" xfId="28354"/>
    <cellStyle name="40% - Accent5 3 4 3 10" xfId="28355"/>
    <cellStyle name="40% - Accent5 3 4 3 11" xfId="28356"/>
    <cellStyle name="40% - Accent5 3 4 3 2" xfId="28357"/>
    <cellStyle name="40% - Accent5 3 4 3 2 10" xfId="28358"/>
    <cellStyle name="40% - Accent5 3 4 3 2 2" xfId="28359"/>
    <cellStyle name="40% - Accent5 3 4 3 2 2 2" xfId="28360"/>
    <cellStyle name="40% - Accent5 3 4 3 2 2 2 2" xfId="28361"/>
    <cellStyle name="40% - Accent5 3 4 3 2 2 3" xfId="28362"/>
    <cellStyle name="40% - Accent5 3 4 3 2 2 3 2" xfId="28363"/>
    <cellStyle name="40% - Accent5 3 4 3 2 2 4" xfId="28364"/>
    <cellStyle name="40% - Accent5 3 4 3 2 2 5" xfId="28365"/>
    <cellStyle name="40% - Accent5 3 4 3 2 2 6" xfId="28366"/>
    <cellStyle name="40% - Accent5 3 4 3 2 2 7" xfId="28367"/>
    <cellStyle name="40% - Accent5 3 4 3 2 3" xfId="28368"/>
    <cellStyle name="40% - Accent5 3 4 3 2 3 2" xfId="28369"/>
    <cellStyle name="40% - Accent5 3 4 3 2 3 2 2" xfId="28370"/>
    <cellStyle name="40% - Accent5 3 4 3 2 3 3" xfId="28371"/>
    <cellStyle name="40% - Accent5 3 4 3 2 3 3 2" xfId="28372"/>
    <cellStyle name="40% - Accent5 3 4 3 2 3 4" xfId="28373"/>
    <cellStyle name="40% - Accent5 3 4 3 2 3 5" xfId="28374"/>
    <cellStyle name="40% - Accent5 3 4 3 2 3 6" xfId="28375"/>
    <cellStyle name="40% - Accent5 3 4 3 2 3 7" xfId="28376"/>
    <cellStyle name="40% - Accent5 3 4 3 2 4" xfId="28377"/>
    <cellStyle name="40% - Accent5 3 4 3 2 4 2" xfId="28378"/>
    <cellStyle name="40% - Accent5 3 4 3 2 4 2 2" xfId="28379"/>
    <cellStyle name="40% - Accent5 3 4 3 2 4 3" xfId="28380"/>
    <cellStyle name="40% - Accent5 3 4 3 2 4 3 2" xfId="28381"/>
    <cellStyle name="40% - Accent5 3 4 3 2 4 4" xfId="28382"/>
    <cellStyle name="40% - Accent5 3 4 3 2 4 5" xfId="28383"/>
    <cellStyle name="40% - Accent5 3 4 3 2 4 6" xfId="28384"/>
    <cellStyle name="40% - Accent5 3 4 3 2 4 7" xfId="28385"/>
    <cellStyle name="40% - Accent5 3 4 3 2 5" xfId="28386"/>
    <cellStyle name="40% - Accent5 3 4 3 2 5 2" xfId="28387"/>
    <cellStyle name="40% - Accent5 3 4 3 2 6" xfId="28388"/>
    <cellStyle name="40% - Accent5 3 4 3 2 6 2" xfId="28389"/>
    <cellStyle name="40% - Accent5 3 4 3 2 7" xfId="28390"/>
    <cellStyle name="40% - Accent5 3 4 3 2 8" xfId="28391"/>
    <cellStyle name="40% - Accent5 3 4 3 2 9" xfId="28392"/>
    <cellStyle name="40% - Accent5 3 4 3 3" xfId="28393"/>
    <cellStyle name="40% - Accent5 3 4 3 3 2" xfId="28394"/>
    <cellStyle name="40% - Accent5 3 4 3 3 2 2" xfId="28395"/>
    <cellStyle name="40% - Accent5 3 4 3 3 3" xfId="28396"/>
    <cellStyle name="40% - Accent5 3 4 3 3 3 2" xfId="28397"/>
    <cellStyle name="40% - Accent5 3 4 3 3 4" xfId="28398"/>
    <cellStyle name="40% - Accent5 3 4 3 3 5" xfId="28399"/>
    <cellStyle name="40% - Accent5 3 4 3 3 6" xfId="28400"/>
    <cellStyle name="40% - Accent5 3 4 3 3 7" xfId="28401"/>
    <cellStyle name="40% - Accent5 3 4 3 4" xfId="28402"/>
    <cellStyle name="40% - Accent5 3 4 3 4 2" xfId="28403"/>
    <cellStyle name="40% - Accent5 3 4 3 4 2 2" xfId="28404"/>
    <cellStyle name="40% - Accent5 3 4 3 4 3" xfId="28405"/>
    <cellStyle name="40% - Accent5 3 4 3 4 3 2" xfId="28406"/>
    <cellStyle name="40% - Accent5 3 4 3 4 4" xfId="28407"/>
    <cellStyle name="40% - Accent5 3 4 3 4 5" xfId="28408"/>
    <cellStyle name="40% - Accent5 3 4 3 4 6" xfId="28409"/>
    <cellStyle name="40% - Accent5 3 4 3 4 7" xfId="28410"/>
    <cellStyle name="40% - Accent5 3 4 3 5" xfId="28411"/>
    <cellStyle name="40% - Accent5 3 4 3 5 2" xfId="28412"/>
    <cellStyle name="40% - Accent5 3 4 3 5 2 2" xfId="28413"/>
    <cellStyle name="40% - Accent5 3 4 3 5 3" xfId="28414"/>
    <cellStyle name="40% - Accent5 3 4 3 5 3 2" xfId="28415"/>
    <cellStyle name="40% - Accent5 3 4 3 5 4" xfId="28416"/>
    <cellStyle name="40% - Accent5 3 4 3 5 5" xfId="28417"/>
    <cellStyle name="40% - Accent5 3 4 3 5 6" xfId="28418"/>
    <cellStyle name="40% - Accent5 3 4 3 5 7" xfId="28419"/>
    <cellStyle name="40% - Accent5 3 4 3 6" xfId="28420"/>
    <cellStyle name="40% - Accent5 3 4 3 6 2" xfId="28421"/>
    <cellStyle name="40% - Accent5 3 4 3 7" xfId="28422"/>
    <cellStyle name="40% - Accent5 3 4 3 7 2" xfId="28423"/>
    <cellStyle name="40% - Accent5 3 4 3 8" xfId="28424"/>
    <cellStyle name="40% - Accent5 3 4 3 9" xfId="28425"/>
    <cellStyle name="40% - Accent5 3 4 4" xfId="28426"/>
    <cellStyle name="40% - Accent5 3 4 4 10" xfId="28427"/>
    <cellStyle name="40% - Accent5 3 4 4 2" xfId="28428"/>
    <cellStyle name="40% - Accent5 3 4 4 2 2" xfId="28429"/>
    <cellStyle name="40% - Accent5 3 4 4 2 2 2" xfId="28430"/>
    <cellStyle name="40% - Accent5 3 4 4 2 3" xfId="28431"/>
    <cellStyle name="40% - Accent5 3 4 4 2 3 2" xfId="28432"/>
    <cellStyle name="40% - Accent5 3 4 4 2 4" xfId="28433"/>
    <cellStyle name="40% - Accent5 3 4 4 2 5" xfId="28434"/>
    <cellStyle name="40% - Accent5 3 4 4 2 6" xfId="28435"/>
    <cellStyle name="40% - Accent5 3 4 4 2 7" xfId="28436"/>
    <cellStyle name="40% - Accent5 3 4 4 3" xfId="28437"/>
    <cellStyle name="40% - Accent5 3 4 4 3 2" xfId="28438"/>
    <cellStyle name="40% - Accent5 3 4 4 3 2 2" xfId="28439"/>
    <cellStyle name="40% - Accent5 3 4 4 3 3" xfId="28440"/>
    <cellStyle name="40% - Accent5 3 4 4 3 3 2" xfId="28441"/>
    <cellStyle name="40% - Accent5 3 4 4 3 4" xfId="28442"/>
    <cellStyle name="40% - Accent5 3 4 4 3 5" xfId="28443"/>
    <cellStyle name="40% - Accent5 3 4 4 3 6" xfId="28444"/>
    <cellStyle name="40% - Accent5 3 4 4 3 7" xfId="28445"/>
    <cellStyle name="40% - Accent5 3 4 4 4" xfId="28446"/>
    <cellStyle name="40% - Accent5 3 4 4 4 2" xfId="28447"/>
    <cellStyle name="40% - Accent5 3 4 4 4 2 2" xfId="28448"/>
    <cellStyle name="40% - Accent5 3 4 4 4 3" xfId="28449"/>
    <cellStyle name="40% - Accent5 3 4 4 4 3 2" xfId="28450"/>
    <cellStyle name="40% - Accent5 3 4 4 4 4" xfId="28451"/>
    <cellStyle name="40% - Accent5 3 4 4 4 5" xfId="28452"/>
    <cellStyle name="40% - Accent5 3 4 4 4 6" xfId="28453"/>
    <cellStyle name="40% - Accent5 3 4 4 4 7" xfId="28454"/>
    <cellStyle name="40% - Accent5 3 4 4 5" xfId="28455"/>
    <cellStyle name="40% - Accent5 3 4 4 5 2" xfId="28456"/>
    <cellStyle name="40% - Accent5 3 4 4 6" xfId="28457"/>
    <cellStyle name="40% - Accent5 3 4 4 6 2" xfId="28458"/>
    <cellStyle name="40% - Accent5 3 4 4 7" xfId="28459"/>
    <cellStyle name="40% - Accent5 3 4 4 8" xfId="28460"/>
    <cellStyle name="40% - Accent5 3 4 4 9" xfId="28461"/>
    <cellStyle name="40% - Accent5 3 4 5" xfId="28462"/>
    <cellStyle name="40% - Accent5 3 4 5 2" xfId="28463"/>
    <cellStyle name="40% - Accent5 3 4 5 2 2" xfId="28464"/>
    <cellStyle name="40% - Accent5 3 4 5 3" xfId="28465"/>
    <cellStyle name="40% - Accent5 3 4 5 3 2" xfId="28466"/>
    <cellStyle name="40% - Accent5 3 4 5 4" xfId="28467"/>
    <cellStyle name="40% - Accent5 3 4 5 5" xfId="28468"/>
    <cellStyle name="40% - Accent5 3 4 5 6" xfId="28469"/>
    <cellStyle name="40% - Accent5 3 4 5 7" xfId="28470"/>
    <cellStyle name="40% - Accent5 3 4 6" xfId="28471"/>
    <cellStyle name="40% - Accent5 3 4 6 2" xfId="28472"/>
    <cellStyle name="40% - Accent5 3 4 6 2 2" xfId="28473"/>
    <cellStyle name="40% - Accent5 3 4 6 3" xfId="28474"/>
    <cellStyle name="40% - Accent5 3 4 6 3 2" xfId="28475"/>
    <cellStyle name="40% - Accent5 3 4 6 4" xfId="28476"/>
    <cellStyle name="40% - Accent5 3 4 6 5" xfId="28477"/>
    <cellStyle name="40% - Accent5 3 4 6 6" xfId="28478"/>
    <cellStyle name="40% - Accent5 3 4 6 7" xfId="28479"/>
    <cellStyle name="40% - Accent5 3 4 7" xfId="28480"/>
    <cellStyle name="40% - Accent5 3 4 7 2" xfId="28481"/>
    <cellStyle name="40% - Accent5 3 4 7 2 2" xfId="28482"/>
    <cellStyle name="40% - Accent5 3 4 7 3" xfId="28483"/>
    <cellStyle name="40% - Accent5 3 4 7 3 2" xfId="28484"/>
    <cellStyle name="40% - Accent5 3 4 7 4" xfId="28485"/>
    <cellStyle name="40% - Accent5 3 4 7 5" xfId="28486"/>
    <cellStyle name="40% - Accent5 3 4 7 6" xfId="28487"/>
    <cellStyle name="40% - Accent5 3 4 7 7" xfId="28488"/>
    <cellStyle name="40% - Accent5 3 4 8" xfId="28489"/>
    <cellStyle name="40% - Accent5 3 4 8 2" xfId="28490"/>
    <cellStyle name="40% - Accent5 3 4 9" xfId="28491"/>
    <cellStyle name="40% - Accent5 3 4 9 2" xfId="28492"/>
    <cellStyle name="40% - Accent5 3 5" xfId="28493"/>
    <cellStyle name="40% - Accent5 3 5 10" xfId="28494"/>
    <cellStyle name="40% - Accent5 3 5 11" xfId="28495"/>
    <cellStyle name="40% - Accent5 3 5 12" xfId="28496"/>
    <cellStyle name="40% - Accent5 3 5 13" xfId="28497"/>
    <cellStyle name="40% - Accent5 3 5 2" xfId="28498"/>
    <cellStyle name="40% - Accent5 3 5 2 10" xfId="28499"/>
    <cellStyle name="40% - Accent5 3 5 2 11" xfId="28500"/>
    <cellStyle name="40% - Accent5 3 5 2 2" xfId="28501"/>
    <cellStyle name="40% - Accent5 3 5 2 2 10" xfId="28502"/>
    <cellStyle name="40% - Accent5 3 5 2 2 2" xfId="28503"/>
    <cellStyle name="40% - Accent5 3 5 2 2 2 2" xfId="28504"/>
    <cellStyle name="40% - Accent5 3 5 2 2 2 2 2" xfId="28505"/>
    <cellStyle name="40% - Accent5 3 5 2 2 2 3" xfId="28506"/>
    <cellStyle name="40% - Accent5 3 5 2 2 2 3 2" xfId="28507"/>
    <cellStyle name="40% - Accent5 3 5 2 2 2 4" xfId="28508"/>
    <cellStyle name="40% - Accent5 3 5 2 2 2 5" xfId="28509"/>
    <cellStyle name="40% - Accent5 3 5 2 2 2 6" xfId="28510"/>
    <cellStyle name="40% - Accent5 3 5 2 2 2 7" xfId="28511"/>
    <cellStyle name="40% - Accent5 3 5 2 2 3" xfId="28512"/>
    <cellStyle name="40% - Accent5 3 5 2 2 3 2" xfId="28513"/>
    <cellStyle name="40% - Accent5 3 5 2 2 3 2 2" xfId="28514"/>
    <cellStyle name="40% - Accent5 3 5 2 2 3 3" xfId="28515"/>
    <cellStyle name="40% - Accent5 3 5 2 2 3 3 2" xfId="28516"/>
    <cellStyle name="40% - Accent5 3 5 2 2 3 4" xfId="28517"/>
    <cellStyle name="40% - Accent5 3 5 2 2 3 5" xfId="28518"/>
    <cellStyle name="40% - Accent5 3 5 2 2 3 6" xfId="28519"/>
    <cellStyle name="40% - Accent5 3 5 2 2 3 7" xfId="28520"/>
    <cellStyle name="40% - Accent5 3 5 2 2 4" xfId="28521"/>
    <cellStyle name="40% - Accent5 3 5 2 2 4 2" xfId="28522"/>
    <cellStyle name="40% - Accent5 3 5 2 2 4 2 2" xfId="28523"/>
    <cellStyle name="40% - Accent5 3 5 2 2 4 3" xfId="28524"/>
    <cellStyle name="40% - Accent5 3 5 2 2 4 3 2" xfId="28525"/>
    <cellStyle name="40% - Accent5 3 5 2 2 4 4" xfId="28526"/>
    <cellStyle name="40% - Accent5 3 5 2 2 4 5" xfId="28527"/>
    <cellStyle name="40% - Accent5 3 5 2 2 4 6" xfId="28528"/>
    <cellStyle name="40% - Accent5 3 5 2 2 4 7" xfId="28529"/>
    <cellStyle name="40% - Accent5 3 5 2 2 5" xfId="28530"/>
    <cellStyle name="40% - Accent5 3 5 2 2 5 2" xfId="28531"/>
    <cellStyle name="40% - Accent5 3 5 2 2 6" xfId="28532"/>
    <cellStyle name="40% - Accent5 3 5 2 2 6 2" xfId="28533"/>
    <cellStyle name="40% - Accent5 3 5 2 2 7" xfId="28534"/>
    <cellStyle name="40% - Accent5 3 5 2 2 8" xfId="28535"/>
    <cellStyle name="40% - Accent5 3 5 2 2 9" xfId="28536"/>
    <cellStyle name="40% - Accent5 3 5 2 3" xfId="28537"/>
    <cellStyle name="40% - Accent5 3 5 2 3 2" xfId="28538"/>
    <cellStyle name="40% - Accent5 3 5 2 3 2 2" xfId="28539"/>
    <cellStyle name="40% - Accent5 3 5 2 3 3" xfId="28540"/>
    <cellStyle name="40% - Accent5 3 5 2 3 3 2" xfId="28541"/>
    <cellStyle name="40% - Accent5 3 5 2 3 4" xfId="28542"/>
    <cellStyle name="40% - Accent5 3 5 2 3 5" xfId="28543"/>
    <cellStyle name="40% - Accent5 3 5 2 3 6" xfId="28544"/>
    <cellStyle name="40% - Accent5 3 5 2 3 7" xfId="28545"/>
    <cellStyle name="40% - Accent5 3 5 2 4" xfId="28546"/>
    <cellStyle name="40% - Accent5 3 5 2 4 2" xfId="28547"/>
    <cellStyle name="40% - Accent5 3 5 2 4 2 2" xfId="28548"/>
    <cellStyle name="40% - Accent5 3 5 2 4 3" xfId="28549"/>
    <cellStyle name="40% - Accent5 3 5 2 4 3 2" xfId="28550"/>
    <cellStyle name="40% - Accent5 3 5 2 4 4" xfId="28551"/>
    <cellStyle name="40% - Accent5 3 5 2 4 5" xfId="28552"/>
    <cellStyle name="40% - Accent5 3 5 2 4 6" xfId="28553"/>
    <cellStyle name="40% - Accent5 3 5 2 4 7" xfId="28554"/>
    <cellStyle name="40% - Accent5 3 5 2 5" xfId="28555"/>
    <cellStyle name="40% - Accent5 3 5 2 5 2" xfId="28556"/>
    <cellStyle name="40% - Accent5 3 5 2 5 2 2" xfId="28557"/>
    <cellStyle name="40% - Accent5 3 5 2 5 3" xfId="28558"/>
    <cellStyle name="40% - Accent5 3 5 2 5 3 2" xfId="28559"/>
    <cellStyle name="40% - Accent5 3 5 2 5 4" xfId="28560"/>
    <cellStyle name="40% - Accent5 3 5 2 5 5" xfId="28561"/>
    <cellStyle name="40% - Accent5 3 5 2 5 6" xfId="28562"/>
    <cellStyle name="40% - Accent5 3 5 2 5 7" xfId="28563"/>
    <cellStyle name="40% - Accent5 3 5 2 6" xfId="28564"/>
    <cellStyle name="40% - Accent5 3 5 2 6 2" xfId="28565"/>
    <cellStyle name="40% - Accent5 3 5 2 7" xfId="28566"/>
    <cellStyle name="40% - Accent5 3 5 2 7 2" xfId="28567"/>
    <cellStyle name="40% - Accent5 3 5 2 8" xfId="28568"/>
    <cellStyle name="40% - Accent5 3 5 2 9" xfId="28569"/>
    <cellStyle name="40% - Accent5 3 5 3" xfId="28570"/>
    <cellStyle name="40% - Accent5 3 5 3 10" xfId="28571"/>
    <cellStyle name="40% - Accent5 3 5 3 11" xfId="28572"/>
    <cellStyle name="40% - Accent5 3 5 3 2" xfId="28573"/>
    <cellStyle name="40% - Accent5 3 5 3 2 10" xfId="28574"/>
    <cellStyle name="40% - Accent5 3 5 3 2 2" xfId="28575"/>
    <cellStyle name="40% - Accent5 3 5 3 2 2 2" xfId="28576"/>
    <cellStyle name="40% - Accent5 3 5 3 2 2 2 2" xfId="28577"/>
    <cellStyle name="40% - Accent5 3 5 3 2 2 3" xfId="28578"/>
    <cellStyle name="40% - Accent5 3 5 3 2 2 3 2" xfId="28579"/>
    <cellStyle name="40% - Accent5 3 5 3 2 2 4" xfId="28580"/>
    <cellStyle name="40% - Accent5 3 5 3 2 2 5" xfId="28581"/>
    <cellStyle name="40% - Accent5 3 5 3 2 2 6" xfId="28582"/>
    <cellStyle name="40% - Accent5 3 5 3 2 2 7" xfId="28583"/>
    <cellStyle name="40% - Accent5 3 5 3 2 3" xfId="28584"/>
    <cellStyle name="40% - Accent5 3 5 3 2 3 2" xfId="28585"/>
    <cellStyle name="40% - Accent5 3 5 3 2 3 2 2" xfId="28586"/>
    <cellStyle name="40% - Accent5 3 5 3 2 3 3" xfId="28587"/>
    <cellStyle name="40% - Accent5 3 5 3 2 3 3 2" xfId="28588"/>
    <cellStyle name="40% - Accent5 3 5 3 2 3 4" xfId="28589"/>
    <cellStyle name="40% - Accent5 3 5 3 2 3 5" xfId="28590"/>
    <cellStyle name="40% - Accent5 3 5 3 2 3 6" xfId="28591"/>
    <cellStyle name="40% - Accent5 3 5 3 2 3 7" xfId="28592"/>
    <cellStyle name="40% - Accent5 3 5 3 2 4" xfId="28593"/>
    <cellStyle name="40% - Accent5 3 5 3 2 4 2" xfId="28594"/>
    <cellStyle name="40% - Accent5 3 5 3 2 4 2 2" xfId="28595"/>
    <cellStyle name="40% - Accent5 3 5 3 2 4 3" xfId="28596"/>
    <cellStyle name="40% - Accent5 3 5 3 2 4 3 2" xfId="28597"/>
    <cellStyle name="40% - Accent5 3 5 3 2 4 4" xfId="28598"/>
    <cellStyle name="40% - Accent5 3 5 3 2 4 5" xfId="28599"/>
    <cellStyle name="40% - Accent5 3 5 3 2 4 6" xfId="28600"/>
    <cellStyle name="40% - Accent5 3 5 3 2 4 7" xfId="28601"/>
    <cellStyle name="40% - Accent5 3 5 3 2 5" xfId="28602"/>
    <cellStyle name="40% - Accent5 3 5 3 2 5 2" xfId="28603"/>
    <cellStyle name="40% - Accent5 3 5 3 2 6" xfId="28604"/>
    <cellStyle name="40% - Accent5 3 5 3 2 6 2" xfId="28605"/>
    <cellStyle name="40% - Accent5 3 5 3 2 7" xfId="28606"/>
    <cellStyle name="40% - Accent5 3 5 3 2 8" xfId="28607"/>
    <cellStyle name="40% - Accent5 3 5 3 2 9" xfId="28608"/>
    <cellStyle name="40% - Accent5 3 5 3 3" xfId="28609"/>
    <cellStyle name="40% - Accent5 3 5 3 3 2" xfId="28610"/>
    <cellStyle name="40% - Accent5 3 5 3 3 2 2" xfId="28611"/>
    <cellStyle name="40% - Accent5 3 5 3 3 3" xfId="28612"/>
    <cellStyle name="40% - Accent5 3 5 3 3 3 2" xfId="28613"/>
    <cellStyle name="40% - Accent5 3 5 3 3 4" xfId="28614"/>
    <cellStyle name="40% - Accent5 3 5 3 3 5" xfId="28615"/>
    <cellStyle name="40% - Accent5 3 5 3 3 6" xfId="28616"/>
    <cellStyle name="40% - Accent5 3 5 3 3 7" xfId="28617"/>
    <cellStyle name="40% - Accent5 3 5 3 4" xfId="28618"/>
    <cellStyle name="40% - Accent5 3 5 3 4 2" xfId="28619"/>
    <cellStyle name="40% - Accent5 3 5 3 4 2 2" xfId="28620"/>
    <cellStyle name="40% - Accent5 3 5 3 4 3" xfId="28621"/>
    <cellStyle name="40% - Accent5 3 5 3 4 3 2" xfId="28622"/>
    <cellStyle name="40% - Accent5 3 5 3 4 4" xfId="28623"/>
    <cellStyle name="40% - Accent5 3 5 3 4 5" xfId="28624"/>
    <cellStyle name="40% - Accent5 3 5 3 4 6" xfId="28625"/>
    <cellStyle name="40% - Accent5 3 5 3 4 7" xfId="28626"/>
    <cellStyle name="40% - Accent5 3 5 3 5" xfId="28627"/>
    <cellStyle name="40% - Accent5 3 5 3 5 2" xfId="28628"/>
    <cellStyle name="40% - Accent5 3 5 3 5 2 2" xfId="28629"/>
    <cellStyle name="40% - Accent5 3 5 3 5 3" xfId="28630"/>
    <cellStyle name="40% - Accent5 3 5 3 5 3 2" xfId="28631"/>
    <cellStyle name="40% - Accent5 3 5 3 5 4" xfId="28632"/>
    <cellStyle name="40% - Accent5 3 5 3 5 5" xfId="28633"/>
    <cellStyle name="40% - Accent5 3 5 3 5 6" xfId="28634"/>
    <cellStyle name="40% - Accent5 3 5 3 5 7" xfId="28635"/>
    <cellStyle name="40% - Accent5 3 5 3 6" xfId="28636"/>
    <cellStyle name="40% - Accent5 3 5 3 6 2" xfId="28637"/>
    <cellStyle name="40% - Accent5 3 5 3 7" xfId="28638"/>
    <cellStyle name="40% - Accent5 3 5 3 7 2" xfId="28639"/>
    <cellStyle name="40% - Accent5 3 5 3 8" xfId="28640"/>
    <cellStyle name="40% - Accent5 3 5 3 9" xfId="28641"/>
    <cellStyle name="40% - Accent5 3 5 4" xfId="28642"/>
    <cellStyle name="40% - Accent5 3 5 4 10" xfId="28643"/>
    <cellStyle name="40% - Accent5 3 5 4 2" xfId="28644"/>
    <cellStyle name="40% - Accent5 3 5 4 2 2" xfId="28645"/>
    <cellStyle name="40% - Accent5 3 5 4 2 2 2" xfId="28646"/>
    <cellStyle name="40% - Accent5 3 5 4 2 3" xfId="28647"/>
    <cellStyle name="40% - Accent5 3 5 4 2 3 2" xfId="28648"/>
    <cellStyle name="40% - Accent5 3 5 4 2 4" xfId="28649"/>
    <cellStyle name="40% - Accent5 3 5 4 2 5" xfId="28650"/>
    <cellStyle name="40% - Accent5 3 5 4 2 6" xfId="28651"/>
    <cellStyle name="40% - Accent5 3 5 4 2 7" xfId="28652"/>
    <cellStyle name="40% - Accent5 3 5 4 3" xfId="28653"/>
    <cellStyle name="40% - Accent5 3 5 4 3 2" xfId="28654"/>
    <cellStyle name="40% - Accent5 3 5 4 3 2 2" xfId="28655"/>
    <cellStyle name="40% - Accent5 3 5 4 3 3" xfId="28656"/>
    <cellStyle name="40% - Accent5 3 5 4 3 3 2" xfId="28657"/>
    <cellStyle name="40% - Accent5 3 5 4 3 4" xfId="28658"/>
    <cellStyle name="40% - Accent5 3 5 4 3 5" xfId="28659"/>
    <cellStyle name="40% - Accent5 3 5 4 3 6" xfId="28660"/>
    <cellStyle name="40% - Accent5 3 5 4 3 7" xfId="28661"/>
    <cellStyle name="40% - Accent5 3 5 4 4" xfId="28662"/>
    <cellStyle name="40% - Accent5 3 5 4 4 2" xfId="28663"/>
    <cellStyle name="40% - Accent5 3 5 4 4 2 2" xfId="28664"/>
    <cellStyle name="40% - Accent5 3 5 4 4 3" xfId="28665"/>
    <cellStyle name="40% - Accent5 3 5 4 4 3 2" xfId="28666"/>
    <cellStyle name="40% - Accent5 3 5 4 4 4" xfId="28667"/>
    <cellStyle name="40% - Accent5 3 5 4 4 5" xfId="28668"/>
    <cellStyle name="40% - Accent5 3 5 4 4 6" xfId="28669"/>
    <cellStyle name="40% - Accent5 3 5 4 4 7" xfId="28670"/>
    <cellStyle name="40% - Accent5 3 5 4 5" xfId="28671"/>
    <cellStyle name="40% - Accent5 3 5 4 5 2" xfId="28672"/>
    <cellStyle name="40% - Accent5 3 5 4 6" xfId="28673"/>
    <cellStyle name="40% - Accent5 3 5 4 6 2" xfId="28674"/>
    <cellStyle name="40% - Accent5 3 5 4 7" xfId="28675"/>
    <cellStyle name="40% - Accent5 3 5 4 8" xfId="28676"/>
    <cellStyle name="40% - Accent5 3 5 4 9" xfId="28677"/>
    <cellStyle name="40% - Accent5 3 5 5" xfId="28678"/>
    <cellStyle name="40% - Accent5 3 5 5 2" xfId="28679"/>
    <cellStyle name="40% - Accent5 3 5 5 2 2" xfId="28680"/>
    <cellStyle name="40% - Accent5 3 5 5 3" xfId="28681"/>
    <cellStyle name="40% - Accent5 3 5 5 3 2" xfId="28682"/>
    <cellStyle name="40% - Accent5 3 5 5 4" xfId="28683"/>
    <cellStyle name="40% - Accent5 3 5 5 5" xfId="28684"/>
    <cellStyle name="40% - Accent5 3 5 5 6" xfId="28685"/>
    <cellStyle name="40% - Accent5 3 5 5 7" xfId="28686"/>
    <cellStyle name="40% - Accent5 3 5 6" xfId="28687"/>
    <cellStyle name="40% - Accent5 3 5 6 2" xfId="28688"/>
    <cellStyle name="40% - Accent5 3 5 6 2 2" xfId="28689"/>
    <cellStyle name="40% - Accent5 3 5 6 3" xfId="28690"/>
    <cellStyle name="40% - Accent5 3 5 6 3 2" xfId="28691"/>
    <cellStyle name="40% - Accent5 3 5 6 4" xfId="28692"/>
    <cellStyle name="40% - Accent5 3 5 6 5" xfId="28693"/>
    <cellStyle name="40% - Accent5 3 5 6 6" xfId="28694"/>
    <cellStyle name="40% - Accent5 3 5 6 7" xfId="28695"/>
    <cellStyle name="40% - Accent5 3 5 7" xfId="28696"/>
    <cellStyle name="40% - Accent5 3 5 7 2" xfId="28697"/>
    <cellStyle name="40% - Accent5 3 5 7 2 2" xfId="28698"/>
    <cellStyle name="40% - Accent5 3 5 7 3" xfId="28699"/>
    <cellStyle name="40% - Accent5 3 5 7 3 2" xfId="28700"/>
    <cellStyle name="40% - Accent5 3 5 7 4" xfId="28701"/>
    <cellStyle name="40% - Accent5 3 5 7 5" xfId="28702"/>
    <cellStyle name="40% - Accent5 3 5 7 6" xfId="28703"/>
    <cellStyle name="40% - Accent5 3 5 7 7" xfId="28704"/>
    <cellStyle name="40% - Accent5 3 5 8" xfId="28705"/>
    <cellStyle name="40% - Accent5 3 5 8 2" xfId="28706"/>
    <cellStyle name="40% - Accent5 3 5 9" xfId="28707"/>
    <cellStyle name="40% - Accent5 3 5 9 2" xfId="28708"/>
    <cellStyle name="40% - Accent5 3 6" xfId="28709"/>
    <cellStyle name="40% - Accent5 3 6 10" xfId="28710"/>
    <cellStyle name="40% - Accent5 3 6 11" xfId="28711"/>
    <cellStyle name="40% - Accent5 3 6 12" xfId="28712"/>
    <cellStyle name="40% - Accent5 3 6 13" xfId="28713"/>
    <cellStyle name="40% - Accent5 3 6 2" xfId="28714"/>
    <cellStyle name="40% - Accent5 3 6 2 10" xfId="28715"/>
    <cellStyle name="40% - Accent5 3 6 2 11" xfId="28716"/>
    <cellStyle name="40% - Accent5 3 6 2 2" xfId="28717"/>
    <cellStyle name="40% - Accent5 3 6 2 2 10" xfId="28718"/>
    <cellStyle name="40% - Accent5 3 6 2 2 2" xfId="28719"/>
    <cellStyle name="40% - Accent5 3 6 2 2 2 2" xfId="28720"/>
    <cellStyle name="40% - Accent5 3 6 2 2 2 2 2" xfId="28721"/>
    <cellStyle name="40% - Accent5 3 6 2 2 2 3" xfId="28722"/>
    <cellStyle name="40% - Accent5 3 6 2 2 2 3 2" xfId="28723"/>
    <cellStyle name="40% - Accent5 3 6 2 2 2 4" xfId="28724"/>
    <cellStyle name="40% - Accent5 3 6 2 2 2 5" xfId="28725"/>
    <cellStyle name="40% - Accent5 3 6 2 2 2 6" xfId="28726"/>
    <cellStyle name="40% - Accent5 3 6 2 2 2 7" xfId="28727"/>
    <cellStyle name="40% - Accent5 3 6 2 2 3" xfId="28728"/>
    <cellStyle name="40% - Accent5 3 6 2 2 3 2" xfId="28729"/>
    <cellStyle name="40% - Accent5 3 6 2 2 3 2 2" xfId="28730"/>
    <cellStyle name="40% - Accent5 3 6 2 2 3 3" xfId="28731"/>
    <cellStyle name="40% - Accent5 3 6 2 2 3 3 2" xfId="28732"/>
    <cellStyle name="40% - Accent5 3 6 2 2 3 4" xfId="28733"/>
    <cellStyle name="40% - Accent5 3 6 2 2 3 5" xfId="28734"/>
    <cellStyle name="40% - Accent5 3 6 2 2 3 6" xfId="28735"/>
    <cellStyle name="40% - Accent5 3 6 2 2 3 7" xfId="28736"/>
    <cellStyle name="40% - Accent5 3 6 2 2 4" xfId="28737"/>
    <cellStyle name="40% - Accent5 3 6 2 2 4 2" xfId="28738"/>
    <cellStyle name="40% - Accent5 3 6 2 2 4 2 2" xfId="28739"/>
    <cellStyle name="40% - Accent5 3 6 2 2 4 3" xfId="28740"/>
    <cellStyle name="40% - Accent5 3 6 2 2 4 3 2" xfId="28741"/>
    <cellStyle name="40% - Accent5 3 6 2 2 4 4" xfId="28742"/>
    <cellStyle name="40% - Accent5 3 6 2 2 4 5" xfId="28743"/>
    <cellStyle name="40% - Accent5 3 6 2 2 4 6" xfId="28744"/>
    <cellStyle name="40% - Accent5 3 6 2 2 4 7" xfId="28745"/>
    <cellStyle name="40% - Accent5 3 6 2 2 5" xfId="28746"/>
    <cellStyle name="40% - Accent5 3 6 2 2 5 2" xfId="28747"/>
    <cellStyle name="40% - Accent5 3 6 2 2 6" xfId="28748"/>
    <cellStyle name="40% - Accent5 3 6 2 2 6 2" xfId="28749"/>
    <cellStyle name="40% - Accent5 3 6 2 2 7" xfId="28750"/>
    <cellStyle name="40% - Accent5 3 6 2 2 8" xfId="28751"/>
    <cellStyle name="40% - Accent5 3 6 2 2 9" xfId="28752"/>
    <cellStyle name="40% - Accent5 3 6 2 3" xfId="28753"/>
    <cellStyle name="40% - Accent5 3 6 2 3 2" xfId="28754"/>
    <cellStyle name="40% - Accent5 3 6 2 3 2 2" xfId="28755"/>
    <cellStyle name="40% - Accent5 3 6 2 3 3" xfId="28756"/>
    <cellStyle name="40% - Accent5 3 6 2 3 3 2" xfId="28757"/>
    <cellStyle name="40% - Accent5 3 6 2 3 4" xfId="28758"/>
    <cellStyle name="40% - Accent5 3 6 2 3 5" xfId="28759"/>
    <cellStyle name="40% - Accent5 3 6 2 3 6" xfId="28760"/>
    <cellStyle name="40% - Accent5 3 6 2 3 7" xfId="28761"/>
    <cellStyle name="40% - Accent5 3 6 2 4" xfId="28762"/>
    <cellStyle name="40% - Accent5 3 6 2 4 2" xfId="28763"/>
    <cellStyle name="40% - Accent5 3 6 2 4 2 2" xfId="28764"/>
    <cellStyle name="40% - Accent5 3 6 2 4 3" xfId="28765"/>
    <cellStyle name="40% - Accent5 3 6 2 4 3 2" xfId="28766"/>
    <cellStyle name="40% - Accent5 3 6 2 4 4" xfId="28767"/>
    <cellStyle name="40% - Accent5 3 6 2 4 5" xfId="28768"/>
    <cellStyle name="40% - Accent5 3 6 2 4 6" xfId="28769"/>
    <cellStyle name="40% - Accent5 3 6 2 4 7" xfId="28770"/>
    <cellStyle name="40% - Accent5 3 6 2 5" xfId="28771"/>
    <cellStyle name="40% - Accent5 3 6 2 5 2" xfId="28772"/>
    <cellStyle name="40% - Accent5 3 6 2 5 2 2" xfId="28773"/>
    <cellStyle name="40% - Accent5 3 6 2 5 3" xfId="28774"/>
    <cellStyle name="40% - Accent5 3 6 2 5 3 2" xfId="28775"/>
    <cellStyle name="40% - Accent5 3 6 2 5 4" xfId="28776"/>
    <cellStyle name="40% - Accent5 3 6 2 5 5" xfId="28777"/>
    <cellStyle name="40% - Accent5 3 6 2 5 6" xfId="28778"/>
    <cellStyle name="40% - Accent5 3 6 2 5 7" xfId="28779"/>
    <cellStyle name="40% - Accent5 3 6 2 6" xfId="28780"/>
    <cellStyle name="40% - Accent5 3 6 2 6 2" xfId="28781"/>
    <cellStyle name="40% - Accent5 3 6 2 7" xfId="28782"/>
    <cellStyle name="40% - Accent5 3 6 2 7 2" xfId="28783"/>
    <cellStyle name="40% - Accent5 3 6 2 8" xfId="28784"/>
    <cellStyle name="40% - Accent5 3 6 2 9" xfId="28785"/>
    <cellStyle name="40% - Accent5 3 6 3" xfId="28786"/>
    <cellStyle name="40% - Accent5 3 6 3 10" xfId="28787"/>
    <cellStyle name="40% - Accent5 3 6 3 11" xfId="28788"/>
    <cellStyle name="40% - Accent5 3 6 3 2" xfId="28789"/>
    <cellStyle name="40% - Accent5 3 6 3 2 10" xfId="28790"/>
    <cellStyle name="40% - Accent5 3 6 3 2 2" xfId="28791"/>
    <cellStyle name="40% - Accent5 3 6 3 2 2 2" xfId="28792"/>
    <cellStyle name="40% - Accent5 3 6 3 2 2 2 2" xfId="28793"/>
    <cellStyle name="40% - Accent5 3 6 3 2 2 3" xfId="28794"/>
    <cellStyle name="40% - Accent5 3 6 3 2 2 3 2" xfId="28795"/>
    <cellStyle name="40% - Accent5 3 6 3 2 2 4" xfId="28796"/>
    <cellStyle name="40% - Accent5 3 6 3 2 2 5" xfId="28797"/>
    <cellStyle name="40% - Accent5 3 6 3 2 2 6" xfId="28798"/>
    <cellStyle name="40% - Accent5 3 6 3 2 2 7" xfId="28799"/>
    <cellStyle name="40% - Accent5 3 6 3 2 3" xfId="28800"/>
    <cellStyle name="40% - Accent5 3 6 3 2 3 2" xfId="28801"/>
    <cellStyle name="40% - Accent5 3 6 3 2 3 2 2" xfId="28802"/>
    <cellStyle name="40% - Accent5 3 6 3 2 3 3" xfId="28803"/>
    <cellStyle name="40% - Accent5 3 6 3 2 3 3 2" xfId="28804"/>
    <cellStyle name="40% - Accent5 3 6 3 2 3 4" xfId="28805"/>
    <cellStyle name="40% - Accent5 3 6 3 2 3 5" xfId="28806"/>
    <cellStyle name="40% - Accent5 3 6 3 2 3 6" xfId="28807"/>
    <cellStyle name="40% - Accent5 3 6 3 2 3 7" xfId="28808"/>
    <cellStyle name="40% - Accent5 3 6 3 2 4" xfId="28809"/>
    <cellStyle name="40% - Accent5 3 6 3 2 4 2" xfId="28810"/>
    <cellStyle name="40% - Accent5 3 6 3 2 4 2 2" xfId="28811"/>
    <cellStyle name="40% - Accent5 3 6 3 2 4 3" xfId="28812"/>
    <cellStyle name="40% - Accent5 3 6 3 2 4 3 2" xfId="28813"/>
    <cellStyle name="40% - Accent5 3 6 3 2 4 4" xfId="28814"/>
    <cellStyle name="40% - Accent5 3 6 3 2 4 5" xfId="28815"/>
    <cellStyle name="40% - Accent5 3 6 3 2 4 6" xfId="28816"/>
    <cellStyle name="40% - Accent5 3 6 3 2 4 7" xfId="28817"/>
    <cellStyle name="40% - Accent5 3 6 3 2 5" xfId="28818"/>
    <cellStyle name="40% - Accent5 3 6 3 2 5 2" xfId="28819"/>
    <cellStyle name="40% - Accent5 3 6 3 2 6" xfId="28820"/>
    <cellStyle name="40% - Accent5 3 6 3 2 6 2" xfId="28821"/>
    <cellStyle name="40% - Accent5 3 6 3 2 7" xfId="28822"/>
    <cellStyle name="40% - Accent5 3 6 3 2 8" xfId="28823"/>
    <cellStyle name="40% - Accent5 3 6 3 2 9" xfId="28824"/>
    <cellStyle name="40% - Accent5 3 6 3 3" xfId="28825"/>
    <cellStyle name="40% - Accent5 3 6 3 3 2" xfId="28826"/>
    <cellStyle name="40% - Accent5 3 6 3 3 2 2" xfId="28827"/>
    <cellStyle name="40% - Accent5 3 6 3 3 3" xfId="28828"/>
    <cellStyle name="40% - Accent5 3 6 3 3 3 2" xfId="28829"/>
    <cellStyle name="40% - Accent5 3 6 3 3 4" xfId="28830"/>
    <cellStyle name="40% - Accent5 3 6 3 3 5" xfId="28831"/>
    <cellStyle name="40% - Accent5 3 6 3 3 6" xfId="28832"/>
    <cellStyle name="40% - Accent5 3 6 3 3 7" xfId="28833"/>
    <cellStyle name="40% - Accent5 3 6 3 4" xfId="28834"/>
    <cellStyle name="40% - Accent5 3 6 3 4 2" xfId="28835"/>
    <cellStyle name="40% - Accent5 3 6 3 4 2 2" xfId="28836"/>
    <cellStyle name="40% - Accent5 3 6 3 4 3" xfId="28837"/>
    <cellStyle name="40% - Accent5 3 6 3 4 3 2" xfId="28838"/>
    <cellStyle name="40% - Accent5 3 6 3 4 4" xfId="28839"/>
    <cellStyle name="40% - Accent5 3 6 3 4 5" xfId="28840"/>
    <cellStyle name="40% - Accent5 3 6 3 4 6" xfId="28841"/>
    <cellStyle name="40% - Accent5 3 6 3 4 7" xfId="28842"/>
    <cellStyle name="40% - Accent5 3 6 3 5" xfId="28843"/>
    <cellStyle name="40% - Accent5 3 6 3 5 2" xfId="28844"/>
    <cellStyle name="40% - Accent5 3 6 3 5 2 2" xfId="28845"/>
    <cellStyle name="40% - Accent5 3 6 3 5 3" xfId="28846"/>
    <cellStyle name="40% - Accent5 3 6 3 5 3 2" xfId="28847"/>
    <cellStyle name="40% - Accent5 3 6 3 5 4" xfId="28848"/>
    <cellStyle name="40% - Accent5 3 6 3 5 5" xfId="28849"/>
    <cellStyle name="40% - Accent5 3 6 3 5 6" xfId="28850"/>
    <cellStyle name="40% - Accent5 3 6 3 5 7" xfId="28851"/>
    <cellStyle name="40% - Accent5 3 6 3 6" xfId="28852"/>
    <cellStyle name="40% - Accent5 3 6 3 6 2" xfId="28853"/>
    <cellStyle name="40% - Accent5 3 6 3 7" xfId="28854"/>
    <cellStyle name="40% - Accent5 3 6 3 7 2" xfId="28855"/>
    <cellStyle name="40% - Accent5 3 6 3 8" xfId="28856"/>
    <cellStyle name="40% - Accent5 3 6 3 9" xfId="28857"/>
    <cellStyle name="40% - Accent5 3 6 4" xfId="28858"/>
    <cellStyle name="40% - Accent5 3 6 4 10" xfId="28859"/>
    <cellStyle name="40% - Accent5 3 6 4 2" xfId="28860"/>
    <cellStyle name="40% - Accent5 3 6 4 2 2" xfId="28861"/>
    <cellStyle name="40% - Accent5 3 6 4 2 2 2" xfId="28862"/>
    <cellStyle name="40% - Accent5 3 6 4 2 3" xfId="28863"/>
    <cellStyle name="40% - Accent5 3 6 4 2 3 2" xfId="28864"/>
    <cellStyle name="40% - Accent5 3 6 4 2 4" xfId="28865"/>
    <cellStyle name="40% - Accent5 3 6 4 2 5" xfId="28866"/>
    <cellStyle name="40% - Accent5 3 6 4 2 6" xfId="28867"/>
    <cellStyle name="40% - Accent5 3 6 4 2 7" xfId="28868"/>
    <cellStyle name="40% - Accent5 3 6 4 3" xfId="28869"/>
    <cellStyle name="40% - Accent5 3 6 4 3 2" xfId="28870"/>
    <cellStyle name="40% - Accent5 3 6 4 3 2 2" xfId="28871"/>
    <cellStyle name="40% - Accent5 3 6 4 3 3" xfId="28872"/>
    <cellStyle name="40% - Accent5 3 6 4 3 3 2" xfId="28873"/>
    <cellStyle name="40% - Accent5 3 6 4 3 4" xfId="28874"/>
    <cellStyle name="40% - Accent5 3 6 4 3 5" xfId="28875"/>
    <cellStyle name="40% - Accent5 3 6 4 3 6" xfId="28876"/>
    <cellStyle name="40% - Accent5 3 6 4 3 7" xfId="28877"/>
    <cellStyle name="40% - Accent5 3 6 4 4" xfId="28878"/>
    <cellStyle name="40% - Accent5 3 6 4 4 2" xfId="28879"/>
    <cellStyle name="40% - Accent5 3 6 4 4 2 2" xfId="28880"/>
    <cellStyle name="40% - Accent5 3 6 4 4 3" xfId="28881"/>
    <cellStyle name="40% - Accent5 3 6 4 4 3 2" xfId="28882"/>
    <cellStyle name="40% - Accent5 3 6 4 4 4" xfId="28883"/>
    <cellStyle name="40% - Accent5 3 6 4 4 5" xfId="28884"/>
    <cellStyle name="40% - Accent5 3 6 4 4 6" xfId="28885"/>
    <cellStyle name="40% - Accent5 3 6 4 4 7" xfId="28886"/>
    <cellStyle name="40% - Accent5 3 6 4 5" xfId="28887"/>
    <cellStyle name="40% - Accent5 3 6 4 5 2" xfId="28888"/>
    <cellStyle name="40% - Accent5 3 6 4 6" xfId="28889"/>
    <cellStyle name="40% - Accent5 3 6 4 6 2" xfId="28890"/>
    <cellStyle name="40% - Accent5 3 6 4 7" xfId="28891"/>
    <cellStyle name="40% - Accent5 3 6 4 8" xfId="28892"/>
    <cellStyle name="40% - Accent5 3 6 4 9" xfId="28893"/>
    <cellStyle name="40% - Accent5 3 6 5" xfId="28894"/>
    <cellStyle name="40% - Accent5 3 6 5 2" xfId="28895"/>
    <cellStyle name="40% - Accent5 3 6 5 2 2" xfId="28896"/>
    <cellStyle name="40% - Accent5 3 6 5 3" xfId="28897"/>
    <cellStyle name="40% - Accent5 3 6 5 3 2" xfId="28898"/>
    <cellStyle name="40% - Accent5 3 6 5 4" xfId="28899"/>
    <cellStyle name="40% - Accent5 3 6 5 5" xfId="28900"/>
    <cellStyle name="40% - Accent5 3 6 5 6" xfId="28901"/>
    <cellStyle name="40% - Accent5 3 6 5 7" xfId="28902"/>
    <cellStyle name="40% - Accent5 3 6 6" xfId="28903"/>
    <cellStyle name="40% - Accent5 3 6 6 2" xfId="28904"/>
    <cellStyle name="40% - Accent5 3 6 6 2 2" xfId="28905"/>
    <cellStyle name="40% - Accent5 3 6 6 3" xfId="28906"/>
    <cellStyle name="40% - Accent5 3 6 6 3 2" xfId="28907"/>
    <cellStyle name="40% - Accent5 3 6 6 4" xfId="28908"/>
    <cellStyle name="40% - Accent5 3 6 6 5" xfId="28909"/>
    <cellStyle name="40% - Accent5 3 6 6 6" xfId="28910"/>
    <cellStyle name="40% - Accent5 3 6 6 7" xfId="28911"/>
    <cellStyle name="40% - Accent5 3 6 7" xfId="28912"/>
    <cellStyle name="40% - Accent5 3 6 7 2" xfId="28913"/>
    <cellStyle name="40% - Accent5 3 6 7 2 2" xfId="28914"/>
    <cellStyle name="40% - Accent5 3 6 7 3" xfId="28915"/>
    <cellStyle name="40% - Accent5 3 6 7 3 2" xfId="28916"/>
    <cellStyle name="40% - Accent5 3 6 7 4" xfId="28917"/>
    <cellStyle name="40% - Accent5 3 6 7 5" xfId="28918"/>
    <cellStyle name="40% - Accent5 3 6 7 6" xfId="28919"/>
    <cellStyle name="40% - Accent5 3 6 7 7" xfId="28920"/>
    <cellStyle name="40% - Accent5 3 6 8" xfId="28921"/>
    <cellStyle name="40% - Accent5 3 6 8 2" xfId="28922"/>
    <cellStyle name="40% - Accent5 3 6 9" xfId="28923"/>
    <cellStyle name="40% - Accent5 3 6 9 2" xfId="28924"/>
    <cellStyle name="40% - Accent5 3 7" xfId="28925"/>
    <cellStyle name="40% - Accent5 3 7 10" xfId="28926"/>
    <cellStyle name="40% - Accent5 3 7 11" xfId="28927"/>
    <cellStyle name="40% - Accent5 3 7 2" xfId="28928"/>
    <cellStyle name="40% - Accent5 3 7 2 10" xfId="28929"/>
    <cellStyle name="40% - Accent5 3 7 2 2" xfId="28930"/>
    <cellStyle name="40% - Accent5 3 7 2 2 2" xfId="28931"/>
    <cellStyle name="40% - Accent5 3 7 2 2 2 2" xfId="28932"/>
    <cellStyle name="40% - Accent5 3 7 2 2 3" xfId="28933"/>
    <cellStyle name="40% - Accent5 3 7 2 2 3 2" xfId="28934"/>
    <cellStyle name="40% - Accent5 3 7 2 2 4" xfId="28935"/>
    <cellStyle name="40% - Accent5 3 7 2 2 5" xfId="28936"/>
    <cellStyle name="40% - Accent5 3 7 2 2 6" xfId="28937"/>
    <cellStyle name="40% - Accent5 3 7 2 2 7" xfId="28938"/>
    <cellStyle name="40% - Accent5 3 7 2 3" xfId="28939"/>
    <cellStyle name="40% - Accent5 3 7 2 3 2" xfId="28940"/>
    <cellStyle name="40% - Accent5 3 7 2 3 2 2" xfId="28941"/>
    <cellStyle name="40% - Accent5 3 7 2 3 3" xfId="28942"/>
    <cellStyle name="40% - Accent5 3 7 2 3 3 2" xfId="28943"/>
    <cellStyle name="40% - Accent5 3 7 2 3 4" xfId="28944"/>
    <cellStyle name="40% - Accent5 3 7 2 3 5" xfId="28945"/>
    <cellStyle name="40% - Accent5 3 7 2 3 6" xfId="28946"/>
    <cellStyle name="40% - Accent5 3 7 2 3 7" xfId="28947"/>
    <cellStyle name="40% - Accent5 3 7 2 4" xfId="28948"/>
    <cellStyle name="40% - Accent5 3 7 2 4 2" xfId="28949"/>
    <cellStyle name="40% - Accent5 3 7 2 4 2 2" xfId="28950"/>
    <cellStyle name="40% - Accent5 3 7 2 4 3" xfId="28951"/>
    <cellStyle name="40% - Accent5 3 7 2 4 3 2" xfId="28952"/>
    <cellStyle name="40% - Accent5 3 7 2 4 4" xfId="28953"/>
    <cellStyle name="40% - Accent5 3 7 2 4 5" xfId="28954"/>
    <cellStyle name="40% - Accent5 3 7 2 4 6" xfId="28955"/>
    <cellStyle name="40% - Accent5 3 7 2 4 7" xfId="28956"/>
    <cellStyle name="40% - Accent5 3 7 2 5" xfId="28957"/>
    <cellStyle name="40% - Accent5 3 7 2 5 2" xfId="28958"/>
    <cellStyle name="40% - Accent5 3 7 2 6" xfId="28959"/>
    <cellStyle name="40% - Accent5 3 7 2 6 2" xfId="28960"/>
    <cellStyle name="40% - Accent5 3 7 2 7" xfId="28961"/>
    <cellStyle name="40% - Accent5 3 7 2 8" xfId="28962"/>
    <cellStyle name="40% - Accent5 3 7 2 9" xfId="28963"/>
    <cellStyle name="40% - Accent5 3 7 3" xfId="28964"/>
    <cellStyle name="40% - Accent5 3 7 3 2" xfId="28965"/>
    <cellStyle name="40% - Accent5 3 7 3 2 2" xfId="28966"/>
    <cellStyle name="40% - Accent5 3 7 3 3" xfId="28967"/>
    <cellStyle name="40% - Accent5 3 7 3 3 2" xfId="28968"/>
    <cellStyle name="40% - Accent5 3 7 3 4" xfId="28969"/>
    <cellStyle name="40% - Accent5 3 7 3 5" xfId="28970"/>
    <cellStyle name="40% - Accent5 3 7 3 6" xfId="28971"/>
    <cellStyle name="40% - Accent5 3 7 3 7" xfId="28972"/>
    <cellStyle name="40% - Accent5 3 7 4" xfId="28973"/>
    <cellStyle name="40% - Accent5 3 7 4 2" xfId="28974"/>
    <cellStyle name="40% - Accent5 3 7 4 2 2" xfId="28975"/>
    <cellStyle name="40% - Accent5 3 7 4 3" xfId="28976"/>
    <cellStyle name="40% - Accent5 3 7 4 3 2" xfId="28977"/>
    <cellStyle name="40% - Accent5 3 7 4 4" xfId="28978"/>
    <cellStyle name="40% - Accent5 3 7 4 5" xfId="28979"/>
    <cellStyle name="40% - Accent5 3 7 4 6" xfId="28980"/>
    <cellStyle name="40% - Accent5 3 7 4 7" xfId="28981"/>
    <cellStyle name="40% - Accent5 3 7 5" xfId="28982"/>
    <cellStyle name="40% - Accent5 3 7 5 2" xfId="28983"/>
    <cellStyle name="40% - Accent5 3 7 5 2 2" xfId="28984"/>
    <cellStyle name="40% - Accent5 3 7 5 3" xfId="28985"/>
    <cellStyle name="40% - Accent5 3 7 5 3 2" xfId="28986"/>
    <cellStyle name="40% - Accent5 3 7 5 4" xfId="28987"/>
    <cellStyle name="40% - Accent5 3 7 5 5" xfId="28988"/>
    <cellStyle name="40% - Accent5 3 7 5 6" xfId="28989"/>
    <cellStyle name="40% - Accent5 3 7 5 7" xfId="28990"/>
    <cellStyle name="40% - Accent5 3 7 6" xfId="28991"/>
    <cellStyle name="40% - Accent5 3 7 6 2" xfId="28992"/>
    <cellStyle name="40% - Accent5 3 7 7" xfId="28993"/>
    <cellStyle name="40% - Accent5 3 7 7 2" xfId="28994"/>
    <cellStyle name="40% - Accent5 3 7 8" xfId="28995"/>
    <cellStyle name="40% - Accent5 3 7 9" xfId="28996"/>
    <cellStyle name="40% - Accent5 3 8" xfId="28997"/>
    <cellStyle name="40% - Accent5 3 8 10" xfId="28998"/>
    <cellStyle name="40% - Accent5 3 8 11" xfId="28999"/>
    <cellStyle name="40% - Accent5 3 8 2" xfId="29000"/>
    <cellStyle name="40% - Accent5 3 8 2 10" xfId="29001"/>
    <cellStyle name="40% - Accent5 3 8 2 2" xfId="29002"/>
    <cellStyle name="40% - Accent5 3 8 2 2 2" xfId="29003"/>
    <cellStyle name="40% - Accent5 3 8 2 2 2 2" xfId="29004"/>
    <cellStyle name="40% - Accent5 3 8 2 2 3" xfId="29005"/>
    <cellStyle name="40% - Accent5 3 8 2 2 3 2" xfId="29006"/>
    <cellStyle name="40% - Accent5 3 8 2 2 4" xfId="29007"/>
    <cellStyle name="40% - Accent5 3 8 2 2 5" xfId="29008"/>
    <cellStyle name="40% - Accent5 3 8 2 2 6" xfId="29009"/>
    <cellStyle name="40% - Accent5 3 8 2 2 7" xfId="29010"/>
    <cellStyle name="40% - Accent5 3 8 2 3" xfId="29011"/>
    <cellStyle name="40% - Accent5 3 8 2 3 2" xfId="29012"/>
    <cellStyle name="40% - Accent5 3 8 2 3 2 2" xfId="29013"/>
    <cellStyle name="40% - Accent5 3 8 2 3 3" xfId="29014"/>
    <cellStyle name="40% - Accent5 3 8 2 3 3 2" xfId="29015"/>
    <cellStyle name="40% - Accent5 3 8 2 3 4" xfId="29016"/>
    <cellStyle name="40% - Accent5 3 8 2 3 5" xfId="29017"/>
    <cellStyle name="40% - Accent5 3 8 2 3 6" xfId="29018"/>
    <cellStyle name="40% - Accent5 3 8 2 3 7" xfId="29019"/>
    <cellStyle name="40% - Accent5 3 8 2 4" xfId="29020"/>
    <cellStyle name="40% - Accent5 3 8 2 4 2" xfId="29021"/>
    <cellStyle name="40% - Accent5 3 8 2 4 2 2" xfId="29022"/>
    <cellStyle name="40% - Accent5 3 8 2 4 3" xfId="29023"/>
    <cellStyle name="40% - Accent5 3 8 2 4 3 2" xfId="29024"/>
    <cellStyle name="40% - Accent5 3 8 2 4 4" xfId="29025"/>
    <cellStyle name="40% - Accent5 3 8 2 4 5" xfId="29026"/>
    <cellStyle name="40% - Accent5 3 8 2 4 6" xfId="29027"/>
    <cellStyle name="40% - Accent5 3 8 2 4 7" xfId="29028"/>
    <cellStyle name="40% - Accent5 3 8 2 5" xfId="29029"/>
    <cellStyle name="40% - Accent5 3 8 2 5 2" xfId="29030"/>
    <cellStyle name="40% - Accent5 3 8 2 6" xfId="29031"/>
    <cellStyle name="40% - Accent5 3 8 2 6 2" xfId="29032"/>
    <cellStyle name="40% - Accent5 3 8 2 7" xfId="29033"/>
    <cellStyle name="40% - Accent5 3 8 2 8" xfId="29034"/>
    <cellStyle name="40% - Accent5 3 8 2 9" xfId="29035"/>
    <cellStyle name="40% - Accent5 3 8 3" xfId="29036"/>
    <cellStyle name="40% - Accent5 3 8 3 2" xfId="29037"/>
    <cellStyle name="40% - Accent5 3 8 3 2 2" xfId="29038"/>
    <cellStyle name="40% - Accent5 3 8 3 3" xfId="29039"/>
    <cellStyle name="40% - Accent5 3 8 3 3 2" xfId="29040"/>
    <cellStyle name="40% - Accent5 3 8 3 4" xfId="29041"/>
    <cellStyle name="40% - Accent5 3 8 3 5" xfId="29042"/>
    <cellStyle name="40% - Accent5 3 8 3 6" xfId="29043"/>
    <cellStyle name="40% - Accent5 3 8 3 7" xfId="29044"/>
    <cellStyle name="40% - Accent5 3 8 4" xfId="29045"/>
    <cellStyle name="40% - Accent5 3 8 4 2" xfId="29046"/>
    <cellStyle name="40% - Accent5 3 8 4 2 2" xfId="29047"/>
    <cellStyle name="40% - Accent5 3 8 4 3" xfId="29048"/>
    <cellStyle name="40% - Accent5 3 8 4 3 2" xfId="29049"/>
    <cellStyle name="40% - Accent5 3 8 4 4" xfId="29050"/>
    <cellStyle name="40% - Accent5 3 8 4 5" xfId="29051"/>
    <cellStyle name="40% - Accent5 3 8 4 6" xfId="29052"/>
    <cellStyle name="40% - Accent5 3 8 4 7" xfId="29053"/>
    <cellStyle name="40% - Accent5 3 8 5" xfId="29054"/>
    <cellStyle name="40% - Accent5 3 8 5 2" xfId="29055"/>
    <cellStyle name="40% - Accent5 3 8 5 2 2" xfId="29056"/>
    <cellStyle name="40% - Accent5 3 8 5 3" xfId="29057"/>
    <cellStyle name="40% - Accent5 3 8 5 3 2" xfId="29058"/>
    <cellStyle name="40% - Accent5 3 8 5 4" xfId="29059"/>
    <cellStyle name="40% - Accent5 3 8 5 5" xfId="29060"/>
    <cellStyle name="40% - Accent5 3 8 5 6" xfId="29061"/>
    <cellStyle name="40% - Accent5 3 8 5 7" xfId="29062"/>
    <cellStyle name="40% - Accent5 3 8 6" xfId="29063"/>
    <cellStyle name="40% - Accent5 3 8 6 2" xfId="29064"/>
    <cellStyle name="40% - Accent5 3 8 7" xfId="29065"/>
    <cellStyle name="40% - Accent5 3 8 7 2" xfId="29066"/>
    <cellStyle name="40% - Accent5 3 8 8" xfId="29067"/>
    <cellStyle name="40% - Accent5 3 8 9" xfId="29068"/>
    <cellStyle name="40% - Accent5 3 9" xfId="29069"/>
    <cellStyle name="40% - Accent5 3 9 10" xfId="29070"/>
    <cellStyle name="40% - Accent5 3 9 2" xfId="29071"/>
    <cellStyle name="40% - Accent5 3 9 2 2" xfId="29072"/>
    <cellStyle name="40% - Accent5 3 9 2 2 2" xfId="29073"/>
    <cellStyle name="40% - Accent5 3 9 2 3" xfId="29074"/>
    <cellStyle name="40% - Accent5 3 9 2 3 2" xfId="29075"/>
    <cellStyle name="40% - Accent5 3 9 2 4" xfId="29076"/>
    <cellStyle name="40% - Accent5 3 9 2 5" xfId="29077"/>
    <cellStyle name="40% - Accent5 3 9 2 6" xfId="29078"/>
    <cellStyle name="40% - Accent5 3 9 2 7" xfId="29079"/>
    <cellStyle name="40% - Accent5 3 9 3" xfId="29080"/>
    <cellStyle name="40% - Accent5 3 9 3 2" xfId="29081"/>
    <cellStyle name="40% - Accent5 3 9 3 2 2" xfId="29082"/>
    <cellStyle name="40% - Accent5 3 9 3 3" xfId="29083"/>
    <cellStyle name="40% - Accent5 3 9 3 3 2" xfId="29084"/>
    <cellStyle name="40% - Accent5 3 9 3 4" xfId="29085"/>
    <cellStyle name="40% - Accent5 3 9 3 5" xfId="29086"/>
    <cellStyle name="40% - Accent5 3 9 3 6" xfId="29087"/>
    <cellStyle name="40% - Accent5 3 9 3 7" xfId="29088"/>
    <cellStyle name="40% - Accent5 3 9 4" xfId="29089"/>
    <cellStyle name="40% - Accent5 3 9 4 2" xfId="29090"/>
    <cellStyle name="40% - Accent5 3 9 4 2 2" xfId="29091"/>
    <cellStyle name="40% - Accent5 3 9 4 3" xfId="29092"/>
    <cellStyle name="40% - Accent5 3 9 4 3 2" xfId="29093"/>
    <cellStyle name="40% - Accent5 3 9 4 4" xfId="29094"/>
    <cellStyle name="40% - Accent5 3 9 4 5" xfId="29095"/>
    <cellStyle name="40% - Accent5 3 9 4 6" xfId="29096"/>
    <cellStyle name="40% - Accent5 3 9 4 7" xfId="29097"/>
    <cellStyle name="40% - Accent5 3 9 5" xfId="29098"/>
    <cellStyle name="40% - Accent5 3 9 5 2" xfId="29099"/>
    <cellStyle name="40% - Accent5 3 9 6" xfId="29100"/>
    <cellStyle name="40% - Accent5 3 9 6 2" xfId="29101"/>
    <cellStyle name="40% - Accent5 3 9 7" xfId="29102"/>
    <cellStyle name="40% - Accent5 3 9 8" xfId="29103"/>
    <cellStyle name="40% - Accent5 3 9 9" xfId="29104"/>
    <cellStyle name="40% - Accent5 4" xfId="29105"/>
    <cellStyle name="40% - Accent5 4 2" xfId="29106"/>
    <cellStyle name="40% - Accent5 4 3" xfId="29107"/>
    <cellStyle name="40% - Accent5 5" xfId="29108"/>
    <cellStyle name="40% - Accent5 6" xfId="29109"/>
    <cellStyle name="40% - Accent6" xfId="37806" builtinId="51" customBuiltin="1"/>
    <cellStyle name="40% - Accent6 2" xfId="297"/>
    <cellStyle name="40% - Accent6 2 10" xfId="29110"/>
    <cellStyle name="40% - Accent6 2 10 2" xfId="29111"/>
    <cellStyle name="40% - Accent6 2 10 2 2" xfId="29112"/>
    <cellStyle name="40% - Accent6 2 10 3" xfId="29113"/>
    <cellStyle name="40% - Accent6 2 10 3 2" xfId="29114"/>
    <cellStyle name="40% - Accent6 2 10 4" xfId="29115"/>
    <cellStyle name="40% - Accent6 2 10 5" xfId="29116"/>
    <cellStyle name="40% - Accent6 2 10 6" xfId="29117"/>
    <cellStyle name="40% - Accent6 2 10 7" xfId="29118"/>
    <cellStyle name="40% - Accent6 2 11" xfId="29119"/>
    <cellStyle name="40% - Accent6 2 11 2" xfId="29120"/>
    <cellStyle name="40% - Accent6 2 11 2 2" xfId="29121"/>
    <cellStyle name="40% - Accent6 2 11 3" xfId="29122"/>
    <cellStyle name="40% - Accent6 2 11 3 2" xfId="29123"/>
    <cellStyle name="40% - Accent6 2 11 4" xfId="29124"/>
    <cellStyle name="40% - Accent6 2 11 5" xfId="29125"/>
    <cellStyle name="40% - Accent6 2 11 6" xfId="29126"/>
    <cellStyle name="40% - Accent6 2 11 7" xfId="29127"/>
    <cellStyle name="40% - Accent6 2 12" xfId="29128"/>
    <cellStyle name="40% - Accent6 2 12 2" xfId="29129"/>
    <cellStyle name="40% - Accent6 2 12 2 2" xfId="29130"/>
    <cellStyle name="40% - Accent6 2 12 3" xfId="29131"/>
    <cellStyle name="40% - Accent6 2 12 3 2" xfId="29132"/>
    <cellStyle name="40% - Accent6 2 12 4" xfId="29133"/>
    <cellStyle name="40% - Accent6 2 12 5" xfId="29134"/>
    <cellStyle name="40% - Accent6 2 12 6" xfId="29135"/>
    <cellStyle name="40% - Accent6 2 12 7" xfId="29136"/>
    <cellStyle name="40% - Accent6 2 13" xfId="29137"/>
    <cellStyle name="40% - Accent6 2 13 2" xfId="29138"/>
    <cellStyle name="40% - Accent6 2 14" xfId="29139"/>
    <cellStyle name="40% - Accent6 2 15" xfId="29140"/>
    <cellStyle name="40% - Accent6 2 16" xfId="29141"/>
    <cellStyle name="40% - Accent6 2 17" xfId="29142"/>
    <cellStyle name="40% - Accent6 2 18" xfId="29143"/>
    <cellStyle name="40% - Accent6 2 2" xfId="29144"/>
    <cellStyle name="40% - Accent6 2 2 10" xfId="29145"/>
    <cellStyle name="40% - Accent6 2 2 11" xfId="29146"/>
    <cellStyle name="40% - Accent6 2 2 12" xfId="29147"/>
    <cellStyle name="40% - Accent6 2 2 13" xfId="29148"/>
    <cellStyle name="40% - Accent6 2 2 2" xfId="29149"/>
    <cellStyle name="40% - Accent6 2 2 2 10" xfId="29150"/>
    <cellStyle name="40% - Accent6 2 2 2 11" xfId="29151"/>
    <cellStyle name="40% - Accent6 2 2 2 2" xfId="29152"/>
    <cellStyle name="40% - Accent6 2 2 2 2 10" xfId="29153"/>
    <cellStyle name="40% - Accent6 2 2 2 2 2" xfId="29154"/>
    <cellStyle name="40% - Accent6 2 2 2 2 2 2" xfId="29155"/>
    <cellStyle name="40% - Accent6 2 2 2 2 2 2 2" xfId="29156"/>
    <cellStyle name="40% - Accent6 2 2 2 2 2 3" xfId="29157"/>
    <cellStyle name="40% - Accent6 2 2 2 2 2 3 2" xfId="29158"/>
    <cellStyle name="40% - Accent6 2 2 2 2 2 4" xfId="29159"/>
    <cellStyle name="40% - Accent6 2 2 2 2 2 5" xfId="29160"/>
    <cellStyle name="40% - Accent6 2 2 2 2 2 6" xfId="29161"/>
    <cellStyle name="40% - Accent6 2 2 2 2 2 7" xfId="29162"/>
    <cellStyle name="40% - Accent6 2 2 2 2 3" xfId="29163"/>
    <cellStyle name="40% - Accent6 2 2 2 2 3 2" xfId="29164"/>
    <cellStyle name="40% - Accent6 2 2 2 2 3 2 2" xfId="29165"/>
    <cellStyle name="40% - Accent6 2 2 2 2 3 3" xfId="29166"/>
    <cellStyle name="40% - Accent6 2 2 2 2 3 3 2" xfId="29167"/>
    <cellStyle name="40% - Accent6 2 2 2 2 3 4" xfId="29168"/>
    <cellStyle name="40% - Accent6 2 2 2 2 3 5" xfId="29169"/>
    <cellStyle name="40% - Accent6 2 2 2 2 3 6" xfId="29170"/>
    <cellStyle name="40% - Accent6 2 2 2 2 3 7" xfId="29171"/>
    <cellStyle name="40% - Accent6 2 2 2 2 4" xfId="29172"/>
    <cellStyle name="40% - Accent6 2 2 2 2 4 2" xfId="29173"/>
    <cellStyle name="40% - Accent6 2 2 2 2 4 2 2" xfId="29174"/>
    <cellStyle name="40% - Accent6 2 2 2 2 4 3" xfId="29175"/>
    <cellStyle name="40% - Accent6 2 2 2 2 4 3 2" xfId="29176"/>
    <cellStyle name="40% - Accent6 2 2 2 2 4 4" xfId="29177"/>
    <cellStyle name="40% - Accent6 2 2 2 2 4 5" xfId="29178"/>
    <cellStyle name="40% - Accent6 2 2 2 2 4 6" xfId="29179"/>
    <cellStyle name="40% - Accent6 2 2 2 2 4 7" xfId="29180"/>
    <cellStyle name="40% - Accent6 2 2 2 2 5" xfId="29181"/>
    <cellStyle name="40% - Accent6 2 2 2 2 5 2" xfId="29182"/>
    <cellStyle name="40% - Accent6 2 2 2 2 6" xfId="29183"/>
    <cellStyle name="40% - Accent6 2 2 2 2 6 2" xfId="29184"/>
    <cellStyle name="40% - Accent6 2 2 2 2 7" xfId="29185"/>
    <cellStyle name="40% - Accent6 2 2 2 2 8" xfId="29186"/>
    <cellStyle name="40% - Accent6 2 2 2 2 9" xfId="29187"/>
    <cellStyle name="40% - Accent6 2 2 2 3" xfId="29188"/>
    <cellStyle name="40% - Accent6 2 2 2 3 2" xfId="29189"/>
    <cellStyle name="40% - Accent6 2 2 2 3 2 2" xfId="29190"/>
    <cellStyle name="40% - Accent6 2 2 2 3 3" xfId="29191"/>
    <cellStyle name="40% - Accent6 2 2 2 3 3 2" xfId="29192"/>
    <cellStyle name="40% - Accent6 2 2 2 3 4" xfId="29193"/>
    <cellStyle name="40% - Accent6 2 2 2 3 5" xfId="29194"/>
    <cellStyle name="40% - Accent6 2 2 2 3 6" xfId="29195"/>
    <cellStyle name="40% - Accent6 2 2 2 3 7" xfId="29196"/>
    <cellStyle name="40% - Accent6 2 2 2 4" xfId="29197"/>
    <cellStyle name="40% - Accent6 2 2 2 4 2" xfId="29198"/>
    <cellStyle name="40% - Accent6 2 2 2 4 2 2" xfId="29199"/>
    <cellStyle name="40% - Accent6 2 2 2 4 3" xfId="29200"/>
    <cellStyle name="40% - Accent6 2 2 2 4 3 2" xfId="29201"/>
    <cellStyle name="40% - Accent6 2 2 2 4 4" xfId="29202"/>
    <cellStyle name="40% - Accent6 2 2 2 4 5" xfId="29203"/>
    <cellStyle name="40% - Accent6 2 2 2 4 6" xfId="29204"/>
    <cellStyle name="40% - Accent6 2 2 2 4 7" xfId="29205"/>
    <cellStyle name="40% - Accent6 2 2 2 5" xfId="29206"/>
    <cellStyle name="40% - Accent6 2 2 2 5 2" xfId="29207"/>
    <cellStyle name="40% - Accent6 2 2 2 5 2 2" xfId="29208"/>
    <cellStyle name="40% - Accent6 2 2 2 5 3" xfId="29209"/>
    <cellStyle name="40% - Accent6 2 2 2 5 3 2" xfId="29210"/>
    <cellStyle name="40% - Accent6 2 2 2 5 4" xfId="29211"/>
    <cellStyle name="40% - Accent6 2 2 2 5 5" xfId="29212"/>
    <cellStyle name="40% - Accent6 2 2 2 5 6" xfId="29213"/>
    <cellStyle name="40% - Accent6 2 2 2 5 7" xfId="29214"/>
    <cellStyle name="40% - Accent6 2 2 2 6" xfId="29215"/>
    <cellStyle name="40% - Accent6 2 2 2 6 2" xfId="29216"/>
    <cellStyle name="40% - Accent6 2 2 2 7" xfId="29217"/>
    <cellStyle name="40% - Accent6 2 2 2 7 2" xfId="29218"/>
    <cellStyle name="40% - Accent6 2 2 2 8" xfId="29219"/>
    <cellStyle name="40% - Accent6 2 2 2 9" xfId="29220"/>
    <cellStyle name="40% - Accent6 2 2 3" xfId="29221"/>
    <cellStyle name="40% - Accent6 2 2 3 10" xfId="29222"/>
    <cellStyle name="40% - Accent6 2 2 3 11" xfId="29223"/>
    <cellStyle name="40% - Accent6 2 2 3 2" xfId="29224"/>
    <cellStyle name="40% - Accent6 2 2 3 2 10" xfId="29225"/>
    <cellStyle name="40% - Accent6 2 2 3 2 2" xfId="29226"/>
    <cellStyle name="40% - Accent6 2 2 3 2 2 2" xfId="29227"/>
    <cellStyle name="40% - Accent6 2 2 3 2 2 2 2" xfId="29228"/>
    <cellStyle name="40% - Accent6 2 2 3 2 2 3" xfId="29229"/>
    <cellStyle name="40% - Accent6 2 2 3 2 2 3 2" xfId="29230"/>
    <cellStyle name="40% - Accent6 2 2 3 2 2 4" xfId="29231"/>
    <cellStyle name="40% - Accent6 2 2 3 2 2 5" xfId="29232"/>
    <cellStyle name="40% - Accent6 2 2 3 2 2 6" xfId="29233"/>
    <cellStyle name="40% - Accent6 2 2 3 2 2 7" xfId="29234"/>
    <cellStyle name="40% - Accent6 2 2 3 2 3" xfId="29235"/>
    <cellStyle name="40% - Accent6 2 2 3 2 3 2" xfId="29236"/>
    <cellStyle name="40% - Accent6 2 2 3 2 3 2 2" xfId="29237"/>
    <cellStyle name="40% - Accent6 2 2 3 2 3 3" xfId="29238"/>
    <cellStyle name="40% - Accent6 2 2 3 2 3 3 2" xfId="29239"/>
    <cellStyle name="40% - Accent6 2 2 3 2 3 4" xfId="29240"/>
    <cellStyle name="40% - Accent6 2 2 3 2 3 5" xfId="29241"/>
    <cellStyle name="40% - Accent6 2 2 3 2 3 6" xfId="29242"/>
    <cellStyle name="40% - Accent6 2 2 3 2 3 7" xfId="29243"/>
    <cellStyle name="40% - Accent6 2 2 3 2 4" xfId="29244"/>
    <cellStyle name="40% - Accent6 2 2 3 2 4 2" xfId="29245"/>
    <cellStyle name="40% - Accent6 2 2 3 2 4 2 2" xfId="29246"/>
    <cellStyle name="40% - Accent6 2 2 3 2 4 3" xfId="29247"/>
    <cellStyle name="40% - Accent6 2 2 3 2 4 3 2" xfId="29248"/>
    <cellStyle name="40% - Accent6 2 2 3 2 4 4" xfId="29249"/>
    <cellStyle name="40% - Accent6 2 2 3 2 4 5" xfId="29250"/>
    <cellStyle name="40% - Accent6 2 2 3 2 4 6" xfId="29251"/>
    <cellStyle name="40% - Accent6 2 2 3 2 4 7" xfId="29252"/>
    <cellStyle name="40% - Accent6 2 2 3 2 5" xfId="29253"/>
    <cellStyle name="40% - Accent6 2 2 3 2 5 2" xfId="29254"/>
    <cellStyle name="40% - Accent6 2 2 3 2 6" xfId="29255"/>
    <cellStyle name="40% - Accent6 2 2 3 2 6 2" xfId="29256"/>
    <cellStyle name="40% - Accent6 2 2 3 2 7" xfId="29257"/>
    <cellStyle name="40% - Accent6 2 2 3 2 8" xfId="29258"/>
    <cellStyle name="40% - Accent6 2 2 3 2 9" xfId="29259"/>
    <cellStyle name="40% - Accent6 2 2 3 3" xfId="29260"/>
    <cellStyle name="40% - Accent6 2 2 3 3 2" xfId="29261"/>
    <cellStyle name="40% - Accent6 2 2 3 3 2 2" xfId="29262"/>
    <cellStyle name="40% - Accent6 2 2 3 3 3" xfId="29263"/>
    <cellStyle name="40% - Accent6 2 2 3 3 3 2" xfId="29264"/>
    <cellStyle name="40% - Accent6 2 2 3 3 4" xfId="29265"/>
    <cellStyle name="40% - Accent6 2 2 3 3 5" xfId="29266"/>
    <cellStyle name="40% - Accent6 2 2 3 3 6" xfId="29267"/>
    <cellStyle name="40% - Accent6 2 2 3 3 7" xfId="29268"/>
    <cellStyle name="40% - Accent6 2 2 3 4" xfId="29269"/>
    <cellStyle name="40% - Accent6 2 2 3 4 2" xfId="29270"/>
    <cellStyle name="40% - Accent6 2 2 3 4 2 2" xfId="29271"/>
    <cellStyle name="40% - Accent6 2 2 3 4 3" xfId="29272"/>
    <cellStyle name="40% - Accent6 2 2 3 4 3 2" xfId="29273"/>
    <cellStyle name="40% - Accent6 2 2 3 4 4" xfId="29274"/>
    <cellStyle name="40% - Accent6 2 2 3 4 5" xfId="29275"/>
    <cellStyle name="40% - Accent6 2 2 3 4 6" xfId="29276"/>
    <cellStyle name="40% - Accent6 2 2 3 4 7" xfId="29277"/>
    <cellStyle name="40% - Accent6 2 2 3 5" xfId="29278"/>
    <cellStyle name="40% - Accent6 2 2 3 5 2" xfId="29279"/>
    <cellStyle name="40% - Accent6 2 2 3 5 2 2" xfId="29280"/>
    <cellStyle name="40% - Accent6 2 2 3 5 3" xfId="29281"/>
    <cellStyle name="40% - Accent6 2 2 3 5 3 2" xfId="29282"/>
    <cellStyle name="40% - Accent6 2 2 3 5 4" xfId="29283"/>
    <cellStyle name="40% - Accent6 2 2 3 5 5" xfId="29284"/>
    <cellStyle name="40% - Accent6 2 2 3 5 6" xfId="29285"/>
    <cellStyle name="40% - Accent6 2 2 3 5 7" xfId="29286"/>
    <cellStyle name="40% - Accent6 2 2 3 6" xfId="29287"/>
    <cellStyle name="40% - Accent6 2 2 3 6 2" xfId="29288"/>
    <cellStyle name="40% - Accent6 2 2 3 7" xfId="29289"/>
    <cellStyle name="40% - Accent6 2 2 3 7 2" xfId="29290"/>
    <cellStyle name="40% - Accent6 2 2 3 8" xfId="29291"/>
    <cellStyle name="40% - Accent6 2 2 3 9" xfId="29292"/>
    <cellStyle name="40% - Accent6 2 2 4" xfId="29293"/>
    <cellStyle name="40% - Accent6 2 2 4 10" xfId="29294"/>
    <cellStyle name="40% - Accent6 2 2 4 2" xfId="29295"/>
    <cellStyle name="40% - Accent6 2 2 4 2 2" xfId="29296"/>
    <cellStyle name="40% - Accent6 2 2 4 2 2 2" xfId="29297"/>
    <cellStyle name="40% - Accent6 2 2 4 2 3" xfId="29298"/>
    <cellStyle name="40% - Accent6 2 2 4 2 3 2" xfId="29299"/>
    <cellStyle name="40% - Accent6 2 2 4 2 4" xfId="29300"/>
    <cellStyle name="40% - Accent6 2 2 4 2 5" xfId="29301"/>
    <cellStyle name="40% - Accent6 2 2 4 2 6" xfId="29302"/>
    <cellStyle name="40% - Accent6 2 2 4 2 7" xfId="29303"/>
    <cellStyle name="40% - Accent6 2 2 4 3" xfId="29304"/>
    <cellStyle name="40% - Accent6 2 2 4 3 2" xfId="29305"/>
    <cellStyle name="40% - Accent6 2 2 4 3 2 2" xfId="29306"/>
    <cellStyle name="40% - Accent6 2 2 4 3 3" xfId="29307"/>
    <cellStyle name="40% - Accent6 2 2 4 3 3 2" xfId="29308"/>
    <cellStyle name="40% - Accent6 2 2 4 3 4" xfId="29309"/>
    <cellStyle name="40% - Accent6 2 2 4 3 5" xfId="29310"/>
    <cellStyle name="40% - Accent6 2 2 4 3 6" xfId="29311"/>
    <cellStyle name="40% - Accent6 2 2 4 3 7" xfId="29312"/>
    <cellStyle name="40% - Accent6 2 2 4 4" xfId="29313"/>
    <cellStyle name="40% - Accent6 2 2 4 4 2" xfId="29314"/>
    <cellStyle name="40% - Accent6 2 2 4 4 2 2" xfId="29315"/>
    <cellStyle name="40% - Accent6 2 2 4 4 3" xfId="29316"/>
    <cellStyle name="40% - Accent6 2 2 4 4 3 2" xfId="29317"/>
    <cellStyle name="40% - Accent6 2 2 4 4 4" xfId="29318"/>
    <cellStyle name="40% - Accent6 2 2 4 4 5" xfId="29319"/>
    <cellStyle name="40% - Accent6 2 2 4 4 6" xfId="29320"/>
    <cellStyle name="40% - Accent6 2 2 4 4 7" xfId="29321"/>
    <cellStyle name="40% - Accent6 2 2 4 5" xfId="29322"/>
    <cellStyle name="40% - Accent6 2 2 4 5 2" xfId="29323"/>
    <cellStyle name="40% - Accent6 2 2 4 6" xfId="29324"/>
    <cellStyle name="40% - Accent6 2 2 4 6 2" xfId="29325"/>
    <cellStyle name="40% - Accent6 2 2 4 7" xfId="29326"/>
    <cellStyle name="40% - Accent6 2 2 4 8" xfId="29327"/>
    <cellStyle name="40% - Accent6 2 2 4 9" xfId="29328"/>
    <cellStyle name="40% - Accent6 2 2 5" xfId="29329"/>
    <cellStyle name="40% - Accent6 2 2 5 2" xfId="29330"/>
    <cellStyle name="40% - Accent6 2 2 5 2 2" xfId="29331"/>
    <cellStyle name="40% - Accent6 2 2 5 3" xfId="29332"/>
    <cellStyle name="40% - Accent6 2 2 5 3 2" xfId="29333"/>
    <cellStyle name="40% - Accent6 2 2 5 4" xfId="29334"/>
    <cellStyle name="40% - Accent6 2 2 5 5" xfId="29335"/>
    <cellStyle name="40% - Accent6 2 2 5 6" xfId="29336"/>
    <cellStyle name="40% - Accent6 2 2 5 7" xfId="29337"/>
    <cellStyle name="40% - Accent6 2 2 6" xfId="29338"/>
    <cellStyle name="40% - Accent6 2 2 6 2" xfId="29339"/>
    <cellStyle name="40% - Accent6 2 2 6 2 2" xfId="29340"/>
    <cellStyle name="40% - Accent6 2 2 6 3" xfId="29341"/>
    <cellStyle name="40% - Accent6 2 2 6 3 2" xfId="29342"/>
    <cellStyle name="40% - Accent6 2 2 6 4" xfId="29343"/>
    <cellStyle name="40% - Accent6 2 2 6 5" xfId="29344"/>
    <cellStyle name="40% - Accent6 2 2 6 6" xfId="29345"/>
    <cellStyle name="40% - Accent6 2 2 6 7" xfId="29346"/>
    <cellStyle name="40% - Accent6 2 2 7" xfId="29347"/>
    <cellStyle name="40% - Accent6 2 2 7 2" xfId="29348"/>
    <cellStyle name="40% - Accent6 2 2 7 2 2" xfId="29349"/>
    <cellStyle name="40% - Accent6 2 2 7 3" xfId="29350"/>
    <cellStyle name="40% - Accent6 2 2 7 3 2" xfId="29351"/>
    <cellStyle name="40% - Accent6 2 2 7 4" xfId="29352"/>
    <cellStyle name="40% - Accent6 2 2 7 5" xfId="29353"/>
    <cellStyle name="40% - Accent6 2 2 7 6" xfId="29354"/>
    <cellStyle name="40% - Accent6 2 2 7 7" xfId="29355"/>
    <cellStyle name="40% - Accent6 2 2 8" xfId="29356"/>
    <cellStyle name="40% - Accent6 2 2 8 2" xfId="29357"/>
    <cellStyle name="40% - Accent6 2 2 9" xfId="29358"/>
    <cellStyle name="40% - Accent6 2 2 9 2" xfId="29359"/>
    <cellStyle name="40% - Accent6 2 3" xfId="29360"/>
    <cellStyle name="40% - Accent6 2 3 10" xfId="29361"/>
    <cellStyle name="40% - Accent6 2 3 11" xfId="29362"/>
    <cellStyle name="40% - Accent6 2 3 12" xfId="29363"/>
    <cellStyle name="40% - Accent6 2 3 13" xfId="29364"/>
    <cellStyle name="40% - Accent6 2 3 2" xfId="29365"/>
    <cellStyle name="40% - Accent6 2 3 2 10" xfId="29366"/>
    <cellStyle name="40% - Accent6 2 3 2 11" xfId="29367"/>
    <cellStyle name="40% - Accent6 2 3 2 2" xfId="29368"/>
    <cellStyle name="40% - Accent6 2 3 2 2 10" xfId="29369"/>
    <cellStyle name="40% - Accent6 2 3 2 2 2" xfId="29370"/>
    <cellStyle name="40% - Accent6 2 3 2 2 2 2" xfId="29371"/>
    <cellStyle name="40% - Accent6 2 3 2 2 2 2 2" xfId="29372"/>
    <cellStyle name="40% - Accent6 2 3 2 2 2 3" xfId="29373"/>
    <cellStyle name="40% - Accent6 2 3 2 2 2 3 2" xfId="29374"/>
    <cellStyle name="40% - Accent6 2 3 2 2 2 4" xfId="29375"/>
    <cellStyle name="40% - Accent6 2 3 2 2 2 5" xfId="29376"/>
    <cellStyle name="40% - Accent6 2 3 2 2 2 6" xfId="29377"/>
    <cellStyle name="40% - Accent6 2 3 2 2 2 7" xfId="29378"/>
    <cellStyle name="40% - Accent6 2 3 2 2 3" xfId="29379"/>
    <cellStyle name="40% - Accent6 2 3 2 2 3 2" xfId="29380"/>
    <cellStyle name="40% - Accent6 2 3 2 2 3 2 2" xfId="29381"/>
    <cellStyle name="40% - Accent6 2 3 2 2 3 3" xfId="29382"/>
    <cellStyle name="40% - Accent6 2 3 2 2 3 3 2" xfId="29383"/>
    <cellStyle name="40% - Accent6 2 3 2 2 3 4" xfId="29384"/>
    <cellStyle name="40% - Accent6 2 3 2 2 3 5" xfId="29385"/>
    <cellStyle name="40% - Accent6 2 3 2 2 3 6" xfId="29386"/>
    <cellStyle name="40% - Accent6 2 3 2 2 3 7" xfId="29387"/>
    <cellStyle name="40% - Accent6 2 3 2 2 4" xfId="29388"/>
    <cellStyle name="40% - Accent6 2 3 2 2 4 2" xfId="29389"/>
    <cellStyle name="40% - Accent6 2 3 2 2 4 2 2" xfId="29390"/>
    <cellStyle name="40% - Accent6 2 3 2 2 4 3" xfId="29391"/>
    <cellStyle name="40% - Accent6 2 3 2 2 4 3 2" xfId="29392"/>
    <cellStyle name="40% - Accent6 2 3 2 2 4 4" xfId="29393"/>
    <cellStyle name="40% - Accent6 2 3 2 2 4 5" xfId="29394"/>
    <cellStyle name="40% - Accent6 2 3 2 2 4 6" xfId="29395"/>
    <cellStyle name="40% - Accent6 2 3 2 2 4 7" xfId="29396"/>
    <cellStyle name="40% - Accent6 2 3 2 2 5" xfId="29397"/>
    <cellStyle name="40% - Accent6 2 3 2 2 5 2" xfId="29398"/>
    <cellStyle name="40% - Accent6 2 3 2 2 6" xfId="29399"/>
    <cellStyle name="40% - Accent6 2 3 2 2 6 2" xfId="29400"/>
    <cellStyle name="40% - Accent6 2 3 2 2 7" xfId="29401"/>
    <cellStyle name="40% - Accent6 2 3 2 2 8" xfId="29402"/>
    <cellStyle name="40% - Accent6 2 3 2 2 9" xfId="29403"/>
    <cellStyle name="40% - Accent6 2 3 2 3" xfId="29404"/>
    <cellStyle name="40% - Accent6 2 3 2 3 2" xfId="29405"/>
    <cellStyle name="40% - Accent6 2 3 2 3 2 2" xfId="29406"/>
    <cellStyle name="40% - Accent6 2 3 2 3 3" xfId="29407"/>
    <cellStyle name="40% - Accent6 2 3 2 3 3 2" xfId="29408"/>
    <cellStyle name="40% - Accent6 2 3 2 3 4" xfId="29409"/>
    <cellStyle name="40% - Accent6 2 3 2 3 5" xfId="29410"/>
    <cellStyle name="40% - Accent6 2 3 2 3 6" xfId="29411"/>
    <cellStyle name="40% - Accent6 2 3 2 3 7" xfId="29412"/>
    <cellStyle name="40% - Accent6 2 3 2 4" xfId="29413"/>
    <cellStyle name="40% - Accent6 2 3 2 4 2" xfId="29414"/>
    <cellStyle name="40% - Accent6 2 3 2 4 2 2" xfId="29415"/>
    <cellStyle name="40% - Accent6 2 3 2 4 3" xfId="29416"/>
    <cellStyle name="40% - Accent6 2 3 2 4 3 2" xfId="29417"/>
    <cellStyle name="40% - Accent6 2 3 2 4 4" xfId="29418"/>
    <cellStyle name="40% - Accent6 2 3 2 4 5" xfId="29419"/>
    <cellStyle name="40% - Accent6 2 3 2 4 6" xfId="29420"/>
    <cellStyle name="40% - Accent6 2 3 2 4 7" xfId="29421"/>
    <cellStyle name="40% - Accent6 2 3 2 5" xfId="29422"/>
    <cellStyle name="40% - Accent6 2 3 2 5 2" xfId="29423"/>
    <cellStyle name="40% - Accent6 2 3 2 5 2 2" xfId="29424"/>
    <cellStyle name="40% - Accent6 2 3 2 5 3" xfId="29425"/>
    <cellStyle name="40% - Accent6 2 3 2 5 3 2" xfId="29426"/>
    <cellStyle name="40% - Accent6 2 3 2 5 4" xfId="29427"/>
    <cellStyle name="40% - Accent6 2 3 2 5 5" xfId="29428"/>
    <cellStyle name="40% - Accent6 2 3 2 5 6" xfId="29429"/>
    <cellStyle name="40% - Accent6 2 3 2 5 7" xfId="29430"/>
    <cellStyle name="40% - Accent6 2 3 2 6" xfId="29431"/>
    <cellStyle name="40% - Accent6 2 3 2 6 2" xfId="29432"/>
    <cellStyle name="40% - Accent6 2 3 2 7" xfId="29433"/>
    <cellStyle name="40% - Accent6 2 3 2 7 2" xfId="29434"/>
    <cellStyle name="40% - Accent6 2 3 2 8" xfId="29435"/>
    <cellStyle name="40% - Accent6 2 3 2 9" xfId="29436"/>
    <cellStyle name="40% - Accent6 2 3 3" xfId="29437"/>
    <cellStyle name="40% - Accent6 2 3 3 10" xfId="29438"/>
    <cellStyle name="40% - Accent6 2 3 3 11" xfId="29439"/>
    <cellStyle name="40% - Accent6 2 3 3 2" xfId="29440"/>
    <cellStyle name="40% - Accent6 2 3 3 2 10" xfId="29441"/>
    <cellStyle name="40% - Accent6 2 3 3 2 2" xfId="29442"/>
    <cellStyle name="40% - Accent6 2 3 3 2 2 2" xfId="29443"/>
    <cellStyle name="40% - Accent6 2 3 3 2 2 2 2" xfId="29444"/>
    <cellStyle name="40% - Accent6 2 3 3 2 2 3" xfId="29445"/>
    <cellStyle name="40% - Accent6 2 3 3 2 2 3 2" xfId="29446"/>
    <cellStyle name="40% - Accent6 2 3 3 2 2 4" xfId="29447"/>
    <cellStyle name="40% - Accent6 2 3 3 2 2 5" xfId="29448"/>
    <cellStyle name="40% - Accent6 2 3 3 2 2 6" xfId="29449"/>
    <cellStyle name="40% - Accent6 2 3 3 2 2 7" xfId="29450"/>
    <cellStyle name="40% - Accent6 2 3 3 2 3" xfId="29451"/>
    <cellStyle name="40% - Accent6 2 3 3 2 3 2" xfId="29452"/>
    <cellStyle name="40% - Accent6 2 3 3 2 3 2 2" xfId="29453"/>
    <cellStyle name="40% - Accent6 2 3 3 2 3 3" xfId="29454"/>
    <cellStyle name="40% - Accent6 2 3 3 2 3 3 2" xfId="29455"/>
    <cellStyle name="40% - Accent6 2 3 3 2 3 4" xfId="29456"/>
    <cellStyle name="40% - Accent6 2 3 3 2 3 5" xfId="29457"/>
    <cellStyle name="40% - Accent6 2 3 3 2 3 6" xfId="29458"/>
    <cellStyle name="40% - Accent6 2 3 3 2 3 7" xfId="29459"/>
    <cellStyle name="40% - Accent6 2 3 3 2 4" xfId="29460"/>
    <cellStyle name="40% - Accent6 2 3 3 2 4 2" xfId="29461"/>
    <cellStyle name="40% - Accent6 2 3 3 2 4 2 2" xfId="29462"/>
    <cellStyle name="40% - Accent6 2 3 3 2 4 3" xfId="29463"/>
    <cellStyle name="40% - Accent6 2 3 3 2 4 3 2" xfId="29464"/>
    <cellStyle name="40% - Accent6 2 3 3 2 4 4" xfId="29465"/>
    <cellStyle name="40% - Accent6 2 3 3 2 4 5" xfId="29466"/>
    <cellStyle name="40% - Accent6 2 3 3 2 4 6" xfId="29467"/>
    <cellStyle name="40% - Accent6 2 3 3 2 4 7" xfId="29468"/>
    <cellStyle name="40% - Accent6 2 3 3 2 5" xfId="29469"/>
    <cellStyle name="40% - Accent6 2 3 3 2 5 2" xfId="29470"/>
    <cellStyle name="40% - Accent6 2 3 3 2 6" xfId="29471"/>
    <cellStyle name="40% - Accent6 2 3 3 2 6 2" xfId="29472"/>
    <cellStyle name="40% - Accent6 2 3 3 2 7" xfId="29473"/>
    <cellStyle name="40% - Accent6 2 3 3 2 8" xfId="29474"/>
    <cellStyle name="40% - Accent6 2 3 3 2 9" xfId="29475"/>
    <cellStyle name="40% - Accent6 2 3 3 3" xfId="29476"/>
    <cellStyle name="40% - Accent6 2 3 3 3 2" xfId="29477"/>
    <cellStyle name="40% - Accent6 2 3 3 3 2 2" xfId="29478"/>
    <cellStyle name="40% - Accent6 2 3 3 3 3" xfId="29479"/>
    <cellStyle name="40% - Accent6 2 3 3 3 3 2" xfId="29480"/>
    <cellStyle name="40% - Accent6 2 3 3 3 4" xfId="29481"/>
    <cellStyle name="40% - Accent6 2 3 3 3 5" xfId="29482"/>
    <cellStyle name="40% - Accent6 2 3 3 3 6" xfId="29483"/>
    <cellStyle name="40% - Accent6 2 3 3 3 7" xfId="29484"/>
    <cellStyle name="40% - Accent6 2 3 3 4" xfId="29485"/>
    <cellStyle name="40% - Accent6 2 3 3 4 2" xfId="29486"/>
    <cellStyle name="40% - Accent6 2 3 3 4 2 2" xfId="29487"/>
    <cellStyle name="40% - Accent6 2 3 3 4 3" xfId="29488"/>
    <cellStyle name="40% - Accent6 2 3 3 4 3 2" xfId="29489"/>
    <cellStyle name="40% - Accent6 2 3 3 4 4" xfId="29490"/>
    <cellStyle name="40% - Accent6 2 3 3 4 5" xfId="29491"/>
    <cellStyle name="40% - Accent6 2 3 3 4 6" xfId="29492"/>
    <cellStyle name="40% - Accent6 2 3 3 4 7" xfId="29493"/>
    <cellStyle name="40% - Accent6 2 3 3 5" xfId="29494"/>
    <cellStyle name="40% - Accent6 2 3 3 5 2" xfId="29495"/>
    <cellStyle name="40% - Accent6 2 3 3 5 2 2" xfId="29496"/>
    <cellStyle name="40% - Accent6 2 3 3 5 3" xfId="29497"/>
    <cellStyle name="40% - Accent6 2 3 3 5 3 2" xfId="29498"/>
    <cellStyle name="40% - Accent6 2 3 3 5 4" xfId="29499"/>
    <cellStyle name="40% - Accent6 2 3 3 5 5" xfId="29500"/>
    <cellStyle name="40% - Accent6 2 3 3 5 6" xfId="29501"/>
    <cellStyle name="40% - Accent6 2 3 3 5 7" xfId="29502"/>
    <cellStyle name="40% - Accent6 2 3 3 6" xfId="29503"/>
    <cellStyle name="40% - Accent6 2 3 3 6 2" xfId="29504"/>
    <cellStyle name="40% - Accent6 2 3 3 7" xfId="29505"/>
    <cellStyle name="40% - Accent6 2 3 3 7 2" xfId="29506"/>
    <cellStyle name="40% - Accent6 2 3 3 8" xfId="29507"/>
    <cellStyle name="40% - Accent6 2 3 3 9" xfId="29508"/>
    <cellStyle name="40% - Accent6 2 3 4" xfId="29509"/>
    <cellStyle name="40% - Accent6 2 3 4 10" xfId="29510"/>
    <cellStyle name="40% - Accent6 2 3 4 2" xfId="29511"/>
    <cellStyle name="40% - Accent6 2 3 4 2 2" xfId="29512"/>
    <cellStyle name="40% - Accent6 2 3 4 2 2 2" xfId="29513"/>
    <cellStyle name="40% - Accent6 2 3 4 2 3" xfId="29514"/>
    <cellStyle name="40% - Accent6 2 3 4 2 3 2" xfId="29515"/>
    <cellStyle name="40% - Accent6 2 3 4 2 4" xfId="29516"/>
    <cellStyle name="40% - Accent6 2 3 4 2 5" xfId="29517"/>
    <cellStyle name="40% - Accent6 2 3 4 2 6" xfId="29518"/>
    <cellStyle name="40% - Accent6 2 3 4 2 7" xfId="29519"/>
    <cellStyle name="40% - Accent6 2 3 4 3" xfId="29520"/>
    <cellStyle name="40% - Accent6 2 3 4 3 2" xfId="29521"/>
    <cellStyle name="40% - Accent6 2 3 4 3 2 2" xfId="29522"/>
    <cellStyle name="40% - Accent6 2 3 4 3 3" xfId="29523"/>
    <cellStyle name="40% - Accent6 2 3 4 3 3 2" xfId="29524"/>
    <cellStyle name="40% - Accent6 2 3 4 3 4" xfId="29525"/>
    <cellStyle name="40% - Accent6 2 3 4 3 5" xfId="29526"/>
    <cellStyle name="40% - Accent6 2 3 4 3 6" xfId="29527"/>
    <cellStyle name="40% - Accent6 2 3 4 3 7" xfId="29528"/>
    <cellStyle name="40% - Accent6 2 3 4 4" xfId="29529"/>
    <cellStyle name="40% - Accent6 2 3 4 4 2" xfId="29530"/>
    <cellStyle name="40% - Accent6 2 3 4 4 2 2" xfId="29531"/>
    <cellStyle name="40% - Accent6 2 3 4 4 3" xfId="29532"/>
    <cellStyle name="40% - Accent6 2 3 4 4 3 2" xfId="29533"/>
    <cellStyle name="40% - Accent6 2 3 4 4 4" xfId="29534"/>
    <cellStyle name="40% - Accent6 2 3 4 4 5" xfId="29535"/>
    <cellStyle name="40% - Accent6 2 3 4 4 6" xfId="29536"/>
    <cellStyle name="40% - Accent6 2 3 4 4 7" xfId="29537"/>
    <cellStyle name="40% - Accent6 2 3 4 5" xfId="29538"/>
    <cellStyle name="40% - Accent6 2 3 4 5 2" xfId="29539"/>
    <cellStyle name="40% - Accent6 2 3 4 6" xfId="29540"/>
    <cellStyle name="40% - Accent6 2 3 4 6 2" xfId="29541"/>
    <cellStyle name="40% - Accent6 2 3 4 7" xfId="29542"/>
    <cellStyle name="40% - Accent6 2 3 4 8" xfId="29543"/>
    <cellStyle name="40% - Accent6 2 3 4 9" xfId="29544"/>
    <cellStyle name="40% - Accent6 2 3 5" xfId="29545"/>
    <cellStyle name="40% - Accent6 2 3 5 2" xfId="29546"/>
    <cellStyle name="40% - Accent6 2 3 5 2 2" xfId="29547"/>
    <cellStyle name="40% - Accent6 2 3 5 3" xfId="29548"/>
    <cellStyle name="40% - Accent6 2 3 5 3 2" xfId="29549"/>
    <cellStyle name="40% - Accent6 2 3 5 4" xfId="29550"/>
    <cellStyle name="40% - Accent6 2 3 5 5" xfId="29551"/>
    <cellStyle name="40% - Accent6 2 3 5 6" xfId="29552"/>
    <cellStyle name="40% - Accent6 2 3 5 7" xfId="29553"/>
    <cellStyle name="40% - Accent6 2 3 6" xfId="29554"/>
    <cellStyle name="40% - Accent6 2 3 6 2" xfId="29555"/>
    <cellStyle name="40% - Accent6 2 3 6 2 2" xfId="29556"/>
    <cellStyle name="40% - Accent6 2 3 6 3" xfId="29557"/>
    <cellStyle name="40% - Accent6 2 3 6 3 2" xfId="29558"/>
    <cellStyle name="40% - Accent6 2 3 6 4" xfId="29559"/>
    <cellStyle name="40% - Accent6 2 3 6 5" xfId="29560"/>
    <cellStyle name="40% - Accent6 2 3 6 6" xfId="29561"/>
    <cellStyle name="40% - Accent6 2 3 6 7" xfId="29562"/>
    <cellStyle name="40% - Accent6 2 3 7" xfId="29563"/>
    <cellStyle name="40% - Accent6 2 3 7 2" xfId="29564"/>
    <cellStyle name="40% - Accent6 2 3 7 2 2" xfId="29565"/>
    <cellStyle name="40% - Accent6 2 3 7 3" xfId="29566"/>
    <cellStyle name="40% - Accent6 2 3 7 3 2" xfId="29567"/>
    <cellStyle name="40% - Accent6 2 3 7 4" xfId="29568"/>
    <cellStyle name="40% - Accent6 2 3 7 5" xfId="29569"/>
    <cellStyle name="40% - Accent6 2 3 7 6" xfId="29570"/>
    <cellStyle name="40% - Accent6 2 3 7 7" xfId="29571"/>
    <cellStyle name="40% - Accent6 2 3 8" xfId="29572"/>
    <cellStyle name="40% - Accent6 2 3 8 2" xfId="29573"/>
    <cellStyle name="40% - Accent6 2 3 9" xfId="29574"/>
    <cellStyle name="40% - Accent6 2 3 9 2" xfId="29575"/>
    <cellStyle name="40% - Accent6 2 4" xfId="29576"/>
    <cellStyle name="40% - Accent6 2 4 10" xfId="29577"/>
    <cellStyle name="40% - Accent6 2 4 11" xfId="29578"/>
    <cellStyle name="40% - Accent6 2 4 12" xfId="29579"/>
    <cellStyle name="40% - Accent6 2 4 13" xfId="29580"/>
    <cellStyle name="40% - Accent6 2 4 2" xfId="29581"/>
    <cellStyle name="40% - Accent6 2 4 2 10" xfId="29582"/>
    <cellStyle name="40% - Accent6 2 4 2 11" xfId="29583"/>
    <cellStyle name="40% - Accent6 2 4 2 2" xfId="29584"/>
    <cellStyle name="40% - Accent6 2 4 2 2 10" xfId="29585"/>
    <cellStyle name="40% - Accent6 2 4 2 2 2" xfId="29586"/>
    <cellStyle name="40% - Accent6 2 4 2 2 2 2" xfId="29587"/>
    <cellStyle name="40% - Accent6 2 4 2 2 2 2 2" xfId="29588"/>
    <cellStyle name="40% - Accent6 2 4 2 2 2 3" xfId="29589"/>
    <cellStyle name="40% - Accent6 2 4 2 2 2 3 2" xfId="29590"/>
    <cellStyle name="40% - Accent6 2 4 2 2 2 4" xfId="29591"/>
    <cellStyle name="40% - Accent6 2 4 2 2 2 5" xfId="29592"/>
    <cellStyle name="40% - Accent6 2 4 2 2 2 6" xfId="29593"/>
    <cellStyle name="40% - Accent6 2 4 2 2 2 7" xfId="29594"/>
    <cellStyle name="40% - Accent6 2 4 2 2 3" xfId="29595"/>
    <cellStyle name="40% - Accent6 2 4 2 2 3 2" xfId="29596"/>
    <cellStyle name="40% - Accent6 2 4 2 2 3 2 2" xfId="29597"/>
    <cellStyle name="40% - Accent6 2 4 2 2 3 3" xfId="29598"/>
    <cellStyle name="40% - Accent6 2 4 2 2 3 3 2" xfId="29599"/>
    <cellStyle name="40% - Accent6 2 4 2 2 3 4" xfId="29600"/>
    <cellStyle name="40% - Accent6 2 4 2 2 3 5" xfId="29601"/>
    <cellStyle name="40% - Accent6 2 4 2 2 3 6" xfId="29602"/>
    <cellStyle name="40% - Accent6 2 4 2 2 3 7" xfId="29603"/>
    <cellStyle name="40% - Accent6 2 4 2 2 4" xfId="29604"/>
    <cellStyle name="40% - Accent6 2 4 2 2 4 2" xfId="29605"/>
    <cellStyle name="40% - Accent6 2 4 2 2 4 2 2" xfId="29606"/>
    <cellStyle name="40% - Accent6 2 4 2 2 4 3" xfId="29607"/>
    <cellStyle name="40% - Accent6 2 4 2 2 4 3 2" xfId="29608"/>
    <cellStyle name="40% - Accent6 2 4 2 2 4 4" xfId="29609"/>
    <cellStyle name="40% - Accent6 2 4 2 2 4 5" xfId="29610"/>
    <cellStyle name="40% - Accent6 2 4 2 2 4 6" xfId="29611"/>
    <cellStyle name="40% - Accent6 2 4 2 2 4 7" xfId="29612"/>
    <cellStyle name="40% - Accent6 2 4 2 2 5" xfId="29613"/>
    <cellStyle name="40% - Accent6 2 4 2 2 5 2" xfId="29614"/>
    <cellStyle name="40% - Accent6 2 4 2 2 6" xfId="29615"/>
    <cellStyle name="40% - Accent6 2 4 2 2 6 2" xfId="29616"/>
    <cellStyle name="40% - Accent6 2 4 2 2 7" xfId="29617"/>
    <cellStyle name="40% - Accent6 2 4 2 2 8" xfId="29618"/>
    <cellStyle name="40% - Accent6 2 4 2 2 9" xfId="29619"/>
    <cellStyle name="40% - Accent6 2 4 2 3" xfId="29620"/>
    <cellStyle name="40% - Accent6 2 4 2 3 2" xfId="29621"/>
    <cellStyle name="40% - Accent6 2 4 2 3 2 2" xfId="29622"/>
    <cellStyle name="40% - Accent6 2 4 2 3 3" xfId="29623"/>
    <cellStyle name="40% - Accent6 2 4 2 3 3 2" xfId="29624"/>
    <cellStyle name="40% - Accent6 2 4 2 3 4" xfId="29625"/>
    <cellStyle name="40% - Accent6 2 4 2 3 5" xfId="29626"/>
    <cellStyle name="40% - Accent6 2 4 2 3 6" xfId="29627"/>
    <cellStyle name="40% - Accent6 2 4 2 3 7" xfId="29628"/>
    <cellStyle name="40% - Accent6 2 4 2 4" xfId="29629"/>
    <cellStyle name="40% - Accent6 2 4 2 4 2" xfId="29630"/>
    <cellStyle name="40% - Accent6 2 4 2 4 2 2" xfId="29631"/>
    <cellStyle name="40% - Accent6 2 4 2 4 3" xfId="29632"/>
    <cellStyle name="40% - Accent6 2 4 2 4 3 2" xfId="29633"/>
    <cellStyle name="40% - Accent6 2 4 2 4 4" xfId="29634"/>
    <cellStyle name="40% - Accent6 2 4 2 4 5" xfId="29635"/>
    <cellStyle name="40% - Accent6 2 4 2 4 6" xfId="29636"/>
    <cellStyle name="40% - Accent6 2 4 2 4 7" xfId="29637"/>
    <cellStyle name="40% - Accent6 2 4 2 5" xfId="29638"/>
    <cellStyle name="40% - Accent6 2 4 2 5 2" xfId="29639"/>
    <cellStyle name="40% - Accent6 2 4 2 5 2 2" xfId="29640"/>
    <cellStyle name="40% - Accent6 2 4 2 5 3" xfId="29641"/>
    <cellStyle name="40% - Accent6 2 4 2 5 3 2" xfId="29642"/>
    <cellStyle name="40% - Accent6 2 4 2 5 4" xfId="29643"/>
    <cellStyle name="40% - Accent6 2 4 2 5 5" xfId="29644"/>
    <cellStyle name="40% - Accent6 2 4 2 5 6" xfId="29645"/>
    <cellStyle name="40% - Accent6 2 4 2 5 7" xfId="29646"/>
    <cellStyle name="40% - Accent6 2 4 2 6" xfId="29647"/>
    <cellStyle name="40% - Accent6 2 4 2 6 2" xfId="29648"/>
    <cellStyle name="40% - Accent6 2 4 2 7" xfId="29649"/>
    <cellStyle name="40% - Accent6 2 4 2 7 2" xfId="29650"/>
    <cellStyle name="40% - Accent6 2 4 2 8" xfId="29651"/>
    <cellStyle name="40% - Accent6 2 4 2 9" xfId="29652"/>
    <cellStyle name="40% - Accent6 2 4 3" xfId="29653"/>
    <cellStyle name="40% - Accent6 2 4 3 10" xfId="29654"/>
    <cellStyle name="40% - Accent6 2 4 3 11" xfId="29655"/>
    <cellStyle name="40% - Accent6 2 4 3 2" xfId="29656"/>
    <cellStyle name="40% - Accent6 2 4 3 2 10" xfId="29657"/>
    <cellStyle name="40% - Accent6 2 4 3 2 2" xfId="29658"/>
    <cellStyle name="40% - Accent6 2 4 3 2 2 2" xfId="29659"/>
    <cellStyle name="40% - Accent6 2 4 3 2 2 2 2" xfId="29660"/>
    <cellStyle name="40% - Accent6 2 4 3 2 2 3" xfId="29661"/>
    <cellStyle name="40% - Accent6 2 4 3 2 2 3 2" xfId="29662"/>
    <cellStyle name="40% - Accent6 2 4 3 2 2 4" xfId="29663"/>
    <cellStyle name="40% - Accent6 2 4 3 2 2 5" xfId="29664"/>
    <cellStyle name="40% - Accent6 2 4 3 2 2 6" xfId="29665"/>
    <cellStyle name="40% - Accent6 2 4 3 2 2 7" xfId="29666"/>
    <cellStyle name="40% - Accent6 2 4 3 2 3" xfId="29667"/>
    <cellStyle name="40% - Accent6 2 4 3 2 3 2" xfId="29668"/>
    <cellStyle name="40% - Accent6 2 4 3 2 3 2 2" xfId="29669"/>
    <cellStyle name="40% - Accent6 2 4 3 2 3 3" xfId="29670"/>
    <cellStyle name="40% - Accent6 2 4 3 2 3 3 2" xfId="29671"/>
    <cellStyle name="40% - Accent6 2 4 3 2 3 4" xfId="29672"/>
    <cellStyle name="40% - Accent6 2 4 3 2 3 5" xfId="29673"/>
    <cellStyle name="40% - Accent6 2 4 3 2 3 6" xfId="29674"/>
    <cellStyle name="40% - Accent6 2 4 3 2 3 7" xfId="29675"/>
    <cellStyle name="40% - Accent6 2 4 3 2 4" xfId="29676"/>
    <cellStyle name="40% - Accent6 2 4 3 2 4 2" xfId="29677"/>
    <cellStyle name="40% - Accent6 2 4 3 2 4 2 2" xfId="29678"/>
    <cellStyle name="40% - Accent6 2 4 3 2 4 3" xfId="29679"/>
    <cellStyle name="40% - Accent6 2 4 3 2 4 3 2" xfId="29680"/>
    <cellStyle name="40% - Accent6 2 4 3 2 4 4" xfId="29681"/>
    <cellStyle name="40% - Accent6 2 4 3 2 4 5" xfId="29682"/>
    <cellStyle name="40% - Accent6 2 4 3 2 4 6" xfId="29683"/>
    <cellStyle name="40% - Accent6 2 4 3 2 4 7" xfId="29684"/>
    <cellStyle name="40% - Accent6 2 4 3 2 5" xfId="29685"/>
    <cellStyle name="40% - Accent6 2 4 3 2 5 2" xfId="29686"/>
    <cellStyle name="40% - Accent6 2 4 3 2 6" xfId="29687"/>
    <cellStyle name="40% - Accent6 2 4 3 2 6 2" xfId="29688"/>
    <cellStyle name="40% - Accent6 2 4 3 2 7" xfId="29689"/>
    <cellStyle name="40% - Accent6 2 4 3 2 8" xfId="29690"/>
    <cellStyle name="40% - Accent6 2 4 3 2 9" xfId="29691"/>
    <cellStyle name="40% - Accent6 2 4 3 3" xfId="29692"/>
    <cellStyle name="40% - Accent6 2 4 3 3 2" xfId="29693"/>
    <cellStyle name="40% - Accent6 2 4 3 3 2 2" xfId="29694"/>
    <cellStyle name="40% - Accent6 2 4 3 3 3" xfId="29695"/>
    <cellStyle name="40% - Accent6 2 4 3 3 3 2" xfId="29696"/>
    <cellStyle name="40% - Accent6 2 4 3 3 4" xfId="29697"/>
    <cellStyle name="40% - Accent6 2 4 3 3 5" xfId="29698"/>
    <cellStyle name="40% - Accent6 2 4 3 3 6" xfId="29699"/>
    <cellStyle name="40% - Accent6 2 4 3 3 7" xfId="29700"/>
    <cellStyle name="40% - Accent6 2 4 3 4" xfId="29701"/>
    <cellStyle name="40% - Accent6 2 4 3 4 2" xfId="29702"/>
    <cellStyle name="40% - Accent6 2 4 3 4 2 2" xfId="29703"/>
    <cellStyle name="40% - Accent6 2 4 3 4 3" xfId="29704"/>
    <cellStyle name="40% - Accent6 2 4 3 4 3 2" xfId="29705"/>
    <cellStyle name="40% - Accent6 2 4 3 4 4" xfId="29706"/>
    <cellStyle name="40% - Accent6 2 4 3 4 5" xfId="29707"/>
    <cellStyle name="40% - Accent6 2 4 3 4 6" xfId="29708"/>
    <cellStyle name="40% - Accent6 2 4 3 4 7" xfId="29709"/>
    <cellStyle name="40% - Accent6 2 4 3 5" xfId="29710"/>
    <cellStyle name="40% - Accent6 2 4 3 5 2" xfId="29711"/>
    <cellStyle name="40% - Accent6 2 4 3 5 2 2" xfId="29712"/>
    <cellStyle name="40% - Accent6 2 4 3 5 3" xfId="29713"/>
    <cellStyle name="40% - Accent6 2 4 3 5 3 2" xfId="29714"/>
    <cellStyle name="40% - Accent6 2 4 3 5 4" xfId="29715"/>
    <cellStyle name="40% - Accent6 2 4 3 5 5" xfId="29716"/>
    <cellStyle name="40% - Accent6 2 4 3 5 6" xfId="29717"/>
    <cellStyle name="40% - Accent6 2 4 3 5 7" xfId="29718"/>
    <cellStyle name="40% - Accent6 2 4 3 6" xfId="29719"/>
    <cellStyle name="40% - Accent6 2 4 3 6 2" xfId="29720"/>
    <cellStyle name="40% - Accent6 2 4 3 7" xfId="29721"/>
    <cellStyle name="40% - Accent6 2 4 3 7 2" xfId="29722"/>
    <cellStyle name="40% - Accent6 2 4 3 8" xfId="29723"/>
    <cellStyle name="40% - Accent6 2 4 3 9" xfId="29724"/>
    <cellStyle name="40% - Accent6 2 4 4" xfId="29725"/>
    <cellStyle name="40% - Accent6 2 4 4 10" xfId="29726"/>
    <cellStyle name="40% - Accent6 2 4 4 2" xfId="29727"/>
    <cellStyle name="40% - Accent6 2 4 4 2 2" xfId="29728"/>
    <cellStyle name="40% - Accent6 2 4 4 2 2 2" xfId="29729"/>
    <cellStyle name="40% - Accent6 2 4 4 2 3" xfId="29730"/>
    <cellStyle name="40% - Accent6 2 4 4 2 3 2" xfId="29731"/>
    <cellStyle name="40% - Accent6 2 4 4 2 4" xfId="29732"/>
    <cellStyle name="40% - Accent6 2 4 4 2 5" xfId="29733"/>
    <cellStyle name="40% - Accent6 2 4 4 2 6" xfId="29734"/>
    <cellStyle name="40% - Accent6 2 4 4 2 7" xfId="29735"/>
    <cellStyle name="40% - Accent6 2 4 4 3" xfId="29736"/>
    <cellStyle name="40% - Accent6 2 4 4 3 2" xfId="29737"/>
    <cellStyle name="40% - Accent6 2 4 4 3 2 2" xfId="29738"/>
    <cellStyle name="40% - Accent6 2 4 4 3 3" xfId="29739"/>
    <cellStyle name="40% - Accent6 2 4 4 3 3 2" xfId="29740"/>
    <cellStyle name="40% - Accent6 2 4 4 3 4" xfId="29741"/>
    <cellStyle name="40% - Accent6 2 4 4 3 5" xfId="29742"/>
    <cellStyle name="40% - Accent6 2 4 4 3 6" xfId="29743"/>
    <cellStyle name="40% - Accent6 2 4 4 3 7" xfId="29744"/>
    <cellStyle name="40% - Accent6 2 4 4 4" xfId="29745"/>
    <cellStyle name="40% - Accent6 2 4 4 4 2" xfId="29746"/>
    <cellStyle name="40% - Accent6 2 4 4 4 2 2" xfId="29747"/>
    <cellStyle name="40% - Accent6 2 4 4 4 3" xfId="29748"/>
    <cellStyle name="40% - Accent6 2 4 4 4 3 2" xfId="29749"/>
    <cellStyle name="40% - Accent6 2 4 4 4 4" xfId="29750"/>
    <cellStyle name="40% - Accent6 2 4 4 4 5" xfId="29751"/>
    <cellStyle name="40% - Accent6 2 4 4 4 6" xfId="29752"/>
    <cellStyle name="40% - Accent6 2 4 4 4 7" xfId="29753"/>
    <cellStyle name="40% - Accent6 2 4 4 5" xfId="29754"/>
    <cellStyle name="40% - Accent6 2 4 4 5 2" xfId="29755"/>
    <cellStyle name="40% - Accent6 2 4 4 6" xfId="29756"/>
    <cellStyle name="40% - Accent6 2 4 4 6 2" xfId="29757"/>
    <cellStyle name="40% - Accent6 2 4 4 7" xfId="29758"/>
    <cellStyle name="40% - Accent6 2 4 4 8" xfId="29759"/>
    <cellStyle name="40% - Accent6 2 4 4 9" xfId="29760"/>
    <cellStyle name="40% - Accent6 2 4 5" xfId="29761"/>
    <cellStyle name="40% - Accent6 2 4 5 2" xfId="29762"/>
    <cellStyle name="40% - Accent6 2 4 5 2 2" xfId="29763"/>
    <cellStyle name="40% - Accent6 2 4 5 3" xfId="29764"/>
    <cellStyle name="40% - Accent6 2 4 5 3 2" xfId="29765"/>
    <cellStyle name="40% - Accent6 2 4 5 4" xfId="29766"/>
    <cellStyle name="40% - Accent6 2 4 5 5" xfId="29767"/>
    <cellStyle name="40% - Accent6 2 4 5 6" xfId="29768"/>
    <cellStyle name="40% - Accent6 2 4 5 7" xfId="29769"/>
    <cellStyle name="40% - Accent6 2 4 6" xfId="29770"/>
    <cellStyle name="40% - Accent6 2 4 6 2" xfId="29771"/>
    <cellStyle name="40% - Accent6 2 4 6 2 2" xfId="29772"/>
    <cellStyle name="40% - Accent6 2 4 6 3" xfId="29773"/>
    <cellStyle name="40% - Accent6 2 4 6 3 2" xfId="29774"/>
    <cellStyle name="40% - Accent6 2 4 6 4" xfId="29775"/>
    <cellStyle name="40% - Accent6 2 4 6 5" xfId="29776"/>
    <cellStyle name="40% - Accent6 2 4 6 6" xfId="29777"/>
    <cellStyle name="40% - Accent6 2 4 6 7" xfId="29778"/>
    <cellStyle name="40% - Accent6 2 4 7" xfId="29779"/>
    <cellStyle name="40% - Accent6 2 4 7 2" xfId="29780"/>
    <cellStyle name="40% - Accent6 2 4 7 2 2" xfId="29781"/>
    <cellStyle name="40% - Accent6 2 4 7 3" xfId="29782"/>
    <cellStyle name="40% - Accent6 2 4 7 3 2" xfId="29783"/>
    <cellStyle name="40% - Accent6 2 4 7 4" xfId="29784"/>
    <cellStyle name="40% - Accent6 2 4 7 5" xfId="29785"/>
    <cellStyle name="40% - Accent6 2 4 7 6" xfId="29786"/>
    <cellStyle name="40% - Accent6 2 4 7 7" xfId="29787"/>
    <cellStyle name="40% - Accent6 2 4 8" xfId="29788"/>
    <cellStyle name="40% - Accent6 2 4 8 2" xfId="29789"/>
    <cellStyle name="40% - Accent6 2 4 9" xfId="29790"/>
    <cellStyle name="40% - Accent6 2 4 9 2" xfId="29791"/>
    <cellStyle name="40% - Accent6 2 5" xfId="29792"/>
    <cellStyle name="40% - Accent6 2 5 10" xfId="29793"/>
    <cellStyle name="40% - Accent6 2 5 11" xfId="29794"/>
    <cellStyle name="40% - Accent6 2 5 12" xfId="29795"/>
    <cellStyle name="40% - Accent6 2 5 13" xfId="29796"/>
    <cellStyle name="40% - Accent6 2 5 2" xfId="29797"/>
    <cellStyle name="40% - Accent6 2 5 2 10" xfId="29798"/>
    <cellStyle name="40% - Accent6 2 5 2 11" xfId="29799"/>
    <cellStyle name="40% - Accent6 2 5 2 2" xfId="29800"/>
    <cellStyle name="40% - Accent6 2 5 2 2 10" xfId="29801"/>
    <cellStyle name="40% - Accent6 2 5 2 2 2" xfId="29802"/>
    <cellStyle name="40% - Accent6 2 5 2 2 2 2" xfId="29803"/>
    <cellStyle name="40% - Accent6 2 5 2 2 2 2 2" xfId="29804"/>
    <cellStyle name="40% - Accent6 2 5 2 2 2 3" xfId="29805"/>
    <cellStyle name="40% - Accent6 2 5 2 2 2 3 2" xfId="29806"/>
    <cellStyle name="40% - Accent6 2 5 2 2 2 4" xfId="29807"/>
    <cellStyle name="40% - Accent6 2 5 2 2 2 5" xfId="29808"/>
    <cellStyle name="40% - Accent6 2 5 2 2 2 6" xfId="29809"/>
    <cellStyle name="40% - Accent6 2 5 2 2 2 7" xfId="29810"/>
    <cellStyle name="40% - Accent6 2 5 2 2 3" xfId="29811"/>
    <cellStyle name="40% - Accent6 2 5 2 2 3 2" xfId="29812"/>
    <cellStyle name="40% - Accent6 2 5 2 2 3 2 2" xfId="29813"/>
    <cellStyle name="40% - Accent6 2 5 2 2 3 3" xfId="29814"/>
    <cellStyle name="40% - Accent6 2 5 2 2 3 3 2" xfId="29815"/>
    <cellStyle name="40% - Accent6 2 5 2 2 3 4" xfId="29816"/>
    <cellStyle name="40% - Accent6 2 5 2 2 3 5" xfId="29817"/>
    <cellStyle name="40% - Accent6 2 5 2 2 3 6" xfId="29818"/>
    <cellStyle name="40% - Accent6 2 5 2 2 3 7" xfId="29819"/>
    <cellStyle name="40% - Accent6 2 5 2 2 4" xfId="29820"/>
    <cellStyle name="40% - Accent6 2 5 2 2 4 2" xfId="29821"/>
    <cellStyle name="40% - Accent6 2 5 2 2 4 2 2" xfId="29822"/>
    <cellStyle name="40% - Accent6 2 5 2 2 4 3" xfId="29823"/>
    <cellStyle name="40% - Accent6 2 5 2 2 4 3 2" xfId="29824"/>
    <cellStyle name="40% - Accent6 2 5 2 2 4 4" xfId="29825"/>
    <cellStyle name="40% - Accent6 2 5 2 2 4 5" xfId="29826"/>
    <cellStyle name="40% - Accent6 2 5 2 2 4 6" xfId="29827"/>
    <cellStyle name="40% - Accent6 2 5 2 2 4 7" xfId="29828"/>
    <cellStyle name="40% - Accent6 2 5 2 2 5" xfId="29829"/>
    <cellStyle name="40% - Accent6 2 5 2 2 5 2" xfId="29830"/>
    <cellStyle name="40% - Accent6 2 5 2 2 6" xfId="29831"/>
    <cellStyle name="40% - Accent6 2 5 2 2 6 2" xfId="29832"/>
    <cellStyle name="40% - Accent6 2 5 2 2 7" xfId="29833"/>
    <cellStyle name="40% - Accent6 2 5 2 2 8" xfId="29834"/>
    <cellStyle name="40% - Accent6 2 5 2 2 9" xfId="29835"/>
    <cellStyle name="40% - Accent6 2 5 2 3" xfId="29836"/>
    <cellStyle name="40% - Accent6 2 5 2 3 2" xfId="29837"/>
    <cellStyle name="40% - Accent6 2 5 2 3 2 2" xfId="29838"/>
    <cellStyle name="40% - Accent6 2 5 2 3 3" xfId="29839"/>
    <cellStyle name="40% - Accent6 2 5 2 3 3 2" xfId="29840"/>
    <cellStyle name="40% - Accent6 2 5 2 3 4" xfId="29841"/>
    <cellStyle name="40% - Accent6 2 5 2 3 5" xfId="29842"/>
    <cellStyle name="40% - Accent6 2 5 2 3 6" xfId="29843"/>
    <cellStyle name="40% - Accent6 2 5 2 3 7" xfId="29844"/>
    <cellStyle name="40% - Accent6 2 5 2 4" xfId="29845"/>
    <cellStyle name="40% - Accent6 2 5 2 4 2" xfId="29846"/>
    <cellStyle name="40% - Accent6 2 5 2 4 2 2" xfId="29847"/>
    <cellStyle name="40% - Accent6 2 5 2 4 3" xfId="29848"/>
    <cellStyle name="40% - Accent6 2 5 2 4 3 2" xfId="29849"/>
    <cellStyle name="40% - Accent6 2 5 2 4 4" xfId="29850"/>
    <cellStyle name="40% - Accent6 2 5 2 4 5" xfId="29851"/>
    <cellStyle name="40% - Accent6 2 5 2 4 6" xfId="29852"/>
    <cellStyle name="40% - Accent6 2 5 2 4 7" xfId="29853"/>
    <cellStyle name="40% - Accent6 2 5 2 5" xfId="29854"/>
    <cellStyle name="40% - Accent6 2 5 2 5 2" xfId="29855"/>
    <cellStyle name="40% - Accent6 2 5 2 5 2 2" xfId="29856"/>
    <cellStyle name="40% - Accent6 2 5 2 5 3" xfId="29857"/>
    <cellStyle name="40% - Accent6 2 5 2 5 3 2" xfId="29858"/>
    <cellStyle name="40% - Accent6 2 5 2 5 4" xfId="29859"/>
    <cellStyle name="40% - Accent6 2 5 2 5 5" xfId="29860"/>
    <cellStyle name="40% - Accent6 2 5 2 5 6" xfId="29861"/>
    <cellStyle name="40% - Accent6 2 5 2 5 7" xfId="29862"/>
    <cellStyle name="40% - Accent6 2 5 2 6" xfId="29863"/>
    <cellStyle name="40% - Accent6 2 5 2 6 2" xfId="29864"/>
    <cellStyle name="40% - Accent6 2 5 2 7" xfId="29865"/>
    <cellStyle name="40% - Accent6 2 5 2 7 2" xfId="29866"/>
    <cellStyle name="40% - Accent6 2 5 2 8" xfId="29867"/>
    <cellStyle name="40% - Accent6 2 5 2 9" xfId="29868"/>
    <cellStyle name="40% - Accent6 2 5 3" xfId="29869"/>
    <cellStyle name="40% - Accent6 2 5 3 10" xfId="29870"/>
    <cellStyle name="40% - Accent6 2 5 3 11" xfId="29871"/>
    <cellStyle name="40% - Accent6 2 5 3 2" xfId="29872"/>
    <cellStyle name="40% - Accent6 2 5 3 2 10" xfId="29873"/>
    <cellStyle name="40% - Accent6 2 5 3 2 2" xfId="29874"/>
    <cellStyle name="40% - Accent6 2 5 3 2 2 2" xfId="29875"/>
    <cellStyle name="40% - Accent6 2 5 3 2 2 2 2" xfId="29876"/>
    <cellStyle name="40% - Accent6 2 5 3 2 2 3" xfId="29877"/>
    <cellStyle name="40% - Accent6 2 5 3 2 2 3 2" xfId="29878"/>
    <cellStyle name="40% - Accent6 2 5 3 2 2 4" xfId="29879"/>
    <cellStyle name="40% - Accent6 2 5 3 2 2 5" xfId="29880"/>
    <cellStyle name="40% - Accent6 2 5 3 2 2 6" xfId="29881"/>
    <cellStyle name="40% - Accent6 2 5 3 2 2 7" xfId="29882"/>
    <cellStyle name="40% - Accent6 2 5 3 2 3" xfId="29883"/>
    <cellStyle name="40% - Accent6 2 5 3 2 3 2" xfId="29884"/>
    <cellStyle name="40% - Accent6 2 5 3 2 3 2 2" xfId="29885"/>
    <cellStyle name="40% - Accent6 2 5 3 2 3 3" xfId="29886"/>
    <cellStyle name="40% - Accent6 2 5 3 2 3 3 2" xfId="29887"/>
    <cellStyle name="40% - Accent6 2 5 3 2 3 4" xfId="29888"/>
    <cellStyle name="40% - Accent6 2 5 3 2 3 5" xfId="29889"/>
    <cellStyle name="40% - Accent6 2 5 3 2 3 6" xfId="29890"/>
    <cellStyle name="40% - Accent6 2 5 3 2 3 7" xfId="29891"/>
    <cellStyle name="40% - Accent6 2 5 3 2 4" xfId="29892"/>
    <cellStyle name="40% - Accent6 2 5 3 2 4 2" xfId="29893"/>
    <cellStyle name="40% - Accent6 2 5 3 2 4 2 2" xfId="29894"/>
    <cellStyle name="40% - Accent6 2 5 3 2 4 3" xfId="29895"/>
    <cellStyle name="40% - Accent6 2 5 3 2 4 3 2" xfId="29896"/>
    <cellStyle name="40% - Accent6 2 5 3 2 4 4" xfId="29897"/>
    <cellStyle name="40% - Accent6 2 5 3 2 4 5" xfId="29898"/>
    <cellStyle name="40% - Accent6 2 5 3 2 4 6" xfId="29899"/>
    <cellStyle name="40% - Accent6 2 5 3 2 4 7" xfId="29900"/>
    <cellStyle name="40% - Accent6 2 5 3 2 5" xfId="29901"/>
    <cellStyle name="40% - Accent6 2 5 3 2 5 2" xfId="29902"/>
    <cellStyle name="40% - Accent6 2 5 3 2 6" xfId="29903"/>
    <cellStyle name="40% - Accent6 2 5 3 2 6 2" xfId="29904"/>
    <cellStyle name="40% - Accent6 2 5 3 2 7" xfId="29905"/>
    <cellStyle name="40% - Accent6 2 5 3 2 8" xfId="29906"/>
    <cellStyle name="40% - Accent6 2 5 3 2 9" xfId="29907"/>
    <cellStyle name="40% - Accent6 2 5 3 3" xfId="29908"/>
    <cellStyle name="40% - Accent6 2 5 3 3 2" xfId="29909"/>
    <cellStyle name="40% - Accent6 2 5 3 3 2 2" xfId="29910"/>
    <cellStyle name="40% - Accent6 2 5 3 3 3" xfId="29911"/>
    <cellStyle name="40% - Accent6 2 5 3 3 3 2" xfId="29912"/>
    <cellStyle name="40% - Accent6 2 5 3 3 4" xfId="29913"/>
    <cellStyle name="40% - Accent6 2 5 3 3 5" xfId="29914"/>
    <cellStyle name="40% - Accent6 2 5 3 3 6" xfId="29915"/>
    <cellStyle name="40% - Accent6 2 5 3 3 7" xfId="29916"/>
    <cellStyle name="40% - Accent6 2 5 3 4" xfId="29917"/>
    <cellStyle name="40% - Accent6 2 5 3 4 2" xfId="29918"/>
    <cellStyle name="40% - Accent6 2 5 3 4 2 2" xfId="29919"/>
    <cellStyle name="40% - Accent6 2 5 3 4 3" xfId="29920"/>
    <cellStyle name="40% - Accent6 2 5 3 4 3 2" xfId="29921"/>
    <cellStyle name="40% - Accent6 2 5 3 4 4" xfId="29922"/>
    <cellStyle name="40% - Accent6 2 5 3 4 5" xfId="29923"/>
    <cellStyle name="40% - Accent6 2 5 3 4 6" xfId="29924"/>
    <cellStyle name="40% - Accent6 2 5 3 4 7" xfId="29925"/>
    <cellStyle name="40% - Accent6 2 5 3 5" xfId="29926"/>
    <cellStyle name="40% - Accent6 2 5 3 5 2" xfId="29927"/>
    <cellStyle name="40% - Accent6 2 5 3 5 2 2" xfId="29928"/>
    <cellStyle name="40% - Accent6 2 5 3 5 3" xfId="29929"/>
    <cellStyle name="40% - Accent6 2 5 3 5 3 2" xfId="29930"/>
    <cellStyle name="40% - Accent6 2 5 3 5 4" xfId="29931"/>
    <cellStyle name="40% - Accent6 2 5 3 5 5" xfId="29932"/>
    <cellStyle name="40% - Accent6 2 5 3 5 6" xfId="29933"/>
    <cellStyle name="40% - Accent6 2 5 3 5 7" xfId="29934"/>
    <cellStyle name="40% - Accent6 2 5 3 6" xfId="29935"/>
    <cellStyle name="40% - Accent6 2 5 3 6 2" xfId="29936"/>
    <cellStyle name="40% - Accent6 2 5 3 7" xfId="29937"/>
    <cellStyle name="40% - Accent6 2 5 3 7 2" xfId="29938"/>
    <cellStyle name="40% - Accent6 2 5 3 8" xfId="29939"/>
    <cellStyle name="40% - Accent6 2 5 3 9" xfId="29940"/>
    <cellStyle name="40% - Accent6 2 5 4" xfId="29941"/>
    <cellStyle name="40% - Accent6 2 5 4 10" xfId="29942"/>
    <cellStyle name="40% - Accent6 2 5 4 2" xfId="29943"/>
    <cellStyle name="40% - Accent6 2 5 4 2 2" xfId="29944"/>
    <cellStyle name="40% - Accent6 2 5 4 2 2 2" xfId="29945"/>
    <cellStyle name="40% - Accent6 2 5 4 2 3" xfId="29946"/>
    <cellStyle name="40% - Accent6 2 5 4 2 3 2" xfId="29947"/>
    <cellStyle name="40% - Accent6 2 5 4 2 4" xfId="29948"/>
    <cellStyle name="40% - Accent6 2 5 4 2 5" xfId="29949"/>
    <cellStyle name="40% - Accent6 2 5 4 2 6" xfId="29950"/>
    <cellStyle name="40% - Accent6 2 5 4 2 7" xfId="29951"/>
    <cellStyle name="40% - Accent6 2 5 4 3" xfId="29952"/>
    <cellStyle name="40% - Accent6 2 5 4 3 2" xfId="29953"/>
    <cellStyle name="40% - Accent6 2 5 4 3 2 2" xfId="29954"/>
    <cellStyle name="40% - Accent6 2 5 4 3 3" xfId="29955"/>
    <cellStyle name="40% - Accent6 2 5 4 3 3 2" xfId="29956"/>
    <cellStyle name="40% - Accent6 2 5 4 3 4" xfId="29957"/>
    <cellStyle name="40% - Accent6 2 5 4 3 5" xfId="29958"/>
    <cellStyle name="40% - Accent6 2 5 4 3 6" xfId="29959"/>
    <cellStyle name="40% - Accent6 2 5 4 3 7" xfId="29960"/>
    <cellStyle name="40% - Accent6 2 5 4 4" xfId="29961"/>
    <cellStyle name="40% - Accent6 2 5 4 4 2" xfId="29962"/>
    <cellStyle name="40% - Accent6 2 5 4 4 2 2" xfId="29963"/>
    <cellStyle name="40% - Accent6 2 5 4 4 3" xfId="29964"/>
    <cellStyle name="40% - Accent6 2 5 4 4 3 2" xfId="29965"/>
    <cellStyle name="40% - Accent6 2 5 4 4 4" xfId="29966"/>
    <cellStyle name="40% - Accent6 2 5 4 4 5" xfId="29967"/>
    <cellStyle name="40% - Accent6 2 5 4 4 6" xfId="29968"/>
    <cellStyle name="40% - Accent6 2 5 4 4 7" xfId="29969"/>
    <cellStyle name="40% - Accent6 2 5 4 5" xfId="29970"/>
    <cellStyle name="40% - Accent6 2 5 4 5 2" xfId="29971"/>
    <cellStyle name="40% - Accent6 2 5 4 6" xfId="29972"/>
    <cellStyle name="40% - Accent6 2 5 4 6 2" xfId="29973"/>
    <cellStyle name="40% - Accent6 2 5 4 7" xfId="29974"/>
    <cellStyle name="40% - Accent6 2 5 4 8" xfId="29975"/>
    <cellStyle name="40% - Accent6 2 5 4 9" xfId="29976"/>
    <cellStyle name="40% - Accent6 2 5 5" xfId="29977"/>
    <cellStyle name="40% - Accent6 2 5 5 2" xfId="29978"/>
    <cellStyle name="40% - Accent6 2 5 5 2 2" xfId="29979"/>
    <cellStyle name="40% - Accent6 2 5 5 3" xfId="29980"/>
    <cellStyle name="40% - Accent6 2 5 5 3 2" xfId="29981"/>
    <cellStyle name="40% - Accent6 2 5 5 4" xfId="29982"/>
    <cellStyle name="40% - Accent6 2 5 5 5" xfId="29983"/>
    <cellStyle name="40% - Accent6 2 5 5 6" xfId="29984"/>
    <cellStyle name="40% - Accent6 2 5 5 7" xfId="29985"/>
    <cellStyle name="40% - Accent6 2 5 6" xfId="29986"/>
    <cellStyle name="40% - Accent6 2 5 6 2" xfId="29987"/>
    <cellStyle name="40% - Accent6 2 5 6 2 2" xfId="29988"/>
    <cellStyle name="40% - Accent6 2 5 6 3" xfId="29989"/>
    <cellStyle name="40% - Accent6 2 5 6 3 2" xfId="29990"/>
    <cellStyle name="40% - Accent6 2 5 6 4" xfId="29991"/>
    <cellStyle name="40% - Accent6 2 5 6 5" xfId="29992"/>
    <cellStyle name="40% - Accent6 2 5 6 6" xfId="29993"/>
    <cellStyle name="40% - Accent6 2 5 6 7" xfId="29994"/>
    <cellStyle name="40% - Accent6 2 5 7" xfId="29995"/>
    <cellStyle name="40% - Accent6 2 5 7 2" xfId="29996"/>
    <cellStyle name="40% - Accent6 2 5 7 2 2" xfId="29997"/>
    <cellStyle name="40% - Accent6 2 5 7 3" xfId="29998"/>
    <cellStyle name="40% - Accent6 2 5 7 3 2" xfId="29999"/>
    <cellStyle name="40% - Accent6 2 5 7 4" xfId="30000"/>
    <cellStyle name="40% - Accent6 2 5 7 5" xfId="30001"/>
    <cellStyle name="40% - Accent6 2 5 7 6" xfId="30002"/>
    <cellStyle name="40% - Accent6 2 5 7 7" xfId="30003"/>
    <cellStyle name="40% - Accent6 2 5 8" xfId="30004"/>
    <cellStyle name="40% - Accent6 2 5 8 2" xfId="30005"/>
    <cellStyle name="40% - Accent6 2 5 9" xfId="30006"/>
    <cellStyle name="40% - Accent6 2 5 9 2" xfId="30007"/>
    <cellStyle name="40% - Accent6 2 6" xfId="30008"/>
    <cellStyle name="40% - Accent6 2 6 10" xfId="30009"/>
    <cellStyle name="40% - Accent6 2 6 11" xfId="30010"/>
    <cellStyle name="40% - Accent6 2 6 12" xfId="30011"/>
    <cellStyle name="40% - Accent6 2 6 13" xfId="30012"/>
    <cellStyle name="40% - Accent6 2 6 2" xfId="30013"/>
    <cellStyle name="40% - Accent6 2 6 2 10" xfId="30014"/>
    <cellStyle name="40% - Accent6 2 6 2 11" xfId="30015"/>
    <cellStyle name="40% - Accent6 2 6 2 2" xfId="30016"/>
    <cellStyle name="40% - Accent6 2 6 2 2 10" xfId="30017"/>
    <cellStyle name="40% - Accent6 2 6 2 2 2" xfId="30018"/>
    <cellStyle name="40% - Accent6 2 6 2 2 2 2" xfId="30019"/>
    <cellStyle name="40% - Accent6 2 6 2 2 2 2 2" xfId="30020"/>
    <cellStyle name="40% - Accent6 2 6 2 2 2 3" xfId="30021"/>
    <cellStyle name="40% - Accent6 2 6 2 2 2 3 2" xfId="30022"/>
    <cellStyle name="40% - Accent6 2 6 2 2 2 4" xfId="30023"/>
    <cellStyle name="40% - Accent6 2 6 2 2 2 5" xfId="30024"/>
    <cellStyle name="40% - Accent6 2 6 2 2 2 6" xfId="30025"/>
    <cellStyle name="40% - Accent6 2 6 2 2 2 7" xfId="30026"/>
    <cellStyle name="40% - Accent6 2 6 2 2 3" xfId="30027"/>
    <cellStyle name="40% - Accent6 2 6 2 2 3 2" xfId="30028"/>
    <cellStyle name="40% - Accent6 2 6 2 2 3 2 2" xfId="30029"/>
    <cellStyle name="40% - Accent6 2 6 2 2 3 3" xfId="30030"/>
    <cellStyle name="40% - Accent6 2 6 2 2 3 3 2" xfId="30031"/>
    <cellStyle name="40% - Accent6 2 6 2 2 3 4" xfId="30032"/>
    <cellStyle name="40% - Accent6 2 6 2 2 3 5" xfId="30033"/>
    <cellStyle name="40% - Accent6 2 6 2 2 3 6" xfId="30034"/>
    <cellStyle name="40% - Accent6 2 6 2 2 3 7" xfId="30035"/>
    <cellStyle name="40% - Accent6 2 6 2 2 4" xfId="30036"/>
    <cellStyle name="40% - Accent6 2 6 2 2 4 2" xfId="30037"/>
    <cellStyle name="40% - Accent6 2 6 2 2 4 2 2" xfId="30038"/>
    <cellStyle name="40% - Accent6 2 6 2 2 4 3" xfId="30039"/>
    <cellStyle name="40% - Accent6 2 6 2 2 4 3 2" xfId="30040"/>
    <cellStyle name="40% - Accent6 2 6 2 2 4 4" xfId="30041"/>
    <cellStyle name="40% - Accent6 2 6 2 2 4 5" xfId="30042"/>
    <cellStyle name="40% - Accent6 2 6 2 2 4 6" xfId="30043"/>
    <cellStyle name="40% - Accent6 2 6 2 2 4 7" xfId="30044"/>
    <cellStyle name="40% - Accent6 2 6 2 2 5" xfId="30045"/>
    <cellStyle name="40% - Accent6 2 6 2 2 5 2" xfId="30046"/>
    <cellStyle name="40% - Accent6 2 6 2 2 6" xfId="30047"/>
    <cellStyle name="40% - Accent6 2 6 2 2 6 2" xfId="30048"/>
    <cellStyle name="40% - Accent6 2 6 2 2 7" xfId="30049"/>
    <cellStyle name="40% - Accent6 2 6 2 2 8" xfId="30050"/>
    <cellStyle name="40% - Accent6 2 6 2 2 9" xfId="30051"/>
    <cellStyle name="40% - Accent6 2 6 2 3" xfId="30052"/>
    <cellStyle name="40% - Accent6 2 6 2 3 2" xfId="30053"/>
    <cellStyle name="40% - Accent6 2 6 2 3 2 2" xfId="30054"/>
    <cellStyle name="40% - Accent6 2 6 2 3 3" xfId="30055"/>
    <cellStyle name="40% - Accent6 2 6 2 3 3 2" xfId="30056"/>
    <cellStyle name="40% - Accent6 2 6 2 3 4" xfId="30057"/>
    <cellStyle name="40% - Accent6 2 6 2 3 5" xfId="30058"/>
    <cellStyle name="40% - Accent6 2 6 2 3 6" xfId="30059"/>
    <cellStyle name="40% - Accent6 2 6 2 3 7" xfId="30060"/>
    <cellStyle name="40% - Accent6 2 6 2 4" xfId="30061"/>
    <cellStyle name="40% - Accent6 2 6 2 4 2" xfId="30062"/>
    <cellStyle name="40% - Accent6 2 6 2 4 2 2" xfId="30063"/>
    <cellStyle name="40% - Accent6 2 6 2 4 3" xfId="30064"/>
    <cellStyle name="40% - Accent6 2 6 2 4 3 2" xfId="30065"/>
    <cellStyle name="40% - Accent6 2 6 2 4 4" xfId="30066"/>
    <cellStyle name="40% - Accent6 2 6 2 4 5" xfId="30067"/>
    <cellStyle name="40% - Accent6 2 6 2 4 6" xfId="30068"/>
    <cellStyle name="40% - Accent6 2 6 2 4 7" xfId="30069"/>
    <cellStyle name="40% - Accent6 2 6 2 5" xfId="30070"/>
    <cellStyle name="40% - Accent6 2 6 2 5 2" xfId="30071"/>
    <cellStyle name="40% - Accent6 2 6 2 5 2 2" xfId="30072"/>
    <cellStyle name="40% - Accent6 2 6 2 5 3" xfId="30073"/>
    <cellStyle name="40% - Accent6 2 6 2 5 3 2" xfId="30074"/>
    <cellStyle name="40% - Accent6 2 6 2 5 4" xfId="30075"/>
    <cellStyle name="40% - Accent6 2 6 2 5 5" xfId="30076"/>
    <cellStyle name="40% - Accent6 2 6 2 5 6" xfId="30077"/>
    <cellStyle name="40% - Accent6 2 6 2 5 7" xfId="30078"/>
    <cellStyle name="40% - Accent6 2 6 2 6" xfId="30079"/>
    <cellStyle name="40% - Accent6 2 6 2 6 2" xfId="30080"/>
    <cellStyle name="40% - Accent6 2 6 2 7" xfId="30081"/>
    <cellStyle name="40% - Accent6 2 6 2 7 2" xfId="30082"/>
    <cellStyle name="40% - Accent6 2 6 2 8" xfId="30083"/>
    <cellStyle name="40% - Accent6 2 6 2 9" xfId="30084"/>
    <cellStyle name="40% - Accent6 2 6 3" xfId="30085"/>
    <cellStyle name="40% - Accent6 2 6 3 10" xfId="30086"/>
    <cellStyle name="40% - Accent6 2 6 3 11" xfId="30087"/>
    <cellStyle name="40% - Accent6 2 6 3 2" xfId="30088"/>
    <cellStyle name="40% - Accent6 2 6 3 2 10" xfId="30089"/>
    <cellStyle name="40% - Accent6 2 6 3 2 2" xfId="30090"/>
    <cellStyle name="40% - Accent6 2 6 3 2 2 2" xfId="30091"/>
    <cellStyle name="40% - Accent6 2 6 3 2 2 2 2" xfId="30092"/>
    <cellStyle name="40% - Accent6 2 6 3 2 2 3" xfId="30093"/>
    <cellStyle name="40% - Accent6 2 6 3 2 2 3 2" xfId="30094"/>
    <cellStyle name="40% - Accent6 2 6 3 2 2 4" xfId="30095"/>
    <cellStyle name="40% - Accent6 2 6 3 2 2 5" xfId="30096"/>
    <cellStyle name="40% - Accent6 2 6 3 2 2 6" xfId="30097"/>
    <cellStyle name="40% - Accent6 2 6 3 2 2 7" xfId="30098"/>
    <cellStyle name="40% - Accent6 2 6 3 2 3" xfId="30099"/>
    <cellStyle name="40% - Accent6 2 6 3 2 3 2" xfId="30100"/>
    <cellStyle name="40% - Accent6 2 6 3 2 3 2 2" xfId="30101"/>
    <cellStyle name="40% - Accent6 2 6 3 2 3 3" xfId="30102"/>
    <cellStyle name="40% - Accent6 2 6 3 2 3 3 2" xfId="30103"/>
    <cellStyle name="40% - Accent6 2 6 3 2 3 4" xfId="30104"/>
    <cellStyle name="40% - Accent6 2 6 3 2 3 5" xfId="30105"/>
    <cellStyle name="40% - Accent6 2 6 3 2 3 6" xfId="30106"/>
    <cellStyle name="40% - Accent6 2 6 3 2 3 7" xfId="30107"/>
    <cellStyle name="40% - Accent6 2 6 3 2 4" xfId="30108"/>
    <cellStyle name="40% - Accent6 2 6 3 2 4 2" xfId="30109"/>
    <cellStyle name="40% - Accent6 2 6 3 2 4 2 2" xfId="30110"/>
    <cellStyle name="40% - Accent6 2 6 3 2 4 3" xfId="30111"/>
    <cellStyle name="40% - Accent6 2 6 3 2 4 3 2" xfId="30112"/>
    <cellStyle name="40% - Accent6 2 6 3 2 4 4" xfId="30113"/>
    <cellStyle name="40% - Accent6 2 6 3 2 4 5" xfId="30114"/>
    <cellStyle name="40% - Accent6 2 6 3 2 4 6" xfId="30115"/>
    <cellStyle name="40% - Accent6 2 6 3 2 4 7" xfId="30116"/>
    <cellStyle name="40% - Accent6 2 6 3 2 5" xfId="30117"/>
    <cellStyle name="40% - Accent6 2 6 3 2 5 2" xfId="30118"/>
    <cellStyle name="40% - Accent6 2 6 3 2 6" xfId="30119"/>
    <cellStyle name="40% - Accent6 2 6 3 2 6 2" xfId="30120"/>
    <cellStyle name="40% - Accent6 2 6 3 2 7" xfId="30121"/>
    <cellStyle name="40% - Accent6 2 6 3 2 8" xfId="30122"/>
    <cellStyle name="40% - Accent6 2 6 3 2 9" xfId="30123"/>
    <cellStyle name="40% - Accent6 2 6 3 3" xfId="30124"/>
    <cellStyle name="40% - Accent6 2 6 3 3 2" xfId="30125"/>
    <cellStyle name="40% - Accent6 2 6 3 3 2 2" xfId="30126"/>
    <cellStyle name="40% - Accent6 2 6 3 3 3" xfId="30127"/>
    <cellStyle name="40% - Accent6 2 6 3 3 3 2" xfId="30128"/>
    <cellStyle name="40% - Accent6 2 6 3 3 4" xfId="30129"/>
    <cellStyle name="40% - Accent6 2 6 3 3 5" xfId="30130"/>
    <cellStyle name="40% - Accent6 2 6 3 3 6" xfId="30131"/>
    <cellStyle name="40% - Accent6 2 6 3 3 7" xfId="30132"/>
    <cellStyle name="40% - Accent6 2 6 3 4" xfId="30133"/>
    <cellStyle name="40% - Accent6 2 6 3 4 2" xfId="30134"/>
    <cellStyle name="40% - Accent6 2 6 3 4 2 2" xfId="30135"/>
    <cellStyle name="40% - Accent6 2 6 3 4 3" xfId="30136"/>
    <cellStyle name="40% - Accent6 2 6 3 4 3 2" xfId="30137"/>
    <cellStyle name="40% - Accent6 2 6 3 4 4" xfId="30138"/>
    <cellStyle name="40% - Accent6 2 6 3 4 5" xfId="30139"/>
    <cellStyle name="40% - Accent6 2 6 3 4 6" xfId="30140"/>
    <cellStyle name="40% - Accent6 2 6 3 4 7" xfId="30141"/>
    <cellStyle name="40% - Accent6 2 6 3 5" xfId="30142"/>
    <cellStyle name="40% - Accent6 2 6 3 5 2" xfId="30143"/>
    <cellStyle name="40% - Accent6 2 6 3 5 2 2" xfId="30144"/>
    <cellStyle name="40% - Accent6 2 6 3 5 3" xfId="30145"/>
    <cellStyle name="40% - Accent6 2 6 3 5 3 2" xfId="30146"/>
    <cellStyle name="40% - Accent6 2 6 3 5 4" xfId="30147"/>
    <cellStyle name="40% - Accent6 2 6 3 5 5" xfId="30148"/>
    <cellStyle name="40% - Accent6 2 6 3 5 6" xfId="30149"/>
    <cellStyle name="40% - Accent6 2 6 3 5 7" xfId="30150"/>
    <cellStyle name="40% - Accent6 2 6 3 6" xfId="30151"/>
    <cellStyle name="40% - Accent6 2 6 3 6 2" xfId="30152"/>
    <cellStyle name="40% - Accent6 2 6 3 7" xfId="30153"/>
    <cellStyle name="40% - Accent6 2 6 3 7 2" xfId="30154"/>
    <cellStyle name="40% - Accent6 2 6 3 8" xfId="30155"/>
    <cellStyle name="40% - Accent6 2 6 3 9" xfId="30156"/>
    <cellStyle name="40% - Accent6 2 6 4" xfId="30157"/>
    <cellStyle name="40% - Accent6 2 6 4 10" xfId="30158"/>
    <cellStyle name="40% - Accent6 2 6 4 2" xfId="30159"/>
    <cellStyle name="40% - Accent6 2 6 4 2 2" xfId="30160"/>
    <cellStyle name="40% - Accent6 2 6 4 2 2 2" xfId="30161"/>
    <cellStyle name="40% - Accent6 2 6 4 2 3" xfId="30162"/>
    <cellStyle name="40% - Accent6 2 6 4 2 3 2" xfId="30163"/>
    <cellStyle name="40% - Accent6 2 6 4 2 4" xfId="30164"/>
    <cellStyle name="40% - Accent6 2 6 4 2 5" xfId="30165"/>
    <cellStyle name="40% - Accent6 2 6 4 2 6" xfId="30166"/>
    <cellStyle name="40% - Accent6 2 6 4 2 7" xfId="30167"/>
    <cellStyle name="40% - Accent6 2 6 4 3" xfId="30168"/>
    <cellStyle name="40% - Accent6 2 6 4 3 2" xfId="30169"/>
    <cellStyle name="40% - Accent6 2 6 4 3 2 2" xfId="30170"/>
    <cellStyle name="40% - Accent6 2 6 4 3 3" xfId="30171"/>
    <cellStyle name="40% - Accent6 2 6 4 3 3 2" xfId="30172"/>
    <cellStyle name="40% - Accent6 2 6 4 3 4" xfId="30173"/>
    <cellStyle name="40% - Accent6 2 6 4 3 5" xfId="30174"/>
    <cellStyle name="40% - Accent6 2 6 4 3 6" xfId="30175"/>
    <cellStyle name="40% - Accent6 2 6 4 3 7" xfId="30176"/>
    <cellStyle name="40% - Accent6 2 6 4 4" xfId="30177"/>
    <cellStyle name="40% - Accent6 2 6 4 4 2" xfId="30178"/>
    <cellStyle name="40% - Accent6 2 6 4 4 2 2" xfId="30179"/>
    <cellStyle name="40% - Accent6 2 6 4 4 3" xfId="30180"/>
    <cellStyle name="40% - Accent6 2 6 4 4 3 2" xfId="30181"/>
    <cellStyle name="40% - Accent6 2 6 4 4 4" xfId="30182"/>
    <cellStyle name="40% - Accent6 2 6 4 4 5" xfId="30183"/>
    <cellStyle name="40% - Accent6 2 6 4 4 6" xfId="30184"/>
    <cellStyle name="40% - Accent6 2 6 4 4 7" xfId="30185"/>
    <cellStyle name="40% - Accent6 2 6 4 5" xfId="30186"/>
    <cellStyle name="40% - Accent6 2 6 4 5 2" xfId="30187"/>
    <cellStyle name="40% - Accent6 2 6 4 6" xfId="30188"/>
    <cellStyle name="40% - Accent6 2 6 4 6 2" xfId="30189"/>
    <cellStyle name="40% - Accent6 2 6 4 7" xfId="30190"/>
    <cellStyle name="40% - Accent6 2 6 4 8" xfId="30191"/>
    <cellStyle name="40% - Accent6 2 6 4 9" xfId="30192"/>
    <cellStyle name="40% - Accent6 2 6 5" xfId="30193"/>
    <cellStyle name="40% - Accent6 2 6 5 2" xfId="30194"/>
    <cellStyle name="40% - Accent6 2 6 5 2 2" xfId="30195"/>
    <cellStyle name="40% - Accent6 2 6 5 3" xfId="30196"/>
    <cellStyle name="40% - Accent6 2 6 5 3 2" xfId="30197"/>
    <cellStyle name="40% - Accent6 2 6 5 4" xfId="30198"/>
    <cellStyle name="40% - Accent6 2 6 5 5" xfId="30199"/>
    <cellStyle name="40% - Accent6 2 6 5 6" xfId="30200"/>
    <cellStyle name="40% - Accent6 2 6 5 7" xfId="30201"/>
    <cellStyle name="40% - Accent6 2 6 6" xfId="30202"/>
    <cellStyle name="40% - Accent6 2 6 6 2" xfId="30203"/>
    <cellStyle name="40% - Accent6 2 6 6 2 2" xfId="30204"/>
    <cellStyle name="40% - Accent6 2 6 6 3" xfId="30205"/>
    <cellStyle name="40% - Accent6 2 6 6 3 2" xfId="30206"/>
    <cellStyle name="40% - Accent6 2 6 6 4" xfId="30207"/>
    <cellStyle name="40% - Accent6 2 6 6 5" xfId="30208"/>
    <cellStyle name="40% - Accent6 2 6 6 6" xfId="30209"/>
    <cellStyle name="40% - Accent6 2 6 6 7" xfId="30210"/>
    <cellStyle name="40% - Accent6 2 6 7" xfId="30211"/>
    <cellStyle name="40% - Accent6 2 6 7 2" xfId="30212"/>
    <cellStyle name="40% - Accent6 2 6 7 2 2" xfId="30213"/>
    <cellStyle name="40% - Accent6 2 6 7 3" xfId="30214"/>
    <cellStyle name="40% - Accent6 2 6 7 3 2" xfId="30215"/>
    <cellStyle name="40% - Accent6 2 6 7 4" xfId="30216"/>
    <cellStyle name="40% - Accent6 2 6 7 5" xfId="30217"/>
    <cellStyle name="40% - Accent6 2 6 7 6" xfId="30218"/>
    <cellStyle name="40% - Accent6 2 6 7 7" xfId="30219"/>
    <cellStyle name="40% - Accent6 2 6 8" xfId="30220"/>
    <cellStyle name="40% - Accent6 2 6 8 2" xfId="30221"/>
    <cellStyle name="40% - Accent6 2 6 9" xfId="30222"/>
    <cellStyle name="40% - Accent6 2 6 9 2" xfId="30223"/>
    <cellStyle name="40% - Accent6 2 7" xfId="30224"/>
    <cellStyle name="40% - Accent6 2 7 10" xfId="30225"/>
    <cellStyle name="40% - Accent6 2 7 11" xfId="30226"/>
    <cellStyle name="40% - Accent6 2 7 2" xfId="30227"/>
    <cellStyle name="40% - Accent6 2 7 2 10" xfId="30228"/>
    <cellStyle name="40% - Accent6 2 7 2 2" xfId="30229"/>
    <cellStyle name="40% - Accent6 2 7 2 2 2" xfId="30230"/>
    <cellStyle name="40% - Accent6 2 7 2 2 2 2" xfId="30231"/>
    <cellStyle name="40% - Accent6 2 7 2 2 3" xfId="30232"/>
    <cellStyle name="40% - Accent6 2 7 2 2 3 2" xfId="30233"/>
    <cellStyle name="40% - Accent6 2 7 2 2 4" xfId="30234"/>
    <cellStyle name="40% - Accent6 2 7 2 2 5" xfId="30235"/>
    <cellStyle name="40% - Accent6 2 7 2 2 6" xfId="30236"/>
    <cellStyle name="40% - Accent6 2 7 2 2 7" xfId="30237"/>
    <cellStyle name="40% - Accent6 2 7 2 3" xfId="30238"/>
    <cellStyle name="40% - Accent6 2 7 2 3 2" xfId="30239"/>
    <cellStyle name="40% - Accent6 2 7 2 3 2 2" xfId="30240"/>
    <cellStyle name="40% - Accent6 2 7 2 3 3" xfId="30241"/>
    <cellStyle name="40% - Accent6 2 7 2 3 3 2" xfId="30242"/>
    <cellStyle name="40% - Accent6 2 7 2 3 4" xfId="30243"/>
    <cellStyle name="40% - Accent6 2 7 2 3 5" xfId="30244"/>
    <cellStyle name="40% - Accent6 2 7 2 3 6" xfId="30245"/>
    <cellStyle name="40% - Accent6 2 7 2 3 7" xfId="30246"/>
    <cellStyle name="40% - Accent6 2 7 2 4" xfId="30247"/>
    <cellStyle name="40% - Accent6 2 7 2 4 2" xfId="30248"/>
    <cellStyle name="40% - Accent6 2 7 2 4 2 2" xfId="30249"/>
    <cellStyle name="40% - Accent6 2 7 2 4 3" xfId="30250"/>
    <cellStyle name="40% - Accent6 2 7 2 4 3 2" xfId="30251"/>
    <cellStyle name="40% - Accent6 2 7 2 4 4" xfId="30252"/>
    <cellStyle name="40% - Accent6 2 7 2 4 5" xfId="30253"/>
    <cellStyle name="40% - Accent6 2 7 2 4 6" xfId="30254"/>
    <cellStyle name="40% - Accent6 2 7 2 4 7" xfId="30255"/>
    <cellStyle name="40% - Accent6 2 7 2 5" xfId="30256"/>
    <cellStyle name="40% - Accent6 2 7 2 5 2" xfId="30257"/>
    <cellStyle name="40% - Accent6 2 7 2 6" xfId="30258"/>
    <cellStyle name="40% - Accent6 2 7 2 6 2" xfId="30259"/>
    <cellStyle name="40% - Accent6 2 7 2 7" xfId="30260"/>
    <cellStyle name="40% - Accent6 2 7 2 8" xfId="30261"/>
    <cellStyle name="40% - Accent6 2 7 2 9" xfId="30262"/>
    <cellStyle name="40% - Accent6 2 7 3" xfId="30263"/>
    <cellStyle name="40% - Accent6 2 7 3 2" xfId="30264"/>
    <cellStyle name="40% - Accent6 2 7 3 2 2" xfId="30265"/>
    <cellStyle name="40% - Accent6 2 7 3 3" xfId="30266"/>
    <cellStyle name="40% - Accent6 2 7 3 3 2" xfId="30267"/>
    <cellStyle name="40% - Accent6 2 7 3 4" xfId="30268"/>
    <cellStyle name="40% - Accent6 2 7 3 5" xfId="30269"/>
    <cellStyle name="40% - Accent6 2 7 3 6" xfId="30270"/>
    <cellStyle name="40% - Accent6 2 7 3 7" xfId="30271"/>
    <cellStyle name="40% - Accent6 2 7 4" xfId="30272"/>
    <cellStyle name="40% - Accent6 2 7 4 2" xfId="30273"/>
    <cellStyle name="40% - Accent6 2 7 4 2 2" xfId="30274"/>
    <cellStyle name="40% - Accent6 2 7 4 3" xfId="30275"/>
    <cellStyle name="40% - Accent6 2 7 4 3 2" xfId="30276"/>
    <cellStyle name="40% - Accent6 2 7 4 4" xfId="30277"/>
    <cellStyle name="40% - Accent6 2 7 4 5" xfId="30278"/>
    <cellStyle name="40% - Accent6 2 7 4 6" xfId="30279"/>
    <cellStyle name="40% - Accent6 2 7 4 7" xfId="30280"/>
    <cellStyle name="40% - Accent6 2 7 5" xfId="30281"/>
    <cellStyle name="40% - Accent6 2 7 5 2" xfId="30282"/>
    <cellStyle name="40% - Accent6 2 7 5 2 2" xfId="30283"/>
    <cellStyle name="40% - Accent6 2 7 5 3" xfId="30284"/>
    <cellStyle name="40% - Accent6 2 7 5 3 2" xfId="30285"/>
    <cellStyle name="40% - Accent6 2 7 5 4" xfId="30286"/>
    <cellStyle name="40% - Accent6 2 7 5 5" xfId="30287"/>
    <cellStyle name="40% - Accent6 2 7 5 6" xfId="30288"/>
    <cellStyle name="40% - Accent6 2 7 5 7" xfId="30289"/>
    <cellStyle name="40% - Accent6 2 7 6" xfId="30290"/>
    <cellStyle name="40% - Accent6 2 7 6 2" xfId="30291"/>
    <cellStyle name="40% - Accent6 2 7 7" xfId="30292"/>
    <cellStyle name="40% - Accent6 2 7 7 2" xfId="30293"/>
    <cellStyle name="40% - Accent6 2 7 8" xfId="30294"/>
    <cellStyle name="40% - Accent6 2 7 9" xfId="30295"/>
    <cellStyle name="40% - Accent6 2 8" xfId="30296"/>
    <cellStyle name="40% - Accent6 2 8 10" xfId="30297"/>
    <cellStyle name="40% - Accent6 2 8 11" xfId="30298"/>
    <cellStyle name="40% - Accent6 2 8 2" xfId="30299"/>
    <cellStyle name="40% - Accent6 2 8 2 10" xfId="30300"/>
    <cellStyle name="40% - Accent6 2 8 2 2" xfId="30301"/>
    <cellStyle name="40% - Accent6 2 8 2 2 2" xfId="30302"/>
    <cellStyle name="40% - Accent6 2 8 2 2 2 2" xfId="30303"/>
    <cellStyle name="40% - Accent6 2 8 2 2 3" xfId="30304"/>
    <cellStyle name="40% - Accent6 2 8 2 2 3 2" xfId="30305"/>
    <cellStyle name="40% - Accent6 2 8 2 2 4" xfId="30306"/>
    <cellStyle name="40% - Accent6 2 8 2 2 5" xfId="30307"/>
    <cellStyle name="40% - Accent6 2 8 2 2 6" xfId="30308"/>
    <cellStyle name="40% - Accent6 2 8 2 2 7" xfId="30309"/>
    <cellStyle name="40% - Accent6 2 8 2 3" xfId="30310"/>
    <cellStyle name="40% - Accent6 2 8 2 3 2" xfId="30311"/>
    <cellStyle name="40% - Accent6 2 8 2 3 2 2" xfId="30312"/>
    <cellStyle name="40% - Accent6 2 8 2 3 3" xfId="30313"/>
    <cellStyle name="40% - Accent6 2 8 2 3 3 2" xfId="30314"/>
    <cellStyle name="40% - Accent6 2 8 2 3 4" xfId="30315"/>
    <cellStyle name="40% - Accent6 2 8 2 3 5" xfId="30316"/>
    <cellStyle name="40% - Accent6 2 8 2 3 6" xfId="30317"/>
    <cellStyle name="40% - Accent6 2 8 2 3 7" xfId="30318"/>
    <cellStyle name="40% - Accent6 2 8 2 4" xfId="30319"/>
    <cellStyle name="40% - Accent6 2 8 2 4 2" xfId="30320"/>
    <cellStyle name="40% - Accent6 2 8 2 4 2 2" xfId="30321"/>
    <cellStyle name="40% - Accent6 2 8 2 4 3" xfId="30322"/>
    <cellStyle name="40% - Accent6 2 8 2 4 3 2" xfId="30323"/>
    <cellStyle name="40% - Accent6 2 8 2 4 4" xfId="30324"/>
    <cellStyle name="40% - Accent6 2 8 2 4 5" xfId="30325"/>
    <cellStyle name="40% - Accent6 2 8 2 4 6" xfId="30326"/>
    <cellStyle name="40% - Accent6 2 8 2 4 7" xfId="30327"/>
    <cellStyle name="40% - Accent6 2 8 2 5" xfId="30328"/>
    <cellStyle name="40% - Accent6 2 8 2 5 2" xfId="30329"/>
    <cellStyle name="40% - Accent6 2 8 2 6" xfId="30330"/>
    <cellStyle name="40% - Accent6 2 8 2 6 2" xfId="30331"/>
    <cellStyle name="40% - Accent6 2 8 2 7" xfId="30332"/>
    <cellStyle name="40% - Accent6 2 8 2 8" xfId="30333"/>
    <cellStyle name="40% - Accent6 2 8 2 9" xfId="30334"/>
    <cellStyle name="40% - Accent6 2 8 3" xfId="30335"/>
    <cellStyle name="40% - Accent6 2 8 3 2" xfId="30336"/>
    <cellStyle name="40% - Accent6 2 8 3 2 2" xfId="30337"/>
    <cellStyle name="40% - Accent6 2 8 3 3" xfId="30338"/>
    <cellStyle name="40% - Accent6 2 8 3 3 2" xfId="30339"/>
    <cellStyle name="40% - Accent6 2 8 3 4" xfId="30340"/>
    <cellStyle name="40% - Accent6 2 8 3 5" xfId="30341"/>
    <cellStyle name="40% - Accent6 2 8 3 6" xfId="30342"/>
    <cellStyle name="40% - Accent6 2 8 3 7" xfId="30343"/>
    <cellStyle name="40% - Accent6 2 8 4" xfId="30344"/>
    <cellStyle name="40% - Accent6 2 8 4 2" xfId="30345"/>
    <cellStyle name="40% - Accent6 2 8 4 2 2" xfId="30346"/>
    <cellStyle name="40% - Accent6 2 8 4 3" xfId="30347"/>
    <cellStyle name="40% - Accent6 2 8 4 3 2" xfId="30348"/>
    <cellStyle name="40% - Accent6 2 8 4 4" xfId="30349"/>
    <cellStyle name="40% - Accent6 2 8 4 5" xfId="30350"/>
    <cellStyle name="40% - Accent6 2 8 4 6" xfId="30351"/>
    <cellStyle name="40% - Accent6 2 8 4 7" xfId="30352"/>
    <cellStyle name="40% - Accent6 2 8 5" xfId="30353"/>
    <cellStyle name="40% - Accent6 2 8 5 2" xfId="30354"/>
    <cellStyle name="40% - Accent6 2 8 5 2 2" xfId="30355"/>
    <cellStyle name="40% - Accent6 2 8 5 3" xfId="30356"/>
    <cellStyle name="40% - Accent6 2 8 5 3 2" xfId="30357"/>
    <cellStyle name="40% - Accent6 2 8 5 4" xfId="30358"/>
    <cellStyle name="40% - Accent6 2 8 5 5" xfId="30359"/>
    <cellStyle name="40% - Accent6 2 8 5 6" xfId="30360"/>
    <cellStyle name="40% - Accent6 2 8 5 7" xfId="30361"/>
    <cellStyle name="40% - Accent6 2 8 6" xfId="30362"/>
    <cellStyle name="40% - Accent6 2 8 6 2" xfId="30363"/>
    <cellStyle name="40% - Accent6 2 8 7" xfId="30364"/>
    <cellStyle name="40% - Accent6 2 8 7 2" xfId="30365"/>
    <cellStyle name="40% - Accent6 2 8 8" xfId="30366"/>
    <cellStyle name="40% - Accent6 2 8 9" xfId="30367"/>
    <cellStyle name="40% - Accent6 2 9" xfId="30368"/>
    <cellStyle name="40% - Accent6 2 9 10" xfId="30369"/>
    <cellStyle name="40% - Accent6 2 9 2" xfId="30370"/>
    <cellStyle name="40% - Accent6 2 9 2 2" xfId="30371"/>
    <cellStyle name="40% - Accent6 2 9 2 2 2" xfId="30372"/>
    <cellStyle name="40% - Accent6 2 9 2 3" xfId="30373"/>
    <cellStyle name="40% - Accent6 2 9 2 3 2" xfId="30374"/>
    <cellStyle name="40% - Accent6 2 9 2 4" xfId="30375"/>
    <cellStyle name="40% - Accent6 2 9 2 5" xfId="30376"/>
    <cellStyle name="40% - Accent6 2 9 2 6" xfId="30377"/>
    <cellStyle name="40% - Accent6 2 9 2 7" xfId="30378"/>
    <cellStyle name="40% - Accent6 2 9 3" xfId="30379"/>
    <cellStyle name="40% - Accent6 2 9 3 2" xfId="30380"/>
    <cellStyle name="40% - Accent6 2 9 3 2 2" xfId="30381"/>
    <cellStyle name="40% - Accent6 2 9 3 3" xfId="30382"/>
    <cellStyle name="40% - Accent6 2 9 3 3 2" xfId="30383"/>
    <cellStyle name="40% - Accent6 2 9 3 4" xfId="30384"/>
    <cellStyle name="40% - Accent6 2 9 3 5" xfId="30385"/>
    <cellStyle name="40% - Accent6 2 9 3 6" xfId="30386"/>
    <cellStyle name="40% - Accent6 2 9 3 7" xfId="30387"/>
    <cellStyle name="40% - Accent6 2 9 4" xfId="30388"/>
    <cellStyle name="40% - Accent6 2 9 4 2" xfId="30389"/>
    <cellStyle name="40% - Accent6 2 9 4 2 2" xfId="30390"/>
    <cellStyle name="40% - Accent6 2 9 4 3" xfId="30391"/>
    <cellStyle name="40% - Accent6 2 9 4 3 2" xfId="30392"/>
    <cellStyle name="40% - Accent6 2 9 4 4" xfId="30393"/>
    <cellStyle name="40% - Accent6 2 9 4 5" xfId="30394"/>
    <cellStyle name="40% - Accent6 2 9 4 6" xfId="30395"/>
    <cellStyle name="40% - Accent6 2 9 4 7" xfId="30396"/>
    <cellStyle name="40% - Accent6 2 9 5" xfId="30397"/>
    <cellStyle name="40% - Accent6 2 9 5 2" xfId="30398"/>
    <cellStyle name="40% - Accent6 2 9 6" xfId="30399"/>
    <cellStyle name="40% - Accent6 2 9 6 2" xfId="30400"/>
    <cellStyle name="40% - Accent6 2 9 7" xfId="30401"/>
    <cellStyle name="40% - Accent6 2 9 8" xfId="30402"/>
    <cellStyle name="40% - Accent6 2 9 9" xfId="30403"/>
    <cellStyle name="40% - Accent6 3" xfId="298"/>
    <cellStyle name="40% - Accent6 3 10" xfId="30404"/>
    <cellStyle name="40% - Accent6 3 10 2" xfId="30405"/>
    <cellStyle name="40% - Accent6 3 10 2 2" xfId="30406"/>
    <cellStyle name="40% - Accent6 3 10 3" xfId="30407"/>
    <cellStyle name="40% - Accent6 3 10 3 2" xfId="30408"/>
    <cellStyle name="40% - Accent6 3 10 4" xfId="30409"/>
    <cellStyle name="40% - Accent6 3 10 5" xfId="30410"/>
    <cellStyle name="40% - Accent6 3 10 6" xfId="30411"/>
    <cellStyle name="40% - Accent6 3 10 7" xfId="30412"/>
    <cellStyle name="40% - Accent6 3 11" xfId="30413"/>
    <cellStyle name="40% - Accent6 3 11 2" xfId="30414"/>
    <cellStyle name="40% - Accent6 3 11 2 2" xfId="30415"/>
    <cellStyle name="40% - Accent6 3 11 3" xfId="30416"/>
    <cellStyle name="40% - Accent6 3 11 3 2" xfId="30417"/>
    <cellStyle name="40% - Accent6 3 11 4" xfId="30418"/>
    <cellStyle name="40% - Accent6 3 11 5" xfId="30419"/>
    <cellStyle name="40% - Accent6 3 11 6" xfId="30420"/>
    <cellStyle name="40% - Accent6 3 11 7" xfId="30421"/>
    <cellStyle name="40% - Accent6 3 12" xfId="30422"/>
    <cellStyle name="40% - Accent6 3 12 2" xfId="30423"/>
    <cellStyle name="40% - Accent6 3 12 2 2" xfId="30424"/>
    <cellStyle name="40% - Accent6 3 12 3" xfId="30425"/>
    <cellStyle name="40% - Accent6 3 12 3 2" xfId="30426"/>
    <cellStyle name="40% - Accent6 3 12 4" xfId="30427"/>
    <cellStyle name="40% - Accent6 3 12 5" xfId="30428"/>
    <cellStyle name="40% - Accent6 3 12 6" xfId="30429"/>
    <cellStyle name="40% - Accent6 3 12 7" xfId="30430"/>
    <cellStyle name="40% - Accent6 3 13" xfId="30431"/>
    <cellStyle name="40% - Accent6 3 13 2" xfId="30432"/>
    <cellStyle name="40% - Accent6 3 14" xfId="30433"/>
    <cellStyle name="40% - Accent6 3 14 2" xfId="30434"/>
    <cellStyle name="40% - Accent6 3 15" xfId="30435"/>
    <cellStyle name="40% - Accent6 3 16" xfId="30436"/>
    <cellStyle name="40% - Accent6 3 17" xfId="30437"/>
    <cellStyle name="40% - Accent6 3 18" xfId="30438"/>
    <cellStyle name="40% - Accent6 3 2" xfId="30439"/>
    <cellStyle name="40% - Accent6 3 2 10" xfId="30440"/>
    <cellStyle name="40% - Accent6 3 2 11" xfId="30441"/>
    <cellStyle name="40% - Accent6 3 2 12" xfId="30442"/>
    <cellStyle name="40% - Accent6 3 2 13" xfId="30443"/>
    <cellStyle name="40% - Accent6 3 2 2" xfId="30444"/>
    <cellStyle name="40% - Accent6 3 2 2 10" xfId="30445"/>
    <cellStyle name="40% - Accent6 3 2 2 11" xfId="30446"/>
    <cellStyle name="40% - Accent6 3 2 2 2" xfId="30447"/>
    <cellStyle name="40% - Accent6 3 2 2 2 10" xfId="30448"/>
    <cellStyle name="40% - Accent6 3 2 2 2 2" xfId="30449"/>
    <cellStyle name="40% - Accent6 3 2 2 2 2 2" xfId="30450"/>
    <cellStyle name="40% - Accent6 3 2 2 2 2 2 2" xfId="30451"/>
    <cellStyle name="40% - Accent6 3 2 2 2 2 3" xfId="30452"/>
    <cellStyle name="40% - Accent6 3 2 2 2 2 3 2" xfId="30453"/>
    <cellStyle name="40% - Accent6 3 2 2 2 2 4" xfId="30454"/>
    <cellStyle name="40% - Accent6 3 2 2 2 2 5" xfId="30455"/>
    <cellStyle name="40% - Accent6 3 2 2 2 2 6" xfId="30456"/>
    <cellStyle name="40% - Accent6 3 2 2 2 2 7" xfId="30457"/>
    <cellStyle name="40% - Accent6 3 2 2 2 3" xfId="30458"/>
    <cellStyle name="40% - Accent6 3 2 2 2 3 2" xfId="30459"/>
    <cellStyle name="40% - Accent6 3 2 2 2 3 2 2" xfId="30460"/>
    <cellStyle name="40% - Accent6 3 2 2 2 3 3" xfId="30461"/>
    <cellStyle name="40% - Accent6 3 2 2 2 3 3 2" xfId="30462"/>
    <cellStyle name="40% - Accent6 3 2 2 2 3 4" xfId="30463"/>
    <cellStyle name="40% - Accent6 3 2 2 2 3 5" xfId="30464"/>
    <cellStyle name="40% - Accent6 3 2 2 2 3 6" xfId="30465"/>
    <cellStyle name="40% - Accent6 3 2 2 2 3 7" xfId="30466"/>
    <cellStyle name="40% - Accent6 3 2 2 2 4" xfId="30467"/>
    <cellStyle name="40% - Accent6 3 2 2 2 4 2" xfId="30468"/>
    <cellStyle name="40% - Accent6 3 2 2 2 4 2 2" xfId="30469"/>
    <cellStyle name="40% - Accent6 3 2 2 2 4 3" xfId="30470"/>
    <cellStyle name="40% - Accent6 3 2 2 2 4 3 2" xfId="30471"/>
    <cellStyle name="40% - Accent6 3 2 2 2 4 4" xfId="30472"/>
    <cellStyle name="40% - Accent6 3 2 2 2 4 5" xfId="30473"/>
    <cellStyle name="40% - Accent6 3 2 2 2 4 6" xfId="30474"/>
    <cellStyle name="40% - Accent6 3 2 2 2 4 7" xfId="30475"/>
    <cellStyle name="40% - Accent6 3 2 2 2 5" xfId="30476"/>
    <cellStyle name="40% - Accent6 3 2 2 2 5 2" xfId="30477"/>
    <cellStyle name="40% - Accent6 3 2 2 2 6" xfId="30478"/>
    <cellStyle name="40% - Accent6 3 2 2 2 6 2" xfId="30479"/>
    <cellStyle name="40% - Accent6 3 2 2 2 7" xfId="30480"/>
    <cellStyle name="40% - Accent6 3 2 2 2 8" xfId="30481"/>
    <cellStyle name="40% - Accent6 3 2 2 2 9" xfId="30482"/>
    <cellStyle name="40% - Accent6 3 2 2 3" xfId="30483"/>
    <cellStyle name="40% - Accent6 3 2 2 3 2" xfId="30484"/>
    <cellStyle name="40% - Accent6 3 2 2 3 2 2" xfId="30485"/>
    <cellStyle name="40% - Accent6 3 2 2 3 3" xfId="30486"/>
    <cellStyle name="40% - Accent6 3 2 2 3 3 2" xfId="30487"/>
    <cellStyle name="40% - Accent6 3 2 2 3 4" xfId="30488"/>
    <cellStyle name="40% - Accent6 3 2 2 3 5" xfId="30489"/>
    <cellStyle name="40% - Accent6 3 2 2 3 6" xfId="30490"/>
    <cellStyle name="40% - Accent6 3 2 2 3 7" xfId="30491"/>
    <cellStyle name="40% - Accent6 3 2 2 4" xfId="30492"/>
    <cellStyle name="40% - Accent6 3 2 2 4 2" xfId="30493"/>
    <cellStyle name="40% - Accent6 3 2 2 4 2 2" xfId="30494"/>
    <cellStyle name="40% - Accent6 3 2 2 4 3" xfId="30495"/>
    <cellStyle name="40% - Accent6 3 2 2 4 3 2" xfId="30496"/>
    <cellStyle name="40% - Accent6 3 2 2 4 4" xfId="30497"/>
    <cellStyle name="40% - Accent6 3 2 2 4 5" xfId="30498"/>
    <cellStyle name="40% - Accent6 3 2 2 4 6" xfId="30499"/>
    <cellStyle name="40% - Accent6 3 2 2 4 7" xfId="30500"/>
    <cellStyle name="40% - Accent6 3 2 2 5" xfId="30501"/>
    <cellStyle name="40% - Accent6 3 2 2 5 2" xfId="30502"/>
    <cellStyle name="40% - Accent6 3 2 2 5 2 2" xfId="30503"/>
    <cellStyle name="40% - Accent6 3 2 2 5 3" xfId="30504"/>
    <cellStyle name="40% - Accent6 3 2 2 5 3 2" xfId="30505"/>
    <cellStyle name="40% - Accent6 3 2 2 5 4" xfId="30506"/>
    <cellStyle name="40% - Accent6 3 2 2 5 5" xfId="30507"/>
    <cellStyle name="40% - Accent6 3 2 2 5 6" xfId="30508"/>
    <cellStyle name="40% - Accent6 3 2 2 5 7" xfId="30509"/>
    <cellStyle name="40% - Accent6 3 2 2 6" xfId="30510"/>
    <cellStyle name="40% - Accent6 3 2 2 6 2" xfId="30511"/>
    <cellStyle name="40% - Accent6 3 2 2 7" xfId="30512"/>
    <cellStyle name="40% - Accent6 3 2 2 7 2" xfId="30513"/>
    <cellStyle name="40% - Accent6 3 2 2 8" xfId="30514"/>
    <cellStyle name="40% - Accent6 3 2 2 9" xfId="30515"/>
    <cellStyle name="40% - Accent6 3 2 3" xfId="30516"/>
    <cellStyle name="40% - Accent6 3 2 3 10" xfId="30517"/>
    <cellStyle name="40% - Accent6 3 2 3 11" xfId="30518"/>
    <cellStyle name="40% - Accent6 3 2 3 2" xfId="30519"/>
    <cellStyle name="40% - Accent6 3 2 3 2 10" xfId="30520"/>
    <cellStyle name="40% - Accent6 3 2 3 2 2" xfId="30521"/>
    <cellStyle name="40% - Accent6 3 2 3 2 2 2" xfId="30522"/>
    <cellStyle name="40% - Accent6 3 2 3 2 2 2 2" xfId="30523"/>
    <cellStyle name="40% - Accent6 3 2 3 2 2 3" xfId="30524"/>
    <cellStyle name="40% - Accent6 3 2 3 2 2 3 2" xfId="30525"/>
    <cellStyle name="40% - Accent6 3 2 3 2 2 4" xfId="30526"/>
    <cellStyle name="40% - Accent6 3 2 3 2 2 5" xfId="30527"/>
    <cellStyle name="40% - Accent6 3 2 3 2 2 6" xfId="30528"/>
    <cellStyle name="40% - Accent6 3 2 3 2 2 7" xfId="30529"/>
    <cellStyle name="40% - Accent6 3 2 3 2 3" xfId="30530"/>
    <cellStyle name="40% - Accent6 3 2 3 2 3 2" xfId="30531"/>
    <cellStyle name="40% - Accent6 3 2 3 2 3 2 2" xfId="30532"/>
    <cellStyle name="40% - Accent6 3 2 3 2 3 3" xfId="30533"/>
    <cellStyle name="40% - Accent6 3 2 3 2 3 3 2" xfId="30534"/>
    <cellStyle name="40% - Accent6 3 2 3 2 3 4" xfId="30535"/>
    <cellStyle name="40% - Accent6 3 2 3 2 3 5" xfId="30536"/>
    <cellStyle name="40% - Accent6 3 2 3 2 3 6" xfId="30537"/>
    <cellStyle name="40% - Accent6 3 2 3 2 3 7" xfId="30538"/>
    <cellStyle name="40% - Accent6 3 2 3 2 4" xfId="30539"/>
    <cellStyle name="40% - Accent6 3 2 3 2 4 2" xfId="30540"/>
    <cellStyle name="40% - Accent6 3 2 3 2 4 2 2" xfId="30541"/>
    <cellStyle name="40% - Accent6 3 2 3 2 4 3" xfId="30542"/>
    <cellStyle name="40% - Accent6 3 2 3 2 4 3 2" xfId="30543"/>
    <cellStyle name="40% - Accent6 3 2 3 2 4 4" xfId="30544"/>
    <cellStyle name="40% - Accent6 3 2 3 2 4 5" xfId="30545"/>
    <cellStyle name="40% - Accent6 3 2 3 2 4 6" xfId="30546"/>
    <cellStyle name="40% - Accent6 3 2 3 2 4 7" xfId="30547"/>
    <cellStyle name="40% - Accent6 3 2 3 2 5" xfId="30548"/>
    <cellStyle name="40% - Accent6 3 2 3 2 5 2" xfId="30549"/>
    <cellStyle name="40% - Accent6 3 2 3 2 6" xfId="30550"/>
    <cellStyle name="40% - Accent6 3 2 3 2 6 2" xfId="30551"/>
    <cellStyle name="40% - Accent6 3 2 3 2 7" xfId="30552"/>
    <cellStyle name="40% - Accent6 3 2 3 2 8" xfId="30553"/>
    <cellStyle name="40% - Accent6 3 2 3 2 9" xfId="30554"/>
    <cellStyle name="40% - Accent6 3 2 3 3" xfId="30555"/>
    <cellStyle name="40% - Accent6 3 2 3 3 2" xfId="30556"/>
    <cellStyle name="40% - Accent6 3 2 3 3 2 2" xfId="30557"/>
    <cellStyle name="40% - Accent6 3 2 3 3 3" xfId="30558"/>
    <cellStyle name="40% - Accent6 3 2 3 3 3 2" xfId="30559"/>
    <cellStyle name="40% - Accent6 3 2 3 3 4" xfId="30560"/>
    <cellStyle name="40% - Accent6 3 2 3 3 5" xfId="30561"/>
    <cellStyle name="40% - Accent6 3 2 3 3 6" xfId="30562"/>
    <cellStyle name="40% - Accent6 3 2 3 3 7" xfId="30563"/>
    <cellStyle name="40% - Accent6 3 2 3 4" xfId="30564"/>
    <cellStyle name="40% - Accent6 3 2 3 4 2" xfId="30565"/>
    <cellStyle name="40% - Accent6 3 2 3 4 2 2" xfId="30566"/>
    <cellStyle name="40% - Accent6 3 2 3 4 3" xfId="30567"/>
    <cellStyle name="40% - Accent6 3 2 3 4 3 2" xfId="30568"/>
    <cellStyle name="40% - Accent6 3 2 3 4 4" xfId="30569"/>
    <cellStyle name="40% - Accent6 3 2 3 4 5" xfId="30570"/>
    <cellStyle name="40% - Accent6 3 2 3 4 6" xfId="30571"/>
    <cellStyle name="40% - Accent6 3 2 3 4 7" xfId="30572"/>
    <cellStyle name="40% - Accent6 3 2 3 5" xfId="30573"/>
    <cellStyle name="40% - Accent6 3 2 3 5 2" xfId="30574"/>
    <cellStyle name="40% - Accent6 3 2 3 5 2 2" xfId="30575"/>
    <cellStyle name="40% - Accent6 3 2 3 5 3" xfId="30576"/>
    <cellStyle name="40% - Accent6 3 2 3 5 3 2" xfId="30577"/>
    <cellStyle name="40% - Accent6 3 2 3 5 4" xfId="30578"/>
    <cellStyle name="40% - Accent6 3 2 3 5 5" xfId="30579"/>
    <cellStyle name="40% - Accent6 3 2 3 5 6" xfId="30580"/>
    <cellStyle name="40% - Accent6 3 2 3 5 7" xfId="30581"/>
    <cellStyle name="40% - Accent6 3 2 3 6" xfId="30582"/>
    <cellStyle name="40% - Accent6 3 2 3 6 2" xfId="30583"/>
    <cellStyle name="40% - Accent6 3 2 3 7" xfId="30584"/>
    <cellStyle name="40% - Accent6 3 2 3 7 2" xfId="30585"/>
    <cellStyle name="40% - Accent6 3 2 3 8" xfId="30586"/>
    <cellStyle name="40% - Accent6 3 2 3 9" xfId="30587"/>
    <cellStyle name="40% - Accent6 3 2 4" xfId="30588"/>
    <cellStyle name="40% - Accent6 3 2 4 10" xfId="30589"/>
    <cellStyle name="40% - Accent6 3 2 4 2" xfId="30590"/>
    <cellStyle name="40% - Accent6 3 2 4 2 2" xfId="30591"/>
    <cellStyle name="40% - Accent6 3 2 4 2 2 2" xfId="30592"/>
    <cellStyle name="40% - Accent6 3 2 4 2 3" xfId="30593"/>
    <cellStyle name="40% - Accent6 3 2 4 2 3 2" xfId="30594"/>
    <cellStyle name="40% - Accent6 3 2 4 2 4" xfId="30595"/>
    <cellStyle name="40% - Accent6 3 2 4 2 5" xfId="30596"/>
    <cellStyle name="40% - Accent6 3 2 4 2 6" xfId="30597"/>
    <cellStyle name="40% - Accent6 3 2 4 2 7" xfId="30598"/>
    <cellStyle name="40% - Accent6 3 2 4 3" xfId="30599"/>
    <cellStyle name="40% - Accent6 3 2 4 3 2" xfId="30600"/>
    <cellStyle name="40% - Accent6 3 2 4 3 2 2" xfId="30601"/>
    <cellStyle name="40% - Accent6 3 2 4 3 3" xfId="30602"/>
    <cellStyle name="40% - Accent6 3 2 4 3 3 2" xfId="30603"/>
    <cellStyle name="40% - Accent6 3 2 4 3 4" xfId="30604"/>
    <cellStyle name="40% - Accent6 3 2 4 3 5" xfId="30605"/>
    <cellStyle name="40% - Accent6 3 2 4 3 6" xfId="30606"/>
    <cellStyle name="40% - Accent6 3 2 4 3 7" xfId="30607"/>
    <cellStyle name="40% - Accent6 3 2 4 4" xfId="30608"/>
    <cellStyle name="40% - Accent6 3 2 4 4 2" xfId="30609"/>
    <cellStyle name="40% - Accent6 3 2 4 4 2 2" xfId="30610"/>
    <cellStyle name="40% - Accent6 3 2 4 4 3" xfId="30611"/>
    <cellStyle name="40% - Accent6 3 2 4 4 3 2" xfId="30612"/>
    <cellStyle name="40% - Accent6 3 2 4 4 4" xfId="30613"/>
    <cellStyle name="40% - Accent6 3 2 4 4 5" xfId="30614"/>
    <cellStyle name="40% - Accent6 3 2 4 4 6" xfId="30615"/>
    <cellStyle name="40% - Accent6 3 2 4 4 7" xfId="30616"/>
    <cellStyle name="40% - Accent6 3 2 4 5" xfId="30617"/>
    <cellStyle name="40% - Accent6 3 2 4 5 2" xfId="30618"/>
    <cellStyle name="40% - Accent6 3 2 4 6" xfId="30619"/>
    <cellStyle name="40% - Accent6 3 2 4 6 2" xfId="30620"/>
    <cellStyle name="40% - Accent6 3 2 4 7" xfId="30621"/>
    <cellStyle name="40% - Accent6 3 2 4 8" xfId="30622"/>
    <cellStyle name="40% - Accent6 3 2 4 9" xfId="30623"/>
    <cellStyle name="40% - Accent6 3 2 5" xfId="30624"/>
    <cellStyle name="40% - Accent6 3 2 5 2" xfId="30625"/>
    <cellStyle name="40% - Accent6 3 2 5 2 2" xfId="30626"/>
    <cellStyle name="40% - Accent6 3 2 5 3" xfId="30627"/>
    <cellStyle name="40% - Accent6 3 2 5 3 2" xfId="30628"/>
    <cellStyle name="40% - Accent6 3 2 5 4" xfId="30629"/>
    <cellStyle name="40% - Accent6 3 2 5 5" xfId="30630"/>
    <cellStyle name="40% - Accent6 3 2 5 6" xfId="30631"/>
    <cellStyle name="40% - Accent6 3 2 5 7" xfId="30632"/>
    <cellStyle name="40% - Accent6 3 2 6" xfId="30633"/>
    <cellStyle name="40% - Accent6 3 2 6 2" xfId="30634"/>
    <cellStyle name="40% - Accent6 3 2 6 2 2" xfId="30635"/>
    <cellStyle name="40% - Accent6 3 2 6 3" xfId="30636"/>
    <cellStyle name="40% - Accent6 3 2 6 3 2" xfId="30637"/>
    <cellStyle name="40% - Accent6 3 2 6 4" xfId="30638"/>
    <cellStyle name="40% - Accent6 3 2 6 5" xfId="30639"/>
    <cellStyle name="40% - Accent6 3 2 6 6" xfId="30640"/>
    <cellStyle name="40% - Accent6 3 2 6 7" xfId="30641"/>
    <cellStyle name="40% - Accent6 3 2 7" xfId="30642"/>
    <cellStyle name="40% - Accent6 3 2 7 2" xfId="30643"/>
    <cellStyle name="40% - Accent6 3 2 7 2 2" xfId="30644"/>
    <cellStyle name="40% - Accent6 3 2 7 3" xfId="30645"/>
    <cellStyle name="40% - Accent6 3 2 7 3 2" xfId="30646"/>
    <cellStyle name="40% - Accent6 3 2 7 4" xfId="30647"/>
    <cellStyle name="40% - Accent6 3 2 7 5" xfId="30648"/>
    <cellStyle name="40% - Accent6 3 2 7 6" xfId="30649"/>
    <cellStyle name="40% - Accent6 3 2 7 7" xfId="30650"/>
    <cellStyle name="40% - Accent6 3 2 8" xfId="30651"/>
    <cellStyle name="40% - Accent6 3 2 8 2" xfId="30652"/>
    <cellStyle name="40% - Accent6 3 2 9" xfId="30653"/>
    <cellStyle name="40% - Accent6 3 2 9 2" xfId="30654"/>
    <cellStyle name="40% - Accent6 3 3" xfId="30655"/>
    <cellStyle name="40% - Accent6 3 3 10" xfId="30656"/>
    <cellStyle name="40% - Accent6 3 3 11" xfId="30657"/>
    <cellStyle name="40% - Accent6 3 3 12" xfId="30658"/>
    <cellStyle name="40% - Accent6 3 3 13" xfId="30659"/>
    <cellStyle name="40% - Accent6 3 3 2" xfId="30660"/>
    <cellStyle name="40% - Accent6 3 3 2 10" xfId="30661"/>
    <cellStyle name="40% - Accent6 3 3 2 11" xfId="30662"/>
    <cellStyle name="40% - Accent6 3 3 2 2" xfId="30663"/>
    <cellStyle name="40% - Accent6 3 3 2 2 10" xfId="30664"/>
    <cellStyle name="40% - Accent6 3 3 2 2 2" xfId="30665"/>
    <cellStyle name="40% - Accent6 3 3 2 2 2 2" xfId="30666"/>
    <cellStyle name="40% - Accent6 3 3 2 2 2 2 2" xfId="30667"/>
    <cellStyle name="40% - Accent6 3 3 2 2 2 3" xfId="30668"/>
    <cellStyle name="40% - Accent6 3 3 2 2 2 3 2" xfId="30669"/>
    <cellStyle name="40% - Accent6 3 3 2 2 2 4" xfId="30670"/>
    <cellStyle name="40% - Accent6 3 3 2 2 2 5" xfId="30671"/>
    <cellStyle name="40% - Accent6 3 3 2 2 2 6" xfId="30672"/>
    <cellStyle name="40% - Accent6 3 3 2 2 2 7" xfId="30673"/>
    <cellStyle name="40% - Accent6 3 3 2 2 3" xfId="30674"/>
    <cellStyle name="40% - Accent6 3 3 2 2 3 2" xfId="30675"/>
    <cellStyle name="40% - Accent6 3 3 2 2 3 2 2" xfId="30676"/>
    <cellStyle name="40% - Accent6 3 3 2 2 3 3" xfId="30677"/>
    <cellStyle name="40% - Accent6 3 3 2 2 3 3 2" xfId="30678"/>
    <cellStyle name="40% - Accent6 3 3 2 2 3 4" xfId="30679"/>
    <cellStyle name="40% - Accent6 3 3 2 2 3 5" xfId="30680"/>
    <cellStyle name="40% - Accent6 3 3 2 2 3 6" xfId="30681"/>
    <cellStyle name="40% - Accent6 3 3 2 2 3 7" xfId="30682"/>
    <cellStyle name="40% - Accent6 3 3 2 2 4" xfId="30683"/>
    <cellStyle name="40% - Accent6 3 3 2 2 4 2" xfId="30684"/>
    <cellStyle name="40% - Accent6 3 3 2 2 4 2 2" xfId="30685"/>
    <cellStyle name="40% - Accent6 3 3 2 2 4 3" xfId="30686"/>
    <cellStyle name="40% - Accent6 3 3 2 2 4 3 2" xfId="30687"/>
    <cellStyle name="40% - Accent6 3 3 2 2 4 4" xfId="30688"/>
    <cellStyle name="40% - Accent6 3 3 2 2 4 5" xfId="30689"/>
    <cellStyle name="40% - Accent6 3 3 2 2 4 6" xfId="30690"/>
    <cellStyle name="40% - Accent6 3 3 2 2 4 7" xfId="30691"/>
    <cellStyle name="40% - Accent6 3 3 2 2 5" xfId="30692"/>
    <cellStyle name="40% - Accent6 3 3 2 2 5 2" xfId="30693"/>
    <cellStyle name="40% - Accent6 3 3 2 2 6" xfId="30694"/>
    <cellStyle name="40% - Accent6 3 3 2 2 6 2" xfId="30695"/>
    <cellStyle name="40% - Accent6 3 3 2 2 7" xfId="30696"/>
    <cellStyle name="40% - Accent6 3 3 2 2 8" xfId="30697"/>
    <cellStyle name="40% - Accent6 3 3 2 2 9" xfId="30698"/>
    <cellStyle name="40% - Accent6 3 3 2 3" xfId="30699"/>
    <cellStyle name="40% - Accent6 3 3 2 3 2" xfId="30700"/>
    <cellStyle name="40% - Accent6 3 3 2 3 2 2" xfId="30701"/>
    <cellStyle name="40% - Accent6 3 3 2 3 3" xfId="30702"/>
    <cellStyle name="40% - Accent6 3 3 2 3 3 2" xfId="30703"/>
    <cellStyle name="40% - Accent6 3 3 2 3 4" xfId="30704"/>
    <cellStyle name="40% - Accent6 3 3 2 3 5" xfId="30705"/>
    <cellStyle name="40% - Accent6 3 3 2 3 6" xfId="30706"/>
    <cellStyle name="40% - Accent6 3 3 2 3 7" xfId="30707"/>
    <cellStyle name="40% - Accent6 3 3 2 4" xfId="30708"/>
    <cellStyle name="40% - Accent6 3 3 2 4 2" xfId="30709"/>
    <cellStyle name="40% - Accent6 3 3 2 4 2 2" xfId="30710"/>
    <cellStyle name="40% - Accent6 3 3 2 4 3" xfId="30711"/>
    <cellStyle name="40% - Accent6 3 3 2 4 3 2" xfId="30712"/>
    <cellStyle name="40% - Accent6 3 3 2 4 4" xfId="30713"/>
    <cellStyle name="40% - Accent6 3 3 2 4 5" xfId="30714"/>
    <cellStyle name="40% - Accent6 3 3 2 4 6" xfId="30715"/>
    <cellStyle name="40% - Accent6 3 3 2 4 7" xfId="30716"/>
    <cellStyle name="40% - Accent6 3 3 2 5" xfId="30717"/>
    <cellStyle name="40% - Accent6 3 3 2 5 2" xfId="30718"/>
    <cellStyle name="40% - Accent6 3 3 2 5 2 2" xfId="30719"/>
    <cellStyle name="40% - Accent6 3 3 2 5 3" xfId="30720"/>
    <cellStyle name="40% - Accent6 3 3 2 5 3 2" xfId="30721"/>
    <cellStyle name="40% - Accent6 3 3 2 5 4" xfId="30722"/>
    <cellStyle name="40% - Accent6 3 3 2 5 5" xfId="30723"/>
    <cellStyle name="40% - Accent6 3 3 2 5 6" xfId="30724"/>
    <cellStyle name="40% - Accent6 3 3 2 5 7" xfId="30725"/>
    <cellStyle name="40% - Accent6 3 3 2 6" xfId="30726"/>
    <cellStyle name="40% - Accent6 3 3 2 6 2" xfId="30727"/>
    <cellStyle name="40% - Accent6 3 3 2 7" xfId="30728"/>
    <cellStyle name="40% - Accent6 3 3 2 7 2" xfId="30729"/>
    <cellStyle name="40% - Accent6 3 3 2 8" xfId="30730"/>
    <cellStyle name="40% - Accent6 3 3 2 9" xfId="30731"/>
    <cellStyle name="40% - Accent6 3 3 3" xfId="30732"/>
    <cellStyle name="40% - Accent6 3 3 3 10" xfId="30733"/>
    <cellStyle name="40% - Accent6 3 3 3 11" xfId="30734"/>
    <cellStyle name="40% - Accent6 3 3 3 2" xfId="30735"/>
    <cellStyle name="40% - Accent6 3 3 3 2 10" xfId="30736"/>
    <cellStyle name="40% - Accent6 3 3 3 2 2" xfId="30737"/>
    <cellStyle name="40% - Accent6 3 3 3 2 2 2" xfId="30738"/>
    <cellStyle name="40% - Accent6 3 3 3 2 2 2 2" xfId="30739"/>
    <cellStyle name="40% - Accent6 3 3 3 2 2 3" xfId="30740"/>
    <cellStyle name="40% - Accent6 3 3 3 2 2 3 2" xfId="30741"/>
    <cellStyle name="40% - Accent6 3 3 3 2 2 4" xfId="30742"/>
    <cellStyle name="40% - Accent6 3 3 3 2 2 5" xfId="30743"/>
    <cellStyle name="40% - Accent6 3 3 3 2 2 6" xfId="30744"/>
    <cellStyle name="40% - Accent6 3 3 3 2 2 7" xfId="30745"/>
    <cellStyle name="40% - Accent6 3 3 3 2 3" xfId="30746"/>
    <cellStyle name="40% - Accent6 3 3 3 2 3 2" xfId="30747"/>
    <cellStyle name="40% - Accent6 3 3 3 2 3 2 2" xfId="30748"/>
    <cellStyle name="40% - Accent6 3 3 3 2 3 3" xfId="30749"/>
    <cellStyle name="40% - Accent6 3 3 3 2 3 3 2" xfId="30750"/>
    <cellStyle name="40% - Accent6 3 3 3 2 3 4" xfId="30751"/>
    <cellStyle name="40% - Accent6 3 3 3 2 3 5" xfId="30752"/>
    <cellStyle name="40% - Accent6 3 3 3 2 3 6" xfId="30753"/>
    <cellStyle name="40% - Accent6 3 3 3 2 3 7" xfId="30754"/>
    <cellStyle name="40% - Accent6 3 3 3 2 4" xfId="30755"/>
    <cellStyle name="40% - Accent6 3 3 3 2 4 2" xfId="30756"/>
    <cellStyle name="40% - Accent6 3 3 3 2 4 2 2" xfId="30757"/>
    <cellStyle name="40% - Accent6 3 3 3 2 4 3" xfId="30758"/>
    <cellStyle name="40% - Accent6 3 3 3 2 4 3 2" xfId="30759"/>
    <cellStyle name="40% - Accent6 3 3 3 2 4 4" xfId="30760"/>
    <cellStyle name="40% - Accent6 3 3 3 2 4 5" xfId="30761"/>
    <cellStyle name="40% - Accent6 3 3 3 2 4 6" xfId="30762"/>
    <cellStyle name="40% - Accent6 3 3 3 2 4 7" xfId="30763"/>
    <cellStyle name="40% - Accent6 3 3 3 2 5" xfId="30764"/>
    <cellStyle name="40% - Accent6 3 3 3 2 5 2" xfId="30765"/>
    <cellStyle name="40% - Accent6 3 3 3 2 6" xfId="30766"/>
    <cellStyle name="40% - Accent6 3 3 3 2 6 2" xfId="30767"/>
    <cellStyle name="40% - Accent6 3 3 3 2 7" xfId="30768"/>
    <cellStyle name="40% - Accent6 3 3 3 2 8" xfId="30769"/>
    <cellStyle name="40% - Accent6 3 3 3 2 9" xfId="30770"/>
    <cellStyle name="40% - Accent6 3 3 3 3" xfId="30771"/>
    <cellStyle name="40% - Accent6 3 3 3 3 2" xfId="30772"/>
    <cellStyle name="40% - Accent6 3 3 3 3 2 2" xfId="30773"/>
    <cellStyle name="40% - Accent6 3 3 3 3 3" xfId="30774"/>
    <cellStyle name="40% - Accent6 3 3 3 3 3 2" xfId="30775"/>
    <cellStyle name="40% - Accent6 3 3 3 3 4" xfId="30776"/>
    <cellStyle name="40% - Accent6 3 3 3 3 5" xfId="30777"/>
    <cellStyle name="40% - Accent6 3 3 3 3 6" xfId="30778"/>
    <cellStyle name="40% - Accent6 3 3 3 3 7" xfId="30779"/>
    <cellStyle name="40% - Accent6 3 3 3 4" xfId="30780"/>
    <cellStyle name="40% - Accent6 3 3 3 4 2" xfId="30781"/>
    <cellStyle name="40% - Accent6 3 3 3 4 2 2" xfId="30782"/>
    <cellStyle name="40% - Accent6 3 3 3 4 3" xfId="30783"/>
    <cellStyle name="40% - Accent6 3 3 3 4 3 2" xfId="30784"/>
    <cellStyle name="40% - Accent6 3 3 3 4 4" xfId="30785"/>
    <cellStyle name="40% - Accent6 3 3 3 4 5" xfId="30786"/>
    <cellStyle name="40% - Accent6 3 3 3 4 6" xfId="30787"/>
    <cellStyle name="40% - Accent6 3 3 3 4 7" xfId="30788"/>
    <cellStyle name="40% - Accent6 3 3 3 5" xfId="30789"/>
    <cellStyle name="40% - Accent6 3 3 3 5 2" xfId="30790"/>
    <cellStyle name="40% - Accent6 3 3 3 5 2 2" xfId="30791"/>
    <cellStyle name="40% - Accent6 3 3 3 5 3" xfId="30792"/>
    <cellStyle name="40% - Accent6 3 3 3 5 3 2" xfId="30793"/>
    <cellStyle name="40% - Accent6 3 3 3 5 4" xfId="30794"/>
    <cellStyle name="40% - Accent6 3 3 3 5 5" xfId="30795"/>
    <cellStyle name="40% - Accent6 3 3 3 5 6" xfId="30796"/>
    <cellStyle name="40% - Accent6 3 3 3 5 7" xfId="30797"/>
    <cellStyle name="40% - Accent6 3 3 3 6" xfId="30798"/>
    <cellStyle name="40% - Accent6 3 3 3 6 2" xfId="30799"/>
    <cellStyle name="40% - Accent6 3 3 3 7" xfId="30800"/>
    <cellStyle name="40% - Accent6 3 3 3 7 2" xfId="30801"/>
    <cellStyle name="40% - Accent6 3 3 3 8" xfId="30802"/>
    <cellStyle name="40% - Accent6 3 3 3 9" xfId="30803"/>
    <cellStyle name="40% - Accent6 3 3 4" xfId="30804"/>
    <cellStyle name="40% - Accent6 3 3 4 10" xfId="30805"/>
    <cellStyle name="40% - Accent6 3 3 4 2" xfId="30806"/>
    <cellStyle name="40% - Accent6 3 3 4 2 2" xfId="30807"/>
    <cellStyle name="40% - Accent6 3 3 4 2 2 2" xfId="30808"/>
    <cellStyle name="40% - Accent6 3 3 4 2 3" xfId="30809"/>
    <cellStyle name="40% - Accent6 3 3 4 2 3 2" xfId="30810"/>
    <cellStyle name="40% - Accent6 3 3 4 2 4" xfId="30811"/>
    <cellStyle name="40% - Accent6 3 3 4 2 5" xfId="30812"/>
    <cellStyle name="40% - Accent6 3 3 4 2 6" xfId="30813"/>
    <cellStyle name="40% - Accent6 3 3 4 2 7" xfId="30814"/>
    <cellStyle name="40% - Accent6 3 3 4 3" xfId="30815"/>
    <cellStyle name="40% - Accent6 3 3 4 3 2" xfId="30816"/>
    <cellStyle name="40% - Accent6 3 3 4 3 2 2" xfId="30817"/>
    <cellStyle name="40% - Accent6 3 3 4 3 3" xfId="30818"/>
    <cellStyle name="40% - Accent6 3 3 4 3 3 2" xfId="30819"/>
    <cellStyle name="40% - Accent6 3 3 4 3 4" xfId="30820"/>
    <cellStyle name="40% - Accent6 3 3 4 3 5" xfId="30821"/>
    <cellStyle name="40% - Accent6 3 3 4 3 6" xfId="30822"/>
    <cellStyle name="40% - Accent6 3 3 4 3 7" xfId="30823"/>
    <cellStyle name="40% - Accent6 3 3 4 4" xfId="30824"/>
    <cellStyle name="40% - Accent6 3 3 4 4 2" xfId="30825"/>
    <cellStyle name="40% - Accent6 3 3 4 4 2 2" xfId="30826"/>
    <cellStyle name="40% - Accent6 3 3 4 4 3" xfId="30827"/>
    <cellStyle name="40% - Accent6 3 3 4 4 3 2" xfId="30828"/>
    <cellStyle name="40% - Accent6 3 3 4 4 4" xfId="30829"/>
    <cellStyle name="40% - Accent6 3 3 4 4 5" xfId="30830"/>
    <cellStyle name="40% - Accent6 3 3 4 4 6" xfId="30831"/>
    <cellStyle name="40% - Accent6 3 3 4 4 7" xfId="30832"/>
    <cellStyle name="40% - Accent6 3 3 4 5" xfId="30833"/>
    <cellStyle name="40% - Accent6 3 3 4 5 2" xfId="30834"/>
    <cellStyle name="40% - Accent6 3 3 4 6" xfId="30835"/>
    <cellStyle name="40% - Accent6 3 3 4 6 2" xfId="30836"/>
    <cellStyle name="40% - Accent6 3 3 4 7" xfId="30837"/>
    <cellStyle name="40% - Accent6 3 3 4 8" xfId="30838"/>
    <cellStyle name="40% - Accent6 3 3 4 9" xfId="30839"/>
    <cellStyle name="40% - Accent6 3 3 5" xfId="30840"/>
    <cellStyle name="40% - Accent6 3 3 5 2" xfId="30841"/>
    <cellStyle name="40% - Accent6 3 3 5 2 2" xfId="30842"/>
    <cellStyle name="40% - Accent6 3 3 5 3" xfId="30843"/>
    <cellStyle name="40% - Accent6 3 3 5 3 2" xfId="30844"/>
    <cellStyle name="40% - Accent6 3 3 5 4" xfId="30845"/>
    <cellStyle name="40% - Accent6 3 3 5 5" xfId="30846"/>
    <cellStyle name="40% - Accent6 3 3 5 6" xfId="30847"/>
    <cellStyle name="40% - Accent6 3 3 5 7" xfId="30848"/>
    <cellStyle name="40% - Accent6 3 3 6" xfId="30849"/>
    <cellStyle name="40% - Accent6 3 3 6 2" xfId="30850"/>
    <cellStyle name="40% - Accent6 3 3 6 2 2" xfId="30851"/>
    <cellStyle name="40% - Accent6 3 3 6 3" xfId="30852"/>
    <cellStyle name="40% - Accent6 3 3 6 3 2" xfId="30853"/>
    <cellStyle name="40% - Accent6 3 3 6 4" xfId="30854"/>
    <cellStyle name="40% - Accent6 3 3 6 5" xfId="30855"/>
    <cellStyle name="40% - Accent6 3 3 6 6" xfId="30856"/>
    <cellStyle name="40% - Accent6 3 3 6 7" xfId="30857"/>
    <cellStyle name="40% - Accent6 3 3 7" xfId="30858"/>
    <cellStyle name="40% - Accent6 3 3 7 2" xfId="30859"/>
    <cellStyle name="40% - Accent6 3 3 7 2 2" xfId="30860"/>
    <cellStyle name="40% - Accent6 3 3 7 3" xfId="30861"/>
    <cellStyle name="40% - Accent6 3 3 7 3 2" xfId="30862"/>
    <cellStyle name="40% - Accent6 3 3 7 4" xfId="30863"/>
    <cellStyle name="40% - Accent6 3 3 7 5" xfId="30864"/>
    <cellStyle name="40% - Accent6 3 3 7 6" xfId="30865"/>
    <cellStyle name="40% - Accent6 3 3 7 7" xfId="30866"/>
    <cellStyle name="40% - Accent6 3 3 8" xfId="30867"/>
    <cellStyle name="40% - Accent6 3 3 8 2" xfId="30868"/>
    <cellStyle name="40% - Accent6 3 3 9" xfId="30869"/>
    <cellStyle name="40% - Accent6 3 3 9 2" xfId="30870"/>
    <cellStyle name="40% - Accent6 3 4" xfId="30871"/>
    <cellStyle name="40% - Accent6 3 4 10" xfId="30872"/>
    <cellStyle name="40% - Accent6 3 4 11" xfId="30873"/>
    <cellStyle name="40% - Accent6 3 4 12" xfId="30874"/>
    <cellStyle name="40% - Accent6 3 4 13" xfId="30875"/>
    <cellStyle name="40% - Accent6 3 4 2" xfId="30876"/>
    <cellStyle name="40% - Accent6 3 4 2 10" xfId="30877"/>
    <cellStyle name="40% - Accent6 3 4 2 11" xfId="30878"/>
    <cellStyle name="40% - Accent6 3 4 2 2" xfId="30879"/>
    <cellStyle name="40% - Accent6 3 4 2 2 10" xfId="30880"/>
    <cellStyle name="40% - Accent6 3 4 2 2 2" xfId="30881"/>
    <cellStyle name="40% - Accent6 3 4 2 2 2 2" xfId="30882"/>
    <cellStyle name="40% - Accent6 3 4 2 2 2 2 2" xfId="30883"/>
    <cellStyle name="40% - Accent6 3 4 2 2 2 3" xfId="30884"/>
    <cellStyle name="40% - Accent6 3 4 2 2 2 3 2" xfId="30885"/>
    <cellStyle name="40% - Accent6 3 4 2 2 2 4" xfId="30886"/>
    <cellStyle name="40% - Accent6 3 4 2 2 2 5" xfId="30887"/>
    <cellStyle name="40% - Accent6 3 4 2 2 2 6" xfId="30888"/>
    <cellStyle name="40% - Accent6 3 4 2 2 2 7" xfId="30889"/>
    <cellStyle name="40% - Accent6 3 4 2 2 3" xfId="30890"/>
    <cellStyle name="40% - Accent6 3 4 2 2 3 2" xfId="30891"/>
    <cellStyle name="40% - Accent6 3 4 2 2 3 2 2" xfId="30892"/>
    <cellStyle name="40% - Accent6 3 4 2 2 3 3" xfId="30893"/>
    <cellStyle name="40% - Accent6 3 4 2 2 3 3 2" xfId="30894"/>
    <cellStyle name="40% - Accent6 3 4 2 2 3 4" xfId="30895"/>
    <cellStyle name="40% - Accent6 3 4 2 2 3 5" xfId="30896"/>
    <cellStyle name="40% - Accent6 3 4 2 2 3 6" xfId="30897"/>
    <cellStyle name="40% - Accent6 3 4 2 2 3 7" xfId="30898"/>
    <cellStyle name="40% - Accent6 3 4 2 2 4" xfId="30899"/>
    <cellStyle name="40% - Accent6 3 4 2 2 4 2" xfId="30900"/>
    <cellStyle name="40% - Accent6 3 4 2 2 4 2 2" xfId="30901"/>
    <cellStyle name="40% - Accent6 3 4 2 2 4 3" xfId="30902"/>
    <cellStyle name="40% - Accent6 3 4 2 2 4 3 2" xfId="30903"/>
    <cellStyle name="40% - Accent6 3 4 2 2 4 4" xfId="30904"/>
    <cellStyle name="40% - Accent6 3 4 2 2 4 5" xfId="30905"/>
    <cellStyle name="40% - Accent6 3 4 2 2 4 6" xfId="30906"/>
    <cellStyle name="40% - Accent6 3 4 2 2 4 7" xfId="30907"/>
    <cellStyle name="40% - Accent6 3 4 2 2 5" xfId="30908"/>
    <cellStyle name="40% - Accent6 3 4 2 2 5 2" xfId="30909"/>
    <cellStyle name="40% - Accent6 3 4 2 2 6" xfId="30910"/>
    <cellStyle name="40% - Accent6 3 4 2 2 6 2" xfId="30911"/>
    <cellStyle name="40% - Accent6 3 4 2 2 7" xfId="30912"/>
    <cellStyle name="40% - Accent6 3 4 2 2 8" xfId="30913"/>
    <cellStyle name="40% - Accent6 3 4 2 2 9" xfId="30914"/>
    <cellStyle name="40% - Accent6 3 4 2 3" xfId="30915"/>
    <cellStyle name="40% - Accent6 3 4 2 3 2" xfId="30916"/>
    <cellStyle name="40% - Accent6 3 4 2 3 2 2" xfId="30917"/>
    <cellStyle name="40% - Accent6 3 4 2 3 3" xfId="30918"/>
    <cellStyle name="40% - Accent6 3 4 2 3 3 2" xfId="30919"/>
    <cellStyle name="40% - Accent6 3 4 2 3 4" xfId="30920"/>
    <cellStyle name="40% - Accent6 3 4 2 3 5" xfId="30921"/>
    <cellStyle name="40% - Accent6 3 4 2 3 6" xfId="30922"/>
    <cellStyle name="40% - Accent6 3 4 2 3 7" xfId="30923"/>
    <cellStyle name="40% - Accent6 3 4 2 4" xfId="30924"/>
    <cellStyle name="40% - Accent6 3 4 2 4 2" xfId="30925"/>
    <cellStyle name="40% - Accent6 3 4 2 4 2 2" xfId="30926"/>
    <cellStyle name="40% - Accent6 3 4 2 4 3" xfId="30927"/>
    <cellStyle name="40% - Accent6 3 4 2 4 3 2" xfId="30928"/>
    <cellStyle name="40% - Accent6 3 4 2 4 4" xfId="30929"/>
    <cellStyle name="40% - Accent6 3 4 2 4 5" xfId="30930"/>
    <cellStyle name="40% - Accent6 3 4 2 4 6" xfId="30931"/>
    <cellStyle name="40% - Accent6 3 4 2 4 7" xfId="30932"/>
    <cellStyle name="40% - Accent6 3 4 2 5" xfId="30933"/>
    <cellStyle name="40% - Accent6 3 4 2 5 2" xfId="30934"/>
    <cellStyle name="40% - Accent6 3 4 2 5 2 2" xfId="30935"/>
    <cellStyle name="40% - Accent6 3 4 2 5 3" xfId="30936"/>
    <cellStyle name="40% - Accent6 3 4 2 5 3 2" xfId="30937"/>
    <cellStyle name="40% - Accent6 3 4 2 5 4" xfId="30938"/>
    <cellStyle name="40% - Accent6 3 4 2 5 5" xfId="30939"/>
    <cellStyle name="40% - Accent6 3 4 2 5 6" xfId="30940"/>
    <cellStyle name="40% - Accent6 3 4 2 5 7" xfId="30941"/>
    <cellStyle name="40% - Accent6 3 4 2 6" xfId="30942"/>
    <cellStyle name="40% - Accent6 3 4 2 6 2" xfId="30943"/>
    <cellStyle name="40% - Accent6 3 4 2 7" xfId="30944"/>
    <cellStyle name="40% - Accent6 3 4 2 7 2" xfId="30945"/>
    <cellStyle name="40% - Accent6 3 4 2 8" xfId="30946"/>
    <cellStyle name="40% - Accent6 3 4 2 9" xfId="30947"/>
    <cellStyle name="40% - Accent6 3 4 3" xfId="30948"/>
    <cellStyle name="40% - Accent6 3 4 3 10" xfId="30949"/>
    <cellStyle name="40% - Accent6 3 4 3 11" xfId="30950"/>
    <cellStyle name="40% - Accent6 3 4 3 2" xfId="30951"/>
    <cellStyle name="40% - Accent6 3 4 3 2 10" xfId="30952"/>
    <cellStyle name="40% - Accent6 3 4 3 2 2" xfId="30953"/>
    <cellStyle name="40% - Accent6 3 4 3 2 2 2" xfId="30954"/>
    <cellStyle name="40% - Accent6 3 4 3 2 2 2 2" xfId="30955"/>
    <cellStyle name="40% - Accent6 3 4 3 2 2 3" xfId="30956"/>
    <cellStyle name="40% - Accent6 3 4 3 2 2 3 2" xfId="30957"/>
    <cellStyle name="40% - Accent6 3 4 3 2 2 4" xfId="30958"/>
    <cellStyle name="40% - Accent6 3 4 3 2 2 5" xfId="30959"/>
    <cellStyle name="40% - Accent6 3 4 3 2 2 6" xfId="30960"/>
    <cellStyle name="40% - Accent6 3 4 3 2 2 7" xfId="30961"/>
    <cellStyle name="40% - Accent6 3 4 3 2 3" xfId="30962"/>
    <cellStyle name="40% - Accent6 3 4 3 2 3 2" xfId="30963"/>
    <cellStyle name="40% - Accent6 3 4 3 2 3 2 2" xfId="30964"/>
    <cellStyle name="40% - Accent6 3 4 3 2 3 3" xfId="30965"/>
    <cellStyle name="40% - Accent6 3 4 3 2 3 3 2" xfId="30966"/>
    <cellStyle name="40% - Accent6 3 4 3 2 3 4" xfId="30967"/>
    <cellStyle name="40% - Accent6 3 4 3 2 3 5" xfId="30968"/>
    <cellStyle name="40% - Accent6 3 4 3 2 3 6" xfId="30969"/>
    <cellStyle name="40% - Accent6 3 4 3 2 3 7" xfId="30970"/>
    <cellStyle name="40% - Accent6 3 4 3 2 4" xfId="30971"/>
    <cellStyle name="40% - Accent6 3 4 3 2 4 2" xfId="30972"/>
    <cellStyle name="40% - Accent6 3 4 3 2 4 2 2" xfId="30973"/>
    <cellStyle name="40% - Accent6 3 4 3 2 4 3" xfId="30974"/>
    <cellStyle name="40% - Accent6 3 4 3 2 4 3 2" xfId="30975"/>
    <cellStyle name="40% - Accent6 3 4 3 2 4 4" xfId="30976"/>
    <cellStyle name="40% - Accent6 3 4 3 2 4 5" xfId="30977"/>
    <cellStyle name="40% - Accent6 3 4 3 2 4 6" xfId="30978"/>
    <cellStyle name="40% - Accent6 3 4 3 2 4 7" xfId="30979"/>
    <cellStyle name="40% - Accent6 3 4 3 2 5" xfId="30980"/>
    <cellStyle name="40% - Accent6 3 4 3 2 5 2" xfId="30981"/>
    <cellStyle name="40% - Accent6 3 4 3 2 6" xfId="30982"/>
    <cellStyle name="40% - Accent6 3 4 3 2 6 2" xfId="30983"/>
    <cellStyle name="40% - Accent6 3 4 3 2 7" xfId="30984"/>
    <cellStyle name="40% - Accent6 3 4 3 2 8" xfId="30985"/>
    <cellStyle name="40% - Accent6 3 4 3 2 9" xfId="30986"/>
    <cellStyle name="40% - Accent6 3 4 3 3" xfId="30987"/>
    <cellStyle name="40% - Accent6 3 4 3 3 2" xfId="30988"/>
    <cellStyle name="40% - Accent6 3 4 3 3 2 2" xfId="30989"/>
    <cellStyle name="40% - Accent6 3 4 3 3 3" xfId="30990"/>
    <cellStyle name="40% - Accent6 3 4 3 3 3 2" xfId="30991"/>
    <cellStyle name="40% - Accent6 3 4 3 3 4" xfId="30992"/>
    <cellStyle name="40% - Accent6 3 4 3 3 5" xfId="30993"/>
    <cellStyle name="40% - Accent6 3 4 3 3 6" xfId="30994"/>
    <cellStyle name="40% - Accent6 3 4 3 3 7" xfId="30995"/>
    <cellStyle name="40% - Accent6 3 4 3 4" xfId="30996"/>
    <cellStyle name="40% - Accent6 3 4 3 4 2" xfId="30997"/>
    <cellStyle name="40% - Accent6 3 4 3 4 2 2" xfId="30998"/>
    <cellStyle name="40% - Accent6 3 4 3 4 3" xfId="30999"/>
    <cellStyle name="40% - Accent6 3 4 3 4 3 2" xfId="31000"/>
    <cellStyle name="40% - Accent6 3 4 3 4 4" xfId="31001"/>
    <cellStyle name="40% - Accent6 3 4 3 4 5" xfId="31002"/>
    <cellStyle name="40% - Accent6 3 4 3 4 6" xfId="31003"/>
    <cellStyle name="40% - Accent6 3 4 3 4 7" xfId="31004"/>
    <cellStyle name="40% - Accent6 3 4 3 5" xfId="31005"/>
    <cellStyle name="40% - Accent6 3 4 3 5 2" xfId="31006"/>
    <cellStyle name="40% - Accent6 3 4 3 5 2 2" xfId="31007"/>
    <cellStyle name="40% - Accent6 3 4 3 5 3" xfId="31008"/>
    <cellStyle name="40% - Accent6 3 4 3 5 3 2" xfId="31009"/>
    <cellStyle name="40% - Accent6 3 4 3 5 4" xfId="31010"/>
    <cellStyle name="40% - Accent6 3 4 3 5 5" xfId="31011"/>
    <cellStyle name="40% - Accent6 3 4 3 5 6" xfId="31012"/>
    <cellStyle name="40% - Accent6 3 4 3 5 7" xfId="31013"/>
    <cellStyle name="40% - Accent6 3 4 3 6" xfId="31014"/>
    <cellStyle name="40% - Accent6 3 4 3 6 2" xfId="31015"/>
    <cellStyle name="40% - Accent6 3 4 3 7" xfId="31016"/>
    <cellStyle name="40% - Accent6 3 4 3 7 2" xfId="31017"/>
    <cellStyle name="40% - Accent6 3 4 3 8" xfId="31018"/>
    <cellStyle name="40% - Accent6 3 4 3 9" xfId="31019"/>
    <cellStyle name="40% - Accent6 3 4 4" xfId="31020"/>
    <cellStyle name="40% - Accent6 3 4 4 10" xfId="31021"/>
    <cellStyle name="40% - Accent6 3 4 4 2" xfId="31022"/>
    <cellStyle name="40% - Accent6 3 4 4 2 2" xfId="31023"/>
    <cellStyle name="40% - Accent6 3 4 4 2 2 2" xfId="31024"/>
    <cellStyle name="40% - Accent6 3 4 4 2 3" xfId="31025"/>
    <cellStyle name="40% - Accent6 3 4 4 2 3 2" xfId="31026"/>
    <cellStyle name="40% - Accent6 3 4 4 2 4" xfId="31027"/>
    <cellStyle name="40% - Accent6 3 4 4 2 5" xfId="31028"/>
    <cellStyle name="40% - Accent6 3 4 4 2 6" xfId="31029"/>
    <cellStyle name="40% - Accent6 3 4 4 2 7" xfId="31030"/>
    <cellStyle name="40% - Accent6 3 4 4 3" xfId="31031"/>
    <cellStyle name="40% - Accent6 3 4 4 3 2" xfId="31032"/>
    <cellStyle name="40% - Accent6 3 4 4 3 2 2" xfId="31033"/>
    <cellStyle name="40% - Accent6 3 4 4 3 3" xfId="31034"/>
    <cellStyle name="40% - Accent6 3 4 4 3 3 2" xfId="31035"/>
    <cellStyle name="40% - Accent6 3 4 4 3 4" xfId="31036"/>
    <cellStyle name="40% - Accent6 3 4 4 3 5" xfId="31037"/>
    <cellStyle name="40% - Accent6 3 4 4 3 6" xfId="31038"/>
    <cellStyle name="40% - Accent6 3 4 4 3 7" xfId="31039"/>
    <cellStyle name="40% - Accent6 3 4 4 4" xfId="31040"/>
    <cellStyle name="40% - Accent6 3 4 4 4 2" xfId="31041"/>
    <cellStyle name="40% - Accent6 3 4 4 4 2 2" xfId="31042"/>
    <cellStyle name="40% - Accent6 3 4 4 4 3" xfId="31043"/>
    <cellStyle name="40% - Accent6 3 4 4 4 3 2" xfId="31044"/>
    <cellStyle name="40% - Accent6 3 4 4 4 4" xfId="31045"/>
    <cellStyle name="40% - Accent6 3 4 4 4 5" xfId="31046"/>
    <cellStyle name="40% - Accent6 3 4 4 4 6" xfId="31047"/>
    <cellStyle name="40% - Accent6 3 4 4 4 7" xfId="31048"/>
    <cellStyle name="40% - Accent6 3 4 4 5" xfId="31049"/>
    <cellStyle name="40% - Accent6 3 4 4 5 2" xfId="31050"/>
    <cellStyle name="40% - Accent6 3 4 4 6" xfId="31051"/>
    <cellStyle name="40% - Accent6 3 4 4 6 2" xfId="31052"/>
    <cellStyle name="40% - Accent6 3 4 4 7" xfId="31053"/>
    <cellStyle name="40% - Accent6 3 4 4 8" xfId="31054"/>
    <cellStyle name="40% - Accent6 3 4 4 9" xfId="31055"/>
    <cellStyle name="40% - Accent6 3 4 5" xfId="31056"/>
    <cellStyle name="40% - Accent6 3 4 5 2" xfId="31057"/>
    <cellStyle name="40% - Accent6 3 4 5 2 2" xfId="31058"/>
    <cellStyle name="40% - Accent6 3 4 5 3" xfId="31059"/>
    <cellStyle name="40% - Accent6 3 4 5 3 2" xfId="31060"/>
    <cellStyle name="40% - Accent6 3 4 5 4" xfId="31061"/>
    <cellStyle name="40% - Accent6 3 4 5 5" xfId="31062"/>
    <cellStyle name="40% - Accent6 3 4 5 6" xfId="31063"/>
    <cellStyle name="40% - Accent6 3 4 5 7" xfId="31064"/>
    <cellStyle name="40% - Accent6 3 4 6" xfId="31065"/>
    <cellStyle name="40% - Accent6 3 4 6 2" xfId="31066"/>
    <cellStyle name="40% - Accent6 3 4 6 2 2" xfId="31067"/>
    <cellStyle name="40% - Accent6 3 4 6 3" xfId="31068"/>
    <cellStyle name="40% - Accent6 3 4 6 3 2" xfId="31069"/>
    <cellStyle name="40% - Accent6 3 4 6 4" xfId="31070"/>
    <cellStyle name="40% - Accent6 3 4 6 5" xfId="31071"/>
    <cellStyle name="40% - Accent6 3 4 6 6" xfId="31072"/>
    <cellStyle name="40% - Accent6 3 4 6 7" xfId="31073"/>
    <cellStyle name="40% - Accent6 3 4 7" xfId="31074"/>
    <cellStyle name="40% - Accent6 3 4 7 2" xfId="31075"/>
    <cellStyle name="40% - Accent6 3 4 7 2 2" xfId="31076"/>
    <cellStyle name="40% - Accent6 3 4 7 3" xfId="31077"/>
    <cellStyle name="40% - Accent6 3 4 7 3 2" xfId="31078"/>
    <cellStyle name="40% - Accent6 3 4 7 4" xfId="31079"/>
    <cellStyle name="40% - Accent6 3 4 7 5" xfId="31080"/>
    <cellStyle name="40% - Accent6 3 4 7 6" xfId="31081"/>
    <cellStyle name="40% - Accent6 3 4 7 7" xfId="31082"/>
    <cellStyle name="40% - Accent6 3 4 8" xfId="31083"/>
    <cellStyle name="40% - Accent6 3 4 8 2" xfId="31084"/>
    <cellStyle name="40% - Accent6 3 4 9" xfId="31085"/>
    <cellStyle name="40% - Accent6 3 4 9 2" xfId="31086"/>
    <cellStyle name="40% - Accent6 3 5" xfId="31087"/>
    <cellStyle name="40% - Accent6 3 5 10" xfId="31088"/>
    <cellStyle name="40% - Accent6 3 5 11" xfId="31089"/>
    <cellStyle name="40% - Accent6 3 5 12" xfId="31090"/>
    <cellStyle name="40% - Accent6 3 5 13" xfId="31091"/>
    <cellStyle name="40% - Accent6 3 5 2" xfId="31092"/>
    <cellStyle name="40% - Accent6 3 5 2 10" xfId="31093"/>
    <cellStyle name="40% - Accent6 3 5 2 11" xfId="31094"/>
    <cellStyle name="40% - Accent6 3 5 2 2" xfId="31095"/>
    <cellStyle name="40% - Accent6 3 5 2 2 10" xfId="31096"/>
    <cellStyle name="40% - Accent6 3 5 2 2 2" xfId="31097"/>
    <cellStyle name="40% - Accent6 3 5 2 2 2 2" xfId="31098"/>
    <cellStyle name="40% - Accent6 3 5 2 2 2 2 2" xfId="31099"/>
    <cellStyle name="40% - Accent6 3 5 2 2 2 3" xfId="31100"/>
    <cellStyle name="40% - Accent6 3 5 2 2 2 3 2" xfId="31101"/>
    <cellStyle name="40% - Accent6 3 5 2 2 2 4" xfId="31102"/>
    <cellStyle name="40% - Accent6 3 5 2 2 2 5" xfId="31103"/>
    <cellStyle name="40% - Accent6 3 5 2 2 2 6" xfId="31104"/>
    <cellStyle name="40% - Accent6 3 5 2 2 2 7" xfId="31105"/>
    <cellStyle name="40% - Accent6 3 5 2 2 3" xfId="31106"/>
    <cellStyle name="40% - Accent6 3 5 2 2 3 2" xfId="31107"/>
    <cellStyle name="40% - Accent6 3 5 2 2 3 2 2" xfId="31108"/>
    <cellStyle name="40% - Accent6 3 5 2 2 3 3" xfId="31109"/>
    <cellStyle name="40% - Accent6 3 5 2 2 3 3 2" xfId="31110"/>
    <cellStyle name="40% - Accent6 3 5 2 2 3 4" xfId="31111"/>
    <cellStyle name="40% - Accent6 3 5 2 2 3 5" xfId="31112"/>
    <cellStyle name="40% - Accent6 3 5 2 2 3 6" xfId="31113"/>
    <cellStyle name="40% - Accent6 3 5 2 2 3 7" xfId="31114"/>
    <cellStyle name="40% - Accent6 3 5 2 2 4" xfId="31115"/>
    <cellStyle name="40% - Accent6 3 5 2 2 4 2" xfId="31116"/>
    <cellStyle name="40% - Accent6 3 5 2 2 4 2 2" xfId="31117"/>
    <cellStyle name="40% - Accent6 3 5 2 2 4 3" xfId="31118"/>
    <cellStyle name="40% - Accent6 3 5 2 2 4 3 2" xfId="31119"/>
    <cellStyle name="40% - Accent6 3 5 2 2 4 4" xfId="31120"/>
    <cellStyle name="40% - Accent6 3 5 2 2 4 5" xfId="31121"/>
    <cellStyle name="40% - Accent6 3 5 2 2 4 6" xfId="31122"/>
    <cellStyle name="40% - Accent6 3 5 2 2 4 7" xfId="31123"/>
    <cellStyle name="40% - Accent6 3 5 2 2 5" xfId="31124"/>
    <cellStyle name="40% - Accent6 3 5 2 2 5 2" xfId="31125"/>
    <cellStyle name="40% - Accent6 3 5 2 2 6" xfId="31126"/>
    <cellStyle name="40% - Accent6 3 5 2 2 6 2" xfId="31127"/>
    <cellStyle name="40% - Accent6 3 5 2 2 7" xfId="31128"/>
    <cellStyle name="40% - Accent6 3 5 2 2 8" xfId="31129"/>
    <cellStyle name="40% - Accent6 3 5 2 2 9" xfId="31130"/>
    <cellStyle name="40% - Accent6 3 5 2 3" xfId="31131"/>
    <cellStyle name="40% - Accent6 3 5 2 3 2" xfId="31132"/>
    <cellStyle name="40% - Accent6 3 5 2 3 2 2" xfId="31133"/>
    <cellStyle name="40% - Accent6 3 5 2 3 3" xfId="31134"/>
    <cellStyle name="40% - Accent6 3 5 2 3 3 2" xfId="31135"/>
    <cellStyle name="40% - Accent6 3 5 2 3 4" xfId="31136"/>
    <cellStyle name="40% - Accent6 3 5 2 3 5" xfId="31137"/>
    <cellStyle name="40% - Accent6 3 5 2 3 6" xfId="31138"/>
    <cellStyle name="40% - Accent6 3 5 2 3 7" xfId="31139"/>
    <cellStyle name="40% - Accent6 3 5 2 4" xfId="31140"/>
    <cellStyle name="40% - Accent6 3 5 2 4 2" xfId="31141"/>
    <cellStyle name="40% - Accent6 3 5 2 4 2 2" xfId="31142"/>
    <cellStyle name="40% - Accent6 3 5 2 4 3" xfId="31143"/>
    <cellStyle name="40% - Accent6 3 5 2 4 3 2" xfId="31144"/>
    <cellStyle name="40% - Accent6 3 5 2 4 4" xfId="31145"/>
    <cellStyle name="40% - Accent6 3 5 2 4 5" xfId="31146"/>
    <cellStyle name="40% - Accent6 3 5 2 4 6" xfId="31147"/>
    <cellStyle name="40% - Accent6 3 5 2 4 7" xfId="31148"/>
    <cellStyle name="40% - Accent6 3 5 2 5" xfId="31149"/>
    <cellStyle name="40% - Accent6 3 5 2 5 2" xfId="31150"/>
    <cellStyle name="40% - Accent6 3 5 2 5 2 2" xfId="31151"/>
    <cellStyle name="40% - Accent6 3 5 2 5 3" xfId="31152"/>
    <cellStyle name="40% - Accent6 3 5 2 5 3 2" xfId="31153"/>
    <cellStyle name="40% - Accent6 3 5 2 5 4" xfId="31154"/>
    <cellStyle name="40% - Accent6 3 5 2 5 5" xfId="31155"/>
    <cellStyle name="40% - Accent6 3 5 2 5 6" xfId="31156"/>
    <cellStyle name="40% - Accent6 3 5 2 5 7" xfId="31157"/>
    <cellStyle name="40% - Accent6 3 5 2 6" xfId="31158"/>
    <cellStyle name="40% - Accent6 3 5 2 6 2" xfId="31159"/>
    <cellStyle name="40% - Accent6 3 5 2 7" xfId="31160"/>
    <cellStyle name="40% - Accent6 3 5 2 7 2" xfId="31161"/>
    <cellStyle name="40% - Accent6 3 5 2 8" xfId="31162"/>
    <cellStyle name="40% - Accent6 3 5 2 9" xfId="31163"/>
    <cellStyle name="40% - Accent6 3 5 3" xfId="31164"/>
    <cellStyle name="40% - Accent6 3 5 3 10" xfId="31165"/>
    <cellStyle name="40% - Accent6 3 5 3 11" xfId="31166"/>
    <cellStyle name="40% - Accent6 3 5 3 2" xfId="31167"/>
    <cellStyle name="40% - Accent6 3 5 3 2 10" xfId="31168"/>
    <cellStyle name="40% - Accent6 3 5 3 2 2" xfId="31169"/>
    <cellStyle name="40% - Accent6 3 5 3 2 2 2" xfId="31170"/>
    <cellStyle name="40% - Accent6 3 5 3 2 2 2 2" xfId="31171"/>
    <cellStyle name="40% - Accent6 3 5 3 2 2 3" xfId="31172"/>
    <cellStyle name="40% - Accent6 3 5 3 2 2 3 2" xfId="31173"/>
    <cellStyle name="40% - Accent6 3 5 3 2 2 4" xfId="31174"/>
    <cellStyle name="40% - Accent6 3 5 3 2 2 5" xfId="31175"/>
    <cellStyle name="40% - Accent6 3 5 3 2 2 6" xfId="31176"/>
    <cellStyle name="40% - Accent6 3 5 3 2 2 7" xfId="31177"/>
    <cellStyle name="40% - Accent6 3 5 3 2 3" xfId="31178"/>
    <cellStyle name="40% - Accent6 3 5 3 2 3 2" xfId="31179"/>
    <cellStyle name="40% - Accent6 3 5 3 2 3 2 2" xfId="31180"/>
    <cellStyle name="40% - Accent6 3 5 3 2 3 3" xfId="31181"/>
    <cellStyle name="40% - Accent6 3 5 3 2 3 3 2" xfId="31182"/>
    <cellStyle name="40% - Accent6 3 5 3 2 3 4" xfId="31183"/>
    <cellStyle name="40% - Accent6 3 5 3 2 3 5" xfId="31184"/>
    <cellStyle name="40% - Accent6 3 5 3 2 3 6" xfId="31185"/>
    <cellStyle name="40% - Accent6 3 5 3 2 3 7" xfId="31186"/>
    <cellStyle name="40% - Accent6 3 5 3 2 4" xfId="31187"/>
    <cellStyle name="40% - Accent6 3 5 3 2 4 2" xfId="31188"/>
    <cellStyle name="40% - Accent6 3 5 3 2 4 2 2" xfId="31189"/>
    <cellStyle name="40% - Accent6 3 5 3 2 4 3" xfId="31190"/>
    <cellStyle name="40% - Accent6 3 5 3 2 4 3 2" xfId="31191"/>
    <cellStyle name="40% - Accent6 3 5 3 2 4 4" xfId="31192"/>
    <cellStyle name="40% - Accent6 3 5 3 2 4 5" xfId="31193"/>
    <cellStyle name="40% - Accent6 3 5 3 2 4 6" xfId="31194"/>
    <cellStyle name="40% - Accent6 3 5 3 2 4 7" xfId="31195"/>
    <cellStyle name="40% - Accent6 3 5 3 2 5" xfId="31196"/>
    <cellStyle name="40% - Accent6 3 5 3 2 5 2" xfId="31197"/>
    <cellStyle name="40% - Accent6 3 5 3 2 6" xfId="31198"/>
    <cellStyle name="40% - Accent6 3 5 3 2 6 2" xfId="31199"/>
    <cellStyle name="40% - Accent6 3 5 3 2 7" xfId="31200"/>
    <cellStyle name="40% - Accent6 3 5 3 2 8" xfId="31201"/>
    <cellStyle name="40% - Accent6 3 5 3 2 9" xfId="31202"/>
    <cellStyle name="40% - Accent6 3 5 3 3" xfId="31203"/>
    <cellStyle name="40% - Accent6 3 5 3 3 2" xfId="31204"/>
    <cellStyle name="40% - Accent6 3 5 3 3 2 2" xfId="31205"/>
    <cellStyle name="40% - Accent6 3 5 3 3 3" xfId="31206"/>
    <cellStyle name="40% - Accent6 3 5 3 3 3 2" xfId="31207"/>
    <cellStyle name="40% - Accent6 3 5 3 3 4" xfId="31208"/>
    <cellStyle name="40% - Accent6 3 5 3 3 5" xfId="31209"/>
    <cellStyle name="40% - Accent6 3 5 3 3 6" xfId="31210"/>
    <cellStyle name="40% - Accent6 3 5 3 3 7" xfId="31211"/>
    <cellStyle name="40% - Accent6 3 5 3 4" xfId="31212"/>
    <cellStyle name="40% - Accent6 3 5 3 4 2" xfId="31213"/>
    <cellStyle name="40% - Accent6 3 5 3 4 2 2" xfId="31214"/>
    <cellStyle name="40% - Accent6 3 5 3 4 3" xfId="31215"/>
    <cellStyle name="40% - Accent6 3 5 3 4 3 2" xfId="31216"/>
    <cellStyle name="40% - Accent6 3 5 3 4 4" xfId="31217"/>
    <cellStyle name="40% - Accent6 3 5 3 4 5" xfId="31218"/>
    <cellStyle name="40% - Accent6 3 5 3 4 6" xfId="31219"/>
    <cellStyle name="40% - Accent6 3 5 3 4 7" xfId="31220"/>
    <cellStyle name="40% - Accent6 3 5 3 5" xfId="31221"/>
    <cellStyle name="40% - Accent6 3 5 3 5 2" xfId="31222"/>
    <cellStyle name="40% - Accent6 3 5 3 5 2 2" xfId="31223"/>
    <cellStyle name="40% - Accent6 3 5 3 5 3" xfId="31224"/>
    <cellStyle name="40% - Accent6 3 5 3 5 3 2" xfId="31225"/>
    <cellStyle name="40% - Accent6 3 5 3 5 4" xfId="31226"/>
    <cellStyle name="40% - Accent6 3 5 3 5 5" xfId="31227"/>
    <cellStyle name="40% - Accent6 3 5 3 5 6" xfId="31228"/>
    <cellStyle name="40% - Accent6 3 5 3 5 7" xfId="31229"/>
    <cellStyle name="40% - Accent6 3 5 3 6" xfId="31230"/>
    <cellStyle name="40% - Accent6 3 5 3 6 2" xfId="31231"/>
    <cellStyle name="40% - Accent6 3 5 3 7" xfId="31232"/>
    <cellStyle name="40% - Accent6 3 5 3 7 2" xfId="31233"/>
    <cellStyle name="40% - Accent6 3 5 3 8" xfId="31234"/>
    <cellStyle name="40% - Accent6 3 5 3 9" xfId="31235"/>
    <cellStyle name="40% - Accent6 3 5 4" xfId="31236"/>
    <cellStyle name="40% - Accent6 3 5 4 10" xfId="31237"/>
    <cellStyle name="40% - Accent6 3 5 4 2" xfId="31238"/>
    <cellStyle name="40% - Accent6 3 5 4 2 2" xfId="31239"/>
    <cellStyle name="40% - Accent6 3 5 4 2 2 2" xfId="31240"/>
    <cellStyle name="40% - Accent6 3 5 4 2 3" xfId="31241"/>
    <cellStyle name="40% - Accent6 3 5 4 2 3 2" xfId="31242"/>
    <cellStyle name="40% - Accent6 3 5 4 2 4" xfId="31243"/>
    <cellStyle name="40% - Accent6 3 5 4 2 5" xfId="31244"/>
    <cellStyle name="40% - Accent6 3 5 4 2 6" xfId="31245"/>
    <cellStyle name="40% - Accent6 3 5 4 2 7" xfId="31246"/>
    <cellStyle name="40% - Accent6 3 5 4 3" xfId="31247"/>
    <cellStyle name="40% - Accent6 3 5 4 3 2" xfId="31248"/>
    <cellStyle name="40% - Accent6 3 5 4 3 2 2" xfId="31249"/>
    <cellStyle name="40% - Accent6 3 5 4 3 3" xfId="31250"/>
    <cellStyle name="40% - Accent6 3 5 4 3 3 2" xfId="31251"/>
    <cellStyle name="40% - Accent6 3 5 4 3 4" xfId="31252"/>
    <cellStyle name="40% - Accent6 3 5 4 3 5" xfId="31253"/>
    <cellStyle name="40% - Accent6 3 5 4 3 6" xfId="31254"/>
    <cellStyle name="40% - Accent6 3 5 4 3 7" xfId="31255"/>
    <cellStyle name="40% - Accent6 3 5 4 4" xfId="31256"/>
    <cellStyle name="40% - Accent6 3 5 4 4 2" xfId="31257"/>
    <cellStyle name="40% - Accent6 3 5 4 4 2 2" xfId="31258"/>
    <cellStyle name="40% - Accent6 3 5 4 4 3" xfId="31259"/>
    <cellStyle name="40% - Accent6 3 5 4 4 3 2" xfId="31260"/>
    <cellStyle name="40% - Accent6 3 5 4 4 4" xfId="31261"/>
    <cellStyle name="40% - Accent6 3 5 4 4 5" xfId="31262"/>
    <cellStyle name="40% - Accent6 3 5 4 4 6" xfId="31263"/>
    <cellStyle name="40% - Accent6 3 5 4 4 7" xfId="31264"/>
    <cellStyle name="40% - Accent6 3 5 4 5" xfId="31265"/>
    <cellStyle name="40% - Accent6 3 5 4 5 2" xfId="31266"/>
    <cellStyle name="40% - Accent6 3 5 4 6" xfId="31267"/>
    <cellStyle name="40% - Accent6 3 5 4 6 2" xfId="31268"/>
    <cellStyle name="40% - Accent6 3 5 4 7" xfId="31269"/>
    <cellStyle name="40% - Accent6 3 5 4 8" xfId="31270"/>
    <cellStyle name="40% - Accent6 3 5 4 9" xfId="31271"/>
    <cellStyle name="40% - Accent6 3 5 5" xfId="31272"/>
    <cellStyle name="40% - Accent6 3 5 5 2" xfId="31273"/>
    <cellStyle name="40% - Accent6 3 5 5 2 2" xfId="31274"/>
    <cellStyle name="40% - Accent6 3 5 5 3" xfId="31275"/>
    <cellStyle name="40% - Accent6 3 5 5 3 2" xfId="31276"/>
    <cellStyle name="40% - Accent6 3 5 5 4" xfId="31277"/>
    <cellStyle name="40% - Accent6 3 5 5 5" xfId="31278"/>
    <cellStyle name="40% - Accent6 3 5 5 6" xfId="31279"/>
    <cellStyle name="40% - Accent6 3 5 5 7" xfId="31280"/>
    <cellStyle name="40% - Accent6 3 5 6" xfId="31281"/>
    <cellStyle name="40% - Accent6 3 5 6 2" xfId="31282"/>
    <cellStyle name="40% - Accent6 3 5 6 2 2" xfId="31283"/>
    <cellStyle name="40% - Accent6 3 5 6 3" xfId="31284"/>
    <cellStyle name="40% - Accent6 3 5 6 3 2" xfId="31285"/>
    <cellStyle name="40% - Accent6 3 5 6 4" xfId="31286"/>
    <cellStyle name="40% - Accent6 3 5 6 5" xfId="31287"/>
    <cellStyle name="40% - Accent6 3 5 6 6" xfId="31288"/>
    <cellStyle name="40% - Accent6 3 5 6 7" xfId="31289"/>
    <cellStyle name="40% - Accent6 3 5 7" xfId="31290"/>
    <cellStyle name="40% - Accent6 3 5 7 2" xfId="31291"/>
    <cellStyle name="40% - Accent6 3 5 7 2 2" xfId="31292"/>
    <cellStyle name="40% - Accent6 3 5 7 3" xfId="31293"/>
    <cellStyle name="40% - Accent6 3 5 7 3 2" xfId="31294"/>
    <cellStyle name="40% - Accent6 3 5 7 4" xfId="31295"/>
    <cellStyle name="40% - Accent6 3 5 7 5" xfId="31296"/>
    <cellStyle name="40% - Accent6 3 5 7 6" xfId="31297"/>
    <cellStyle name="40% - Accent6 3 5 7 7" xfId="31298"/>
    <cellStyle name="40% - Accent6 3 5 8" xfId="31299"/>
    <cellStyle name="40% - Accent6 3 5 8 2" xfId="31300"/>
    <cellStyle name="40% - Accent6 3 5 9" xfId="31301"/>
    <cellStyle name="40% - Accent6 3 5 9 2" xfId="31302"/>
    <cellStyle name="40% - Accent6 3 6" xfId="31303"/>
    <cellStyle name="40% - Accent6 3 6 10" xfId="31304"/>
    <cellStyle name="40% - Accent6 3 6 11" xfId="31305"/>
    <cellStyle name="40% - Accent6 3 6 12" xfId="31306"/>
    <cellStyle name="40% - Accent6 3 6 13" xfId="31307"/>
    <cellStyle name="40% - Accent6 3 6 2" xfId="31308"/>
    <cellStyle name="40% - Accent6 3 6 2 10" xfId="31309"/>
    <cellStyle name="40% - Accent6 3 6 2 11" xfId="31310"/>
    <cellStyle name="40% - Accent6 3 6 2 2" xfId="31311"/>
    <cellStyle name="40% - Accent6 3 6 2 2 10" xfId="31312"/>
    <cellStyle name="40% - Accent6 3 6 2 2 2" xfId="31313"/>
    <cellStyle name="40% - Accent6 3 6 2 2 2 2" xfId="31314"/>
    <cellStyle name="40% - Accent6 3 6 2 2 2 2 2" xfId="31315"/>
    <cellStyle name="40% - Accent6 3 6 2 2 2 3" xfId="31316"/>
    <cellStyle name="40% - Accent6 3 6 2 2 2 3 2" xfId="31317"/>
    <cellStyle name="40% - Accent6 3 6 2 2 2 4" xfId="31318"/>
    <cellStyle name="40% - Accent6 3 6 2 2 2 5" xfId="31319"/>
    <cellStyle name="40% - Accent6 3 6 2 2 2 6" xfId="31320"/>
    <cellStyle name="40% - Accent6 3 6 2 2 2 7" xfId="31321"/>
    <cellStyle name="40% - Accent6 3 6 2 2 3" xfId="31322"/>
    <cellStyle name="40% - Accent6 3 6 2 2 3 2" xfId="31323"/>
    <cellStyle name="40% - Accent6 3 6 2 2 3 2 2" xfId="31324"/>
    <cellStyle name="40% - Accent6 3 6 2 2 3 3" xfId="31325"/>
    <cellStyle name="40% - Accent6 3 6 2 2 3 3 2" xfId="31326"/>
    <cellStyle name="40% - Accent6 3 6 2 2 3 4" xfId="31327"/>
    <cellStyle name="40% - Accent6 3 6 2 2 3 5" xfId="31328"/>
    <cellStyle name="40% - Accent6 3 6 2 2 3 6" xfId="31329"/>
    <cellStyle name="40% - Accent6 3 6 2 2 3 7" xfId="31330"/>
    <cellStyle name="40% - Accent6 3 6 2 2 4" xfId="31331"/>
    <cellStyle name="40% - Accent6 3 6 2 2 4 2" xfId="31332"/>
    <cellStyle name="40% - Accent6 3 6 2 2 4 2 2" xfId="31333"/>
    <cellStyle name="40% - Accent6 3 6 2 2 4 3" xfId="31334"/>
    <cellStyle name="40% - Accent6 3 6 2 2 4 3 2" xfId="31335"/>
    <cellStyle name="40% - Accent6 3 6 2 2 4 4" xfId="31336"/>
    <cellStyle name="40% - Accent6 3 6 2 2 4 5" xfId="31337"/>
    <cellStyle name="40% - Accent6 3 6 2 2 4 6" xfId="31338"/>
    <cellStyle name="40% - Accent6 3 6 2 2 4 7" xfId="31339"/>
    <cellStyle name="40% - Accent6 3 6 2 2 5" xfId="31340"/>
    <cellStyle name="40% - Accent6 3 6 2 2 5 2" xfId="31341"/>
    <cellStyle name="40% - Accent6 3 6 2 2 6" xfId="31342"/>
    <cellStyle name="40% - Accent6 3 6 2 2 6 2" xfId="31343"/>
    <cellStyle name="40% - Accent6 3 6 2 2 7" xfId="31344"/>
    <cellStyle name="40% - Accent6 3 6 2 2 8" xfId="31345"/>
    <cellStyle name="40% - Accent6 3 6 2 2 9" xfId="31346"/>
    <cellStyle name="40% - Accent6 3 6 2 3" xfId="31347"/>
    <cellStyle name="40% - Accent6 3 6 2 3 2" xfId="31348"/>
    <cellStyle name="40% - Accent6 3 6 2 3 2 2" xfId="31349"/>
    <cellStyle name="40% - Accent6 3 6 2 3 3" xfId="31350"/>
    <cellStyle name="40% - Accent6 3 6 2 3 3 2" xfId="31351"/>
    <cellStyle name="40% - Accent6 3 6 2 3 4" xfId="31352"/>
    <cellStyle name="40% - Accent6 3 6 2 3 5" xfId="31353"/>
    <cellStyle name="40% - Accent6 3 6 2 3 6" xfId="31354"/>
    <cellStyle name="40% - Accent6 3 6 2 3 7" xfId="31355"/>
    <cellStyle name="40% - Accent6 3 6 2 4" xfId="31356"/>
    <cellStyle name="40% - Accent6 3 6 2 4 2" xfId="31357"/>
    <cellStyle name="40% - Accent6 3 6 2 4 2 2" xfId="31358"/>
    <cellStyle name="40% - Accent6 3 6 2 4 3" xfId="31359"/>
    <cellStyle name="40% - Accent6 3 6 2 4 3 2" xfId="31360"/>
    <cellStyle name="40% - Accent6 3 6 2 4 4" xfId="31361"/>
    <cellStyle name="40% - Accent6 3 6 2 4 5" xfId="31362"/>
    <cellStyle name="40% - Accent6 3 6 2 4 6" xfId="31363"/>
    <cellStyle name="40% - Accent6 3 6 2 4 7" xfId="31364"/>
    <cellStyle name="40% - Accent6 3 6 2 5" xfId="31365"/>
    <cellStyle name="40% - Accent6 3 6 2 5 2" xfId="31366"/>
    <cellStyle name="40% - Accent6 3 6 2 5 2 2" xfId="31367"/>
    <cellStyle name="40% - Accent6 3 6 2 5 3" xfId="31368"/>
    <cellStyle name="40% - Accent6 3 6 2 5 3 2" xfId="31369"/>
    <cellStyle name="40% - Accent6 3 6 2 5 4" xfId="31370"/>
    <cellStyle name="40% - Accent6 3 6 2 5 5" xfId="31371"/>
    <cellStyle name="40% - Accent6 3 6 2 5 6" xfId="31372"/>
    <cellStyle name="40% - Accent6 3 6 2 5 7" xfId="31373"/>
    <cellStyle name="40% - Accent6 3 6 2 6" xfId="31374"/>
    <cellStyle name="40% - Accent6 3 6 2 6 2" xfId="31375"/>
    <cellStyle name="40% - Accent6 3 6 2 7" xfId="31376"/>
    <cellStyle name="40% - Accent6 3 6 2 7 2" xfId="31377"/>
    <cellStyle name="40% - Accent6 3 6 2 8" xfId="31378"/>
    <cellStyle name="40% - Accent6 3 6 2 9" xfId="31379"/>
    <cellStyle name="40% - Accent6 3 6 3" xfId="31380"/>
    <cellStyle name="40% - Accent6 3 6 3 10" xfId="31381"/>
    <cellStyle name="40% - Accent6 3 6 3 11" xfId="31382"/>
    <cellStyle name="40% - Accent6 3 6 3 2" xfId="31383"/>
    <cellStyle name="40% - Accent6 3 6 3 2 10" xfId="31384"/>
    <cellStyle name="40% - Accent6 3 6 3 2 2" xfId="31385"/>
    <cellStyle name="40% - Accent6 3 6 3 2 2 2" xfId="31386"/>
    <cellStyle name="40% - Accent6 3 6 3 2 2 2 2" xfId="31387"/>
    <cellStyle name="40% - Accent6 3 6 3 2 2 3" xfId="31388"/>
    <cellStyle name="40% - Accent6 3 6 3 2 2 3 2" xfId="31389"/>
    <cellStyle name="40% - Accent6 3 6 3 2 2 4" xfId="31390"/>
    <cellStyle name="40% - Accent6 3 6 3 2 2 5" xfId="31391"/>
    <cellStyle name="40% - Accent6 3 6 3 2 2 6" xfId="31392"/>
    <cellStyle name="40% - Accent6 3 6 3 2 2 7" xfId="31393"/>
    <cellStyle name="40% - Accent6 3 6 3 2 3" xfId="31394"/>
    <cellStyle name="40% - Accent6 3 6 3 2 3 2" xfId="31395"/>
    <cellStyle name="40% - Accent6 3 6 3 2 3 2 2" xfId="31396"/>
    <cellStyle name="40% - Accent6 3 6 3 2 3 3" xfId="31397"/>
    <cellStyle name="40% - Accent6 3 6 3 2 3 3 2" xfId="31398"/>
    <cellStyle name="40% - Accent6 3 6 3 2 3 4" xfId="31399"/>
    <cellStyle name="40% - Accent6 3 6 3 2 3 5" xfId="31400"/>
    <cellStyle name="40% - Accent6 3 6 3 2 3 6" xfId="31401"/>
    <cellStyle name="40% - Accent6 3 6 3 2 3 7" xfId="31402"/>
    <cellStyle name="40% - Accent6 3 6 3 2 4" xfId="31403"/>
    <cellStyle name="40% - Accent6 3 6 3 2 4 2" xfId="31404"/>
    <cellStyle name="40% - Accent6 3 6 3 2 4 2 2" xfId="31405"/>
    <cellStyle name="40% - Accent6 3 6 3 2 4 3" xfId="31406"/>
    <cellStyle name="40% - Accent6 3 6 3 2 4 3 2" xfId="31407"/>
    <cellStyle name="40% - Accent6 3 6 3 2 4 4" xfId="31408"/>
    <cellStyle name="40% - Accent6 3 6 3 2 4 5" xfId="31409"/>
    <cellStyle name="40% - Accent6 3 6 3 2 4 6" xfId="31410"/>
    <cellStyle name="40% - Accent6 3 6 3 2 4 7" xfId="31411"/>
    <cellStyle name="40% - Accent6 3 6 3 2 5" xfId="31412"/>
    <cellStyle name="40% - Accent6 3 6 3 2 5 2" xfId="31413"/>
    <cellStyle name="40% - Accent6 3 6 3 2 6" xfId="31414"/>
    <cellStyle name="40% - Accent6 3 6 3 2 6 2" xfId="31415"/>
    <cellStyle name="40% - Accent6 3 6 3 2 7" xfId="31416"/>
    <cellStyle name="40% - Accent6 3 6 3 2 8" xfId="31417"/>
    <cellStyle name="40% - Accent6 3 6 3 2 9" xfId="31418"/>
    <cellStyle name="40% - Accent6 3 6 3 3" xfId="31419"/>
    <cellStyle name="40% - Accent6 3 6 3 3 2" xfId="31420"/>
    <cellStyle name="40% - Accent6 3 6 3 3 2 2" xfId="31421"/>
    <cellStyle name="40% - Accent6 3 6 3 3 3" xfId="31422"/>
    <cellStyle name="40% - Accent6 3 6 3 3 3 2" xfId="31423"/>
    <cellStyle name="40% - Accent6 3 6 3 3 4" xfId="31424"/>
    <cellStyle name="40% - Accent6 3 6 3 3 5" xfId="31425"/>
    <cellStyle name="40% - Accent6 3 6 3 3 6" xfId="31426"/>
    <cellStyle name="40% - Accent6 3 6 3 3 7" xfId="31427"/>
    <cellStyle name="40% - Accent6 3 6 3 4" xfId="31428"/>
    <cellStyle name="40% - Accent6 3 6 3 4 2" xfId="31429"/>
    <cellStyle name="40% - Accent6 3 6 3 4 2 2" xfId="31430"/>
    <cellStyle name="40% - Accent6 3 6 3 4 3" xfId="31431"/>
    <cellStyle name="40% - Accent6 3 6 3 4 3 2" xfId="31432"/>
    <cellStyle name="40% - Accent6 3 6 3 4 4" xfId="31433"/>
    <cellStyle name="40% - Accent6 3 6 3 4 5" xfId="31434"/>
    <cellStyle name="40% - Accent6 3 6 3 4 6" xfId="31435"/>
    <cellStyle name="40% - Accent6 3 6 3 4 7" xfId="31436"/>
    <cellStyle name="40% - Accent6 3 6 3 5" xfId="31437"/>
    <cellStyle name="40% - Accent6 3 6 3 5 2" xfId="31438"/>
    <cellStyle name="40% - Accent6 3 6 3 5 2 2" xfId="31439"/>
    <cellStyle name="40% - Accent6 3 6 3 5 3" xfId="31440"/>
    <cellStyle name="40% - Accent6 3 6 3 5 3 2" xfId="31441"/>
    <cellStyle name="40% - Accent6 3 6 3 5 4" xfId="31442"/>
    <cellStyle name="40% - Accent6 3 6 3 5 5" xfId="31443"/>
    <cellStyle name="40% - Accent6 3 6 3 5 6" xfId="31444"/>
    <cellStyle name="40% - Accent6 3 6 3 5 7" xfId="31445"/>
    <cellStyle name="40% - Accent6 3 6 3 6" xfId="31446"/>
    <cellStyle name="40% - Accent6 3 6 3 6 2" xfId="31447"/>
    <cellStyle name="40% - Accent6 3 6 3 7" xfId="31448"/>
    <cellStyle name="40% - Accent6 3 6 3 7 2" xfId="31449"/>
    <cellStyle name="40% - Accent6 3 6 3 8" xfId="31450"/>
    <cellStyle name="40% - Accent6 3 6 3 9" xfId="31451"/>
    <cellStyle name="40% - Accent6 3 6 4" xfId="31452"/>
    <cellStyle name="40% - Accent6 3 6 4 10" xfId="31453"/>
    <cellStyle name="40% - Accent6 3 6 4 2" xfId="31454"/>
    <cellStyle name="40% - Accent6 3 6 4 2 2" xfId="31455"/>
    <cellStyle name="40% - Accent6 3 6 4 2 2 2" xfId="31456"/>
    <cellStyle name="40% - Accent6 3 6 4 2 3" xfId="31457"/>
    <cellStyle name="40% - Accent6 3 6 4 2 3 2" xfId="31458"/>
    <cellStyle name="40% - Accent6 3 6 4 2 4" xfId="31459"/>
    <cellStyle name="40% - Accent6 3 6 4 2 5" xfId="31460"/>
    <cellStyle name="40% - Accent6 3 6 4 2 6" xfId="31461"/>
    <cellStyle name="40% - Accent6 3 6 4 2 7" xfId="31462"/>
    <cellStyle name="40% - Accent6 3 6 4 3" xfId="31463"/>
    <cellStyle name="40% - Accent6 3 6 4 3 2" xfId="31464"/>
    <cellStyle name="40% - Accent6 3 6 4 3 2 2" xfId="31465"/>
    <cellStyle name="40% - Accent6 3 6 4 3 3" xfId="31466"/>
    <cellStyle name="40% - Accent6 3 6 4 3 3 2" xfId="31467"/>
    <cellStyle name="40% - Accent6 3 6 4 3 4" xfId="31468"/>
    <cellStyle name="40% - Accent6 3 6 4 3 5" xfId="31469"/>
    <cellStyle name="40% - Accent6 3 6 4 3 6" xfId="31470"/>
    <cellStyle name="40% - Accent6 3 6 4 3 7" xfId="31471"/>
    <cellStyle name="40% - Accent6 3 6 4 4" xfId="31472"/>
    <cellStyle name="40% - Accent6 3 6 4 4 2" xfId="31473"/>
    <cellStyle name="40% - Accent6 3 6 4 4 2 2" xfId="31474"/>
    <cellStyle name="40% - Accent6 3 6 4 4 3" xfId="31475"/>
    <cellStyle name="40% - Accent6 3 6 4 4 3 2" xfId="31476"/>
    <cellStyle name="40% - Accent6 3 6 4 4 4" xfId="31477"/>
    <cellStyle name="40% - Accent6 3 6 4 4 5" xfId="31478"/>
    <cellStyle name="40% - Accent6 3 6 4 4 6" xfId="31479"/>
    <cellStyle name="40% - Accent6 3 6 4 4 7" xfId="31480"/>
    <cellStyle name="40% - Accent6 3 6 4 5" xfId="31481"/>
    <cellStyle name="40% - Accent6 3 6 4 5 2" xfId="31482"/>
    <cellStyle name="40% - Accent6 3 6 4 6" xfId="31483"/>
    <cellStyle name="40% - Accent6 3 6 4 6 2" xfId="31484"/>
    <cellStyle name="40% - Accent6 3 6 4 7" xfId="31485"/>
    <cellStyle name="40% - Accent6 3 6 4 8" xfId="31486"/>
    <cellStyle name="40% - Accent6 3 6 4 9" xfId="31487"/>
    <cellStyle name="40% - Accent6 3 6 5" xfId="31488"/>
    <cellStyle name="40% - Accent6 3 6 5 2" xfId="31489"/>
    <cellStyle name="40% - Accent6 3 6 5 2 2" xfId="31490"/>
    <cellStyle name="40% - Accent6 3 6 5 3" xfId="31491"/>
    <cellStyle name="40% - Accent6 3 6 5 3 2" xfId="31492"/>
    <cellStyle name="40% - Accent6 3 6 5 4" xfId="31493"/>
    <cellStyle name="40% - Accent6 3 6 5 5" xfId="31494"/>
    <cellStyle name="40% - Accent6 3 6 5 6" xfId="31495"/>
    <cellStyle name="40% - Accent6 3 6 5 7" xfId="31496"/>
    <cellStyle name="40% - Accent6 3 6 6" xfId="31497"/>
    <cellStyle name="40% - Accent6 3 6 6 2" xfId="31498"/>
    <cellStyle name="40% - Accent6 3 6 6 2 2" xfId="31499"/>
    <cellStyle name="40% - Accent6 3 6 6 3" xfId="31500"/>
    <cellStyle name="40% - Accent6 3 6 6 3 2" xfId="31501"/>
    <cellStyle name="40% - Accent6 3 6 6 4" xfId="31502"/>
    <cellStyle name="40% - Accent6 3 6 6 5" xfId="31503"/>
    <cellStyle name="40% - Accent6 3 6 6 6" xfId="31504"/>
    <cellStyle name="40% - Accent6 3 6 6 7" xfId="31505"/>
    <cellStyle name="40% - Accent6 3 6 7" xfId="31506"/>
    <cellStyle name="40% - Accent6 3 6 7 2" xfId="31507"/>
    <cellStyle name="40% - Accent6 3 6 7 2 2" xfId="31508"/>
    <cellStyle name="40% - Accent6 3 6 7 3" xfId="31509"/>
    <cellStyle name="40% - Accent6 3 6 7 3 2" xfId="31510"/>
    <cellStyle name="40% - Accent6 3 6 7 4" xfId="31511"/>
    <cellStyle name="40% - Accent6 3 6 7 5" xfId="31512"/>
    <cellStyle name="40% - Accent6 3 6 7 6" xfId="31513"/>
    <cellStyle name="40% - Accent6 3 6 7 7" xfId="31514"/>
    <cellStyle name="40% - Accent6 3 6 8" xfId="31515"/>
    <cellStyle name="40% - Accent6 3 6 8 2" xfId="31516"/>
    <cellStyle name="40% - Accent6 3 6 9" xfId="31517"/>
    <cellStyle name="40% - Accent6 3 6 9 2" xfId="31518"/>
    <cellStyle name="40% - Accent6 3 7" xfId="31519"/>
    <cellStyle name="40% - Accent6 3 7 10" xfId="31520"/>
    <cellStyle name="40% - Accent6 3 7 11" xfId="31521"/>
    <cellStyle name="40% - Accent6 3 7 2" xfId="31522"/>
    <cellStyle name="40% - Accent6 3 7 2 10" xfId="31523"/>
    <cellStyle name="40% - Accent6 3 7 2 2" xfId="31524"/>
    <cellStyle name="40% - Accent6 3 7 2 2 2" xfId="31525"/>
    <cellStyle name="40% - Accent6 3 7 2 2 2 2" xfId="31526"/>
    <cellStyle name="40% - Accent6 3 7 2 2 3" xfId="31527"/>
    <cellStyle name="40% - Accent6 3 7 2 2 3 2" xfId="31528"/>
    <cellStyle name="40% - Accent6 3 7 2 2 4" xfId="31529"/>
    <cellStyle name="40% - Accent6 3 7 2 2 5" xfId="31530"/>
    <cellStyle name="40% - Accent6 3 7 2 2 6" xfId="31531"/>
    <cellStyle name="40% - Accent6 3 7 2 2 7" xfId="31532"/>
    <cellStyle name="40% - Accent6 3 7 2 3" xfId="31533"/>
    <cellStyle name="40% - Accent6 3 7 2 3 2" xfId="31534"/>
    <cellStyle name="40% - Accent6 3 7 2 3 2 2" xfId="31535"/>
    <cellStyle name="40% - Accent6 3 7 2 3 3" xfId="31536"/>
    <cellStyle name="40% - Accent6 3 7 2 3 3 2" xfId="31537"/>
    <cellStyle name="40% - Accent6 3 7 2 3 4" xfId="31538"/>
    <cellStyle name="40% - Accent6 3 7 2 3 5" xfId="31539"/>
    <cellStyle name="40% - Accent6 3 7 2 3 6" xfId="31540"/>
    <cellStyle name="40% - Accent6 3 7 2 3 7" xfId="31541"/>
    <cellStyle name="40% - Accent6 3 7 2 4" xfId="31542"/>
    <cellStyle name="40% - Accent6 3 7 2 4 2" xfId="31543"/>
    <cellStyle name="40% - Accent6 3 7 2 4 2 2" xfId="31544"/>
    <cellStyle name="40% - Accent6 3 7 2 4 3" xfId="31545"/>
    <cellStyle name="40% - Accent6 3 7 2 4 3 2" xfId="31546"/>
    <cellStyle name="40% - Accent6 3 7 2 4 4" xfId="31547"/>
    <cellStyle name="40% - Accent6 3 7 2 4 5" xfId="31548"/>
    <cellStyle name="40% - Accent6 3 7 2 4 6" xfId="31549"/>
    <cellStyle name="40% - Accent6 3 7 2 4 7" xfId="31550"/>
    <cellStyle name="40% - Accent6 3 7 2 5" xfId="31551"/>
    <cellStyle name="40% - Accent6 3 7 2 5 2" xfId="31552"/>
    <cellStyle name="40% - Accent6 3 7 2 6" xfId="31553"/>
    <cellStyle name="40% - Accent6 3 7 2 6 2" xfId="31554"/>
    <cellStyle name="40% - Accent6 3 7 2 7" xfId="31555"/>
    <cellStyle name="40% - Accent6 3 7 2 8" xfId="31556"/>
    <cellStyle name="40% - Accent6 3 7 2 9" xfId="31557"/>
    <cellStyle name="40% - Accent6 3 7 3" xfId="31558"/>
    <cellStyle name="40% - Accent6 3 7 3 2" xfId="31559"/>
    <cellStyle name="40% - Accent6 3 7 3 2 2" xfId="31560"/>
    <cellStyle name="40% - Accent6 3 7 3 3" xfId="31561"/>
    <cellStyle name="40% - Accent6 3 7 3 3 2" xfId="31562"/>
    <cellStyle name="40% - Accent6 3 7 3 4" xfId="31563"/>
    <cellStyle name="40% - Accent6 3 7 3 5" xfId="31564"/>
    <cellStyle name="40% - Accent6 3 7 3 6" xfId="31565"/>
    <cellStyle name="40% - Accent6 3 7 3 7" xfId="31566"/>
    <cellStyle name="40% - Accent6 3 7 4" xfId="31567"/>
    <cellStyle name="40% - Accent6 3 7 4 2" xfId="31568"/>
    <cellStyle name="40% - Accent6 3 7 4 2 2" xfId="31569"/>
    <cellStyle name="40% - Accent6 3 7 4 3" xfId="31570"/>
    <cellStyle name="40% - Accent6 3 7 4 3 2" xfId="31571"/>
    <cellStyle name="40% - Accent6 3 7 4 4" xfId="31572"/>
    <cellStyle name="40% - Accent6 3 7 4 5" xfId="31573"/>
    <cellStyle name="40% - Accent6 3 7 4 6" xfId="31574"/>
    <cellStyle name="40% - Accent6 3 7 4 7" xfId="31575"/>
    <cellStyle name="40% - Accent6 3 7 5" xfId="31576"/>
    <cellStyle name="40% - Accent6 3 7 5 2" xfId="31577"/>
    <cellStyle name="40% - Accent6 3 7 5 2 2" xfId="31578"/>
    <cellStyle name="40% - Accent6 3 7 5 3" xfId="31579"/>
    <cellStyle name="40% - Accent6 3 7 5 3 2" xfId="31580"/>
    <cellStyle name="40% - Accent6 3 7 5 4" xfId="31581"/>
    <cellStyle name="40% - Accent6 3 7 5 5" xfId="31582"/>
    <cellStyle name="40% - Accent6 3 7 5 6" xfId="31583"/>
    <cellStyle name="40% - Accent6 3 7 5 7" xfId="31584"/>
    <cellStyle name="40% - Accent6 3 7 6" xfId="31585"/>
    <cellStyle name="40% - Accent6 3 7 6 2" xfId="31586"/>
    <cellStyle name="40% - Accent6 3 7 7" xfId="31587"/>
    <cellStyle name="40% - Accent6 3 7 7 2" xfId="31588"/>
    <cellStyle name="40% - Accent6 3 7 8" xfId="31589"/>
    <cellStyle name="40% - Accent6 3 7 9" xfId="31590"/>
    <cellStyle name="40% - Accent6 3 8" xfId="31591"/>
    <cellStyle name="40% - Accent6 3 8 10" xfId="31592"/>
    <cellStyle name="40% - Accent6 3 8 11" xfId="31593"/>
    <cellStyle name="40% - Accent6 3 8 2" xfId="31594"/>
    <cellStyle name="40% - Accent6 3 8 2 10" xfId="31595"/>
    <cellStyle name="40% - Accent6 3 8 2 2" xfId="31596"/>
    <cellStyle name="40% - Accent6 3 8 2 2 2" xfId="31597"/>
    <cellStyle name="40% - Accent6 3 8 2 2 2 2" xfId="31598"/>
    <cellStyle name="40% - Accent6 3 8 2 2 3" xfId="31599"/>
    <cellStyle name="40% - Accent6 3 8 2 2 3 2" xfId="31600"/>
    <cellStyle name="40% - Accent6 3 8 2 2 4" xfId="31601"/>
    <cellStyle name="40% - Accent6 3 8 2 2 5" xfId="31602"/>
    <cellStyle name="40% - Accent6 3 8 2 2 6" xfId="31603"/>
    <cellStyle name="40% - Accent6 3 8 2 2 7" xfId="31604"/>
    <cellStyle name="40% - Accent6 3 8 2 3" xfId="31605"/>
    <cellStyle name="40% - Accent6 3 8 2 3 2" xfId="31606"/>
    <cellStyle name="40% - Accent6 3 8 2 3 2 2" xfId="31607"/>
    <cellStyle name="40% - Accent6 3 8 2 3 3" xfId="31608"/>
    <cellStyle name="40% - Accent6 3 8 2 3 3 2" xfId="31609"/>
    <cellStyle name="40% - Accent6 3 8 2 3 4" xfId="31610"/>
    <cellStyle name="40% - Accent6 3 8 2 3 5" xfId="31611"/>
    <cellStyle name="40% - Accent6 3 8 2 3 6" xfId="31612"/>
    <cellStyle name="40% - Accent6 3 8 2 3 7" xfId="31613"/>
    <cellStyle name="40% - Accent6 3 8 2 4" xfId="31614"/>
    <cellStyle name="40% - Accent6 3 8 2 4 2" xfId="31615"/>
    <cellStyle name="40% - Accent6 3 8 2 4 2 2" xfId="31616"/>
    <cellStyle name="40% - Accent6 3 8 2 4 3" xfId="31617"/>
    <cellStyle name="40% - Accent6 3 8 2 4 3 2" xfId="31618"/>
    <cellStyle name="40% - Accent6 3 8 2 4 4" xfId="31619"/>
    <cellStyle name="40% - Accent6 3 8 2 4 5" xfId="31620"/>
    <cellStyle name="40% - Accent6 3 8 2 4 6" xfId="31621"/>
    <cellStyle name="40% - Accent6 3 8 2 4 7" xfId="31622"/>
    <cellStyle name="40% - Accent6 3 8 2 5" xfId="31623"/>
    <cellStyle name="40% - Accent6 3 8 2 5 2" xfId="31624"/>
    <cellStyle name="40% - Accent6 3 8 2 6" xfId="31625"/>
    <cellStyle name="40% - Accent6 3 8 2 6 2" xfId="31626"/>
    <cellStyle name="40% - Accent6 3 8 2 7" xfId="31627"/>
    <cellStyle name="40% - Accent6 3 8 2 8" xfId="31628"/>
    <cellStyle name="40% - Accent6 3 8 2 9" xfId="31629"/>
    <cellStyle name="40% - Accent6 3 8 3" xfId="31630"/>
    <cellStyle name="40% - Accent6 3 8 3 2" xfId="31631"/>
    <cellStyle name="40% - Accent6 3 8 3 2 2" xfId="31632"/>
    <cellStyle name="40% - Accent6 3 8 3 3" xfId="31633"/>
    <cellStyle name="40% - Accent6 3 8 3 3 2" xfId="31634"/>
    <cellStyle name="40% - Accent6 3 8 3 4" xfId="31635"/>
    <cellStyle name="40% - Accent6 3 8 3 5" xfId="31636"/>
    <cellStyle name="40% - Accent6 3 8 3 6" xfId="31637"/>
    <cellStyle name="40% - Accent6 3 8 3 7" xfId="31638"/>
    <cellStyle name="40% - Accent6 3 8 4" xfId="31639"/>
    <cellStyle name="40% - Accent6 3 8 4 2" xfId="31640"/>
    <cellStyle name="40% - Accent6 3 8 4 2 2" xfId="31641"/>
    <cellStyle name="40% - Accent6 3 8 4 3" xfId="31642"/>
    <cellStyle name="40% - Accent6 3 8 4 3 2" xfId="31643"/>
    <cellStyle name="40% - Accent6 3 8 4 4" xfId="31644"/>
    <cellStyle name="40% - Accent6 3 8 4 5" xfId="31645"/>
    <cellStyle name="40% - Accent6 3 8 4 6" xfId="31646"/>
    <cellStyle name="40% - Accent6 3 8 4 7" xfId="31647"/>
    <cellStyle name="40% - Accent6 3 8 5" xfId="31648"/>
    <cellStyle name="40% - Accent6 3 8 5 2" xfId="31649"/>
    <cellStyle name="40% - Accent6 3 8 5 2 2" xfId="31650"/>
    <cellStyle name="40% - Accent6 3 8 5 3" xfId="31651"/>
    <cellStyle name="40% - Accent6 3 8 5 3 2" xfId="31652"/>
    <cellStyle name="40% - Accent6 3 8 5 4" xfId="31653"/>
    <cellStyle name="40% - Accent6 3 8 5 5" xfId="31654"/>
    <cellStyle name="40% - Accent6 3 8 5 6" xfId="31655"/>
    <cellStyle name="40% - Accent6 3 8 5 7" xfId="31656"/>
    <cellStyle name="40% - Accent6 3 8 6" xfId="31657"/>
    <cellStyle name="40% - Accent6 3 8 6 2" xfId="31658"/>
    <cellStyle name="40% - Accent6 3 8 7" xfId="31659"/>
    <cellStyle name="40% - Accent6 3 8 7 2" xfId="31660"/>
    <cellStyle name="40% - Accent6 3 8 8" xfId="31661"/>
    <cellStyle name="40% - Accent6 3 8 9" xfId="31662"/>
    <cellStyle name="40% - Accent6 3 9" xfId="31663"/>
    <cellStyle name="40% - Accent6 3 9 10" xfId="31664"/>
    <cellStyle name="40% - Accent6 3 9 2" xfId="31665"/>
    <cellStyle name="40% - Accent6 3 9 2 2" xfId="31666"/>
    <cellStyle name="40% - Accent6 3 9 2 2 2" xfId="31667"/>
    <cellStyle name="40% - Accent6 3 9 2 3" xfId="31668"/>
    <cellStyle name="40% - Accent6 3 9 2 3 2" xfId="31669"/>
    <cellStyle name="40% - Accent6 3 9 2 4" xfId="31670"/>
    <cellStyle name="40% - Accent6 3 9 2 5" xfId="31671"/>
    <cellStyle name="40% - Accent6 3 9 2 6" xfId="31672"/>
    <cellStyle name="40% - Accent6 3 9 2 7" xfId="31673"/>
    <cellStyle name="40% - Accent6 3 9 3" xfId="31674"/>
    <cellStyle name="40% - Accent6 3 9 3 2" xfId="31675"/>
    <cellStyle name="40% - Accent6 3 9 3 2 2" xfId="31676"/>
    <cellStyle name="40% - Accent6 3 9 3 3" xfId="31677"/>
    <cellStyle name="40% - Accent6 3 9 3 3 2" xfId="31678"/>
    <cellStyle name="40% - Accent6 3 9 3 4" xfId="31679"/>
    <cellStyle name="40% - Accent6 3 9 3 5" xfId="31680"/>
    <cellStyle name="40% - Accent6 3 9 3 6" xfId="31681"/>
    <cellStyle name="40% - Accent6 3 9 3 7" xfId="31682"/>
    <cellStyle name="40% - Accent6 3 9 4" xfId="31683"/>
    <cellStyle name="40% - Accent6 3 9 4 2" xfId="31684"/>
    <cellStyle name="40% - Accent6 3 9 4 2 2" xfId="31685"/>
    <cellStyle name="40% - Accent6 3 9 4 3" xfId="31686"/>
    <cellStyle name="40% - Accent6 3 9 4 3 2" xfId="31687"/>
    <cellStyle name="40% - Accent6 3 9 4 4" xfId="31688"/>
    <cellStyle name="40% - Accent6 3 9 4 5" xfId="31689"/>
    <cellStyle name="40% - Accent6 3 9 4 6" xfId="31690"/>
    <cellStyle name="40% - Accent6 3 9 4 7" xfId="31691"/>
    <cellStyle name="40% - Accent6 3 9 5" xfId="31692"/>
    <cellStyle name="40% - Accent6 3 9 5 2" xfId="31693"/>
    <cellStyle name="40% - Accent6 3 9 6" xfId="31694"/>
    <cellStyle name="40% - Accent6 3 9 6 2" xfId="31695"/>
    <cellStyle name="40% - Accent6 3 9 7" xfId="31696"/>
    <cellStyle name="40% - Accent6 3 9 8" xfId="31697"/>
    <cellStyle name="40% - Accent6 3 9 9" xfId="31698"/>
    <cellStyle name="40% - Accent6 4" xfId="31699"/>
    <cellStyle name="40% - Accent6 4 2" xfId="31700"/>
    <cellStyle name="40% - Accent6 5" xfId="31701"/>
    <cellStyle name="40% - Accent6 5 2" xfId="31702"/>
    <cellStyle name="40% - Accent6 5 3" xfId="31703"/>
    <cellStyle name="40% - Accent6 6" xfId="31704"/>
    <cellStyle name="40% - Accent6 7" xfId="31705"/>
    <cellStyle name="60% - Accent1" xfId="37787" builtinId="32" customBuiltin="1"/>
    <cellStyle name="60% - Accent1 2" xfId="299"/>
    <cellStyle name="60% - Accent1 2 2" xfId="31706"/>
    <cellStyle name="60% - Accent1 2 2 2" xfId="31707"/>
    <cellStyle name="60% - Accent1 2 3" xfId="31708"/>
    <cellStyle name="60% - Accent1 3" xfId="300"/>
    <cellStyle name="60% - Accent1 4" xfId="31709"/>
    <cellStyle name="60% - Accent1 4 2" xfId="31710"/>
    <cellStyle name="60% - Accent1 5" xfId="31711"/>
    <cellStyle name="60% - Accent2" xfId="37791" builtinId="36" customBuiltin="1"/>
    <cellStyle name="60% - Accent2 2" xfId="301"/>
    <cellStyle name="60% - Accent2 2 2" xfId="31712"/>
    <cellStyle name="60% - Accent2 3" xfId="302"/>
    <cellStyle name="60% - Accent2 4" xfId="31713"/>
    <cellStyle name="60% - Accent2 5" xfId="31714"/>
    <cellStyle name="60% - Accent3" xfId="37795" builtinId="40" customBuiltin="1"/>
    <cellStyle name="60% - Accent3 2" xfId="303"/>
    <cellStyle name="60% - Accent3 2 2" xfId="31715"/>
    <cellStyle name="60% - Accent3 2 2 2" xfId="31716"/>
    <cellStyle name="60% - Accent3 2 3" xfId="31717"/>
    <cellStyle name="60% - Accent3 3" xfId="304"/>
    <cellStyle name="60% - Accent3 4" xfId="31718"/>
    <cellStyle name="60% - Accent3 4 2" xfId="31719"/>
    <cellStyle name="60% - Accent3 5" xfId="31720"/>
    <cellStyle name="60% - Accent4" xfId="37799" builtinId="44" customBuiltin="1"/>
    <cellStyle name="60% - Accent4 2" xfId="305"/>
    <cellStyle name="60% - Accent4 2 2" xfId="31721"/>
    <cellStyle name="60% - Accent4 2 2 2" xfId="31722"/>
    <cellStyle name="60% - Accent4 2 3" xfId="31723"/>
    <cellStyle name="60% - Accent4 3" xfId="306"/>
    <cellStyle name="60% - Accent4 4" xfId="31724"/>
    <cellStyle name="60% - Accent4 4 2" xfId="31725"/>
    <cellStyle name="60% - Accent4 5" xfId="31726"/>
    <cellStyle name="60% - Accent5" xfId="37803" builtinId="48" customBuiltin="1"/>
    <cellStyle name="60% - Accent5 2" xfId="307"/>
    <cellStyle name="60% - Accent5 3" xfId="308"/>
    <cellStyle name="60% - Accent5 4" xfId="31727"/>
    <cellStyle name="60% - Accent5 5" xfId="31728"/>
    <cellStyle name="60% - Accent6" xfId="37807" builtinId="52" customBuiltin="1"/>
    <cellStyle name="60% - Accent6 2" xfId="309"/>
    <cellStyle name="60% - Accent6 2 2" xfId="31729"/>
    <cellStyle name="60% - Accent6 2 2 2" xfId="31730"/>
    <cellStyle name="60% - Accent6 2 3" xfId="31731"/>
    <cellStyle name="60% - Accent6 3" xfId="310"/>
    <cellStyle name="60% - Accent6 4" xfId="31732"/>
    <cellStyle name="60% - Accent6 4 2" xfId="31733"/>
    <cellStyle name="60% - Accent6 5" xfId="31734"/>
    <cellStyle name="Accent1" xfId="37784" builtinId="29" customBuiltin="1"/>
    <cellStyle name="Accent1 2" xfId="311"/>
    <cellStyle name="Accent1 2 2" xfId="31735"/>
    <cellStyle name="Accent1 2 2 2" xfId="31736"/>
    <cellStyle name="Accent1 2 3" xfId="31737"/>
    <cellStyle name="Accent1 3" xfId="312"/>
    <cellStyle name="Accent1 4" xfId="31738"/>
    <cellStyle name="Accent1 4 2" xfId="31739"/>
    <cellStyle name="Accent1 5" xfId="31740"/>
    <cellStyle name="Accent2" xfId="37788" builtinId="33" customBuiltin="1"/>
    <cellStyle name="Accent2 2" xfId="313"/>
    <cellStyle name="Accent2 2 2" xfId="31741"/>
    <cellStyle name="Accent2 3" xfId="314"/>
    <cellStyle name="Accent2 4" xfId="31742"/>
    <cellStyle name="Accent2 5" xfId="31743"/>
    <cellStyle name="Accent3" xfId="37792" builtinId="37" customBuiltin="1"/>
    <cellStyle name="Accent3 2" xfId="315"/>
    <cellStyle name="Accent3 2 2" xfId="31744"/>
    <cellStyle name="Accent3 3" xfId="316"/>
    <cellStyle name="Accent3 4" xfId="31745"/>
    <cellStyle name="Accent3 5" xfId="31746"/>
    <cellStyle name="Accent4" xfId="37796" builtinId="41" customBuiltin="1"/>
    <cellStyle name="Accent4 2" xfId="317"/>
    <cellStyle name="Accent4 2 2" xfId="31747"/>
    <cellStyle name="Accent4 2 2 2" xfId="31748"/>
    <cellStyle name="Accent4 2 3" xfId="31749"/>
    <cellStyle name="Accent4 3" xfId="318"/>
    <cellStyle name="Accent4 4" xfId="31750"/>
    <cellStyle name="Accent4 4 2" xfId="31751"/>
    <cellStyle name="Accent4 5" xfId="31752"/>
    <cellStyle name="Accent5" xfId="37800" builtinId="45" customBuiltin="1"/>
    <cellStyle name="Accent5 2" xfId="319"/>
    <cellStyle name="Accent5 3" xfId="320"/>
    <cellStyle name="Accent6" xfId="37804" builtinId="49" customBuiltin="1"/>
    <cellStyle name="Accent6 2" xfId="321"/>
    <cellStyle name="Accent6 3" xfId="322"/>
    <cellStyle name="Accent6 4" xfId="31753"/>
    <cellStyle name="args.style" xfId="31754"/>
    <cellStyle name="ArrayHeading" xfId="31755"/>
    <cellStyle name="Bad" xfId="37773" builtinId="27" customBuiltin="1"/>
    <cellStyle name="Bad 2" xfId="323"/>
    <cellStyle name="Bad 2 2" xfId="31756"/>
    <cellStyle name="Bad 3" xfId="324"/>
    <cellStyle name="Bad 4" xfId="31757"/>
    <cellStyle name="Bad 5" xfId="31758"/>
    <cellStyle name="BetweenMacros" xfId="31759"/>
    <cellStyle name="Bottom bold border" xfId="31760"/>
    <cellStyle name="Bottom single border" xfId="31761"/>
    <cellStyle name="Brand Align Left Text" xfId="31762"/>
    <cellStyle name="Brand Default" xfId="31763"/>
    <cellStyle name="Brand Percent" xfId="31764"/>
    <cellStyle name="Brand Source" xfId="31765"/>
    <cellStyle name="Brand Subtitle with Underline" xfId="31766"/>
    <cellStyle name="Brand Subtitle without Underline" xfId="31767"/>
    <cellStyle name="Brand Title" xfId="31768"/>
    <cellStyle name="Calc Currency (0)" xfId="31769"/>
    <cellStyle name="Calc Currency (0) 10" xfId="31770"/>
    <cellStyle name="Calculation" xfId="37777" builtinId="22" customBuiltin="1"/>
    <cellStyle name="Calculation 2" xfId="325"/>
    <cellStyle name="Calculation 2 2" xfId="31771"/>
    <cellStyle name="Calculation 2 2 2" xfId="31772"/>
    <cellStyle name="Calculation 2 3" xfId="31773"/>
    <cellStyle name="Calculation 3" xfId="326"/>
    <cellStyle name="Calculation 4" xfId="31774"/>
    <cellStyle name="Calculation 4 2" xfId="31775"/>
    <cellStyle name="Calculation 5" xfId="31776"/>
    <cellStyle name="Cancel" xfId="31777"/>
    <cellStyle name="Check Cell" xfId="37779" builtinId="23" customBuiltin="1"/>
    <cellStyle name="Check Cell 2" xfId="327"/>
    <cellStyle name="Check Cell 2 2" xfId="31778"/>
    <cellStyle name="Check Cell 3" xfId="328"/>
    <cellStyle name="Check Cell 4" xfId="31779"/>
    <cellStyle name="Column total in dollars" xfId="12"/>
    <cellStyle name="Column total in dollars 2" xfId="31780"/>
    <cellStyle name="Column total in dollars 2 10" xfId="31781"/>
    <cellStyle name="Column total in dollars 2 11" xfId="31782"/>
    <cellStyle name="Column total in dollars 2 12" xfId="31783"/>
    <cellStyle name="Column total in dollars 2 13" xfId="31784"/>
    <cellStyle name="Column total in dollars 2 14" xfId="31785"/>
    <cellStyle name="Column total in dollars 2 15" xfId="31786"/>
    <cellStyle name="Column total in dollars 2 16" xfId="31787"/>
    <cellStyle name="Column total in dollars 2 17" xfId="31788"/>
    <cellStyle name="Column total in dollars 2 18" xfId="31789"/>
    <cellStyle name="Column total in dollars 2 2" xfId="31790"/>
    <cellStyle name="Column total in dollars 2 3" xfId="31791"/>
    <cellStyle name="Column total in dollars 2 4" xfId="31792"/>
    <cellStyle name="Column total in dollars 2 5" xfId="31793"/>
    <cellStyle name="Column total in dollars 2 6" xfId="31794"/>
    <cellStyle name="Column total in dollars 2 7" xfId="31795"/>
    <cellStyle name="Column total in dollars 2 8" xfId="31796"/>
    <cellStyle name="Column total in dollars 2 9" xfId="31797"/>
    <cellStyle name="Column total in dollars 3" xfId="31798"/>
    <cellStyle name="Comma" xfId="1" builtinId="3"/>
    <cellStyle name="Comma  - Style1" xfId="13"/>
    <cellStyle name="Comma  - Style2" xfId="14"/>
    <cellStyle name="Comma  - Style3" xfId="15"/>
    <cellStyle name="Comma  - Style4" xfId="16"/>
    <cellStyle name="Comma  - Style5" xfId="17"/>
    <cellStyle name="Comma  - Style6" xfId="18"/>
    <cellStyle name="Comma  - Style7" xfId="19"/>
    <cellStyle name="Comma  - Style8" xfId="20"/>
    <cellStyle name="Comma (0)" xfId="21"/>
    <cellStyle name="Comma 10" xfId="257"/>
    <cellStyle name="Comma 11" xfId="329"/>
    <cellStyle name="Comma 12" xfId="330"/>
    <cellStyle name="Comma 13" xfId="331"/>
    <cellStyle name="Comma 14" xfId="31799"/>
    <cellStyle name="Comma 15" xfId="31800"/>
    <cellStyle name="Comma 16" xfId="31801"/>
    <cellStyle name="Comma 17" xfId="31802"/>
    <cellStyle name="Comma 18" xfId="31803"/>
    <cellStyle name="Comma 19" xfId="31804"/>
    <cellStyle name="Comma 2" xfId="2"/>
    <cellStyle name="Comma 2 2" xfId="332"/>
    <cellStyle name="Comma 2 2 2" xfId="333"/>
    <cellStyle name="Comma 2 2 2 10" xfId="31805"/>
    <cellStyle name="Comma 2 2 2 11" xfId="31806"/>
    <cellStyle name="Comma 2 2 2 12" xfId="31807"/>
    <cellStyle name="Comma 2 2 2 13" xfId="31808"/>
    <cellStyle name="Comma 2 2 2 2" xfId="31809"/>
    <cellStyle name="Comma 2 2 2 3" xfId="31810"/>
    <cellStyle name="Comma 2 2 2 4" xfId="31811"/>
    <cellStyle name="Comma 2 2 2 5" xfId="31812"/>
    <cellStyle name="Comma 2 2 2 6" xfId="31813"/>
    <cellStyle name="Comma 2 2 2 7" xfId="31814"/>
    <cellStyle name="Comma 2 2 2 8" xfId="31815"/>
    <cellStyle name="Comma 2 2 2 9" xfId="31816"/>
    <cellStyle name="Comma 2 2 3" xfId="31817"/>
    <cellStyle name="Comma 2 2 3 10" xfId="31818"/>
    <cellStyle name="Comma 2 2 3 11" xfId="31819"/>
    <cellStyle name="Comma 2 2 3 12" xfId="31820"/>
    <cellStyle name="Comma 2 2 3 13" xfId="31821"/>
    <cellStyle name="Comma 2 2 3 2" xfId="31822"/>
    <cellStyle name="Comma 2 2 3 3" xfId="31823"/>
    <cellStyle name="Comma 2 2 3 4" xfId="31824"/>
    <cellStyle name="Comma 2 2 3 5" xfId="31825"/>
    <cellStyle name="Comma 2 2 3 6" xfId="31826"/>
    <cellStyle name="Comma 2 2 3 7" xfId="31827"/>
    <cellStyle name="Comma 2 2 3 8" xfId="31828"/>
    <cellStyle name="Comma 2 2 3 9" xfId="31829"/>
    <cellStyle name="Comma 2 2 4" xfId="31830"/>
    <cellStyle name="Comma 2 2 4 10" xfId="31831"/>
    <cellStyle name="Comma 2 2 4 11" xfId="31832"/>
    <cellStyle name="Comma 2 2 4 12" xfId="31833"/>
    <cellStyle name="Comma 2 2 4 13" xfId="31834"/>
    <cellStyle name="Comma 2 2 4 2" xfId="31835"/>
    <cellStyle name="Comma 2 2 4 3" xfId="31836"/>
    <cellStyle name="Comma 2 2 4 4" xfId="31837"/>
    <cellStyle name="Comma 2 2 4 5" xfId="31838"/>
    <cellStyle name="Comma 2 2 4 6" xfId="31839"/>
    <cellStyle name="Comma 2 2 4 7" xfId="31840"/>
    <cellStyle name="Comma 2 2 4 8" xfId="31841"/>
    <cellStyle name="Comma 2 2 4 9" xfId="31842"/>
    <cellStyle name="Comma 2 2 5" xfId="31843"/>
    <cellStyle name="Comma 2 2 5 2" xfId="31844"/>
    <cellStyle name="Comma 2 3" xfId="334"/>
    <cellStyle name="Comma 2 3 2" xfId="31845"/>
    <cellStyle name="Comma 2 3 2 10" xfId="31846"/>
    <cellStyle name="Comma 2 3 2 11" xfId="31847"/>
    <cellStyle name="Comma 2 3 2 12" xfId="31848"/>
    <cellStyle name="Comma 2 3 2 13" xfId="31849"/>
    <cellStyle name="Comma 2 3 2 2" xfId="31850"/>
    <cellStyle name="Comma 2 3 2 3" xfId="31851"/>
    <cellStyle name="Comma 2 3 2 4" xfId="31852"/>
    <cellStyle name="Comma 2 3 2 5" xfId="31853"/>
    <cellStyle name="Comma 2 3 2 6" xfId="31854"/>
    <cellStyle name="Comma 2 3 2 7" xfId="31855"/>
    <cellStyle name="Comma 2 3 2 8" xfId="31856"/>
    <cellStyle name="Comma 2 3 2 9" xfId="31857"/>
    <cellStyle name="Comma 2 3 3" xfId="31858"/>
    <cellStyle name="Comma 2 3 3 10" xfId="31859"/>
    <cellStyle name="Comma 2 3 3 11" xfId="31860"/>
    <cellStyle name="Comma 2 3 3 12" xfId="31861"/>
    <cellStyle name="Comma 2 3 3 13" xfId="31862"/>
    <cellStyle name="Comma 2 3 3 2" xfId="31863"/>
    <cellStyle name="Comma 2 3 3 3" xfId="31864"/>
    <cellStyle name="Comma 2 3 3 4" xfId="31865"/>
    <cellStyle name="Comma 2 3 3 5" xfId="31866"/>
    <cellStyle name="Comma 2 3 3 6" xfId="31867"/>
    <cellStyle name="Comma 2 3 3 7" xfId="31868"/>
    <cellStyle name="Comma 2 3 3 8" xfId="31869"/>
    <cellStyle name="Comma 2 3 3 9" xfId="31870"/>
    <cellStyle name="Comma 2 3 4" xfId="31871"/>
    <cellStyle name="Comma 2 3 4 10" xfId="31872"/>
    <cellStyle name="Comma 2 3 4 11" xfId="31873"/>
    <cellStyle name="Comma 2 3 4 12" xfId="31874"/>
    <cellStyle name="Comma 2 3 4 13" xfId="31875"/>
    <cellStyle name="Comma 2 3 4 2" xfId="31876"/>
    <cellStyle name="Comma 2 3 4 3" xfId="31877"/>
    <cellStyle name="Comma 2 3 4 4" xfId="31878"/>
    <cellStyle name="Comma 2 3 4 5" xfId="31879"/>
    <cellStyle name="Comma 2 3 4 6" xfId="31880"/>
    <cellStyle name="Comma 2 3 4 7" xfId="31881"/>
    <cellStyle name="Comma 2 3 4 8" xfId="31882"/>
    <cellStyle name="Comma 2 3 4 9" xfId="31883"/>
    <cellStyle name="Comma 2 4" xfId="31884"/>
    <cellStyle name="Comma 2 4 2" xfId="31885"/>
    <cellStyle name="Comma 2 4 2 10" xfId="31886"/>
    <cellStyle name="Comma 2 4 2 11" xfId="31887"/>
    <cellStyle name="Comma 2 4 2 12" xfId="31888"/>
    <cellStyle name="Comma 2 4 2 13" xfId="31889"/>
    <cellStyle name="Comma 2 4 2 2" xfId="31890"/>
    <cellStyle name="Comma 2 4 2 3" xfId="31891"/>
    <cellStyle name="Comma 2 4 2 4" xfId="31892"/>
    <cellStyle name="Comma 2 4 2 5" xfId="31893"/>
    <cellStyle name="Comma 2 4 2 6" xfId="31894"/>
    <cellStyle name="Comma 2 4 2 7" xfId="31895"/>
    <cellStyle name="Comma 2 4 2 8" xfId="31896"/>
    <cellStyle name="Comma 2 4 2 9" xfId="31897"/>
    <cellStyle name="Comma 2 4 3" xfId="31898"/>
    <cellStyle name="Comma 2 4 3 10" xfId="31899"/>
    <cellStyle name="Comma 2 4 3 11" xfId="31900"/>
    <cellStyle name="Comma 2 4 3 12" xfId="31901"/>
    <cellStyle name="Comma 2 4 3 13" xfId="31902"/>
    <cellStyle name="Comma 2 4 3 2" xfId="31903"/>
    <cellStyle name="Comma 2 4 3 3" xfId="31904"/>
    <cellStyle name="Comma 2 4 3 4" xfId="31905"/>
    <cellStyle name="Comma 2 4 3 5" xfId="31906"/>
    <cellStyle name="Comma 2 4 3 6" xfId="31907"/>
    <cellStyle name="Comma 2 4 3 7" xfId="31908"/>
    <cellStyle name="Comma 2 4 3 8" xfId="31909"/>
    <cellStyle name="Comma 2 4 3 9" xfId="31910"/>
    <cellStyle name="Comma 2 4 4" xfId="31911"/>
    <cellStyle name="Comma 2 4 4 10" xfId="31912"/>
    <cellStyle name="Comma 2 4 4 11" xfId="31913"/>
    <cellStyle name="Comma 2 4 4 12" xfId="31914"/>
    <cellStyle name="Comma 2 4 4 13" xfId="31915"/>
    <cellStyle name="Comma 2 4 4 2" xfId="31916"/>
    <cellStyle name="Comma 2 4 4 3" xfId="31917"/>
    <cellStyle name="Comma 2 4 4 4" xfId="31918"/>
    <cellStyle name="Comma 2 4 4 5" xfId="31919"/>
    <cellStyle name="Comma 2 4 4 6" xfId="31920"/>
    <cellStyle name="Comma 2 4 4 7" xfId="31921"/>
    <cellStyle name="Comma 2 4 4 8" xfId="31922"/>
    <cellStyle name="Comma 2 4 4 9" xfId="31923"/>
    <cellStyle name="Comma 2 5" xfId="31924"/>
    <cellStyle name="Comma 2 6" xfId="31925"/>
    <cellStyle name="Comma 2 7" xfId="31926"/>
    <cellStyle name="Comma 20" xfId="31927"/>
    <cellStyle name="Comma 21" xfId="31928"/>
    <cellStyle name="Comma 22" xfId="31929"/>
    <cellStyle name="Comma 23" xfId="31930"/>
    <cellStyle name="Comma 24" xfId="31931"/>
    <cellStyle name="Comma 25" xfId="31932"/>
    <cellStyle name="Comma 26" xfId="31933"/>
    <cellStyle name="Comma 27" xfId="31934"/>
    <cellStyle name="Comma 28" xfId="31935"/>
    <cellStyle name="Comma 29" xfId="31936"/>
    <cellStyle name="Comma 3" xfId="22"/>
    <cellStyle name="Comma 3 2" xfId="335"/>
    <cellStyle name="Comma 3 3" xfId="31937"/>
    <cellStyle name="Comma 30" xfId="31938"/>
    <cellStyle name="Comma 31" xfId="31939"/>
    <cellStyle name="Comma 32" xfId="31940"/>
    <cellStyle name="Comma 33" xfId="31941"/>
    <cellStyle name="Comma 34" xfId="31942"/>
    <cellStyle name="Comma 35" xfId="31943"/>
    <cellStyle name="Comma 36" xfId="31944"/>
    <cellStyle name="Comma 37" xfId="31945"/>
    <cellStyle name="Comma 38" xfId="31946"/>
    <cellStyle name="Comma 39" xfId="31947"/>
    <cellStyle name="Comma 4" xfId="23"/>
    <cellStyle name="Comma 4 2" xfId="336"/>
    <cellStyle name="Comma 40" xfId="31948"/>
    <cellStyle name="Comma 41" xfId="31949"/>
    <cellStyle name="Comma 42" xfId="31950"/>
    <cellStyle name="Comma 43" xfId="31951"/>
    <cellStyle name="Comma 44" xfId="31952"/>
    <cellStyle name="Comma 45" xfId="31953"/>
    <cellStyle name="Comma 46" xfId="31954"/>
    <cellStyle name="Comma 47" xfId="31955"/>
    <cellStyle name="Comma 48" xfId="31956"/>
    <cellStyle name="Comma 49" xfId="31957"/>
    <cellStyle name="Comma 5" xfId="24"/>
    <cellStyle name="Comma 5 2" xfId="337"/>
    <cellStyle name="Comma 5 3" xfId="31958"/>
    <cellStyle name="Comma 50" xfId="31959"/>
    <cellStyle name="Comma 51" xfId="31960"/>
    <cellStyle name="Comma 52" xfId="31961"/>
    <cellStyle name="Comma 53" xfId="31962"/>
    <cellStyle name="Comma 54" xfId="31963"/>
    <cellStyle name="Comma 55" xfId="31964"/>
    <cellStyle name="Comma 56" xfId="37859"/>
    <cellStyle name="Comma 6" xfId="25"/>
    <cellStyle name="Comma 6 2" xfId="31965"/>
    <cellStyle name="Comma 7" xfId="26"/>
    <cellStyle name="Comma 8" xfId="263"/>
    <cellStyle name="Comma 9" xfId="264"/>
    <cellStyle name="Comma0" xfId="27"/>
    <cellStyle name="Comma0 - Style1" xfId="31966"/>
    <cellStyle name="Comma0 - Style2" xfId="31967"/>
    <cellStyle name="Comma0 - Style3" xfId="28"/>
    <cellStyle name="Comma0 - Style4" xfId="29"/>
    <cellStyle name="Comma0 10" xfId="31968"/>
    <cellStyle name="Comma0 11" xfId="31969"/>
    <cellStyle name="Comma0 12" xfId="31970"/>
    <cellStyle name="Comma0 13" xfId="31971"/>
    <cellStyle name="Comma0 14" xfId="31972"/>
    <cellStyle name="Comma0 15" xfId="31973"/>
    <cellStyle name="Comma0 16" xfId="31974"/>
    <cellStyle name="Comma0 17" xfId="31975"/>
    <cellStyle name="Comma0 18" xfId="31976"/>
    <cellStyle name="Comma0 19" xfId="31977"/>
    <cellStyle name="Comma0 2" xfId="31978"/>
    <cellStyle name="Comma0 2 10" xfId="31979"/>
    <cellStyle name="Comma0 2 11" xfId="31980"/>
    <cellStyle name="Comma0 2 12" xfId="31981"/>
    <cellStyle name="Comma0 2 13" xfId="31982"/>
    <cellStyle name="Comma0 2 14" xfId="31983"/>
    <cellStyle name="Comma0 2 15" xfId="31984"/>
    <cellStyle name="Comma0 2 16" xfId="31985"/>
    <cellStyle name="Comma0 2 16 2" xfId="31986"/>
    <cellStyle name="Comma0 2 17" xfId="31987"/>
    <cellStyle name="Comma0 2 18" xfId="31988"/>
    <cellStyle name="Comma0 2 19" xfId="31989"/>
    <cellStyle name="Comma0 2 2" xfId="31990"/>
    <cellStyle name="Comma0 2 2 2" xfId="31991"/>
    <cellStyle name="Comma0 2 2 3" xfId="31992"/>
    <cellStyle name="Comma0 2 2 4" xfId="31993"/>
    <cellStyle name="Comma0 2 2 4 10" xfId="31994"/>
    <cellStyle name="Comma0 2 2 4 11" xfId="31995"/>
    <cellStyle name="Comma0 2 2 4 12" xfId="31996"/>
    <cellStyle name="Comma0 2 2 4 13" xfId="31997"/>
    <cellStyle name="Comma0 2 2 4 2" xfId="31998"/>
    <cellStyle name="Comma0 2 2 4 3" xfId="31999"/>
    <cellStyle name="Comma0 2 2 4 4" xfId="32000"/>
    <cellStyle name="Comma0 2 2 4 5" xfId="32001"/>
    <cellStyle name="Comma0 2 2 4 6" xfId="32002"/>
    <cellStyle name="Comma0 2 2 4 7" xfId="32003"/>
    <cellStyle name="Comma0 2 2 4 8" xfId="32004"/>
    <cellStyle name="Comma0 2 2 4 9" xfId="32005"/>
    <cellStyle name="Comma0 2 2 5" xfId="32006"/>
    <cellStyle name="Comma0 2 2 5 10" xfId="32007"/>
    <cellStyle name="Comma0 2 2 5 11" xfId="32008"/>
    <cellStyle name="Comma0 2 2 5 12" xfId="32009"/>
    <cellStyle name="Comma0 2 2 5 13" xfId="32010"/>
    <cellStyle name="Comma0 2 2 5 2" xfId="32011"/>
    <cellStyle name="Comma0 2 2 5 3" xfId="32012"/>
    <cellStyle name="Comma0 2 2 5 4" xfId="32013"/>
    <cellStyle name="Comma0 2 2 5 5" xfId="32014"/>
    <cellStyle name="Comma0 2 2 5 6" xfId="32015"/>
    <cellStyle name="Comma0 2 2 5 7" xfId="32016"/>
    <cellStyle name="Comma0 2 2 5 8" xfId="32017"/>
    <cellStyle name="Comma0 2 2 5 9" xfId="32018"/>
    <cellStyle name="Comma0 2 2 6" xfId="32019"/>
    <cellStyle name="Comma0 2 2 6 10" xfId="32020"/>
    <cellStyle name="Comma0 2 2 6 11" xfId="32021"/>
    <cellStyle name="Comma0 2 2 6 12" xfId="32022"/>
    <cellStyle name="Comma0 2 2 6 13" xfId="32023"/>
    <cellStyle name="Comma0 2 2 6 2" xfId="32024"/>
    <cellStyle name="Comma0 2 2 6 3" xfId="32025"/>
    <cellStyle name="Comma0 2 2 6 4" xfId="32026"/>
    <cellStyle name="Comma0 2 2 6 5" xfId="32027"/>
    <cellStyle name="Comma0 2 2 6 6" xfId="32028"/>
    <cellStyle name="Comma0 2 2 6 7" xfId="32029"/>
    <cellStyle name="Comma0 2 2 6 8" xfId="32030"/>
    <cellStyle name="Comma0 2 2 6 9" xfId="32031"/>
    <cellStyle name="Comma0 2 20" xfId="32032"/>
    <cellStyle name="Comma0 2 21" xfId="32033"/>
    <cellStyle name="Comma0 2 3" xfId="32034"/>
    <cellStyle name="Comma0 2 3 2" xfId="32035"/>
    <cellStyle name="Comma0 2 3 2 10" xfId="32036"/>
    <cellStyle name="Comma0 2 3 2 11" xfId="32037"/>
    <cellStyle name="Comma0 2 3 2 12" xfId="32038"/>
    <cellStyle name="Comma0 2 3 2 13" xfId="32039"/>
    <cellStyle name="Comma0 2 3 2 2" xfId="32040"/>
    <cellStyle name="Comma0 2 3 2 3" xfId="32041"/>
    <cellStyle name="Comma0 2 3 2 4" xfId="32042"/>
    <cellStyle name="Comma0 2 3 2 5" xfId="32043"/>
    <cellStyle name="Comma0 2 3 2 6" xfId="32044"/>
    <cellStyle name="Comma0 2 3 2 7" xfId="32045"/>
    <cellStyle name="Comma0 2 3 2 8" xfId="32046"/>
    <cellStyle name="Comma0 2 3 2 9" xfId="32047"/>
    <cellStyle name="Comma0 2 3 3" xfId="32048"/>
    <cellStyle name="Comma0 2 3 3 10" xfId="32049"/>
    <cellStyle name="Comma0 2 3 3 11" xfId="32050"/>
    <cellStyle name="Comma0 2 3 3 12" xfId="32051"/>
    <cellStyle name="Comma0 2 3 3 13" xfId="32052"/>
    <cellStyle name="Comma0 2 3 3 2" xfId="32053"/>
    <cellStyle name="Comma0 2 3 3 3" xfId="32054"/>
    <cellStyle name="Comma0 2 3 3 4" xfId="32055"/>
    <cellStyle name="Comma0 2 3 3 5" xfId="32056"/>
    <cellStyle name="Comma0 2 3 3 6" xfId="32057"/>
    <cellStyle name="Comma0 2 3 3 7" xfId="32058"/>
    <cellStyle name="Comma0 2 3 3 8" xfId="32059"/>
    <cellStyle name="Comma0 2 3 3 9" xfId="32060"/>
    <cellStyle name="Comma0 2 3 4" xfId="32061"/>
    <cellStyle name="Comma0 2 3 4 10" xfId="32062"/>
    <cellStyle name="Comma0 2 3 4 11" xfId="32063"/>
    <cellStyle name="Comma0 2 3 4 12" xfId="32064"/>
    <cellStyle name="Comma0 2 3 4 13" xfId="32065"/>
    <cellStyle name="Comma0 2 3 4 2" xfId="32066"/>
    <cellStyle name="Comma0 2 3 4 3" xfId="32067"/>
    <cellStyle name="Comma0 2 3 4 4" xfId="32068"/>
    <cellStyle name="Comma0 2 3 4 5" xfId="32069"/>
    <cellStyle name="Comma0 2 3 4 6" xfId="32070"/>
    <cellStyle name="Comma0 2 3 4 7" xfId="32071"/>
    <cellStyle name="Comma0 2 3 4 8" xfId="32072"/>
    <cellStyle name="Comma0 2 3 4 9" xfId="32073"/>
    <cellStyle name="Comma0 2 4" xfId="32074"/>
    <cellStyle name="Comma0 2 4 2" xfId="32075"/>
    <cellStyle name="Comma0 2 4 2 10" xfId="32076"/>
    <cellStyle name="Comma0 2 4 2 11" xfId="32077"/>
    <cellStyle name="Comma0 2 4 2 12" xfId="32078"/>
    <cellStyle name="Comma0 2 4 2 13" xfId="32079"/>
    <cellStyle name="Comma0 2 4 2 2" xfId="32080"/>
    <cellStyle name="Comma0 2 4 2 3" xfId="32081"/>
    <cellStyle name="Comma0 2 4 2 4" xfId="32082"/>
    <cellStyle name="Comma0 2 4 2 5" xfId="32083"/>
    <cellStyle name="Comma0 2 4 2 6" xfId="32084"/>
    <cellStyle name="Comma0 2 4 2 7" xfId="32085"/>
    <cellStyle name="Comma0 2 4 2 8" xfId="32086"/>
    <cellStyle name="Comma0 2 4 2 9" xfId="32087"/>
    <cellStyle name="Comma0 2 4 3" xfId="32088"/>
    <cellStyle name="Comma0 2 4 3 10" xfId="32089"/>
    <cellStyle name="Comma0 2 4 3 11" xfId="32090"/>
    <cellStyle name="Comma0 2 4 3 12" xfId="32091"/>
    <cellStyle name="Comma0 2 4 3 13" xfId="32092"/>
    <cellStyle name="Comma0 2 4 3 2" xfId="32093"/>
    <cellStyle name="Comma0 2 4 3 3" xfId="32094"/>
    <cellStyle name="Comma0 2 4 3 4" xfId="32095"/>
    <cellStyle name="Comma0 2 4 3 5" xfId="32096"/>
    <cellStyle name="Comma0 2 4 3 6" xfId="32097"/>
    <cellStyle name="Comma0 2 4 3 7" xfId="32098"/>
    <cellStyle name="Comma0 2 4 3 8" xfId="32099"/>
    <cellStyle name="Comma0 2 4 3 9" xfId="32100"/>
    <cellStyle name="Comma0 2 4 4" xfId="32101"/>
    <cellStyle name="Comma0 2 4 4 10" xfId="32102"/>
    <cellStyle name="Comma0 2 4 4 11" xfId="32103"/>
    <cellStyle name="Comma0 2 4 4 12" xfId="32104"/>
    <cellStyle name="Comma0 2 4 4 13" xfId="32105"/>
    <cellStyle name="Comma0 2 4 4 2" xfId="32106"/>
    <cellStyle name="Comma0 2 4 4 3" xfId="32107"/>
    <cellStyle name="Comma0 2 4 4 4" xfId="32108"/>
    <cellStyle name="Comma0 2 4 4 5" xfId="32109"/>
    <cellStyle name="Comma0 2 4 4 6" xfId="32110"/>
    <cellStyle name="Comma0 2 4 4 7" xfId="32111"/>
    <cellStyle name="Comma0 2 4 4 8" xfId="32112"/>
    <cellStyle name="Comma0 2 4 4 9" xfId="32113"/>
    <cellStyle name="Comma0 2 5" xfId="32114"/>
    <cellStyle name="Comma0 2 6" xfId="32115"/>
    <cellStyle name="Comma0 2 7" xfId="32116"/>
    <cellStyle name="Comma0 2 8" xfId="32117"/>
    <cellStyle name="Comma0 2 9" xfId="32118"/>
    <cellStyle name="Comma0 20" xfId="32119"/>
    <cellStyle name="Comma0 21" xfId="32120"/>
    <cellStyle name="Comma0 22" xfId="32121"/>
    <cellStyle name="Comma0 23" xfId="32122"/>
    <cellStyle name="Comma0 24" xfId="32123"/>
    <cellStyle name="Comma0 25" xfId="32124"/>
    <cellStyle name="Comma0 26" xfId="32125"/>
    <cellStyle name="Comma0 27" xfId="32126"/>
    <cellStyle name="Comma0 28" xfId="32127"/>
    <cellStyle name="Comma0 29" xfId="32128"/>
    <cellStyle name="Comma0 3" xfId="32129"/>
    <cellStyle name="Comma0 3 2" xfId="32130"/>
    <cellStyle name="Comma0 3 3" xfId="32131"/>
    <cellStyle name="Comma0 3 4" xfId="32132"/>
    <cellStyle name="Comma0 3 5" xfId="32133"/>
    <cellStyle name="Comma0 3 6" xfId="32134"/>
    <cellStyle name="Comma0 3 6 10" xfId="32135"/>
    <cellStyle name="Comma0 3 6 11" xfId="32136"/>
    <cellStyle name="Comma0 3 6 12" xfId="32137"/>
    <cellStyle name="Comma0 3 6 13" xfId="32138"/>
    <cellStyle name="Comma0 3 6 2" xfId="32139"/>
    <cellStyle name="Comma0 3 6 3" xfId="32140"/>
    <cellStyle name="Comma0 3 6 4" xfId="32141"/>
    <cellStyle name="Comma0 3 6 5" xfId="32142"/>
    <cellStyle name="Comma0 3 6 6" xfId="32143"/>
    <cellStyle name="Comma0 3 6 7" xfId="32144"/>
    <cellStyle name="Comma0 3 6 8" xfId="32145"/>
    <cellStyle name="Comma0 3 6 9" xfId="32146"/>
    <cellStyle name="Comma0 3 7" xfId="32147"/>
    <cellStyle name="Comma0 3 7 10" xfId="32148"/>
    <cellStyle name="Comma0 3 7 11" xfId="32149"/>
    <cellStyle name="Comma0 3 7 12" xfId="32150"/>
    <cellStyle name="Comma0 3 7 13" xfId="32151"/>
    <cellStyle name="Comma0 3 7 2" xfId="32152"/>
    <cellStyle name="Comma0 3 7 3" xfId="32153"/>
    <cellStyle name="Comma0 3 7 4" xfId="32154"/>
    <cellStyle name="Comma0 3 7 5" xfId="32155"/>
    <cellStyle name="Comma0 3 7 6" xfId="32156"/>
    <cellStyle name="Comma0 3 7 7" xfId="32157"/>
    <cellStyle name="Comma0 3 7 8" xfId="32158"/>
    <cellStyle name="Comma0 3 7 9" xfId="32159"/>
    <cellStyle name="Comma0 3 8" xfId="32160"/>
    <cellStyle name="Comma0 3 8 10" xfId="32161"/>
    <cellStyle name="Comma0 3 8 11" xfId="32162"/>
    <cellStyle name="Comma0 3 8 12" xfId="32163"/>
    <cellStyle name="Comma0 3 8 13" xfId="32164"/>
    <cellStyle name="Comma0 3 8 2" xfId="32165"/>
    <cellStyle name="Comma0 3 8 3" xfId="32166"/>
    <cellStyle name="Comma0 3 8 4" xfId="32167"/>
    <cellStyle name="Comma0 3 8 5" xfId="32168"/>
    <cellStyle name="Comma0 3 8 6" xfId="32169"/>
    <cellStyle name="Comma0 3 8 7" xfId="32170"/>
    <cellStyle name="Comma0 3 8 8" xfId="32171"/>
    <cellStyle name="Comma0 3 8 9" xfId="32172"/>
    <cellStyle name="Comma0 30" xfId="32173"/>
    <cellStyle name="Comma0 31" xfId="32174"/>
    <cellStyle name="Comma0 32" xfId="32175"/>
    <cellStyle name="Comma0 33" xfId="32176"/>
    <cellStyle name="Comma0 34" xfId="32177"/>
    <cellStyle name="Comma0 35" xfId="32178"/>
    <cellStyle name="Comma0 36" xfId="32179"/>
    <cellStyle name="Comma0 37" xfId="32180"/>
    <cellStyle name="Comma0 38" xfId="32181"/>
    <cellStyle name="Comma0 39" xfId="32182"/>
    <cellStyle name="Comma0 4" xfId="32183"/>
    <cellStyle name="Comma0 40" xfId="32184"/>
    <cellStyle name="Comma0 40 2" xfId="32185"/>
    <cellStyle name="Comma0 40 2 10" xfId="32186"/>
    <cellStyle name="Comma0 40 2 11" xfId="32187"/>
    <cellStyle name="Comma0 40 2 12" xfId="32188"/>
    <cellStyle name="Comma0 40 2 13" xfId="32189"/>
    <cellStyle name="Comma0 40 2 2" xfId="32190"/>
    <cellStyle name="Comma0 40 2 3" xfId="32191"/>
    <cellStyle name="Comma0 40 2 4" xfId="32192"/>
    <cellStyle name="Comma0 40 2 5" xfId="32193"/>
    <cellStyle name="Comma0 40 2 6" xfId="32194"/>
    <cellStyle name="Comma0 40 2 7" xfId="32195"/>
    <cellStyle name="Comma0 40 2 8" xfId="32196"/>
    <cellStyle name="Comma0 40 2 9" xfId="32197"/>
    <cellStyle name="Comma0 40 3" xfId="32198"/>
    <cellStyle name="Comma0 40 3 10" xfId="32199"/>
    <cellStyle name="Comma0 40 3 11" xfId="32200"/>
    <cellStyle name="Comma0 40 3 12" xfId="32201"/>
    <cellStyle name="Comma0 40 3 13" xfId="32202"/>
    <cellStyle name="Comma0 40 3 2" xfId="32203"/>
    <cellStyle name="Comma0 40 3 3" xfId="32204"/>
    <cellStyle name="Comma0 40 3 4" xfId="32205"/>
    <cellStyle name="Comma0 40 3 5" xfId="32206"/>
    <cellStyle name="Comma0 40 3 6" xfId="32207"/>
    <cellStyle name="Comma0 40 3 7" xfId="32208"/>
    <cellStyle name="Comma0 40 3 8" xfId="32209"/>
    <cellStyle name="Comma0 40 3 9" xfId="32210"/>
    <cellStyle name="Comma0 40 4" xfId="32211"/>
    <cellStyle name="Comma0 40 4 10" xfId="32212"/>
    <cellStyle name="Comma0 40 4 11" xfId="32213"/>
    <cellStyle name="Comma0 40 4 12" xfId="32214"/>
    <cellStyle name="Comma0 40 4 13" xfId="32215"/>
    <cellStyle name="Comma0 40 4 2" xfId="32216"/>
    <cellStyle name="Comma0 40 4 3" xfId="32217"/>
    <cellStyle name="Comma0 40 4 4" xfId="32218"/>
    <cellStyle name="Comma0 40 4 5" xfId="32219"/>
    <cellStyle name="Comma0 40 4 6" xfId="32220"/>
    <cellStyle name="Comma0 40 4 7" xfId="32221"/>
    <cellStyle name="Comma0 40 4 8" xfId="32222"/>
    <cellStyle name="Comma0 40 4 9" xfId="32223"/>
    <cellStyle name="Comma0 41" xfId="32224"/>
    <cellStyle name="Comma0 41 2" xfId="32225"/>
    <cellStyle name="Comma0 41 2 10" xfId="32226"/>
    <cellStyle name="Comma0 41 2 11" xfId="32227"/>
    <cellStyle name="Comma0 41 2 12" xfId="32228"/>
    <cellStyle name="Comma0 41 2 13" xfId="32229"/>
    <cellStyle name="Comma0 41 2 2" xfId="32230"/>
    <cellStyle name="Comma0 41 2 3" xfId="32231"/>
    <cellStyle name="Comma0 41 2 4" xfId="32232"/>
    <cellStyle name="Comma0 41 2 5" xfId="32233"/>
    <cellStyle name="Comma0 41 2 6" xfId="32234"/>
    <cellStyle name="Comma0 41 2 7" xfId="32235"/>
    <cellStyle name="Comma0 41 2 8" xfId="32236"/>
    <cellStyle name="Comma0 41 2 9" xfId="32237"/>
    <cellStyle name="Comma0 41 3" xfId="32238"/>
    <cellStyle name="Comma0 41 3 10" xfId="32239"/>
    <cellStyle name="Comma0 41 3 11" xfId="32240"/>
    <cellStyle name="Comma0 41 3 12" xfId="32241"/>
    <cellStyle name="Comma0 41 3 13" xfId="32242"/>
    <cellStyle name="Comma0 41 3 2" xfId="32243"/>
    <cellStyle name="Comma0 41 3 3" xfId="32244"/>
    <cellStyle name="Comma0 41 3 4" xfId="32245"/>
    <cellStyle name="Comma0 41 3 5" xfId="32246"/>
    <cellStyle name="Comma0 41 3 6" xfId="32247"/>
    <cellStyle name="Comma0 41 3 7" xfId="32248"/>
    <cellStyle name="Comma0 41 3 8" xfId="32249"/>
    <cellStyle name="Comma0 41 3 9" xfId="32250"/>
    <cellStyle name="Comma0 41 4" xfId="32251"/>
    <cellStyle name="Comma0 41 4 10" xfId="32252"/>
    <cellStyle name="Comma0 41 4 11" xfId="32253"/>
    <cellStyle name="Comma0 41 4 12" xfId="32254"/>
    <cellStyle name="Comma0 41 4 13" xfId="32255"/>
    <cellStyle name="Comma0 41 4 2" xfId="32256"/>
    <cellStyle name="Comma0 41 4 3" xfId="32257"/>
    <cellStyle name="Comma0 41 4 4" xfId="32258"/>
    <cellStyle name="Comma0 41 4 5" xfId="32259"/>
    <cellStyle name="Comma0 41 4 6" xfId="32260"/>
    <cellStyle name="Comma0 41 4 7" xfId="32261"/>
    <cellStyle name="Comma0 41 4 8" xfId="32262"/>
    <cellStyle name="Comma0 41 4 9" xfId="32263"/>
    <cellStyle name="Comma0 42" xfId="32264"/>
    <cellStyle name="Comma0 42 2" xfId="32265"/>
    <cellStyle name="Comma0 42 3" xfId="32266"/>
    <cellStyle name="Comma0 42 4" xfId="32267"/>
    <cellStyle name="Comma0 42 5" xfId="32268"/>
    <cellStyle name="Comma0 42 6" xfId="32269"/>
    <cellStyle name="Comma0 42 7" xfId="32270"/>
    <cellStyle name="Comma0 43" xfId="32271"/>
    <cellStyle name="Comma0 43 2" xfId="32272"/>
    <cellStyle name="Comma0 43 3" xfId="32273"/>
    <cellStyle name="Comma0 43 4" xfId="32274"/>
    <cellStyle name="Comma0 43 5" xfId="32275"/>
    <cellStyle name="Comma0 43 6" xfId="32276"/>
    <cellStyle name="Comma0 43 7" xfId="32277"/>
    <cellStyle name="Comma0 44" xfId="32278"/>
    <cellStyle name="Comma0 44 2" xfId="32279"/>
    <cellStyle name="Comma0 44 3" xfId="32280"/>
    <cellStyle name="Comma0 44 4" xfId="32281"/>
    <cellStyle name="Comma0 44 5" xfId="32282"/>
    <cellStyle name="Comma0 44 6" xfId="32283"/>
    <cellStyle name="Comma0 44 7" xfId="32284"/>
    <cellStyle name="Comma0 45" xfId="32285"/>
    <cellStyle name="Comma0 46" xfId="32286"/>
    <cellStyle name="Comma0 5" xfId="32287"/>
    <cellStyle name="Comma0 6" xfId="32288"/>
    <cellStyle name="Comma0 7" xfId="32289"/>
    <cellStyle name="Comma0 8" xfId="32290"/>
    <cellStyle name="Comma0 9" xfId="32291"/>
    <cellStyle name="Comma0_BCC Download" xfId="32292"/>
    <cellStyle name="Comma1 - Style1" xfId="30"/>
    <cellStyle name="Copied" xfId="32293"/>
    <cellStyle name="Curren - Style2" xfId="32294"/>
    <cellStyle name="Curren - Style3" xfId="32295"/>
    <cellStyle name="Currency [0] 2" xfId="32296"/>
    <cellStyle name="Currency [0] 2 2" xfId="32297"/>
    <cellStyle name="Currency 2" xfId="338"/>
    <cellStyle name="Currency 3" xfId="32298"/>
    <cellStyle name="Currency No Comma" xfId="32299"/>
    <cellStyle name="Currency(0)" xfId="31"/>
    <cellStyle name="Currency0" xfId="32"/>
    <cellStyle name="Currency0 10" xfId="32300"/>
    <cellStyle name="Currency0 11" xfId="32301"/>
    <cellStyle name="Currency0 12" xfId="32302"/>
    <cellStyle name="Currency0 13" xfId="32303"/>
    <cellStyle name="Currency0 14" xfId="32304"/>
    <cellStyle name="Currency0 15" xfId="32305"/>
    <cellStyle name="Currency0 16" xfId="32306"/>
    <cellStyle name="Currency0 17" xfId="32307"/>
    <cellStyle name="Currency0 18" xfId="32308"/>
    <cellStyle name="Currency0 19" xfId="32309"/>
    <cellStyle name="Currency0 2" xfId="32310"/>
    <cellStyle name="Currency0 2 10" xfId="32311"/>
    <cellStyle name="Currency0 2 11" xfId="32312"/>
    <cellStyle name="Currency0 2 12" xfId="32313"/>
    <cellStyle name="Currency0 2 13" xfId="32314"/>
    <cellStyle name="Currency0 2 14" xfId="32315"/>
    <cellStyle name="Currency0 2 15" xfId="32316"/>
    <cellStyle name="Currency0 2 16" xfId="32317"/>
    <cellStyle name="Currency0 2 16 2" xfId="32318"/>
    <cellStyle name="Currency0 2 17" xfId="32319"/>
    <cellStyle name="Currency0 2 18" xfId="32320"/>
    <cellStyle name="Currency0 2 19" xfId="32321"/>
    <cellStyle name="Currency0 2 2" xfId="32322"/>
    <cellStyle name="Currency0 2 2 2" xfId="32323"/>
    <cellStyle name="Currency0 2 2 3" xfId="32324"/>
    <cellStyle name="Currency0 2 2 4" xfId="32325"/>
    <cellStyle name="Currency0 2 2 4 10" xfId="32326"/>
    <cellStyle name="Currency0 2 2 4 11" xfId="32327"/>
    <cellStyle name="Currency0 2 2 4 12" xfId="32328"/>
    <cellStyle name="Currency0 2 2 4 13" xfId="32329"/>
    <cellStyle name="Currency0 2 2 4 2" xfId="32330"/>
    <cellStyle name="Currency0 2 2 4 3" xfId="32331"/>
    <cellStyle name="Currency0 2 2 4 4" xfId="32332"/>
    <cellStyle name="Currency0 2 2 4 5" xfId="32333"/>
    <cellStyle name="Currency0 2 2 4 6" xfId="32334"/>
    <cellStyle name="Currency0 2 2 4 7" xfId="32335"/>
    <cellStyle name="Currency0 2 2 4 8" xfId="32336"/>
    <cellStyle name="Currency0 2 2 4 9" xfId="32337"/>
    <cellStyle name="Currency0 2 2 5" xfId="32338"/>
    <cellStyle name="Currency0 2 2 5 10" xfId="32339"/>
    <cellStyle name="Currency0 2 2 5 11" xfId="32340"/>
    <cellStyle name="Currency0 2 2 5 12" xfId="32341"/>
    <cellStyle name="Currency0 2 2 5 13" xfId="32342"/>
    <cellStyle name="Currency0 2 2 5 2" xfId="32343"/>
    <cellStyle name="Currency0 2 2 5 3" xfId="32344"/>
    <cellStyle name="Currency0 2 2 5 4" xfId="32345"/>
    <cellStyle name="Currency0 2 2 5 5" xfId="32346"/>
    <cellStyle name="Currency0 2 2 5 6" xfId="32347"/>
    <cellStyle name="Currency0 2 2 5 7" xfId="32348"/>
    <cellStyle name="Currency0 2 2 5 8" xfId="32349"/>
    <cellStyle name="Currency0 2 2 5 9" xfId="32350"/>
    <cellStyle name="Currency0 2 2 6" xfId="32351"/>
    <cellStyle name="Currency0 2 2 6 10" xfId="32352"/>
    <cellStyle name="Currency0 2 2 6 11" xfId="32353"/>
    <cellStyle name="Currency0 2 2 6 12" xfId="32354"/>
    <cellStyle name="Currency0 2 2 6 13" xfId="32355"/>
    <cellStyle name="Currency0 2 2 6 2" xfId="32356"/>
    <cellStyle name="Currency0 2 2 6 3" xfId="32357"/>
    <cellStyle name="Currency0 2 2 6 4" xfId="32358"/>
    <cellStyle name="Currency0 2 2 6 5" xfId="32359"/>
    <cellStyle name="Currency0 2 2 6 6" xfId="32360"/>
    <cellStyle name="Currency0 2 2 6 7" xfId="32361"/>
    <cellStyle name="Currency0 2 2 6 8" xfId="32362"/>
    <cellStyle name="Currency0 2 2 6 9" xfId="32363"/>
    <cellStyle name="Currency0 2 20" xfId="32364"/>
    <cellStyle name="Currency0 2 21" xfId="32365"/>
    <cellStyle name="Currency0 2 3" xfId="32366"/>
    <cellStyle name="Currency0 2 3 2" xfId="32367"/>
    <cellStyle name="Currency0 2 3 2 10" xfId="32368"/>
    <cellStyle name="Currency0 2 3 2 11" xfId="32369"/>
    <cellStyle name="Currency0 2 3 2 12" xfId="32370"/>
    <cellStyle name="Currency0 2 3 2 13" xfId="32371"/>
    <cellStyle name="Currency0 2 3 2 2" xfId="32372"/>
    <cellStyle name="Currency0 2 3 2 3" xfId="32373"/>
    <cellStyle name="Currency0 2 3 2 4" xfId="32374"/>
    <cellStyle name="Currency0 2 3 2 5" xfId="32375"/>
    <cellStyle name="Currency0 2 3 2 6" xfId="32376"/>
    <cellStyle name="Currency0 2 3 2 7" xfId="32377"/>
    <cellStyle name="Currency0 2 3 2 8" xfId="32378"/>
    <cellStyle name="Currency0 2 3 2 9" xfId="32379"/>
    <cellStyle name="Currency0 2 3 3" xfId="32380"/>
    <cellStyle name="Currency0 2 3 3 10" xfId="32381"/>
    <cellStyle name="Currency0 2 3 3 11" xfId="32382"/>
    <cellStyle name="Currency0 2 3 3 12" xfId="32383"/>
    <cellStyle name="Currency0 2 3 3 13" xfId="32384"/>
    <cellStyle name="Currency0 2 3 3 2" xfId="32385"/>
    <cellStyle name="Currency0 2 3 3 3" xfId="32386"/>
    <cellStyle name="Currency0 2 3 3 4" xfId="32387"/>
    <cellStyle name="Currency0 2 3 3 5" xfId="32388"/>
    <cellStyle name="Currency0 2 3 3 6" xfId="32389"/>
    <cellStyle name="Currency0 2 3 3 7" xfId="32390"/>
    <cellStyle name="Currency0 2 3 3 8" xfId="32391"/>
    <cellStyle name="Currency0 2 3 3 9" xfId="32392"/>
    <cellStyle name="Currency0 2 3 4" xfId="32393"/>
    <cellStyle name="Currency0 2 3 4 10" xfId="32394"/>
    <cellStyle name="Currency0 2 3 4 11" xfId="32395"/>
    <cellStyle name="Currency0 2 3 4 12" xfId="32396"/>
    <cellStyle name="Currency0 2 3 4 13" xfId="32397"/>
    <cellStyle name="Currency0 2 3 4 2" xfId="32398"/>
    <cellStyle name="Currency0 2 3 4 3" xfId="32399"/>
    <cellStyle name="Currency0 2 3 4 4" xfId="32400"/>
    <cellStyle name="Currency0 2 3 4 5" xfId="32401"/>
    <cellStyle name="Currency0 2 3 4 6" xfId="32402"/>
    <cellStyle name="Currency0 2 3 4 7" xfId="32403"/>
    <cellStyle name="Currency0 2 3 4 8" xfId="32404"/>
    <cellStyle name="Currency0 2 3 4 9" xfId="32405"/>
    <cellStyle name="Currency0 2 4" xfId="32406"/>
    <cellStyle name="Currency0 2 4 2" xfId="32407"/>
    <cellStyle name="Currency0 2 4 2 10" xfId="32408"/>
    <cellStyle name="Currency0 2 4 2 11" xfId="32409"/>
    <cellStyle name="Currency0 2 4 2 12" xfId="32410"/>
    <cellStyle name="Currency0 2 4 2 13" xfId="32411"/>
    <cellStyle name="Currency0 2 4 2 2" xfId="32412"/>
    <cellStyle name="Currency0 2 4 2 3" xfId="32413"/>
    <cellStyle name="Currency0 2 4 2 4" xfId="32414"/>
    <cellStyle name="Currency0 2 4 2 5" xfId="32415"/>
    <cellStyle name="Currency0 2 4 2 6" xfId="32416"/>
    <cellStyle name="Currency0 2 4 2 7" xfId="32417"/>
    <cellStyle name="Currency0 2 4 2 8" xfId="32418"/>
    <cellStyle name="Currency0 2 4 2 9" xfId="32419"/>
    <cellStyle name="Currency0 2 4 3" xfId="32420"/>
    <cellStyle name="Currency0 2 4 3 10" xfId="32421"/>
    <cellStyle name="Currency0 2 4 3 11" xfId="32422"/>
    <cellStyle name="Currency0 2 4 3 12" xfId="32423"/>
    <cellStyle name="Currency0 2 4 3 13" xfId="32424"/>
    <cellStyle name="Currency0 2 4 3 2" xfId="32425"/>
    <cellStyle name="Currency0 2 4 3 3" xfId="32426"/>
    <cellStyle name="Currency0 2 4 3 4" xfId="32427"/>
    <cellStyle name="Currency0 2 4 3 5" xfId="32428"/>
    <cellStyle name="Currency0 2 4 3 6" xfId="32429"/>
    <cellStyle name="Currency0 2 4 3 7" xfId="32430"/>
    <cellStyle name="Currency0 2 4 3 8" xfId="32431"/>
    <cellStyle name="Currency0 2 4 3 9" xfId="32432"/>
    <cellStyle name="Currency0 2 4 4" xfId="32433"/>
    <cellStyle name="Currency0 2 4 4 10" xfId="32434"/>
    <cellStyle name="Currency0 2 4 4 11" xfId="32435"/>
    <cellStyle name="Currency0 2 4 4 12" xfId="32436"/>
    <cellStyle name="Currency0 2 4 4 13" xfId="32437"/>
    <cellStyle name="Currency0 2 4 4 2" xfId="32438"/>
    <cellStyle name="Currency0 2 4 4 3" xfId="32439"/>
    <cellStyle name="Currency0 2 4 4 4" xfId="32440"/>
    <cellStyle name="Currency0 2 4 4 5" xfId="32441"/>
    <cellStyle name="Currency0 2 4 4 6" xfId="32442"/>
    <cellStyle name="Currency0 2 4 4 7" xfId="32443"/>
    <cellStyle name="Currency0 2 4 4 8" xfId="32444"/>
    <cellStyle name="Currency0 2 4 4 9" xfId="32445"/>
    <cellStyle name="Currency0 2 5" xfId="32446"/>
    <cellStyle name="Currency0 2 6" xfId="32447"/>
    <cellStyle name="Currency0 2 7" xfId="32448"/>
    <cellStyle name="Currency0 2 8" xfId="32449"/>
    <cellStyle name="Currency0 2 9" xfId="32450"/>
    <cellStyle name="Currency0 20" xfId="32451"/>
    <cellStyle name="Currency0 21" xfId="32452"/>
    <cellStyle name="Currency0 22" xfId="32453"/>
    <cellStyle name="Currency0 23" xfId="32454"/>
    <cellStyle name="Currency0 24" xfId="32455"/>
    <cellStyle name="Currency0 25" xfId="32456"/>
    <cellStyle name="Currency0 26" xfId="32457"/>
    <cellStyle name="Currency0 27" xfId="32458"/>
    <cellStyle name="Currency0 28" xfId="32459"/>
    <cellStyle name="Currency0 29" xfId="32460"/>
    <cellStyle name="Currency0 3" xfId="32461"/>
    <cellStyle name="Currency0 3 2" xfId="32462"/>
    <cellStyle name="Currency0 3 3" xfId="32463"/>
    <cellStyle name="Currency0 3 4" xfId="32464"/>
    <cellStyle name="Currency0 3 5" xfId="32465"/>
    <cellStyle name="Currency0 3 6" xfId="32466"/>
    <cellStyle name="Currency0 3 6 10" xfId="32467"/>
    <cellStyle name="Currency0 3 6 11" xfId="32468"/>
    <cellStyle name="Currency0 3 6 12" xfId="32469"/>
    <cellStyle name="Currency0 3 6 13" xfId="32470"/>
    <cellStyle name="Currency0 3 6 2" xfId="32471"/>
    <cellStyle name="Currency0 3 6 3" xfId="32472"/>
    <cellStyle name="Currency0 3 6 4" xfId="32473"/>
    <cellStyle name="Currency0 3 6 5" xfId="32474"/>
    <cellStyle name="Currency0 3 6 6" xfId="32475"/>
    <cellStyle name="Currency0 3 6 7" xfId="32476"/>
    <cellStyle name="Currency0 3 6 8" xfId="32477"/>
    <cellStyle name="Currency0 3 6 9" xfId="32478"/>
    <cellStyle name="Currency0 3 7" xfId="32479"/>
    <cellStyle name="Currency0 3 7 10" xfId="32480"/>
    <cellStyle name="Currency0 3 7 11" xfId="32481"/>
    <cellStyle name="Currency0 3 7 12" xfId="32482"/>
    <cellStyle name="Currency0 3 7 13" xfId="32483"/>
    <cellStyle name="Currency0 3 7 2" xfId="32484"/>
    <cellStyle name="Currency0 3 7 3" xfId="32485"/>
    <cellStyle name="Currency0 3 7 4" xfId="32486"/>
    <cellStyle name="Currency0 3 7 5" xfId="32487"/>
    <cellStyle name="Currency0 3 7 6" xfId="32488"/>
    <cellStyle name="Currency0 3 7 7" xfId="32489"/>
    <cellStyle name="Currency0 3 7 8" xfId="32490"/>
    <cellStyle name="Currency0 3 7 9" xfId="32491"/>
    <cellStyle name="Currency0 3 8" xfId="32492"/>
    <cellStyle name="Currency0 3 8 10" xfId="32493"/>
    <cellStyle name="Currency0 3 8 11" xfId="32494"/>
    <cellStyle name="Currency0 3 8 12" xfId="32495"/>
    <cellStyle name="Currency0 3 8 13" xfId="32496"/>
    <cellStyle name="Currency0 3 8 2" xfId="32497"/>
    <cellStyle name="Currency0 3 8 3" xfId="32498"/>
    <cellStyle name="Currency0 3 8 4" xfId="32499"/>
    <cellStyle name="Currency0 3 8 5" xfId="32500"/>
    <cellStyle name="Currency0 3 8 6" xfId="32501"/>
    <cellStyle name="Currency0 3 8 7" xfId="32502"/>
    <cellStyle name="Currency0 3 8 8" xfId="32503"/>
    <cellStyle name="Currency0 3 8 9" xfId="32504"/>
    <cellStyle name="Currency0 30" xfId="32505"/>
    <cellStyle name="Currency0 31" xfId="32506"/>
    <cellStyle name="Currency0 32" xfId="32507"/>
    <cellStyle name="Currency0 33" xfId="32508"/>
    <cellStyle name="Currency0 34" xfId="32509"/>
    <cellStyle name="Currency0 35" xfId="32510"/>
    <cellStyle name="Currency0 36" xfId="32511"/>
    <cellStyle name="Currency0 37" xfId="32512"/>
    <cellStyle name="Currency0 38" xfId="32513"/>
    <cellStyle name="Currency0 39" xfId="32514"/>
    <cellStyle name="Currency0 4" xfId="32515"/>
    <cellStyle name="Currency0 40" xfId="32516"/>
    <cellStyle name="Currency0 40 2" xfId="32517"/>
    <cellStyle name="Currency0 40 2 10" xfId="32518"/>
    <cellStyle name="Currency0 40 2 11" xfId="32519"/>
    <cellStyle name="Currency0 40 2 12" xfId="32520"/>
    <cellStyle name="Currency0 40 2 13" xfId="32521"/>
    <cellStyle name="Currency0 40 2 2" xfId="32522"/>
    <cellStyle name="Currency0 40 2 3" xfId="32523"/>
    <cellStyle name="Currency0 40 2 4" xfId="32524"/>
    <cellStyle name="Currency0 40 2 5" xfId="32525"/>
    <cellStyle name="Currency0 40 2 6" xfId="32526"/>
    <cellStyle name="Currency0 40 2 7" xfId="32527"/>
    <cellStyle name="Currency0 40 2 8" xfId="32528"/>
    <cellStyle name="Currency0 40 2 9" xfId="32529"/>
    <cellStyle name="Currency0 40 3" xfId="32530"/>
    <cellStyle name="Currency0 40 3 10" xfId="32531"/>
    <cellStyle name="Currency0 40 3 11" xfId="32532"/>
    <cellStyle name="Currency0 40 3 12" xfId="32533"/>
    <cellStyle name="Currency0 40 3 13" xfId="32534"/>
    <cellStyle name="Currency0 40 3 2" xfId="32535"/>
    <cellStyle name="Currency0 40 3 3" xfId="32536"/>
    <cellStyle name="Currency0 40 3 4" xfId="32537"/>
    <cellStyle name="Currency0 40 3 5" xfId="32538"/>
    <cellStyle name="Currency0 40 3 6" xfId="32539"/>
    <cellStyle name="Currency0 40 3 7" xfId="32540"/>
    <cellStyle name="Currency0 40 3 8" xfId="32541"/>
    <cellStyle name="Currency0 40 3 9" xfId="32542"/>
    <cellStyle name="Currency0 40 4" xfId="32543"/>
    <cellStyle name="Currency0 40 4 10" xfId="32544"/>
    <cellStyle name="Currency0 40 4 11" xfId="32545"/>
    <cellStyle name="Currency0 40 4 12" xfId="32546"/>
    <cellStyle name="Currency0 40 4 13" xfId="32547"/>
    <cellStyle name="Currency0 40 4 2" xfId="32548"/>
    <cellStyle name="Currency0 40 4 3" xfId="32549"/>
    <cellStyle name="Currency0 40 4 4" xfId="32550"/>
    <cellStyle name="Currency0 40 4 5" xfId="32551"/>
    <cellStyle name="Currency0 40 4 6" xfId="32552"/>
    <cellStyle name="Currency0 40 4 7" xfId="32553"/>
    <cellStyle name="Currency0 40 4 8" xfId="32554"/>
    <cellStyle name="Currency0 40 4 9" xfId="32555"/>
    <cellStyle name="Currency0 41" xfId="32556"/>
    <cellStyle name="Currency0 41 2" xfId="32557"/>
    <cellStyle name="Currency0 41 2 10" xfId="32558"/>
    <cellStyle name="Currency0 41 2 11" xfId="32559"/>
    <cellStyle name="Currency0 41 2 12" xfId="32560"/>
    <cellStyle name="Currency0 41 2 13" xfId="32561"/>
    <cellStyle name="Currency0 41 2 2" xfId="32562"/>
    <cellStyle name="Currency0 41 2 3" xfId="32563"/>
    <cellStyle name="Currency0 41 2 4" xfId="32564"/>
    <cellStyle name="Currency0 41 2 5" xfId="32565"/>
    <cellStyle name="Currency0 41 2 6" xfId="32566"/>
    <cellStyle name="Currency0 41 2 7" xfId="32567"/>
    <cellStyle name="Currency0 41 2 8" xfId="32568"/>
    <cellStyle name="Currency0 41 2 9" xfId="32569"/>
    <cellStyle name="Currency0 41 3" xfId="32570"/>
    <cellStyle name="Currency0 41 3 10" xfId="32571"/>
    <cellStyle name="Currency0 41 3 11" xfId="32572"/>
    <cellStyle name="Currency0 41 3 12" xfId="32573"/>
    <cellStyle name="Currency0 41 3 13" xfId="32574"/>
    <cellStyle name="Currency0 41 3 2" xfId="32575"/>
    <cellStyle name="Currency0 41 3 3" xfId="32576"/>
    <cellStyle name="Currency0 41 3 4" xfId="32577"/>
    <cellStyle name="Currency0 41 3 5" xfId="32578"/>
    <cellStyle name="Currency0 41 3 6" xfId="32579"/>
    <cellStyle name="Currency0 41 3 7" xfId="32580"/>
    <cellStyle name="Currency0 41 3 8" xfId="32581"/>
    <cellStyle name="Currency0 41 3 9" xfId="32582"/>
    <cellStyle name="Currency0 41 4" xfId="32583"/>
    <cellStyle name="Currency0 41 4 10" xfId="32584"/>
    <cellStyle name="Currency0 41 4 11" xfId="32585"/>
    <cellStyle name="Currency0 41 4 12" xfId="32586"/>
    <cellStyle name="Currency0 41 4 13" xfId="32587"/>
    <cellStyle name="Currency0 41 4 2" xfId="32588"/>
    <cellStyle name="Currency0 41 4 3" xfId="32589"/>
    <cellStyle name="Currency0 41 4 4" xfId="32590"/>
    <cellStyle name="Currency0 41 4 5" xfId="32591"/>
    <cellStyle name="Currency0 41 4 6" xfId="32592"/>
    <cellStyle name="Currency0 41 4 7" xfId="32593"/>
    <cellStyle name="Currency0 41 4 8" xfId="32594"/>
    <cellStyle name="Currency0 41 4 9" xfId="32595"/>
    <cellStyle name="Currency0 42" xfId="32596"/>
    <cellStyle name="Currency0 42 2" xfId="32597"/>
    <cellStyle name="Currency0 42 3" xfId="32598"/>
    <cellStyle name="Currency0 42 4" xfId="32599"/>
    <cellStyle name="Currency0 42 5" xfId="32600"/>
    <cellStyle name="Currency0 42 6" xfId="32601"/>
    <cellStyle name="Currency0 42 7" xfId="32602"/>
    <cellStyle name="Currency0 43" xfId="32603"/>
    <cellStyle name="Currency0 43 2" xfId="32604"/>
    <cellStyle name="Currency0 43 3" xfId="32605"/>
    <cellStyle name="Currency0 43 4" xfId="32606"/>
    <cellStyle name="Currency0 43 5" xfId="32607"/>
    <cellStyle name="Currency0 43 6" xfId="32608"/>
    <cellStyle name="Currency0 43 7" xfId="32609"/>
    <cellStyle name="Currency0 44" xfId="32610"/>
    <cellStyle name="Currency0 44 2" xfId="32611"/>
    <cellStyle name="Currency0 44 3" xfId="32612"/>
    <cellStyle name="Currency0 44 4" xfId="32613"/>
    <cellStyle name="Currency0 44 5" xfId="32614"/>
    <cellStyle name="Currency0 44 6" xfId="32615"/>
    <cellStyle name="Currency0 44 7" xfId="32616"/>
    <cellStyle name="Currency0 45" xfId="32617"/>
    <cellStyle name="Currency0 46" xfId="32618"/>
    <cellStyle name="Currency0 5" xfId="32619"/>
    <cellStyle name="Currency0 6" xfId="32620"/>
    <cellStyle name="Currency0 7" xfId="32621"/>
    <cellStyle name="Currency0 8" xfId="32622"/>
    <cellStyle name="Currency0 9" xfId="32623"/>
    <cellStyle name="Custom - Style8" xfId="32624"/>
    <cellStyle name="Data   - Style2" xfId="32625"/>
    <cellStyle name="Date" xfId="33"/>
    <cellStyle name="Date - Style1" xfId="32626"/>
    <cellStyle name="Date - Style3" xfId="34"/>
    <cellStyle name="Date 10" xfId="32627"/>
    <cellStyle name="Date 11" xfId="32628"/>
    <cellStyle name="Date 12" xfId="32629"/>
    <cellStyle name="Date 13" xfId="32630"/>
    <cellStyle name="Date 14" xfId="32631"/>
    <cellStyle name="Date 15" xfId="32632"/>
    <cellStyle name="Date 16" xfId="32633"/>
    <cellStyle name="Date 17" xfId="32634"/>
    <cellStyle name="Date 18" xfId="32635"/>
    <cellStyle name="Date 19" xfId="32636"/>
    <cellStyle name="Date 2" xfId="32637"/>
    <cellStyle name="Date 2 10" xfId="32638"/>
    <cellStyle name="Date 2 11" xfId="32639"/>
    <cellStyle name="Date 2 12" xfId="32640"/>
    <cellStyle name="Date 2 13" xfId="32641"/>
    <cellStyle name="Date 2 14" xfId="32642"/>
    <cellStyle name="Date 2 15" xfId="32643"/>
    <cellStyle name="Date 2 16" xfId="32644"/>
    <cellStyle name="Date 2 17" xfId="32645"/>
    <cellStyle name="Date 2 18" xfId="32646"/>
    <cellStyle name="Date 2 19" xfId="32647"/>
    <cellStyle name="Date 2 2" xfId="32648"/>
    <cellStyle name="Date 2 2 2" xfId="32649"/>
    <cellStyle name="Date 2 2 3" xfId="32650"/>
    <cellStyle name="Date 2 2 4" xfId="32651"/>
    <cellStyle name="Date 2 2 4 10" xfId="32652"/>
    <cellStyle name="Date 2 2 4 11" xfId="32653"/>
    <cellStyle name="Date 2 2 4 12" xfId="32654"/>
    <cellStyle name="Date 2 2 4 13" xfId="32655"/>
    <cellStyle name="Date 2 2 4 2" xfId="32656"/>
    <cellStyle name="Date 2 2 4 3" xfId="32657"/>
    <cellStyle name="Date 2 2 4 4" xfId="32658"/>
    <cellStyle name="Date 2 2 4 5" xfId="32659"/>
    <cellStyle name="Date 2 2 4 6" xfId="32660"/>
    <cellStyle name="Date 2 2 4 7" xfId="32661"/>
    <cellStyle name="Date 2 2 4 8" xfId="32662"/>
    <cellStyle name="Date 2 2 4 9" xfId="32663"/>
    <cellStyle name="Date 2 2 5" xfId="32664"/>
    <cellStyle name="Date 2 2 5 10" xfId="32665"/>
    <cellStyle name="Date 2 2 5 11" xfId="32666"/>
    <cellStyle name="Date 2 2 5 12" xfId="32667"/>
    <cellStyle name="Date 2 2 5 13" xfId="32668"/>
    <cellStyle name="Date 2 2 5 2" xfId="32669"/>
    <cellStyle name="Date 2 2 5 3" xfId="32670"/>
    <cellStyle name="Date 2 2 5 4" xfId="32671"/>
    <cellStyle name="Date 2 2 5 5" xfId="32672"/>
    <cellStyle name="Date 2 2 5 6" xfId="32673"/>
    <cellStyle name="Date 2 2 5 7" xfId="32674"/>
    <cellStyle name="Date 2 2 5 8" xfId="32675"/>
    <cellStyle name="Date 2 2 5 9" xfId="32676"/>
    <cellStyle name="Date 2 2 6" xfId="32677"/>
    <cellStyle name="Date 2 2 6 10" xfId="32678"/>
    <cellStyle name="Date 2 2 6 11" xfId="32679"/>
    <cellStyle name="Date 2 2 6 12" xfId="32680"/>
    <cellStyle name="Date 2 2 6 13" xfId="32681"/>
    <cellStyle name="Date 2 2 6 2" xfId="32682"/>
    <cellStyle name="Date 2 2 6 3" xfId="32683"/>
    <cellStyle name="Date 2 2 6 4" xfId="32684"/>
    <cellStyle name="Date 2 2 6 5" xfId="32685"/>
    <cellStyle name="Date 2 2 6 6" xfId="32686"/>
    <cellStyle name="Date 2 2 6 7" xfId="32687"/>
    <cellStyle name="Date 2 2 6 8" xfId="32688"/>
    <cellStyle name="Date 2 2 6 9" xfId="32689"/>
    <cellStyle name="Date 2 20" xfId="32690"/>
    <cellStyle name="Date 2 21" xfId="32691"/>
    <cellStyle name="Date 2 3" xfId="32692"/>
    <cellStyle name="Date 2 3 2" xfId="32693"/>
    <cellStyle name="Date 2 3 2 10" xfId="32694"/>
    <cellStyle name="Date 2 3 2 11" xfId="32695"/>
    <cellStyle name="Date 2 3 2 12" xfId="32696"/>
    <cellStyle name="Date 2 3 2 13" xfId="32697"/>
    <cellStyle name="Date 2 3 2 2" xfId="32698"/>
    <cellStyle name="Date 2 3 2 3" xfId="32699"/>
    <cellStyle name="Date 2 3 2 4" xfId="32700"/>
    <cellStyle name="Date 2 3 2 5" xfId="32701"/>
    <cellStyle name="Date 2 3 2 6" xfId="32702"/>
    <cellStyle name="Date 2 3 2 7" xfId="32703"/>
    <cellStyle name="Date 2 3 2 8" xfId="32704"/>
    <cellStyle name="Date 2 3 2 9" xfId="32705"/>
    <cellStyle name="Date 2 3 3" xfId="32706"/>
    <cellStyle name="Date 2 3 3 10" xfId="32707"/>
    <cellStyle name="Date 2 3 3 11" xfId="32708"/>
    <cellStyle name="Date 2 3 3 12" xfId="32709"/>
    <cellStyle name="Date 2 3 3 13" xfId="32710"/>
    <cellStyle name="Date 2 3 3 2" xfId="32711"/>
    <cellStyle name="Date 2 3 3 3" xfId="32712"/>
    <cellStyle name="Date 2 3 3 4" xfId="32713"/>
    <cellStyle name="Date 2 3 3 5" xfId="32714"/>
    <cellStyle name="Date 2 3 3 6" xfId="32715"/>
    <cellStyle name="Date 2 3 3 7" xfId="32716"/>
    <cellStyle name="Date 2 3 3 8" xfId="32717"/>
    <cellStyle name="Date 2 3 3 9" xfId="32718"/>
    <cellStyle name="Date 2 3 4" xfId="32719"/>
    <cellStyle name="Date 2 3 4 10" xfId="32720"/>
    <cellStyle name="Date 2 3 4 11" xfId="32721"/>
    <cellStyle name="Date 2 3 4 12" xfId="32722"/>
    <cellStyle name="Date 2 3 4 13" xfId="32723"/>
    <cellStyle name="Date 2 3 4 2" xfId="32724"/>
    <cellStyle name="Date 2 3 4 3" xfId="32725"/>
    <cellStyle name="Date 2 3 4 4" xfId="32726"/>
    <cellStyle name="Date 2 3 4 5" xfId="32727"/>
    <cellStyle name="Date 2 3 4 6" xfId="32728"/>
    <cellStyle name="Date 2 3 4 7" xfId="32729"/>
    <cellStyle name="Date 2 3 4 8" xfId="32730"/>
    <cellStyle name="Date 2 3 4 9" xfId="32731"/>
    <cellStyle name="Date 2 4" xfId="32732"/>
    <cellStyle name="Date 2 4 2" xfId="32733"/>
    <cellStyle name="Date 2 4 2 10" xfId="32734"/>
    <cellStyle name="Date 2 4 2 11" xfId="32735"/>
    <cellStyle name="Date 2 4 2 12" xfId="32736"/>
    <cellStyle name="Date 2 4 2 13" xfId="32737"/>
    <cellStyle name="Date 2 4 2 2" xfId="32738"/>
    <cellStyle name="Date 2 4 2 3" xfId="32739"/>
    <cellStyle name="Date 2 4 2 4" xfId="32740"/>
    <cellStyle name="Date 2 4 2 5" xfId="32741"/>
    <cellStyle name="Date 2 4 2 6" xfId="32742"/>
    <cellStyle name="Date 2 4 2 7" xfId="32743"/>
    <cellStyle name="Date 2 4 2 8" xfId="32744"/>
    <cellStyle name="Date 2 4 2 9" xfId="32745"/>
    <cellStyle name="Date 2 4 3" xfId="32746"/>
    <cellStyle name="Date 2 4 3 10" xfId="32747"/>
    <cellStyle name="Date 2 4 3 11" xfId="32748"/>
    <cellStyle name="Date 2 4 3 12" xfId="32749"/>
    <cellStyle name="Date 2 4 3 13" xfId="32750"/>
    <cellStyle name="Date 2 4 3 2" xfId="32751"/>
    <cellStyle name="Date 2 4 3 3" xfId="32752"/>
    <cellStyle name="Date 2 4 3 4" xfId="32753"/>
    <cellStyle name="Date 2 4 3 5" xfId="32754"/>
    <cellStyle name="Date 2 4 3 6" xfId="32755"/>
    <cellStyle name="Date 2 4 3 7" xfId="32756"/>
    <cellStyle name="Date 2 4 3 8" xfId="32757"/>
    <cellStyle name="Date 2 4 3 9" xfId="32758"/>
    <cellStyle name="Date 2 4 4" xfId="32759"/>
    <cellStyle name="Date 2 4 4 10" xfId="32760"/>
    <cellStyle name="Date 2 4 4 11" xfId="32761"/>
    <cellStyle name="Date 2 4 4 12" xfId="32762"/>
    <cellStyle name="Date 2 4 4 13" xfId="32763"/>
    <cellStyle name="Date 2 4 4 2" xfId="32764"/>
    <cellStyle name="Date 2 4 4 3" xfId="32765"/>
    <cellStyle name="Date 2 4 4 4" xfId="32766"/>
    <cellStyle name="Date 2 4 4 5" xfId="32767"/>
    <cellStyle name="Date 2 4 4 6" xfId="32768"/>
    <cellStyle name="Date 2 4 4 7" xfId="32769"/>
    <cellStyle name="Date 2 4 4 8" xfId="32770"/>
    <cellStyle name="Date 2 4 4 9" xfId="32771"/>
    <cellStyle name="Date 2 5" xfId="32772"/>
    <cellStyle name="Date 2 6" xfId="32773"/>
    <cellStyle name="Date 2 7" xfId="32774"/>
    <cellStyle name="Date 2 8" xfId="32775"/>
    <cellStyle name="Date 2 9" xfId="32776"/>
    <cellStyle name="Date 20" xfId="32777"/>
    <cellStyle name="Date 21" xfId="32778"/>
    <cellStyle name="Date 22" xfId="32779"/>
    <cellStyle name="Date 23" xfId="32780"/>
    <cellStyle name="Date 24" xfId="32781"/>
    <cellStyle name="Date 25" xfId="32782"/>
    <cellStyle name="Date 26" xfId="32783"/>
    <cellStyle name="Date 27" xfId="32784"/>
    <cellStyle name="Date 28" xfId="32785"/>
    <cellStyle name="Date 29" xfId="32786"/>
    <cellStyle name="Date 3" xfId="32787"/>
    <cellStyle name="Date 3 2" xfId="32788"/>
    <cellStyle name="Date 3 3" xfId="32789"/>
    <cellStyle name="Date 3 4" xfId="32790"/>
    <cellStyle name="Date 3 5" xfId="32791"/>
    <cellStyle name="Date 3 6" xfId="32792"/>
    <cellStyle name="Date 3 6 10" xfId="32793"/>
    <cellStyle name="Date 3 6 11" xfId="32794"/>
    <cellStyle name="Date 3 6 12" xfId="32795"/>
    <cellStyle name="Date 3 6 13" xfId="32796"/>
    <cellStyle name="Date 3 6 2" xfId="32797"/>
    <cellStyle name="Date 3 6 3" xfId="32798"/>
    <cellStyle name="Date 3 6 4" xfId="32799"/>
    <cellStyle name="Date 3 6 5" xfId="32800"/>
    <cellStyle name="Date 3 6 6" xfId="32801"/>
    <cellStyle name="Date 3 6 7" xfId="32802"/>
    <cellStyle name="Date 3 6 8" xfId="32803"/>
    <cellStyle name="Date 3 6 9" xfId="32804"/>
    <cellStyle name="Date 3 7" xfId="32805"/>
    <cellStyle name="Date 3 7 10" xfId="32806"/>
    <cellStyle name="Date 3 7 11" xfId="32807"/>
    <cellStyle name="Date 3 7 12" xfId="32808"/>
    <cellStyle name="Date 3 7 13" xfId="32809"/>
    <cellStyle name="Date 3 7 2" xfId="32810"/>
    <cellStyle name="Date 3 7 3" xfId="32811"/>
    <cellStyle name="Date 3 7 4" xfId="32812"/>
    <cellStyle name="Date 3 7 5" xfId="32813"/>
    <cellStyle name="Date 3 7 6" xfId="32814"/>
    <cellStyle name="Date 3 7 7" xfId="32815"/>
    <cellStyle name="Date 3 7 8" xfId="32816"/>
    <cellStyle name="Date 3 7 9" xfId="32817"/>
    <cellStyle name="Date 3 8" xfId="32818"/>
    <cellStyle name="Date 3 8 10" xfId="32819"/>
    <cellStyle name="Date 3 8 11" xfId="32820"/>
    <cellStyle name="Date 3 8 12" xfId="32821"/>
    <cellStyle name="Date 3 8 13" xfId="32822"/>
    <cellStyle name="Date 3 8 2" xfId="32823"/>
    <cellStyle name="Date 3 8 3" xfId="32824"/>
    <cellStyle name="Date 3 8 4" xfId="32825"/>
    <cellStyle name="Date 3 8 5" xfId="32826"/>
    <cellStyle name="Date 3 8 6" xfId="32827"/>
    <cellStyle name="Date 3 8 7" xfId="32828"/>
    <cellStyle name="Date 3 8 8" xfId="32829"/>
    <cellStyle name="Date 3 8 9" xfId="32830"/>
    <cellStyle name="Date 30" xfId="32831"/>
    <cellStyle name="Date 31" xfId="32832"/>
    <cellStyle name="Date 32" xfId="32833"/>
    <cellStyle name="Date 33" xfId="32834"/>
    <cellStyle name="Date 34" xfId="32835"/>
    <cellStyle name="Date 35" xfId="32836"/>
    <cellStyle name="Date 36" xfId="32837"/>
    <cellStyle name="Date 37" xfId="32838"/>
    <cellStyle name="Date 38" xfId="32839"/>
    <cellStyle name="Date 39" xfId="32840"/>
    <cellStyle name="Date 4" xfId="32841"/>
    <cellStyle name="Date 40" xfId="32842"/>
    <cellStyle name="Date 40 2" xfId="32843"/>
    <cellStyle name="Date 40 2 10" xfId="32844"/>
    <cellStyle name="Date 40 2 11" xfId="32845"/>
    <cellStyle name="Date 40 2 12" xfId="32846"/>
    <cellStyle name="Date 40 2 13" xfId="32847"/>
    <cellStyle name="Date 40 2 2" xfId="32848"/>
    <cellStyle name="Date 40 2 3" xfId="32849"/>
    <cellStyle name="Date 40 2 4" xfId="32850"/>
    <cellStyle name="Date 40 2 5" xfId="32851"/>
    <cellStyle name="Date 40 2 6" xfId="32852"/>
    <cellStyle name="Date 40 2 7" xfId="32853"/>
    <cellStyle name="Date 40 2 8" xfId="32854"/>
    <cellStyle name="Date 40 2 9" xfId="32855"/>
    <cellStyle name="Date 40 3" xfId="32856"/>
    <cellStyle name="Date 40 3 10" xfId="32857"/>
    <cellStyle name="Date 40 3 11" xfId="32858"/>
    <cellStyle name="Date 40 3 12" xfId="32859"/>
    <cellStyle name="Date 40 3 13" xfId="32860"/>
    <cellStyle name="Date 40 3 2" xfId="32861"/>
    <cellStyle name="Date 40 3 3" xfId="32862"/>
    <cellStyle name="Date 40 3 4" xfId="32863"/>
    <cellStyle name="Date 40 3 5" xfId="32864"/>
    <cellStyle name="Date 40 3 6" xfId="32865"/>
    <cellStyle name="Date 40 3 7" xfId="32866"/>
    <cellStyle name="Date 40 3 8" xfId="32867"/>
    <cellStyle name="Date 40 3 9" xfId="32868"/>
    <cellStyle name="Date 40 4" xfId="32869"/>
    <cellStyle name="Date 40 4 10" xfId="32870"/>
    <cellStyle name="Date 40 4 11" xfId="32871"/>
    <cellStyle name="Date 40 4 12" xfId="32872"/>
    <cellStyle name="Date 40 4 13" xfId="32873"/>
    <cellStyle name="Date 40 4 2" xfId="32874"/>
    <cellStyle name="Date 40 4 3" xfId="32875"/>
    <cellStyle name="Date 40 4 4" xfId="32876"/>
    <cellStyle name="Date 40 4 5" xfId="32877"/>
    <cellStyle name="Date 40 4 6" xfId="32878"/>
    <cellStyle name="Date 40 4 7" xfId="32879"/>
    <cellStyle name="Date 40 4 8" xfId="32880"/>
    <cellStyle name="Date 40 4 9" xfId="32881"/>
    <cellStyle name="Date 41" xfId="32882"/>
    <cellStyle name="Date 41 2" xfId="32883"/>
    <cellStyle name="Date 41 2 10" xfId="32884"/>
    <cellStyle name="Date 41 2 11" xfId="32885"/>
    <cellStyle name="Date 41 2 12" xfId="32886"/>
    <cellStyle name="Date 41 2 13" xfId="32887"/>
    <cellStyle name="Date 41 2 2" xfId="32888"/>
    <cellStyle name="Date 41 2 3" xfId="32889"/>
    <cellStyle name="Date 41 2 4" xfId="32890"/>
    <cellStyle name="Date 41 2 5" xfId="32891"/>
    <cellStyle name="Date 41 2 6" xfId="32892"/>
    <cellStyle name="Date 41 2 7" xfId="32893"/>
    <cellStyle name="Date 41 2 8" xfId="32894"/>
    <cellStyle name="Date 41 2 9" xfId="32895"/>
    <cellStyle name="Date 41 3" xfId="32896"/>
    <cellStyle name="Date 41 3 10" xfId="32897"/>
    <cellStyle name="Date 41 3 11" xfId="32898"/>
    <cellStyle name="Date 41 3 12" xfId="32899"/>
    <cellStyle name="Date 41 3 13" xfId="32900"/>
    <cellStyle name="Date 41 3 2" xfId="32901"/>
    <cellStyle name="Date 41 3 3" xfId="32902"/>
    <cellStyle name="Date 41 3 4" xfId="32903"/>
    <cellStyle name="Date 41 3 5" xfId="32904"/>
    <cellStyle name="Date 41 3 6" xfId="32905"/>
    <cellStyle name="Date 41 3 7" xfId="32906"/>
    <cellStyle name="Date 41 3 8" xfId="32907"/>
    <cellStyle name="Date 41 3 9" xfId="32908"/>
    <cellStyle name="Date 41 4" xfId="32909"/>
    <cellStyle name="Date 41 4 10" xfId="32910"/>
    <cellStyle name="Date 41 4 11" xfId="32911"/>
    <cellStyle name="Date 41 4 12" xfId="32912"/>
    <cellStyle name="Date 41 4 13" xfId="32913"/>
    <cellStyle name="Date 41 4 2" xfId="32914"/>
    <cellStyle name="Date 41 4 3" xfId="32915"/>
    <cellStyle name="Date 41 4 4" xfId="32916"/>
    <cellStyle name="Date 41 4 5" xfId="32917"/>
    <cellStyle name="Date 41 4 6" xfId="32918"/>
    <cellStyle name="Date 41 4 7" xfId="32919"/>
    <cellStyle name="Date 41 4 8" xfId="32920"/>
    <cellStyle name="Date 41 4 9" xfId="32921"/>
    <cellStyle name="Date 42" xfId="32922"/>
    <cellStyle name="Date 42 2" xfId="32923"/>
    <cellStyle name="Date 42 3" xfId="32924"/>
    <cellStyle name="Date 42 4" xfId="32925"/>
    <cellStyle name="Date 42 5" xfId="32926"/>
    <cellStyle name="Date 42 6" xfId="32927"/>
    <cellStyle name="Date 42 7" xfId="32928"/>
    <cellStyle name="Date 43" xfId="32929"/>
    <cellStyle name="Date 43 2" xfId="32930"/>
    <cellStyle name="Date 43 3" xfId="32931"/>
    <cellStyle name="Date 43 4" xfId="32932"/>
    <cellStyle name="Date 43 5" xfId="32933"/>
    <cellStyle name="Date 43 6" xfId="32934"/>
    <cellStyle name="Date 43 7" xfId="32935"/>
    <cellStyle name="Date 44" xfId="32936"/>
    <cellStyle name="Date 44 2" xfId="32937"/>
    <cellStyle name="Date 44 3" xfId="32938"/>
    <cellStyle name="Date 44 4" xfId="32939"/>
    <cellStyle name="Date 44 5" xfId="32940"/>
    <cellStyle name="Date 44 6" xfId="32941"/>
    <cellStyle name="Date 44 7" xfId="32942"/>
    <cellStyle name="Date 45" xfId="32943"/>
    <cellStyle name="Date 46" xfId="32944"/>
    <cellStyle name="Date 5" xfId="32945"/>
    <cellStyle name="Date 6" xfId="32946"/>
    <cellStyle name="Date 7" xfId="32947"/>
    <cellStyle name="Date 8" xfId="32948"/>
    <cellStyle name="Date 9" xfId="32949"/>
    <cellStyle name="Date_BCC Download" xfId="32950"/>
    <cellStyle name="Entered" xfId="32951"/>
    <cellStyle name="Explanatory Text" xfId="37782" builtinId="53" customBuiltin="1"/>
    <cellStyle name="Explanatory Text 2" xfId="339"/>
    <cellStyle name="Explanatory Text 2 2" xfId="32952"/>
    <cellStyle name="Explanatory Text 3" xfId="340"/>
    <cellStyle name="Explanatory Text 4" xfId="32953"/>
    <cellStyle name="Fixed" xfId="35"/>
    <cellStyle name="Fixed 10" xfId="32954"/>
    <cellStyle name="Fixed 11" xfId="32955"/>
    <cellStyle name="Fixed 12" xfId="32956"/>
    <cellStyle name="Fixed 13" xfId="32957"/>
    <cellStyle name="Fixed 14" xfId="32958"/>
    <cellStyle name="Fixed 15" xfId="32959"/>
    <cellStyle name="Fixed 16" xfId="32960"/>
    <cellStyle name="Fixed 17" xfId="32961"/>
    <cellStyle name="Fixed 18" xfId="32962"/>
    <cellStyle name="Fixed 19" xfId="32963"/>
    <cellStyle name="Fixed 2" xfId="32964"/>
    <cellStyle name="Fixed 2 10" xfId="32965"/>
    <cellStyle name="Fixed 2 11" xfId="32966"/>
    <cellStyle name="Fixed 2 12" xfId="32967"/>
    <cellStyle name="Fixed 2 13" xfId="32968"/>
    <cellStyle name="Fixed 2 14" xfId="32969"/>
    <cellStyle name="Fixed 2 15" xfId="32970"/>
    <cellStyle name="Fixed 2 16" xfId="32971"/>
    <cellStyle name="Fixed 2 17" xfId="32972"/>
    <cellStyle name="Fixed 2 18" xfId="32973"/>
    <cellStyle name="Fixed 2 19" xfId="32974"/>
    <cellStyle name="Fixed 2 2" xfId="32975"/>
    <cellStyle name="Fixed 2 2 2" xfId="32976"/>
    <cellStyle name="Fixed 2 2 3" xfId="32977"/>
    <cellStyle name="Fixed 2 2 4" xfId="32978"/>
    <cellStyle name="Fixed 2 2 4 10" xfId="32979"/>
    <cellStyle name="Fixed 2 2 4 11" xfId="32980"/>
    <cellStyle name="Fixed 2 2 4 12" xfId="32981"/>
    <cellStyle name="Fixed 2 2 4 13" xfId="32982"/>
    <cellStyle name="Fixed 2 2 4 2" xfId="32983"/>
    <cellStyle name="Fixed 2 2 4 3" xfId="32984"/>
    <cellStyle name="Fixed 2 2 4 4" xfId="32985"/>
    <cellStyle name="Fixed 2 2 4 5" xfId="32986"/>
    <cellStyle name="Fixed 2 2 4 6" xfId="32987"/>
    <cellStyle name="Fixed 2 2 4 7" xfId="32988"/>
    <cellStyle name="Fixed 2 2 4 8" xfId="32989"/>
    <cellStyle name="Fixed 2 2 4 9" xfId="32990"/>
    <cellStyle name="Fixed 2 2 5" xfId="32991"/>
    <cellStyle name="Fixed 2 2 5 10" xfId="32992"/>
    <cellStyle name="Fixed 2 2 5 11" xfId="32993"/>
    <cellStyle name="Fixed 2 2 5 12" xfId="32994"/>
    <cellStyle name="Fixed 2 2 5 13" xfId="32995"/>
    <cellStyle name="Fixed 2 2 5 2" xfId="32996"/>
    <cellStyle name="Fixed 2 2 5 3" xfId="32997"/>
    <cellStyle name="Fixed 2 2 5 4" xfId="32998"/>
    <cellStyle name="Fixed 2 2 5 5" xfId="32999"/>
    <cellStyle name="Fixed 2 2 5 6" xfId="33000"/>
    <cellStyle name="Fixed 2 2 5 7" xfId="33001"/>
    <cellStyle name="Fixed 2 2 5 8" xfId="33002"/>
    <cellStyle name="Fixed 2 2 5 9" xfId="33003"/>
    <cellStyle name="Fixed 2 2 6" xfId="33004"/>
    <cellStyle name="Fixed 2 2 6 10" xfId="33005"/>
    <cellStyle name="Fixed 2 2 6 11" xfId="33006"/>
    <cellStyle name="Fixed 2 2 6 12" xfId="33007"/>
    <cellStyle name="Fixed 2 2 6 13" xfId="33008"/>
    <cellStyle name="Fixed 2 2 6 2" xfId="33009"/>
    <cellStyle name="Fixed 2 2 6 3" xfId="33010"/>
    <cellStyle name="Fixed 2 2 6 4" xfId="33011"/>
    <cellStyle name="Fixed 2 2 6 5" xfId="33012"/>
    <cellStyle name="Fixed 2 2 6 6" xfId="33013"/>
    <cellStyle name="Fixed 2 2 6 7" xfId="33014"/>
    <cellStyle name="Fixed 2 2 6 8" xfId="33015"/>
    <cellStyle name="Fixed 2 2 6 9" xfId="33016"/>
    <cellStyle name="Fixed 2 20" xfId="33017"/>
    <cellStyle name="Fixed 2 21" xfId="33018"/>
    <cellStyle name="Fixed 2 3" xfId="33019"/>
    <cellStyle name="Fixed 2 3 2" xfId="33020"/>
    <cellStyle name="Fixed 2 3 2 10" xfId="33021"/>
    <cellStyle name="Fixed 2 3 2 11" xfId="33022"/>
    <cellStyle name="Fixed 2 3 2 12" xfId="33023"/>
    <cellStyle name="Fixed 2 3 2 13" xfId="33024"/>
    <cellStyle name="Fixed 2 3 2 2" xfId="33025"/>
    <cellStyle name="Fixed 2 3 2 3" xfId="33026"/>
    <cellStyle name="Fixed 2 3 2 4" xfId="33027"/>
    <cellStyle name="Fixed 2 3 2 5" xfId="33028"/>
    <cellStyle name="Fixed 2 3 2 6" xfId="33029"/>
    <cellStyle name="Fixed 2 3 2 7" xfId="33030"/>
    <cellStyle name="Fixed 2 3 2 8" xfId="33031"/>
    <cellStyle name="Fixed 2 3 2 9" xfId="33032"/>
    <cellStyle name="Fixed 2 3 3" xfId="33033"/>
    <cellStyle name="Fixed 2 3 3 10" xfId="33034"/>
    <cellStyle name="Fixed 2 3 3 11" xfId="33035"/>
    <cellStyle name="Fixed 2 3 3 12" xfId="33036"/>
    <cellStyle name="Fixed 2 3 3 13" xfId="33037"/>
    <cellStyle name="Fixed 2 3 3 2" xfId="33038"/>
    <cellStyle name="Fixed 2 3 3 3" xfId="33039"/>
    <cellStyle name="Fixed 2 3 3 4" xfId="33040"/>
    <cellStyle name="Fixed 2 3 3 5" xfId="33041"/>
    <cellStyle name="Fixed 2 3 3 6" xfId="33042"/>
    <cellStyle name="Fixed 2 3 3 7" xfId="33043"/>
    <cellStyle name="Fixed 2 3 3 8" xfId="33044"/>
    <cellStyle name="Fixed 2 3 3 9" xfId="33045"/>
    <cellStyle name="Fixed 2 3 4" xfId="33046"/>
    <cellStyle name="Fixed 2 3 4 10" xfId="33047"/>
    <cellStyle name="Fixed 2 3 4 11" xfId="33048"/>
    <cellStyle name="Fixed 2 3 4 12" xfId="33049"/>
    <cellStyle name="Fixed 2 3 4 13" xfId="33050"/>
    <cellStyle name="Fixed 2 3 4 2" xfId="33051"/>
    <cellStyle name="Fixed 2 3 4 3" xfId="33052"/>
    <cellStyle name="Fixed 2 3 4 4" xfId="33053"/>
    <cellStyle name="Fixed 2 3 4 5" xfId="33054"/>
    <cellStyle name="Fixed 2 3 4 6" xfId="33055"/>
    <cellStyle name="Fixed 2 3 4 7" xfId="33056"/>
    <cellStyle name="Fixed 2 3 4 8" xfId="33057"/>
    <cellStyle name="Fixed 2 3 4 9" xfId="33058"/>
    <cellStyle name="Fixed 2 4" xfId="33059"/>
    <cellStyle name="Fixed 2 4 2" xfId="33060"/>
    <cellStyle name="Fixed 2 4 2 10" xfId="33061"/>
    <cellStyle name="Fixed 2 4 2 11" xfId="33062"/>
    <cellStyle name="Fixed 2 4 2 12" xfId="33063"/>
    <cellStyle name="Fixed 2 4 2 13" xfId="33064"/>
    <cellStyle name="Fixed 2 4 2 2" xfId="33065"/>
    <cellStyle name="Fixed 2 4 2 3" xfId="33066"/>
    <cellStyle name="Fixed 2 4 2 4" xfId="33067"/>
    <cellStyle name="Fixed 2 4 2 5" xfId="33068"/>
    <cellStyle name="Fixed 2 4 2 6" xfId="33069"/>
    <cellStyle name="Fixed 2 4 2 7" xfId="33070"/>
    <cellStyle name="Fixed 2 4 2 8" xfId="33071"/>
    <cellStyle name="Fixed 2 4 2 9" xfId="33072"/>
    <cellStyle name="Fixed 2 4 3" xfId="33073"/>
    <cellStyle name="Fixed 2 4 3 10" xfId="33074"/>
    <cellStyle name="Fixed 2 4 3 11" xfId="33075"/>
    <cellStyle name="Fixed 2 4 3 12" xfId="33076"/>
    <cellStyle name="Fixed 2 4 3 13" xfId="33077"/>
    <cellStyle name="Fixed 2 4 3 2" xfId="33078"/>
    <cellStyle name="Fixed 2 4 3 3" xfId="33079"/>
    <cellStyle name="Fixed 2 4 3 4" xfId="33080"/>
    <cellStyle name="Fixed 2 4 3 5" xfId="33081"/>
    <cellStyle name="Fixed 2 4 3 6" xfId="33082"/>
    <cellStyle name="Fixed 2 4 3 7" xfId="33083"/>
    <cellStyle name="Fixed 2 4 3 8" xfId="33084"/>
    <cellStyle name="Fixed 2 4 3 9" xfId="33085"/>
    <cellStyle name="Fixed 2 4 4" xfId="33086"/>
    <cellStyle name="Fixed 2 4 4 10" xfId="33087"/>
    <cellStyle name="Fixed 2 4 4 11" xfId="33088"/>
    <cellStyle name="Fixed 2 4 4 12" xfId="33089"/>
    <cellStyle name="Fixed 2 4 4 13" xfId="33090"/>
    <cellStyle name="Fixed 2 4 4 2" xfId="33091"/>
    <cellStyle name="Fixed 2 4 4 3" xfId="33092"/>
    <cellStyle name="Fixed 2 4 4 4" xfId="33093"/>
    <cellStyle name="Fixed 2 4 4 5" xfId="33094"/>
    <cellStyle name="Fixed 2 4 4 6" xfId="33095"/>
    <cellStyle name="Fixed 2 4 4 7" xfId="33096"/>
    <cellStyle name="Fixed 2 4 4 8" xfId="33097"/>
    <cellStyle name="Fixed 2 4 4 9" xfId="33098"/>
    <cellStyle name="Fixed 2 5" xfId="33099"/>
    <cellStyle name="Fixed 2 6" xfId="33100"/>
    <cellStyle name="Fixed 2 7" xfId="33101"/>
    <cellStyle name="Fixed 2 8" xfId="33102"/>
    <cellStyle name="Fixed 2 9" xfId="33103"/>
    <cellStyle name="Fixed 20" xfId="33104"/>
    <cellStyle name="Fixed 21" xfId="33105"/>
    <cellStyle name="Fixed 22" xfId="33106"/>
    <cellStyle name="Fixed 23" xfId="33107"/>
    <cellStyle name="Fixed 24" xfId="33108"/>
    <cellStyle name="Fixed 25" xfId="33109"/>
    <cellStyle name="Fixed 26" xfId="33110"/>
    <cellStyle name="Fixed 27" xfId="33111"/>
    <cellStyle name="Fixed 28" xfId="33112"/>
    <cellStyle name="Fixed 29" xfId="33113"/>
    <cellStyle name="Fixed 3" xfId="33114"/>
    <cellStyle name="Fixed 3 2" xfId="33115"/>
    <cellStyle name="Fixed 3 3" xfId="33116"/>
    <cellStyle name="Fixed 3 4" xfId="33117"/>
    <cellStyle name="Fixed 3 5" xfId="33118"/>
    <cellStyle name="Fixed 3 6" xfId="33119"/>
    <cellStyle name="Fixed 3 6 10" xfId="33120"/>
    <cellStyle name="Fixed 3 6 11" xfId="33121"/>
    <cellStyle name="Fixed 3 6 12" xfId="33122"/>
    <cellStyle name="Fixed 3 6 13" xfId="33123"/>
    <cellStyle name="Fixed 3 6 2" xfId="33124"/>
    <cellStyle name="Fixed 3 6 3" xfId="33125"/>
    <cellStyle name="Fixed 3 6 4" xfId="33126"/>
    <cellStyle name="Fixed 3 6 5" xfId="33127"/>
    <cellStyle name="Fixed 3 6 6" xfId="33128"/>
    <cellStyle name="Fixed 3 6 7" xfId="33129"/>
    <cellStyle name="Fixed 3 6 8" xfId="33130"/>
    <cellStyle name="Fixed 3 6 9" xfId="33131"/>
    <cellStyle name="Fixed 3 7" xfId="33132"/>
    <cellStyle name="Fixed 3 7 10" xfId="33133"/>
    <cellStyle name="Fixed 3 7 11" xfId="33134"/>
    <cellStyle name="Fixed 3 7 12" xfId="33135"/>
    <cellStyle name="Fixed 3 7 13" xfId="33136"/>
    <cellStyle name="Fixed 3 7 2" xfId="33137"/>
    <cellStyle name="Fixed 3 7 3" xfId="33138"/>
    <cellStyle name="Fixed 3 7 4" xfId="33139"/>
    <cellStyle name="Fixed 3 7 5" xfId="33140"/>
    <cellStyle name="Fixed 3 7 6" xfId="33141"/>
    <cellStyle name="Fixed 3 7 7" xfId="33142"/>
    <cellStyle name="Fixed 3 7 8" xfId="33143"/>
    <cellStyle name="Fixed 3 7 9" xfId="33144"/>
    <cellStyle name="Fixed 3 8" xfId="33145"/>
    <cellStyle name="Fixed 3 8 10" xfId="33146"/>
    <cellStyle name="Fixed 3 8 11" xfId="33147"/>
    <cellStyle name="Fixed 3 8 12" xfId="33148"/>
    <cellStyle name="Fixed 3 8 13" xfId="33149"/>
    <cellStyle name="Fixed 3 8 2" xfId="33150"/>
    <cellStyle name="Fixed 3 8 3" xfId="33151"/>
    <cellStyle name="Fixed 3 8 4" xfId="33152"/>
    <cellStyle name="Fixed 3 8 5" xfId="33153"/>
    <cellStyle name="Fixed 3 8 6" xfId="33154"/>
    <cellStyle name="Fixed 3 8 7" xfId="33155"/>
    <cellStyle name="Fixed 3 8 8" xfId="33156"/>
    <cellStyle name="Fixed 3 8 9" xfId="33157"/>
    <cellStyle name="Fixed 30" xfId="33158"/>
    <cellStyle name="Fixed 31" xfId="33159"/>
    <cellStyle name="Fixed 32" xfId="33160"/>
    <cellStyle name="Fixed 33" xfId="33161"/>
    <cellStyle name="Fixed 34" xfId="33162"/>
    <cellStyle name="Fixed 35" xfId="33163"/>
    <cellStyle name="Fixed 36" xfId="33164"/>
    <cellStyle name="Fixed 37" xfId="33165"/>
    <cellStyle name="Fixed 38" xfId="33166"/>
    <cellStyle name="Fixed 39" xfId="33167"/>
    <cellStyle name="Fixed 4" xfId="33168"/>
    <cellStyle name="Fixed 40" xfId="33169"/>
    <cellStyle name="Fixed 40 2" xfId="33170"/>
    <cellStyle name="Fixed 40 2 10" xfId="33171"/>
    <cellStyle name="Fixed 40 2 11" xfId="33172"/>
    <cellStyle name="Fixed 40 2 12" xfId="33173"/>
    <cellStyle name="Fixed 40 2 13" xfId="33174"/>
    <cellStyle name="Fixed 40 2 2" xfId="33175"/>
    <cellStyle name="Fixed 40 2 3" xfId="33176"/>
    <cellStyle name="Fixed 40 2 4" xfId="33177"/>
    <cellStyle name="Fixed 40 2 5" xfId="33178"/>
    <cellStyle name="Fixed 40 2 6" xfId="33179"/>
    <cellStyle name="Fixed 40 2 7" xfId="33180"/>
    <cellStyle name="Fixed 40 2 8" xfId="33181"/>
    <cellStyle name="Fixed 40 2 9" xfId="33182"/>
    <cellStyle name="Fixed 40 3" xfId="33183"/>
    <cellStyle name="Fixed 40 3 10" xfId="33184"/>
    <cellStyle name="Fixed 40 3 11" xfId="33185"/>
    <cellStyle name="Fixed 40 3 12" xfId="33186"/>
    <cellStyle name="Fixed 40 3 13" xfId="33187"/>
    <cellStyle name="Fixed 40 3 2" xfId="33188"/>
    <cellStyle name="Fixed 40 3 3" xfId="33189"/>
    <cellStyle name="Fixed 40 3 4" xfId="33190"/>
    <cellStyle name="Fixed 40 3 5" xfId="33191"/>
    <cellStyle name="Fixed 40 3 6" xfId="33192"/>
    <cellStyle name="Fixed 40 3 7" xfId="33193"/>
    <cellStyle name="Fixed 40 3 8" xfId="33194"/>
    <cellStyle name="Fixed 40 3 9" xfId="33195"/>
    <cellStyle name="Fixed 40 4" xfId="33196"/>
    <cellStyle name="Fixed 40 4 10" xfId="33197"/>
    <cellStyle name="Fixed 40 4 11" xfId="33198"/>
    <cellStyle name="Fixed 40 4 12" xfId="33199"/>
    <cellStyle name="Fixed 40 4 13" xfId="33200"/>
    <cellStyle name="Fixed 40 4 2" xfId="33201"/>
    <cellStyle name="Fixed 40 4 3" xfId="33202"/>
    <cellStyle name="Fixed 40 4 4" xfId="33203"/>
    <cellStyle name="Fixed 40 4 5" xfId="33204"/>
    <cellStyle name="Fixed 40 4 6" xfId="33205"/>
    <cellStyle name="Fixed 40 4 7" xfId="33206"/>
    <cellStyle name="Fixed 40 4 8" xfId="33207"/>
    <cellStyle name="Fixed 40 4 9" xfId="33208"/>
    <cellStyle name="Fixed 41" xfId="33209"/>
    <cellStyle name="Fixed 41 2" xfId="33210"/>
    <cellStyle name="Fixed 41 2 10" xfId="33211"/>
    <cellStyle name="Fixed 41 2 11" xfId="33212"/>
    <cellStyle name="Fixed 41 2 12" xfId="33213"/>
    <cellStyle name="Fixed 41 2 13" xfId="33214"/>
    <cellStyle name="Fixed 41 2 2" xfId="33215"/>
    <cellStyle name="Fixed 41 2 3" xfId="33216"/>
    <cellStyle name="Fixed 41 2 4" xfId="33217"/>
    <cellStyle name="Fixed 41 2 5" xfId="33218"/>
    <cellStyle name="Fixed 41 2 6" xfId="33219"/>
    <cellStyle name="Fixed 41 2 7" xfId="33220"/>
    <cellStyle name="Fixed 41 2 8" xfId="33221"/>
    <cellStyle name="Fixed 41 2 9" xfId="33222"/>
    <cellStyle name="Fixed 41 3" xfId="33223"/>
    <cellStyle name="Fixed 41 3 10" xfId="33224"/>
    <cellStyle name="Fixed 41 3 11" xfId="33225"/>
    <cellStyle name="Fixed 41 3 12" xfId="33226"/>
    <cellStyle name="Fixed 41 3 13" xfId="33227"/>
    <cellStyle name="Fixed 41 3 2" xfId="33228"/>
    <cellStyle name="Fixed 41 3 3" xfId="33229"/>
    <cellStyle name="Fixed 41 3 4" xfId="33230"/>
    <cellStyle name="Fixed 41 3 5" xfId="33231"/>
    <cellStyle name="Fixed 41 3 6" xfId="33232"/>
    <cellStyle name="Fixed 41 3 7" xfId="33233"/>
    <cellStyle name="Fixed 41 3 8" xfId="33234"/>
    <cellStyle name="Fixed 41 3 9" xfId="33235"/>
    <cellStyle name="Fixed 41 4" xfId="33236"/>
    <cellStyle name="Fixed 41 4 10" xfId="33237"/>
    <cellStyle name="Fixed 41 4 11" xfId="33238"/>
    <cellStyle name="Fixed 41 4 12" xfId="33239"/>
    <cellStyle name="Fixed 41 4 13" xfId="33240"/>
    <cellStyle name="Fixed 41 4 2" xfId="33241"/>
    <cellStyle name="Fixed 41 4 3" xfId="33242"/>
    <cellStyle name="Fixed 41 4 4" xfId="33243"/>
    <cellStyle name="Fixed 41 4 5" xfId="33244"/>
    <cellStyle name="Fixed 41 4 6" xfId="33245"/>
    <cellStyle name="Fixed 41 4 7" xfId="33246"/>
    <cellStyle name="Fixed 41 4 8" xfId="33247"/>
    <cellStyle name="Fixed 41 4 9" xfId="33248"/>
    <cellStyle name="Fixed 42" xfId="33249"/>
    <cellStyle name="Fixed 42 2" xfId="33250"/>
    <cellStyle name="Fixed 42 3" xfId="33251"/>
    <cellStyle name="Fixed 42 4" xfId="33252"/>
    <cellStyle name="Fixed 42 5" xfId="33253"/>
    <cellStyle name="Fixed 42 6" xfId="33254"/>
    <cellStyle name="Fixed 42 7" xfId="33255"/>
    <cellStyle name="Fixed 43" xfId="33256"/>
    <cellStyle name="Fixed 43 2" xfId="33257"/>
    <cellStyle name="Fixed 43 3" xfId="33258"/>
    <cellStyle name="Fixed 43 4" xfId="33259"/>
    <cellStyle name="Fixed 43 5" xfId="33260"/>
    <cellStyle name="Fixed 43 6" xfId="33261"/>
    <cellStyle name="Fixed 43 7" xfId="33262"/>
    <cellStyle name="Fixed 44" xfId="33263"/>
    <cellStyle name="Fixed 44 2" xfId="33264"/>
    <cellStyle name="Fixed 44 3" xfId="33265"/>
    <cellStyle name="Fixed 44 4" xfId="33266"/>
    <cellStyle name="Fixed 44 5" xfId="33267"/>
    <cellStyle name="Fixed 44 6" xfId="33268"/>
    <cellStyle name="Fixed 44 7" xfId="33269"/>
    <cellStyle name="Fixed 45" xfId="33270"/>
    <cellStyle name="Fixed 46" xfId="33271"/>
    <cellStyle name="Fixed 5" xfId="33272"/>
    <cellStyle name="Fixed 6" xfId="33273"/>
    <cellStyle name="Fixed 7" xfId="33274"/>
    <cellStyle name="Fixed 8" xfId="33275"/>
    <cellStyle name="Fixed 9" xfId="33276"/>
    <cellStyle name="Fixed2 - Style2" xfId="33277"/>
    <cellStyle name="General" xfId="36"/>
    <cellStyle name="Good" xfId="37772" builtinId="26" customBuiltin="1"/>
    <cellStyle name="Good 2" xfId="341"/>
    <cellStyle name="Good 2 2" xfId="33278"/>
    <cellStyle name="Good 3" xfId="342"/>
    <cellStyle name="Good 4" xfId="33279"/>
    <cellStyle name="Good 5" xfId="33280"/>
    <cellStyle name="Grey" xfId="37"/>
    <cellStyle name="Grey 10" xfId="33281"/>
    <cellStyle name="Grey 11" xfId="33282"/>
    <cellStyle name="Grey 12" xfId="33283"/>
    <cellStyle name="Grey 13" xfId="33284"/>
    <cellStyle name="Grey 14" xfId="33285"/>
    <cellStyle name="Grey 15" xfId="33286"/>
    <cellStyle name="Grey 16" xfId="33287"/>
    <cellStyle name="Grey 17" xfId="33288"/>
    <cellStyle name="Grey 18" xfId="33289"/>
    <cellStyle name="Grey 19" xfId="33290"/>
    <cellStyle name="Grey 2" xfId="343"/>
    <cellStyle name="Grey 20" xfId="33291"/>
    <cellStyle name="Grey 21" xfId="33292"/>
    <cellStyle name="Grey 22" xfId="33293"/>
    <cellStyle name="Grey 23" xfId="33294"/>
    <cellStyle name="Grey 24" xfId="33295"/>
    <cellStyle name="Grey 25" xfId="33296"/>
    <cellStyle name="Grey 3" xfId="33297"/>
    <cellStyle name="Grey 4" xfId="33298"/>
    <cellStyle name="Grey 5" xfId="33299"/>
    <cellStyle name="Grey 6" xfId="33300"/>
    <cellStyle name="Grey 7" xfId="33301"/>
    <cellStyle name="Grey 8" xfId="33302"/>
    <cellStyle name="Grey 9" xfId="33303"/>
    <cellStyle name="header" xfId="38"/>
    <cellStyle name="Header1" xfId="39"/>
    <cellStyle name="Header2" xfId="40"/>
    <cellStyle name="Header2 2" xfId="33304"/>
    <cellStyle name="Heading" xfId="33305"/>
    <cellStyle name="Heading 1" xfId="37768" builtinId="16" customBuiltin="1"/>
    <cellStyle name="Heading 1 10" xfId="33306"/>
    <cellStyle name="Heading 1 2" xfId="344"/>
    <cellStyle name="Heading 1 2 10" xfId="33307"/>
    <cellStyle name="Heading 1 2 2" xfId="33308"/>
    <cellStyle name="Heading 1 2 2 2" xfId="33309"/>
    <cellStyle name="Heading 1 2 2 2 10" xfId="33310"/>
    <cellStyle name="Heading 1 2 2 2 11" xfId="33311"/>
    <cellStyle name="Heading 1 2 2 2 12" xfId="33312"/>
    <cellStyle name="Heading 1 2 2 2 13" xfId="33313"/>
    <cellStyle name="Heading 1 2 2 2 2" xfId="33314"/>
    <cellStyle name="Heading 1 2 2 2 3" xfId="33315"/>
    <cellStyle name="Heading 1 2 2 2 4" xfId="33316"/>
    <cellStyle name="Heading 1 2 2 2 5" xfId="33317"/>
    <cellStyle name="Heading 1 2 2 2 6" xfId="33318"/>
    <cellStyle name="Heading 1 2 2 2 7" xfId="33319"/>
    <cellStyle name="Heading 1 2 2 2 8" xfId="33320"/>
    <cellStyle name="Heading 1 2 2 2 9" xfId="33321"/>
    <cellStyle name="Heading 1 2 2 3" xfId="33322"/>
    <cellStyle name="Heading 1 2 2 3 10" xfId="33323"/>
    <cellStyle name="Heading 1 2 2 3 11" xfId="33324"/>
    <cellStyle name="Heading 1 2 2 3 12" xfId="33325"/>
    <cellStyle name="Heading 1 2 2 3 13" xfId="33326"/>
    <cellStyle name="Heading 1 2 2 3 2" xfId="33327"/>
    <cellStyle name="Heading 1 2 2 3 3" xfId="33328"/>
    <cellStyle name="Heading 1 2 2 3 4" xfId="33329"/>
    <cellStyle name="Heading 1 2 2 3 5" xfId="33330"/>
    <cellStyle name="Heading 1 2 2 3 6" xfId="33331"/>
    <cellStyle name="Heading 1 2 2 3 7" xfId="33332"/>
    <cellStyle name="Heading 1 2 2 3 8" xfId="33333"/>
    <cellStyle name="Heading 1 2 2 3 9" xfId="33334"/>
    <cellStyle name="Heading 1 2 2 4" xfId="33335"/>
    <cellStyle name="Heading 1 2 2 4 10" xfId="33336"/>
    <cellStyle name="Heading 1 2 2 4 11" xfId="33337"/>
    <cellStyle name="Heading 1 2 2 4 12" xfId="33338"/>
    <cellStyle name="Heading 1 2 2 4 13" xfId="33339"/>
    <cellStyle name="Heading 1 2 2 4 2" xfId="33340"/>
    <cellStyle name="Heading 1 2 2 4 3" xfId="33341"/>
    <cellStyle name="Heading 1 2 2 4 4" xfId="33342"/>
    <cellStyle name="Heading 1 2 2 4 5" xfId="33343"/>
    <cellStyle name="Heading 1 2 2 4 6" xfId="33344"/>
    <cellStyle name="Heading 1 2 2 4 7" xfId="33345"/>
    <cellStyle name="Heading 1 2 2 4 8" xfId="33346"/>
    <cellStyle name="Heading 1 2 2 4 9" xfId="33347"/>
    <cellStyle name="Heading 1 2 3" xfId="33348"/>
    <cellStyle name="Heading 1 2 3 2" xfId="33349"/>
    <cellStyle name="Heading 1 2 3 2 10" xfId="33350"/>
    <cellStyle name="Heading 1 2 3 2 11" xfId="33351"/>
    <cellStyle name="Heading 1 2 3 2 12" xfId="33352"/>
    <cellStyle name="Heading 1 2 3 2 13" xfId="33353"/>
    <cellStyle name="Heading 1 2 3 2 2" xfId="33354"/>
    <cellStyle name="Heading 1 2 3 2 3" xfId="33355"/>
    <cellStyle name="Heading 1 2 3 2 4" xfId="33356"/>
    <cellStyle name="Heading 1 2 3 2 5" xfId="33357"/>
    <cellStyle name="Heading 1 2 3 2 6" xfId="33358"/>
    <cellStyle name="Heading 1 2 3 2 7" xfId="33359"/>
    <cellStyle name="Heading 1 2 3 2 8" xfId="33360"/>
    <cellStyle name="Heading 1 2 3 2 9" xfId="33361"/>
    <cellStyle name="Heading 1 2 3 3" xfId="33362"/>
    <cellStyle name="Heading 1 2 3 3 10" xfId="33363"/>
    <cellStyle name="Heading 1 2 3 3 11" xfId="33364"/>
    <cellStyle name="Heading 1 2 3 3 12" xfId="33365"/>
    <cellStyle name="Heading 1 2 3 3 13" xfId="33366"/>
    <cellStyle name="Heading 1 2 3 3 2" xfId="33367"/>
    <cellStyle name="Heading 1 2 3 3 3" xfId="33368"/>
    <cellStyle name="Heading 1 2 3 3 4" xfId="33369"/>
    <cellStyle name="Heading 1 2 3 3 5" xfId="33370"/>
    <cellStyle name="Heading 1 2 3 3 6" xfId="33371"/>
    <cellStyle name="Heading 1 2 3 3 7" xfId="33372"/>
    <cellStyle name="Heading 1 2 3 3 8" xfId="33373"/>
    <cellStyle name="Heading 1 2 3 3 9" xfId="33374"/>
    <cellStyle name="Heading 1 2 3 4" xfId="33375"/>
    <cellStyle name="Heading 1 2 3 4 10" xfId="33376"/>
    <cellStyle name="Heading 1 2 3 4 11" xfId="33377"/>
    <cellStyle name="Heading 1 2 3 4 12" xfId="33378"/>
    <cellStyle name="Heading 1 2 3 4 13" xfId="33379"/>
    <cellStyle name="Heading 1 2 3 4 2" xfId="33380"/>
    <cellStyle name="Heading 1 2 3 4 3" xfId="33381"/>
    <cellStyle name="Heading 1 2 3 4 4" xfId="33382"/>
    <cellStyle name="Heading 1 2 3 4 5" xfId="33383"/>
    <cellStyle name="Heading 1 2 3 4 6" xfId="33384"/>
    <cellStyle name="Heading 1 2 3 4 7" xfId="33385"/>
    <cellStyle name="Heading 1 2 3 4 8" xfId="33386"/>
    <cellStyle name="Heading 1 2 3 4 9" xfId="33387"/>
    <cellStyle name="Heading 1 2 4" xfId="33388"/>
    <cellStyle name="Heading 1 2 4 2" xfId="33389"/>
    <cellStyle name="Heading 1 2 4 2 10" xfId="33390"/>
    <cellStyle name="Heading 1 2 4 2 11" xfId="33391"/>
    <cellStyle name="Heading 1 2 4 2 12" xfId="33392"/>
    <cellStyle name="Heading 1 2 4 2 13" xfId="33393"/>
    <cellStyle name="Heading 1 2 4 2 2" xfId="33394"/>
    <cellStyle name="Heading 1 2 4 2 3" xfId="33395"/>
    <cellStyle name="Heading 1 2 4 2 4" xfId="33396"/>
    <cellStyle name="Heading 1 2 4 2 5" xfId="33397"/>
    <cellStyle name="Heading 1 2 4 2 6" xfId="33398"/>
    <cellStyle name="Heading 1 2 4 2 7" xfId="33399"/>
    <cellStyle name="Heading 1 2 4 2 8" xfId="33400"/>
    <cellStyle name="Heading 1 2 4 2 9" xfId="33401"/>
    <cellStyle name="Heading 1 2 4 3" xfId="33402"/>
    <cellStyle name="Heading 1 2 4 3 10" xfId="33403"/>
    <cellStyle name="Heading 1 2 4 3 11" xfId="33404"/>
    <cellStyle name="Heading 1 2 4 3 12" xfId="33405"/>
    <cellStyle name="Heading 1 2 4 3 13" xfId="33406"/>
    <cellStyle name="Heading 1 2 4 3 2" xfId="33407"/>
    <cellStyle name="Heading 1 2 4 3 3" xfId="33408"/>
    <cellStyle name="Heading 1 2 4 3 4" xfId="33409"/>
    <cellStyle name="Heading 1 2 4 3 5" xfId="33410"/>
    <cellStyle name="Heading 1 2 4 3 6" xfId="33411"/>
    <cellStyle name="Heading 1 2 4 3 7" xfId="33412"/>
    <cellStyle name="Heading 1 2 4 3 8" xfId="33413"/>
    <cellStyle name="Heading 1 2 4 3 9" xfId="33414"/>
    <cellStyle name="Heading 1 2 4 4" xfId="33415"/>
    <cellStyle name="Heading 1 2 4 4 10" xfId="33416"/>
    <cellStyle name="Heading 1 2 4 4 11" xfId="33417"/>
    <cellStyle name="Heading 1 2 4 4 12" xfId="33418"/>
    <cellStyle name="Heading 1 2 4 4 13" xfId="33419"/>
    <cellStyle name="Heading 1 2 4 4 2" xfId="33420"/>
    <cellStyle name="Heading 1 2 4 4 3" xfId="33421"/>
    <cellStyle name="Heading 1 2 4 4 4" xfId="33422"/>
    <cellStyle name="Heading 1 2 4 4 5" xfId="33423"/>
    <cellStyle name="Heading 1 2 4 4 6" xfId="33424"/>
    <cellStyle name="Heading 1 2 4 4 7" xfId="33425"/>
    <cellStyle name="Heading 1 2 4 4 8" xfId="33426"/>
    <cellStyle name="Heading 1 2 4 4 9" xfId="33427"/>
    <cellStyle name="Heading 1 2 5" xfId="33428"/>
    <cellStyle name="Heading 1 3" xfId="345"/>
    <cellStyle name="Heading 1 4" xfId="346"/>
    <cellStyle name="Heading 1 4 10" xfId="33429"/>
    <cellStyle name="Heading 1 4 11" xfId="33430"/>
    <cellStyle name="Heading 1 4 12" xfId="33431"/>
    <cellStyle name="Heading 1 4 13" xfId="33432"/>
    <cellStyle name="Heading 1 4 14" xfId="33433"/>
    <cellStyle name="Heading 1 4 15" xfId="33434"/>
    <cellStyle name="Heading 1 4 16" xfId="33435"/>
    <cellStyle name="Heading 1 4 17" xfId="33436"/>
    <cellStyle name="Heading 1 4 18" xfId="33437"/>
    <cellStyle name="Heading 1 4 2" xfId="33438"/>
    <cellStyle name="Heading 1 4 3" xfId="33439"/>
    <cellStyle name="Heading 1 4 4" xfId="33440"/>
    <cellStyle name="Heading 1 4 5" xfId="33441"/>
    <cellStyle name="Heading 1 4 6" xfId="33442"/>
    <cellStyle name="Heading 1 4 7" xfId="33443"/>
    <cellStyle name="Heading 1 4 8" xfId="33444"/>
    <cellStyle name="Heading 1 4 9" xfId="33445"/>
    <cellStyle name="Heading 1 5" xfId="33446"/>
    <cellStyle name="Heading 1 6" xfId="33447"/>
    <cellStyle name="Heading 2" xfId="37769" builtinId="17" customBuiltin="1"/>
    <cellStyle name="Heading 2 10" xfId="33448"/>
    <cellStyle name="Heading 2 2" xfId="347"/>
    <cellStyle name="Heading 2 2 10" xfId="33449"/>
    <cellStyle name="Heading 2 2 2" xfId="33450"/>
    <cellStyle name="Heading 2 2 2 2" xfId="33451"/>
    <cellStyle name="Heading 2 2 2 2 10" xfId="33452"/>
    <cellStyle name="Heading 2 2 2 2 11" xfId="33453"/>
    <cellStyle name="Heading 2 2 2 2 12" xfId="33454"/>
    <cellStyle name="Heading 2 2 2 2 13" xfId="33455"/>
    <cellStyle name="Heading 2 2 2 2 2" xfId="33456"/>
    <cellStyle name="Heading 2 2 2 2 3" xfId="33457"/>
    <cellStyle name="Heading 2 2 2 2 4" xfId="33458"/>
    <cellStyle name="Heading 2 2 2 2 5" xfId="33459"/>
    <cellStyle name="Heading 2 2 2 2 6" xfId="33460"/>
    <cellStyle name="Heading 2 2 2 2 7" xfId="33461"/>
    <cellStyle name="Heading 2 2 2 2 8" xfId="33462"/>
    <cellStyle name="Heading 2 2 2 2 9" xfId="33463"/>
    <cellStyle name="Heading 2 2 2 3" xfId="33464"/>
    <cellStyle name="Heading 2 2 2 3 10" xfId="33465"/>
    <cellStyle name="Heading 2 2 2 3 11" xfId="33466"/>
    <cellStyle name="Heading 2 2 2 3 12" xfId="33467"/>
    <cellStyle name="Heading 2 2 2 3 13" xfId="33468"/>
    <cellStyle name="Heading 2 2 2 3 2" xfId="33469"/>
    <cellStyle name="Heading 2 2 2 3 3" xfId="33470"/>
    <cellStyle name="Heading 2 2 2 3 4" xfId="33471"/>
    <cellStyle name="Heading 2 2 2 3 5" xfId="33472"/>
    <cellStyle name="Heading 2 2 2 3 6" xfId="33473"/>
    <cellStyle name="Heading 2 2 2 3 7" xfId="33474"/>
    <cellStyle name="Heading 2 2 2 3 8" xfId="33475"/>
    <cellStyle name="Heading 2 2 2 3 9" xfId="33476"/>
    <cellStyle name="Heading 2 2 2 4" xfId="33477"/>
    <cellStyle name="Heading 2 2 2 4 10" xfId="33478"/>
    <cellStyle name="Heading 2 2 2 4 11" xfId="33479"/>
    <cellStyle name="Heading 2 2 2 4 12" xfId="33480"/>
    <cellStyle name="Heading 2 2 2 4 13" xfId="33481"/>
    <cellStyle name="Heading 2 2 2 4 2" xfId="33482"/>
    <cellStyle name="Heading 2 2 2 4 3" xfId="33483"/>
    <cellStyle name="Heading 2 2 2 4 4" xfId="33484"/>
    <cellStyle name="Heading 2 2 2 4 5" xfId="33485"/>
    <cellStyle name="Heading 2 2 2 4 6" xfId="33486"/>
    <cellStyle name="Heading 2 2 2 4 7" xfId="33487"/>
    <cellStyle name="Heading 2 2 2 4 8" xfId="33488"/>
    <cellStyle name="Heading 2 2 2 4 9" xfId="33489"/>
    <cellStyle name="Heading 2 2 3" xfId="33490"/>
    <cellStyle name="Heading 2 2 3 2" xfId="33491"/>
    <cellStyle name="Heading 2 2 3 2 10" xfId="33492"/>
    <cellStyle name="Heading 2 2 3 2 11" xfId="33493"/>
    <cellStyle name="Heading 2 2 3 2 12" xfId="33494"/>
    <cellStyle name="Heading 2 2 3 2 13" xfId="33495"/>
    <cellStyle name="Heading 2 2 3 2 2" xfId="33496"/>
    <cellStyle name="Heading 2 2 3 2 3" xfId="33497"/>
    <cellStyle name="Heading 2 2 3 2 4" xfId="33498"/>
    <cellStyle name="Heading 2 2 3 2 5" xfId="33499"/>
    <cellStyle name="Heading 2 2 3 2 6" xfId="33500"/>
    <cellStyle name="Heading 2 2 3 2 7" xfId="33501"/>
    <cellStyle name="Heading 2 2 3 2 8" xfId="33502"/>
    <cellStyle name="Heading 2 2 3 2 9" xfId="33503"/>
    <cellStyle name="Heading 2 2 3 3" xfId="33504"/>
    <cellStyle name="Heading 2 2 3 3 10" xfId="33505"/>
    <cellStyle name="Heading 2 2 3 3 11" xfId="33506"/>
    <cellStyle name="Heading 2 2 3 3 12" xfId="33507"/>
    <cellStyle name="Heading 2 2 3 3 13" xfId="33508"/>
    <cellStyle name="Heading 2 2 3 3 2" xfId="33509"/>
    <cellStyle name="Heading 2 2 3 3 3" xfId="33510"/>
    <cellStyle name="Heading 2 2 3 3 4" xfId="33511"/>
    <cellStyle name="Heading 2 2 3 3 5" xfId="33512"/>
    <cellStyle name="Heading 2 2 3 3 6" xfId="33513"/>
    <cellStyle name="Heading 2 2 3 3 7" xfId="33514"/>
    <cellStyle name="Heading 2 2 3 3 8" xfId="33515"/>
    <cellStyle name="Heading 2 2 3 3 9" xfId="33516"/>
    <cellStyle name="Heading 2 2 3 4" xfId="33517"/>
    <cellStyle name="Heading 2 2 3 4 10" xfId="33518"/>
    <cellStyle name="Heading 2 2 3 4 11" xfId="33519"/>
    <cellStyle name="Heading 2 2 3 4 12" xfId="33520"/>
    <cellStyle name="Heading 2 2 3 4 13" xfId="33521"/>
    <cellStyle name="Heading 2 2 3 4 2" xfId="33522"/>
    <cellStyle name="Heading 2 2 3 4 3" xfId="33523"/>
    <cellStyle name="Heading 2 2 3 4 4" xfId="33524"/>
    <cellStyle name="Heading 2 2 3 4 5" xfId="33525"/>
    <cellStyle name="Heading 2 2 3 4 6" xfId="33526"/>
    <cellStyle name="Heading 2 2 3 4 7" xfId="33527"/>
    <cellStyle name="Heading 2 2 3 4 8" xfId="33528"/>
    <cellStyle name="Heading 2 2 3 4 9" xfId="33529"/>
    <cellStyle name="Heading 2 2 4" xfId="33530"/>
    <cellStyle name="Heading 2 2 4 2" xfId="33531"/>
    <cellStyle name="Heading 2 2 4 2 10" xfId="33532"/>
    <cellStyle name="Heading 2 2 4 2 11" xfId="33533"/>
    <cellStyle name="Heading 2 2 4 2 12" xfId="33534"/>
    <cellStyle name="Heading 2 2 4 2 13" xfId="33535"/>
    <cellStyle name="Heading 2 2 4 2 2" xfId="33536"/>
    <cellStyle name="Heading 2 2 4 2 3" xfId="33537"/>
    <cellStyle name="Heading 2 2 4 2 4" xfId="33538"/>
    <cellStyle name="Heading 2 2 4 2 5" xfId="33539"/>
    <cellStyle name="Heading 2 2 4 2 6" xfId="33540"/>
    <cellStyle name="Heading 2 2 4 2 7" xfId="33541"/>
    <cellStyle name="Heading 2 2 4 2 8" xfId="33542"/>
    <cellStyle name="Heading 2 2 4 2 9" xfId="33543"/>
    <cellStyle name="Heading 2 2 4 3" xfId="33544"/>
    <cellStyle name="Heading 2 2 4 3 10" xfId="33545"/>
    <cellStyle name="Heading 2 2 4 3 11" xfId="33546"/>
    <cellStyle name="Heading 2 2 4 3 12" xfId="33547"/>
    <cellStyle name="Heading 2 2 4 3 13" xfId="33548"/>
    <cellStyle name="Heading 2 2 4 3 2" xfId="33549"/>
    <cellStyle name="Heading 2 2 4 3 3" xfId="33550"/>
    <cellStyle name="Heading 2 2 4 3 4" xfId="33551"/>
    <cellStyle name="Heading 2 2 4 3 5" xfId="33552"/>
    <cellStyle name="Heading 2 2 4 3 6" xfId="33553"/>
    <cellStyle name="Heading 2 2 4 3 7" xfId="33554"/>
    <cellStyle name="Heading 2 2 4 3 8" xfId="33555"/>
    <cellStyle name="Heading 2 2 4 3 9" xfId="33556"/>
    <cellStyle name="Heading 2 2 4 4" xfId="33557"/>
    <cellStyle name="Heading 2 2 4 4 10" xfId="33558"/>
    <cellStyle name="Heading 2 2 4 4 11" xfId="33559"/>
    <cellStyle name="Heading 2 2 4 4 12" xfId="33560"/>
    <cellStyle name="Heading 2 2 4 4 13" xfId="33561"/>
    <cellStyle name="Heading 2 2 4 4 2" xfId="33562"/>
    <cellStyle name="Heading 2 2 4 4 3" xfId="33563"/>
    <cellStyle name="Heading 2 2 4 4 4" xfId="33564"/>
    <cellStyle name="Heading 2 2 4 4 5" xfId="33565"/>
    <cellStyle name="Heading 2 2 4 4 6" xfId="33566"/>
    <cellStyle name="Heading 2 2 4 4 7" xfId="33567"/>
    <cellStyle name="Heading 2 2 4 4 8" xfId="33568"/>
    <cellStyle name="Heading 2 2 4 4 9" xfId="33569"/>
    <cellStyle name="Heading 2 2 5" xfId="33570"/>
    <cellStyle name="Heading 2 3" xfId="348"/>
    <cellStyle name="Heading 2 4" xfId="349"/>
    <cellStyle name="Heading 2 4 10" xfId="33571"/>
    <cellStyle name="Heading 2 4 11" xfId="33572"/>
    <cellStyle name="Heading 2 4 12" xfId="33573"/>
    <cellStyle name="Heading 2 4 13" xfId="33574"/>
    <cellStyle name="Heading 2 4 14" xfId="33575"/>
    <cellStyle name="Heading 2 4 15" xfId="33576"/>
    <cellStyle name="Heading 2 4 16" xfId="33577"/>
    <cellStyle name="Heading 2 4 17" xfId="33578"/>
    <cellStyle name="Heading 2 4 18" xfId="33579"/>
    <cellStyle name="Heading 2 4 2" xfId="33580"/>
    <cellStyle name="Heading 2 4 3" xfId="33581"/>
    <cellStyle name="Heading 2 4 4" xfId="33582"/>
    <cellStyle name="Heading 2 4 5" xfId="33583"/>
    <cellStyle name="Heading 2 4 6" xfId="33584"/>
    <cellStyle name="Heading 2 4 7" xfId="33585"/>
    <cellStyle name="Heading 2 4 8" xfId="33586"/>
    <cellStyle name="Heading 2 4 9" xfId="33587"/>
    <cellStyle name="Heading 2 5" xfId="33588"/>
    <cellStyle name="Heading 2 6" xfId="33589"/>
    <cellStyle name="Heading 3" xfId="37770" builtinId="18" customBuiltin="1"/>
    <cellStyle name="Heading 3 2" xfId="350"/>
    <cellStyle name="Heading 3 2 2" xfId="33590"/>
    <cellStyle name="Heading 3 2 2 2" xfId="33591"/>
    <cellStyle name="Heading 3 2 3" xfId="33592"/>
    <cellStyle name="Heading 3 3" xfId="351"/>
    <cellStyle name="Heading 3 4" xfId="33593"/>
    <cellStyle name="Heading 3 4 2" xfId="33594"/>
    <cellStyle name="Heading 3 5" xfId="33595"/>
    <cellStyle name="Heading 4" xfId="37771" builtinId="19" customBuiltin="1"/>
    <cellStyle name="Heading 4 2" xfId="352"/>
    <cellStyle name="Heading 4 2 2" xfId="33596"/>
    <cellStyle name="Heading 4 2 2 2" xfId="33597"/>
    <cellStyle name="Heading 4 2 3" xfId="33598"/>
    <cellStyle name="Heading 4 3" xfId="353"/>
    <cellStyle name="Heading 4 4" xfId="33599"/>
    <cellStyle name="Heading 4 4 2" xfId="33600"/>
    <cellStyle name="Heading 4 5" xfId="33601"/>
    <cellStyle name="Heading1" xfId="33602"/>
    <cellStyle name="Heading1 10" xfId="33603"/>
    <cellStyle name="Heading1 11" xfId="33604"/>
    <cellStyle name="Heading1 12" xfId="33605"/>
    <cellStyle name="Heading1 13" xfId="33606"/>
    <cellStyle name="Heading1 14" xfId="33607"/>
    <cellStyle name="Heading1 15" xfId="33608"/>
    <cellStyle name="Heading1 16" xfId="33609"/>
    <cellStyle name="Heading1 17" xfId="33610"/>
    <cellStyle name="Heading1 18" xfId="33611"/>
    <cellStyle name="Heading1 19" xfId="33612"/>
    <cellStyle name="Heading1 2" xfId="33613"/>
    <cellStyle name="Heading1 2 10" xfId="33614"/>
    <cellStyle name="Heading1 2 11" xfId="33615"/>
    <cellStyle name="Heading1 2 12" xfId="33616"/>
    <cellStyle name="Heading1 2 13" xfId="33617"/>
    <cellStyle name="Heading1 2 14" xfId="33618"/>
    <cellStyle name="Heading1 2 15" xfId="33619"/>
    <cellStyle name="Heading1 2 16" xfId="33620"/>
    <cellStyle name="Heading1 2 17" xfId="33621"/>
    <cellStyle name="Heading1 2 18" xfId="33622"/>
    <cellStyle name="Heading1 2 19" xfId="33623"/>
    <cellStyle name="Heading1 2 2" xfId="33624"/>
    <cellStyle name="Heading1 2 20" xfId="33625"/>
    <cellStyle name="Heading1 2 21" xfId="33626"/>
    <cellStyle name="Heading1 2 3" xfId="33627"/>
    <cellStyle name="Heading1 2 4" xfId="33628"/>
    <cellStyle name="Heading1 2 5" xfId="33629"/>
    <cellStyle name="Heading1 2 6" xfId="33630"/>
    <cellStyle name="Heading1 2 7" xfId="33631"/>
    <cellStyle name="Heading1 2 8" xfId="33632"/>
    <cellStyle name="Heading1 2 9" xfId="33633"/>
    <cellStyle name="Heading1 20" xfId="33634"/>
    <cellStyle name="Heading1 21" xfId="33635"/>
    <cellStyle name="Heading1 22" xfId="33636"/>
    <cellStyle name="Heading1 23" xfId="33637"/>
    <cellStyle name="Heading1 24" xfId="33638"/>
    <cellStyle name="Heading1 25" xfId="33639"/>
    <cellStyle name="Heading1 26" xfId="33640"/>
    <cellStyle name="Heading1 27" xfId="33641"/>
    <cellStyle name="Heading1 28" xfId="33642"/>
    <cellStyle name="Heading1 29" xfId="33643"/>
    <cellStyle name="Heading1 3" xfId="33644"/>
    <cellStyle name="Heading1 3 2" xfId="33645"/>
    <cellStyle name="Heading1 3 3" xfId="33646"/>
    <cellStyle name="Heading1 3 4" xfId="33647"/>
    <cellStyle name="Heading1 3 5" xfId="33648"/>
    <cellStyle name="Heading1 3 6" xfId="33649"/>
    <cellStyle name="Heading1 3 6 10" xfId="33650"/>
    <cellStyle name="Heading1 3 6 11" xfId="33651"/>
    <cellStyle name="Heading1 3 6 12" xfId="33652"/>
    <cellStyle name="Heading1 3 6 13" xfId="33653"/>
    <cellStyle name="Heading1 3 6 2" xfId="33654"/>
    <cellStyle name="Heading1 3 6 3" xfId="33655"/>
    <cellStyle name="Heading1 3 6 4" xfId="33656"/>
    <cellStyle name="Heading1 3 6 5" xfId="33657"/>
    <cellStyle name="Heading1 3 6 6" xfId="33658"/>
    <cellStyle name="Heading1 3 6 7" xfId="33659"/>
    <cellStyle name="Heading1 3 6 8" xfId="33660"/>
    <cellStyle name="Heading1 3 6 9" xfId="33661"/>
    <cellStyle name="Heading1 3 7" xfId="33662"/>
    <cellStyle name="Heading1 3 7 10" xfId="33663"/>
    <cellStyle name="Heading1 3 7 11" xfId="33664"/>
    <cellStyle name="Heading1 3 7 12" xfId="33665"/>
    <cellStyle name="Heading1 3 7 13" xfId="33666"/>
    <cellStyle name="Heading1 3 7 2" xfId="33667"/>
    <cellStyle name="Heading1 3 7 3" xfId="33668"/>
    <cellStyle name="Heading1 3 7 4" xfId="33669"/>
    <cellStyle name="Heading1 3 7 5" xfId="33670"/>
    <cellStyle name="Heading1 3 7 6" xfId="33671"/>
    <cellStyle name="Heading1 3 7 7" xfId="33672"/>
    <cellStyle name="Heading1 3 7 8" xfId="33673"/>
    <cellStyle name="Heading1 3 7 9" xfId="33674"/>
    <cellStyle name="Heading1 3 8" xfId="33675"/>
    <cellStyle name="Heading1 3 8 10" xfId="33676"/>
    <cellStyle name="Heading1 3 8 11" xfId="33677"/>
    <cellStyle name="Heading1 3 8 12" xfId="33678"/>
    <cellStyle name="Heading1 3 8 13" xfId="33679"/>
    <cellStyle name="Heading1 3 8 2" xfId="33680"/>
    <cellStyle name="Heading1 3 8 3" xfId="33681"/>
    <cellStyle name="Heading1 3 8 4" xfId="33682"/>
    <cellStyle name="Heading1 3 8 5" xfId="33683"/>
    <cellStyle name="Heading1 3 8 6" xfId="33684"/>
    <cellStyle name="Heading1 3 8 7" xfId="33685"/>
    <cellStyle name="Heading1 3 8 8" xfId="33686"/>
    <cellStyle name="Heading1 3 8 9" xfId="33687"/>
    <cellStyle name="Heading1 30" xfId="33688"/>
    <cellStyle name="Heading1 31" xfId="33689"/>
    <cellStyle name="Heading1 32" xfId="33690"/>
    <cellStyle name="Heading1 33" xfId="33691"/>
    <cellStyle name="Heading1 34" xfId="33692"/>
    <cellStyle name="Heading1 35" xfId="33693"/>
    <cellStyle name="Heading1 36" xfId="33694"/>
    <cellStyle name="Heading1 37" xfId="33695"/>
    <cellStyle name="Heading1 38" xfId="33696"/>
    <cellStyle name="Heading1 39" xfId="33697"/>
    <cellStyle name="Heading1 39 2" xfId="33698"/>
    <cellStyle name="Heading1 39 2 10" xfId="33699"/>
    <cellStyle name="Heading1 39 2 11" xfId="33700"/>
    <cellStyle name="Heading1 39 2 12" xfId="33701"/>
    <cellStyle name="Heading1 39 2 13" xfId="33702"/>
    <cellStyle name="Heading1 39 2 2" xfId="33703"/>
    <cellStyle name="Heading1 39 2 3" xfId="33704"/>
    <cellStyle name="Heading1 39 2 4" xfId="33705"/>
    <cellStyle name="Heading1 39 2 5" xfId="33706"/>
    <cellStyle name="Heading1 39 2 6" xfId="33707"/>
    <cellStyle name="Heading1 39 2 7" xfId="33708"/>
    <cellStyle name="Heading1 39 2 8" xfId="33709"/>
    <cellStyle name="Heading1 39 2 9" xfId="33710"/>
    <cellStyle name="Heading1 39 3" xfId="33711"/>
    <cellStyle name="Heading1 39 3 10" xfId="33712"/>
    <cellStyle name="Heading1 39 3 11" xfId="33713"/>
    <cellStyle name="Heading1 39 3 12" xfId="33714"/>
    <cellStyle name="Heading1 39 3 13" xfId="33715"/>
    <cellStyle name="Heading1 39 3 2" xfId="33716"/>
    <cellStyle name="Heading1 39 3 3" xfId="33717"/>
    <cellStyle name="Heading1 39 3 4" xfId="33718"/>
    <cellStyle name="Heading1 39 3 5" xfId="33719"/>
    <cellStyle name="Heading1 39 3 6" xfId="33720"/>
    <cellStyle name="Heading1 39 3 7" xfId="33721"/>
    <cellStyle name="Heading1 39 3 8" xfId="33722"/>
    <cellStyle name="Heading1 39 3 9" xfId="33723"/>
    <cellStyle name="Heading1 39 4" xfId="33724"/>
    <cellStyle name="Heading1 39 4 10" xfId="33725"/>
    <cellStyle name="Heading1 39 4 11" xfId="33726"/>
    <cellStyle name="Heading1 39 4 12" xfId="33727"/>
    <cellStyle name="Heading1 39 4 13" xfId="33728"/>
    <cellStyle name="Heading1 39 4 2" xfId="33729"/>
    <cellStyle name="Heading1 39 4 3" xfId="33730"/>
    <cellStyle name="Heading1 39 4 4" xfId="33731"/>
    <cellStyle name="Heading1 39 4 5" xfId="33732"/>
    <cellStyle name="Heading1 39 4 6" xfId="33733"/>
    <cellStyle name="Heading1 39 4 7" xfId="33734"/>
    <cellStyle name="Heading1 39 4 8" xfId="33735"/>
    <cellStyle name="Heading1 39 4 9" xfId="33736"/>
    <cellStyle name="Heading1 4" xfId="33737"/>
    <cellStyle name="Heading1 40" xfId="33738"/>
    <cellStyle name="Heading1 40 2" xfId="33739"/>
    <cellStyle name="Heading1 40 2 10" xfId="33740"/>
    <cellStyle name="Heading1 40 2 11" xfId="33741"/>
    <cellStyle name="Heading1 40 2 12" xfId="33742"/>
    <cellStyle name="Heading1 40 2 13" xfId="33743"/>
    <cellStyle name="Heading1 40 2 2" xfId="33744"/>
    <cellStyle name="Heading1 40 2 3" xfId="33745"/>
    <cellStyle name="Heading1 40 2 4" xfId="33746"/>
    <cellStyle name="Heading1 40 2 5" xfId="33747"/>
    <cellStyle name="Heading1 40 2 6" xfId="33748"/>
    <cellStyle name="Heading1 40 2 7" xfId="33749"/>
    <cellStyle name="Heading1 40 2 8" xfId="33750"/>
    <cellStyle name="Heading1 40 2 9" xfId="33751"/>
    <cellStyle name="Heading1 40 3" xfId="33752"/>
    <cellStyle name="Heading1 40 3 10" xfId="33753"/>
    <cellStyle name="Heading1 40 3 11" xfId="33754"/>
    <cellStyle name="Heading1 40 3 12" xfId="33755"/>
    <cellStyle name="Heading1 40 3 13" xfId="33756"/>
    <cellStyle name="Heading1 40 3 2" xfId="33757"/>
    <cellStyle name="Heading1 40 3 3" xfId="33758"/>
    <cellStyle name="Heading1 40 3 4" xfId="33759"/>
    <cellStyle name="Heading1 40 3 5" xfId="33760"/>
    <cellStyle name="Heading1 40 3 6" xfId="33761"/>
    <cellStyle name="Heading1 40 3 7" xfId="33762"/>
    <cellStyle name="Heading1 40 3 8" xfId="33763"/>
    <cellStyle name="Heading1 40 3 9" xfId="33764"/>
    <cellStyle name="Heading1 40 4" xfId="33765"/>
    <cellStyle name="Heading1 40 4 10" xfId="33766"/>
    <cellStyle name="Heading1 40 4 11" xfId="33767"/>
    <cellStyle name="Heading1 40 4 12" xfId="33768"/>
    <cellStyle name="Heading1 40 4 13" xfId="33769"/>
    <cellStyle name="Heading1 40 4 2" xfId="33770"/>
    <cellStyle name="Heading1 40 4 3" xfId="33771"/>
    <cellStyle name="Heading1 40 4 4" xfId="33772"/>
    <cellStyle name="Heading1 40 4 5" xfId="33773"/>
    <cellStyle name="Heading1 40 4 6" xfId="33774"/>
    <cellStyle name="Heading1 40 4 7" xfId="33775"/>
    <cellStyle name="Heading1 40 4 8" xfId="33776"/>
    <cellStyle name="Heading1 40 4 9" xfId="33777"/>
    <cellStyle name="Heading1 41" xfId="33778"/>
    <cellStyle name="Heading1 41 2" xfId="33779"/>
    <cellStyle name="Heading1 41 3" xfId="33780"/>
    <cellStyle name="Heading1 41 4" xfId="33781"/>
    <cellStyle name="Heading1 41 5" xfId="33782"/>
    <cellStyle name="Heading1 41 6" xfId="33783"/>
    <cellStyle name="Heading1 41 7" xfId="33784"/>
    <cellStyle name="Heading1 42" xfId="33785"/>
    <cellStyle name="Heading1 42 2" xfId="33786"/>
    <cellStyle name="Heading1 42 3" xfId="33787"/>
    <cellStyle name="Heading1 42 4" xfId="33788"/>
    <cellStyle name="Heading1 42 5" xfId="33789"/>
    <cellStyle name="Heading1 42 6" xfId="33790"/>
    <cellStyle name="Heading1 42 7" xfId="33791"/>
    <cellStyle name="Heading1 43" xfId="33792"/>
    <cellStyle name="Heading1 43 2" xfId="33793"/>
    <cellStyle name="Heading1 43 3" xfId="33794"/>
    <cellStyle name="Heading1 43 4" xfId="33795"/>
    <cellStyle name="Heading1 43 5" xfId="33796"/>
    <cellStyle name="Heading1 43 6" xfId="33797"/>
    <cellStyle name="Heading1 43 7" xfId="33798"/>
    <cellStyle name="Heading1 44" xfId="33799"/>
    <cellStyle name="Heading1 5" xfId="33800"/>
    <cellStyle name="Heading1 6" xfId="33801"/>
    <cellStyle name="Heading1 7" xfId="33802"/>
    <cellStyle name="Heading1 8" xfId="33803"/>
    <cellStyle name="Heading1 9" xfId="33804"/>
    <cellStyle name="Heading2" xfId="33805"/>
    <cellStyle name="Heading2 10" xfId="33806"/>
    <cellStyle name="Heading2 11" xfId="33807"/>
    <cellStyle name="Heading2 12" xfId="33808"/>
    <cellStyle name="Heading2 13" xfId="33809"/>
    <cellStyle name="Heading2 14" xfId="33810"/>
    <cellStyle name="Heading2 15" xfId="33811"/>
    <cellStyle name="Heading2 16" xfId="33812"/>
    <cellStyle name="Heading2 17" xfId="33813"/>
    <cellStyle name="Heading2 18" xfId="33814"/>
    <cellStyle name="Heading2 19" xfId="33815"/>
    <cellStyle name="Heading2 2" xfId="33816"/>
    <cellStyle name="Heading2 2 10" xfId="33817"/>
    <cellStyle name="Heading2 2 11" xfId="33818"/>
    <cellStyle name="Heading2 2 12" xfId="33819"/>
    <cellStyle name="Heading2 2 13" xfId="33820"/>
    <cellStyle name="Heading2 2 14" xfId="33821"/>
    <cellStyle name="Heading2 2 15" xfId="33822"/>
    <cellStyle name="Heading2 2 16" xfId="33823"/>
    <cellStyle name="Heading2 2 17" xfId="33824"/>
    <cellStyle name="Heading2 2 18" xfId="33825"/>
    <cellStyle name="Heading2 2 19" xfId="33826"/>
    <cellStyle name="Heading2 2 2" xfId="33827"/>
    <cellStyle name="Heading2 2 20" xfId="33828"/>
    <cellStyle name="Heading2 2 21" xfId="33829"/>
    <cellStyle name="Heading2 2 3" xfId="33830"/>
    <cellStyle name="Heading2 2 4" xfId="33831"/>
    <cellStyle name="Heading2 2 5" xfId="33832"/>
    <cellStyle name="Heading2 2 6" xfId="33833"/>
    <cellStyle name="Heading2 2 7" xfId="33834"/>
    <cellStyle name="Heading2 2 8" xfId="33835"/>
    <cellStyle name="Heading2 2 9" xfId="33836"/>
    <cellStyle name="Heading2 20" xfId="33837"/>
    <cellStyle name="Heading2 21" xfId="33838"/>
    <cellStyle name="Heading2 22" xfId="33839"/>
    <cellStyle name="Heading2 23" xfId="33840"/>
    <cellStyle name="Heading2 24" xfId="33841"/>
    <cellStyle name="Heading2 25" xfId="33842"/>
    <cellStyle name="Heading2 26" xfId="33843"/>
    <cellStyle name="Heading2 27" xfId="33844"/>
    <cellStyle name="Heading2 28" xfId="33845"/>
    <cellStyle name="Heading2 29" xfId="33846"/>
    <cellStyle name="Heading2 3" xfId="33847"/>
    <cellStyle name="Heading2 3 2" xfId="33848"/>
    <cellStyle name="Heading2 3 3" xfId="33849"/>
    <cellStyle name="Heading2 3 4" xfId="33850"/>
    <cellStyle name="Heading2 3 5" xfId="33851"/>
    <cellStyle name="Heading2 3 6" xfId="33852"/>
    <cellStyle name="Heading2 3 6 10" xfId="33853"/>
    <cellStyle name="Heading2 3 6 11" xfId="33854"/>
    <cellStyle name="Heading2 3 6 12" xfId="33855"/>
    <cellStyle name="Heading2 3 6 13" xfId="33856"/>
    <cellStyle name="Heading2 3 6 2" xfId="33857"/>
    <cellStyle name="Heading2 3 6 3" xfId="33858"/>
    <cellStyle name="Heading2 3 6 4" xfId="33859"/>
    <cellStyle name="Heading2 3 6 5" xfId="33860"/>
    <cellStyle name="Heading2 3 6 6" xfId="33861"/>
    <cellStyle name="Heading2 3 6 7" xfId="33862"/>
    <cellStyle name="Heading2 3 6 8" xfId="33863"/>
    <cellStyle name="Heading2 3 6 9" xfId="33864"/>
    <cellStyle name="Heading2 3 7" xfId="33865"/>
    <cellStyle name="Heading2 3 7 10" xfId="33866"/>
    <cellStyle name="Heading2 3 7 11" xfId="33867"/>
    <cellStyle name="Heading2 3 7 12" xfId="33868"/>
    <cellStyle name="Heading2 3 7 13" xfId="33869"/>
    <cellStyle name="Heading2 3 7 2" xfId="33870"/>
    <cellStyle name="Heading2 3 7 3" xfId="33871"/>
    <cellStyle name="Heading2 3 7 4" xfId="33872"/>
    <cellStyle name="Heading2 3 7 5" xfId="33873"/>
    <cellStyle name="Heading2 3 7 6" xfId="33874"/>
    <cellStyle name="Heading2 3 7 7" xfId="33875"/>
    <cellStyle name="Heading2 3 7 8" xfId="33876"/>
    <cellStyle name="Heading2 3 7 9" xfId="33877"/>
    <cellStyle name="Heading2 3 8" xfId="33878"/>
    <cellStyle name="Heading2 3 8 10" xfId="33879"/>
    <cellStyle name="Heading2 3 8 11" xfId="33880"/>
    <cellStyle name="Heading2 3 8 12" xfId="33881"/>
    <cellStyle name="Heading2 3 8 13" xfId="33882"/>
    <cellStyle name="Heading2 3 8 2" xfId="33883"/>
    <cellStyle name="Heading2 3 8 3" xfId="33884"/>
    <cellStyle name="Heading2 3 8 4" xfId="33885"/>
    <cellStyle name="Heading2 3 8 5" xfId="33886"/>
    <cellStyle name="Heading2 3 8 6" xfId="33887"/>
    <cellStyle name="Heading2 3 8 7" xfId="33888"/>
    <cellStyle name="Heading2 3 8 8" xfId="33889"/>
    <cellStyle name="Heading2 3 8 9" xfId="33890"/>
    <cellStyle name="Heading2 30" xfId="33891"/>
    <cellStyle name="Heading2 31" xfId="33892"/>
    <cellStyle name="Heading2 32" xfId="33893"/>
    <cellStyle name="Heading2 33" xfId="33894"/>
    <cellStyle name="Heading2 34" xfId="33895"/>
    <cellStyle name="Heading2 35" xfId="33896"/>
    <cellStyle name="Heading2 36" xfId="33897"/>
    <cellStyle name="Heading2 37" xfId="33898"/>
    <cellStyle name="Heading2 38" xfId="33899"/>
    <cellStyle name="Heading2 39" xfId="33900"/>
    <cellStyle name="Heading2 39 2" xfId="33901"/>
    <cellStyle name="Heading2 39 2 10" xfId="33902"/>
    <cellStyle name="Heading2 39 2 11" xfId="33903"/>
    <cellStyle name="Heading2 39 2 12" xfId="33904"/>
    <cellStyle name="Heading2 39 2 13" xfId="33905"/>
    <cellStyle name="Heading2 39 2 2" xfId="33906"/>
    <cellStyle name="Heading2 39 2 3" xfId="33907"/>
    <cellStyle name="Heading2 39 2 4" xfId="33908"/>
    <cellStyle name="Heading2 39 2 5" xfId="33909"/>
    <cellStyle name="Heading2 39 2 6" xfId="33910"/>
    <cellStyle name="Heading2 39 2 7" xfId="33911"/>
    <cellStyle name="Heading2 39 2 8" xfId="33912"/>
    <cellStyle name="Heading2 39 2 9" xfId="33913"/>
    <cellStyle name="Heading2 39 3" xfId="33914"/>
    <cellStyle name="Heading2 39 3 10" xfId="33915"/>
    <cellStyle name="Heading2 39 3 11" xfId="33916"/>
    <cellStyle name="Heading2 39 3 12" xfId="33917"/>
    <cellStyle name="Heading2 39 3 13" xfId="33918"/>
    <cellStyle name="Heading2 39 3 2" xfId="33919"/>
    <cellStyle name="Heading2 39 3 3" xfId="33920"/>
    <cellStyle name="Heading2 39 3 4" xfId="33921"/>
    <cellStyle name="Heading2 39 3 5" xfId="33922"/>
    <cellStyle name="Heading2 39 3 6" xfId="33923"/>
    <cellStyle name="Heading2 39 3 7" xfId="33924"/>
    <cellStyle name="Heading2 39 3 8" xfId="33925"/>
    <cellStyle name="Heading2 39 3 9" xfId="33926"/>
    <cellStyle name="Heading2 39 4" xfId="33927"/>
    <cellStyle name="Heading2 39 4 10" xfId="33928"/>
    <cellStyle name="Heading2 39 4 11" xfId="33929"/>
    <cellStyle name="Heading2 39 4 12" xfId="33930"/>
    <cellStyle name="Heading2 39 4 13" xfId="33931"/>
    <cellStyle name="Heading2 39 4 2" xfId="33932"/>
    <cellStyle name="Heading2 39 4 3" xfId="33933"/>
    <cellStyle name="Heading2 39 4 4" xfId="33934"/>
    <cellStyle name="Heading2 39 4 5" xfId="33935"/>
    <cellStyle name="Heading2 39 4 6" xfId="33936"/>
    <cellStyle name="Heading2 39 4 7" xfId="33937"/>
    <cellStyle name="Heading2 39 4 8" xfId="33938"/>
    <cellStyle name="Heading2 39 4 9" xfId="33939"/>
    <cellStyle name="Heading2 4" xfId="33940"/>
    <cellStyle name="Heading2 40" xfId="33941"/>
    <cellStyle name="Heading2 40 2" xfId="33942"/>
    <cellStyle name="Heading2 40 2 10" xfId="33943"/>
    <cellStyle name="Heading2 40 2 11" xfId="33944"/>
    <cellStyle name="Heading2 40 2 12" xfId="33945"/>
    <cellStyle name="Heading2 40 2 13" xfId="33946"/>
    <cellStyle name="Heading2 40 2 2" xfId="33947"/>
    <cellStyle name="Heading2 40 2 3" xfId="33948"/>
    <cellStyle name="Heading2 40 2 4" xfId="33949"/>
    <cellStyle name="Heading2 40 2 5" xfId="33950"/>
    <cellStyle name="Heading2 40 2 6" xfId="33951"/>
    <cellStyle name="Heading2 40 2 7" xfId="33952"/>
    <cellStyle name="Heading2 40 2 8" xfId="33953"/>
    <cellStyle name="Heading2 40 2 9" xfId="33954"/>
    <cellStyle name="Heading2 40 3" xfId="33955"/>
    <cellStyle name="Heading2 40 3 10" xfId="33956"/>
    <cellStyle name="Heading2 40 3 11" xfId="33957"/>
    <cellStyle name="Heading2 40 3 12" xfId="33958"/>
    <cellStyle name="Heading2 40 3 13" xfId="33959"/>
    <cellStyle name="Heading2 40 3 2" xfId="33960"/>
    <cellStyle name="Heading2 40 3 3" xfId="33961"/>
    <cellStyle name="Heading2 40 3 4" xfId="33962"/>
    <cellStyle name="Heading2 40 3 5" xfId="33963"/>
    <cellStyle name="Heading2 40 3 6" xfId="33964"/>
    <cellStyle name="Heading2 40 3 7" xfId="33965"/>
    <cellStyle name="Heading2 40 3 8" xfId="33966"/>
    <cellStyle name="Heading2 40 3 9" xfId="33967"/>
    <cellStyle name="Heading2 40 4" xfId="33968"/>
    <cellStyle name="Heading2 40 4 10" xfId="33969"/>
    <cellStyle name="Heading2 40 4 11" xfId="33970"/>
    <cellStyle name="Heading2 40 4 12" xfId="33971"/>
    <cellStyle name="Heading2 40 4 13" xfId="33972"/>
    <cellStyle name="Heading2 40 4 2" xfId="33973"/>
    <cellStyle name="Heading2 40 4 3" xfId="33974"/>
    <cellStyle name="Heading2 40 4 4" xfId="33975"/>
    <cellStyle name="Heading2 40 4 5" xfId="33976"/>
    <cellStyle name="Heading2 40 4 6" xfId="33977"/>
    <cellStyle name="Heading2 40 4 7" xfId="33978"/>
    <cellStyle name="Heading2 40 4 8" xfId="33979"/>
    <cellStyle name="Heading2 40 4 9" xfId="33980"/>
    <cellStyle name="Heading2 41" xfId="33981"/>
    <cellStyle name="Heading2 41 2" xfId="33982"/>
    <cellStyle name="Heading2 41 3" xfId="33983"/>
    <cellStyle name="Heading2 41 4" xfId="33984"/>
    <cellStyle name="Heading2 41 5" xfId="33985"/>
    <cellStyle name="Heading2 41 6" xfId="33986"/>
    <cellStyle name="Heading2 41 7" xfId="33987"/>
    <cellStyle name="Heading2 42" xfId="33988"/>
    <cellStyle name="Heading2 42 2" xfId="33989"/>
    <cellStyle name="Heading2 42 3" xfId="33990"/>
    <cellStyle name="Heading2 42 4" xfId="33991"/>
    <cellStyle name="Heading2 42 5" xfId="33992"/>
    <cellStyle name="Heading2 42 6" xfId="33993"/>
    <cellStyle name="Heading2 42 7" xfId="33994"/>
    <cellStyle name="Heading2 43" xfId="33995"/>
    <cellStyle name="Heading2 43 2" xfId="33996"/>
    <cellStyle name="Heading2 43 3" xfId="33997"/>
    <cellStyle name="Heading2 43 4" xfId="33998"/>
    <cellStyle name="Heading2 43 5" xfId="33999"/>
    <cellStyle name="Heading2 43 6" xfId="34000"/>
    <cellStyle name="Heading2 43 7" xfId="34001"/>
    <cellStyle name="Heading2 44" xfId="34002"/>
    <cellStyle name="Heading2 5" xfId="34003"/>
    <cellStyle name="Heading2 6" xfId="34004"/>
    <cellStyle name="Heading2 7" xfId="34005"/>
    <cellStyle name="Heading2 8" xfId="34006"/>
    <cellStyle name="Heading2 9" xfId="34007"/>
    <cellStyle name="HEADINGS" xfId="34008"/>
    <cellStyle name="HEADINGSTOP" xfId="34009"/>
    <cellStyle name="Hyperlink 2" xfId="34010"/>
    <cellStyle name="Hyperlink 2 2" xfId="34011"/>
    <cellStyle name="Hyperlink 2 3" xfId="34012"/>
    <cellStyle name="Hyperlink 3" xfId="34013"/>
    <cellStyle name="Hyperlink 4" xfId="34014"/>
    <cellStyle name="Input" xfId="37775" builtinId="20" customBuiltin="1"/>
    <cellStyle name="Input [yellow]" xfId="41"/>
    <cellStyle name="Input [yellow] 10" xfId="34015"/>
    <cellStyle name="Input [yellow] 11" xfId="34016"/>
    <cellStyle name="Input [yellow] 12" xfId="34017"/>
    <cellStyle name="Input [yellow] 13" xfId="34018"/>
    <cellStyle name="Input [yellow] 14" xfId="34019"/>
    <cellStyle name="Input [yellow] 15" xfId="34020"/>
    <cellStyle name="Input [yellow] 16" xfId="34021"/>
    <cellStyle name="Input [yellow] 17" xfId="34022"/>
    <cellStyle name="Input [yellow] 18" xfId="34023"/>
    <cellStyle name="Input [yellow] 19" xfId="34024"/>
    <cellStyle name="Input [yellow] 2" xfId="354"/>
    <cellStyle name="Input [yellow] 20" xfId="34025"/>
    <cellStyle name="Input [yellow] 21" xfId="34026"/>
    <cellStyle name="Input [yellow] 22" xfId="34027"/>
    <cellStyle name="Input [yellow] 23" xfId="34028"/>
    <cellStyle name="Input [yellow] 24" xfId="34029"/>
    <cellStyle name="Input [yellow] 25" xfId="34030"/>
    <cellStyle name="Input [yellow] 26" xfId="34031"/>
    <cellStyle name="Input [yellow] 3" xfId="34032"/>
    <cellStyle name="Input [yellow] 4" xfId="34033"/>
    <cellStyle name="Input [yellow] 5" xfId="34034"/>
    <cellStyle name="Input [yellow] 6" xfId="34035"/>
    <cellStyle name="Input [yellow] 7" xfId="34036"/>
    <cellStyle name="Input [yellow] 8" xfId="34037"/>
    <cellStyle name="Input [yellow] 9" xfId="34038"/>
    <cellStyle name="Input 10" xfId="34039"/>
    <cellStyle name="Input 11" xfId="34040"/>
    <cellStyle name="Input 12" xfId="34041"/>
    <cellStyle name="Input 13" xfId="34042"/>
    <cellStyle name="Input 14" xfId="34043"/>
    <cellStyle name="Input 15" xfId="34044"/>
    <cellStyle name="Input 16" xfId="34045"/>
    <cellStyle name="Input 17" xfId="34046"/>
    <cellStyle name="Input 18" xfId="34047"/>
    <cellStyle name="Input 19" xfId="34048"/>
    <cellStyle name="Input 2" xfId="355"/>
    <cellStyle name="Input 2 2" xfId="34049"/>
    <cellStyle name="Input 20" xfId="34050"/>
    <cellStyle name="Input 21" xfId="34051"/>
    <cellStyle name="Input 22" xfId="34052"/>
    <cellStyle name="Input 23" xfId="34053"/>
    <cellStyle name="Input 24" xfId="34054"/>
    <cellStyle name="Input 3" xfId="356"/>
    <cellStyle name="Input 4" xfId="357"/>
    <cellStyle name="Input 5" xfId="34055"/>
    <cellStyle name="Input 6" xfId="34056"/>
    <cellStyle name="Input 7" xfId="34057"/>
    <cellStyle name="Input 8" xfId="34058"/>
    <cellStyle name="Input 9" xfId="34059"/>
    <cellStyle name="Inst. Sections" xfId="34060"/>
    <cellStyle name="Inst. Subheading" xfId="34061"/>
    <cellStyle name="Labels - Style3" xfId="34062"/>
    <cellStyle name="Linked Cell" xfId="37778" builtinId="24" customBuiltin="1"/>
    <cellStyle name="Linked Cell 2" xfId="358"/>
    <cellStyle name="Linked Cell 2 2" xfId="34063"/>
    <cellStyle name="Linked Cell 3" xfId="359"/>
    <cellStyle name="Linked Cell 4" xfId="34064"/>
    <cellStyle name="Linked Cell 5" xfId="34065"/>
    <cellStyle name="Macro" xfId="34066"/>
    <cellStyle name="macro descr" xfId="34067"/>
    <cellStyle name="Macro_Comments" xfId="34068"/>
    <cellStyle name="MacroText" xfId="34069"/>
    <cellStyle name="Marathon" xfId="42"/>
    <cellStyle name="MCP" xfId="34070"/>
    <cellStyle name="Neutral" xfId="37774" builtinId="28" customBuiltin="1"/>
    <cellStyle name="Neutral 2" xfId="360"/>
    <cellStyle name="Neutral 2 2" xfId="34071"/>
    <cellStyle name="Neutral 3" xfId="361"/>
    <cellStyle name="Neutral 4" xfId="34072"/>
    <cellStyle name="Neutral 5" xfId="34073"/>
    <cellStyle name="nONE" xfId="43"/>
    <cellStyle name="none 10" xfId="34074"/>
    <cellStyle name="nONE 2" xfId="34075"/>
    <cellStyle name="Normal" xfId="0" builtinId="0"/>
    <cellStyle name="Normal - Style1" xfId="44"/>
    <cellStyle name="Normal - Style1 11" xfId="34076"/>
    <cellStyle name="Normal - Style1 15 2" xfId="34077"/>
    <cellStyle name="Normal - Style1 2" xfId="34078"/>
    <cellStyle name="Normal - Style2" xfId="34079"/>
    <cellStyle name="Normal - Style3" xfId="34080"/>
    <cellStyle name="Normal - Style4" xfId="34081"/>
    <cellStyle name="Normal - Style5" xfId="34082"/>
    <cellStyle name="Normal - Style6" xfId="34083"/>
    <cellStyle name="Normal - Style7" xfId="34084"/>
    <cellStyle name="Normal - Style8" xfId="34085"/>
    <cellStyle name="Normal 10" xfId="45"/>
    <cellStyle name="Normal 10 2" xfId="362"/>
    <cellStyle name="Normal 10 2 2" xfId="34086"/>
    <cellStyle name="Normal 10 2 2 2" xfId="34087"/>
    <cellStyle name="Normal 10 3" xfId="34088"/>
    <cellStyle name="Normal 10 3 2" xfId="34089"/>
    <cellStyle name="Normal 10 4" xfId="34090"/>
    <cellStyle name="Normal 10 5" xfId="34091"/>
    <cellStyle name="Normal 10 6" xfId="34092"/>
    <cellStyle name="Normal 10 7" xfId="34093"/>
    <cellStyle name="Normal 10 8" xfId="34094"/>
    <cellStyle name="Normal 100" xfId="37827"/>
    <cellStyle name="Normal 101" xfId="37843"/>
    <cellStyle name="Normal 102" xfId="37844"/>
    <cellStyle name="Normal 103" xfId="37845"/>
    <cellStyle name="Normal 104" xfId="34095"/>
    <cellStyle name="Normal 105" xfId="37857"/>
    <cellStyle name="Normal 106" xfId="37860"/>
    <cellStyle name="Normal 107" xfId="37861"/>
    <cellStyle name="Normal 11" xfId="252"/>
    <cellStyle name="Normal 11 2" xfId="34096"/>
    <cellStyle name="Normal 11 2 2" xfId="34097"/>
    <cellStyle name="Normal 11 3" xfId="34098"/>
    <cellStyle name="Normal 11 3 2" xfId="34099"/>
    <cellStyle name="Normal 11 4" xfId="34100"/>
    <cellStyle name="Normal 11 5" xfId="34101"/>
    <cellStyle name="Normal 11 6" xfId="34102"/>
    <cellStyle name="Normal 11 7" xfId="34103"/>
    <cellStyle name="Normal 11 8" xfId="34104"/>
    <cellStyle name="Normal 110" xfId="34105"/>
    <cellStyle name="Normal 12" xfId="253"/>
    <cellStyle name="Normal 12 2" xfId="34106"/>
    <cellStyle name="Normal 12 2 2" xfId="34107"/>
    <cellStyle name="Normal 12 3" xfId="34108"/>
    <cellStyle name="Normal 12 3 2" xfId="34109"/>
    <cellStyle name="Normal 12 4" xfId="34110"/>
    <cellStyle name="Normal 12 5" xfId="34111"/>
    <cellStyle name="Normal 12 6" xfId="34112"/>
    <cellStyle name="Normal 12 7" xfId="34113"/>
    <cellStyle name="Normal 12 8" xfId="34114"/>
    <cellStyle name="Normal 13" xfId="258"/>
    <cellStyle name="Normal 13 2" xfId="34115"/>
    <cellStyle name="Normal 13 2 2" xfId="34116"/>
    <cellStyle name="Normal 13 2 2 3" xfId="34117"/>
    <cellStyle name="Normal 13 3" xfId="34118"/>
    <cellStyle name="Normal 13 3 2" xfId="34119"/>
    <cellStyle name="Normal 13 4" xfId="34120"/>
    <cellStyle name="Normal 13 5" xfId="34121"/>
    <cellStyle name="Normal 13 6" xfId="34122"/>
    <cellStyle name="Normal 13 7" xfId="34123"/>
    <cellStyle name="Normal 14" xfId="363"/>
    <cellStyle name="Normal 15" xfId="364"/>
    <cellStyle name="Normal 15 2" xfId="34124"/>
    <cellStyle name="Normal 16" xfId="365"/>
    <cellStyle name="Normal 17" xfId="366"/>
    <cellStyle name="Normal 18" xfId="367"/>
    <cellStyle name="Normal 18 2" xfId="368"/>
    <cellStyle name="Normal 19" xfId="369"/>
    <cellStyle name="Normal 2" xfId="3"/>
    <cellStyle name="Normal 2 10" xfId="34125"/>
    <cellStyle name="Normal 2 10 10" xfId="34126"/>
    <cellStyle name="Normal 2 10 11" xfId="34127"/>
    <cellStyle name="Normal 2 10 2" xfId="34128"/>
    <cellStyle name="Normal 2 10 2 10" xfId="34129"/>
    <cellStyle name="Normal 2 10 2 2" xfId="34130"/>
    <cellStyle name="Normal 2 10 2 2 2" xfId="34131"/>
    <cellStyle name="Normal 2 10 2 2 2 2" xfId="34132"/>
    <cellStyle name="Normal 2 10 2 2 3" xfId="34133"/>
    <cellStyle name="Normal 2 10 2 2 3 2" xfId="34134"/>
    <cellStyle name="Normal 2 10 2 2 4" xfId="34135"/>
    <cellStyle name="Normal 2 10 2 2 5" xfId="34136"/>
    <cellStyle name="Normal 2 10 2 2 6" xfId="34137"/>
    <cellStyle name="Normal 2 10 2 2 7" xfId="34138"/>
    <cellStyle name="Normal 2 10 2 3" xfId="34139"/>
    <cellStyle name="Normal 2 10 2 3 2" xfId="34140"/>
    <cellStyle name="Normal 2 10 2 3 2 2" xfId="34141"/>
    <cellStyle name="Normal 2 10 2 3 3" xfId="34142"/>
    <cellStyle name="Normal 2 10 2 3 3 2" xfId="34143"/>
    <cellStyle name="Normal 2 10 2 3 4" xfId="34144"/>
    <cellStyle name="Normal 2 10 2 3 5" xfId="34145"/>
    <cellStyle name="Normal 2 10 2 3 6" xfId="34146"/>
    <cellStyle name="Normal 2 10 2 3 7" xfId="34147"/>
    <cellStyle name="Normal 2 10 2 4" xfId="34148"/>
    <cellStyle name="Normal 2 10 2 4 2" xfId="34149"/>
    <cellStyle name="Normal 2 10 2 4 2 2" xfId="34150"/>
    <cellStyle name="Normal 2 10 2 4 3" xfId="34151"/>
    <cellStyle name="Normal 2 10 2 4 3 2" xfId="34152"/>
    <cellStyle name="Normal 2 10 2 4 4" xfId="34153"/>
    <cellStyle name="Normal 2 10 2 4 5" xfId="34154"/>
    <cellStyle name="Normal 2 10 2 4 6" xfId="34155"/>
    <cellStyle name="Normal 2 10 2 4 7" xfId="34156"/>
    <cellStyle name="Normal 2 10 2 5" xfId="34157"/>
    <cellStyle name="Normal 2 10 2 5 2" xfId="34158"/>
    <cellStyle name="Normal 2 10 2 6" xfId="34159"/>
    <cellStyle name="Normal 2 10 2 6 2" xfId="34160"/>
    <cellStyle name="Normal 2 10 2 7" xfId="34161"/>
    <cellStyle name="Normal 2 10 2 8" xfId="34162"/>
    <cellStyle name="Normal 2 10 2 9" xfId="34163"/>
    <cellStyle name="Normal 2 10 3" xfId="34164"/>
    <cellStyle name="Normal 2 10 3 2" xfId="34165"/>
    <cellStyle name="Normal 2 10 3 2 2" xfId="34166"/>
    <cellStyle name="Normal 2 10 3 3" xfId="34167"/>
    <cellStyle name="Normal 2 10 3 3 2" xfId="34168"/>
    <cellStyle name="Normal 2 10 3 4" xfId="34169"/>
    <cellStyle name="Normal 2 10 3 5" xfId="34170"/>
    <cellStyle name="Normal 2 10 3 6" xfId="34171"/>
    <cellStyle name="Normal 2 10 3 7" xfId="34172"/>
    <cellStyle name="Normal 2 10 4" xfId="34173"/>
    <cellStyle name="Normal 2 10 4 2" xfId="34174"/>
    <cellStyle name="Normal 2 10 4 2 2" xfId="34175"/>
    <cellStyle name="Normal 2 10 4 3" xfId="34176"/>
    <cellStyle name="Normal 2 10 4 3 2" xfId="34177"/>
    <cellStyle name="Normal 2 10 4 4" xfId="34178"/>
    <cellStyle name="Normal 2 10 4 5" xfId="34179"/>
    <cellStyle name="Normal 2 10 4 6" xfId="34180"/>
    <cellStyle name="Normal 2 10 4 7" xfId="34181"/>
    <cellStyle name="Normal 2 10 5" xfId="34182"/>
    <cellStyle name="Normal 2 10 5 2" xfId="34183"/>
    <cellStyle name="Normal 2 10 5 2 2" xfId="34184"/>
    <cellStyle name="Normal 2 10 5 3" xfId="34185"/>
    <cellStyle name="Normal 2 10 5 3 2" xfId="34186"/>
    <cellStyle name="Normal 2 10 5 4" xfId="34187"/>
    <cellStyle name="Normal 2 10 5 5" xfId="34188"/>
    <cellStyle name="Normal 2 10 5 6" xfId="34189"/>
    <cellStyle name="Normal 2 10 5 7" xfId="34190"/>
    <cellStyle name="Normal 2 10 6" xfId="34191"/>
    <cellStyle name="Normal 2 10 6 2" xfId="34192"/>
    <cellStyle name="Normal 2 10 7" xfId="34193"/>
    <cellStyle name="Normal 2 10 7 2" xfId="34194"/>
    <cellStyle name="Normal 2 10 8" xfId="34195"/>
    <cellStyle name="Normal 2 10 9" xfId="34196"/>
    <cellStyle name="Normal 2 11" xfId="34197"/>
    <cellStyle name="Normal 2 11 10" xfId="34198"/>
    <cellStyle name="Normal 2 11 11" xfId="34199"/>
    <cellStyle name="Normal 2 11 2" xfId="34200"/>
    <cellStyle name="Normal 2 11 2 10" xfId="34201"/>
    <cellStyle name="Normal 2 11 2 2" xfId="34202"/>
    <cellStyle name="Normal 2 11 2 2 2" xfId="34203"/>
    <cellStyle name="Normal 2 11 2 2 2 2" xfId="34204"/>
    <cellStyle name="Normal 2 11 2 2 3" xfId="34205"/>
    <cellStyle name="Normal 2 11 2 2 3 2" xfId="34206"/>
    <cellStyle name="Normal 2 11 2 2 4" xfId="34207"/>
    <cellStyle name="Normal 2 11 2 2 5" xfId="34208"/>
    <cellStyle name="Normal 2 11 2 2 6" xfId="34209"/>
    <cellStyle name="Normal 2 11 2 2 7" xfId="34210"/>
    <cellStyle name="Normal 2 11 2 3" xfId="34211"/>
    <cellStyle name="Normal 2 11 2 3 2" xfId="34212"/>
    <cellStyle name="Normal 2 11 2 3 2 2" xfId="34213"/>
    <cellStyle name="Normal 2 11 2 3 3" xfId="34214"/>
    <cellStyle name="Normal 2 11 2 3 3 2" xfId="34215"/>
    <cellStyle name="Normal 2 11 2 3 4" xfId="34216"/>
    <cellStyle name="Normal 2 11 2 3 5" xfId="34217"/>
    <cellStyle name="Normal 2 11 2 3 6" xfId="34218"/>
    <cellStyle name="Normal 2 11 2 3 7" xfId="34219"/>
    <cellStyle name="Normal 2 11 2 4" xfId="34220"/>
    <cellStyle name="Normal 2 11 2 4 2" xfId="34221"/>
    <cellStyle name="Normal 2 11 2 4 2 2" xfId="34222"/>
    <cellStyle name="Normal 2 11 2 4 3" xfId="34223"/>
    <cellStyle name="Normal 2 11 2 4 3 2" xfId="34224"/>
    <cellStyle name="Normal 2 11 2 4 4" xfId="34225"/>
    <cellStyle name="Normal 2 11 2 4 5" xfId="34226"/>
    <cellStyle name="Normal 2 11 2 4 6" xfId="34227"/>
    <cellStyle name="Normal 2 11 2 4 7" xfId="34228"/>
    <cellStyle name="Normal 2 11 2 5" xfId="34229"/>
    <cellStyle name="Normal 2 11 2 5 2" xfId="34230"/>
    <cellStyle name="Normal 2 11 2 6" xfId="34231"/>
    <cellStyle name="Normal 2 11 2 6 2" xfId="34232"/>
    <cellStyle name="Normal 2 11 2 7" xfId="34233"/>
    <cellStyle name="Normal 2 11 2 8" xfId="34234"/>
    <cellStyle name="Normal 2 11 2 9" xfId="34235"/>
    <cellStyle name="Normal 2 11 3" xfId="34236"/>
    <cellStyle name="Normal 2 11 3 2" xfId="34237"/>
    <cellStyle name="Normal 2 11 3 2 2" xfId="34238"/>
    <cellStyle name="Normal 2 11 3 3" xfId="34239"/>
    <cellStyle name="Normal 2 11 3 3 2" xfId="34240"/>
    <cellStyle name="Normal 2 11 3 4" xfId="34241"/>
    <cellStyle name="Normal 2 11 3 5" xfId="34242"/>
    <cellStyle name="Normal 2 11 3 6" xfId="34243"/>
    <cellStyle name="Normal 2 11 3 7" xfId="34244"/>
    <cellStyle name="Normal 2 11 4" xfId="34245"/>
    <cellStyle name="Normal 2 11 4 2" xfId="34246"/>
    <cellStyle name="Normal 2 11 4 2 2" xfId="34247"/>
    <cellStyle name="Normal 2 11 4 3" xfId="34248"/>
    <cellStyle name="Normal 2 11 4 3 2" xfId="34249"/>
    <cellStyle name="Normal 2 11 4 4" xfId="34250"/>
    <cellStyle name="Normal 2 11 4 5" xfId="34251"/>
    <cellStyle name="Normal 2 11 4 6" xfId="34252"/>
    <cellStyle name="Normal 2 11 4 7" xfId="34253"/>
    <cellStyle name="Normal 2 11 5" xfId="34254"/>
    <cellStyle name="Normal 2 11 5 2" xfId="34255"/>
    <cellStyle name="Normal 2 11 5 2 2" xfId="34256"/>
    <cellStyle name="Normal 2 11 5 3" xfId="34257"/>
    <cellStyle name="Normal 2 11 5 3 2" xfId="34258"/>
    <cellStyle name="Normal 2 11 5 4" xfId="34259"/>
    <cellStyle name="Normal 2 11 5 5" xfId="34260"/>
    <cellStyle name="Normal 2 11 5 6" xfId="34261"/>
    <cellStyle name="Normal 2 11 5 7" xfId="34262"/>
    <cellStyle name="Normal 2 11 6" xfId="34263"/>
    <cellStyle name="Normal 2 11 6 2" xfId="34264"/>
    <cellStyle name="Normal 2 11 7" xfId="34265"/>
    <cellStyle name="Normal 2 11 7 2" xfId="34266"/>
    <cellStyle name="Normal 2 11 8" xfId="34267"/>
    <cellStyle name="Normal 2 11 9" xfId="34268"/>
    <cellStyle name="Normal 2 12" xfId="34269"/>
    <cellStyle name="Normal 2 12 10" xfId="34270"/>
    <cellStyle name="Normal 2 12 2" xfId="34271"/>
    <cellStyle name="Normal 2 12 2 2" xfId="34272"/>
    <cellStyle name="Normal 2 12 2 2 2" xfId="34273"/>
    <cellStyle name="Normal 2 12 2 3" xfId="34274"/>
    <cellStyle name="Normal 2 12 2 3 2" xfId="34275"/>
    <cellStyle name="Normal 2 12 2 4" xfId="34276"/>
    <cellStyle name="Normal 2 12 2 5" xfId="34277"/>
    <cellStyle name="Normal 2 12 2 6" xfId="34278"/>
    <cellStyle name="Normal 2 12 2 7" xfId="34279"/>
    <cellStyle name="Normal 2 12 3" xfId="34280"/>
    <cellStyle name="Normal 2 12 3 2" xfId="34281"/>
    <cellStyle name="Normal 2 12 3 2 2" xfId="34282"/>
    <cellStyle name="Normal 2 12 3 3" xfId="34283"/>
    <cellStyle name="Normal 2 12 3 3 2" xfId="34284"/>
    <cellStyle name="Normal 2 12 3 4" xfId="34285"/>
    <cellStyle name="Normal 2 12 3 5" xfId="34286"/>
    <cellStyle name="Normal 2 12 3 6" xfId="34287"/>
    <cellStyle name="Normal 2 12 3 7" xfId="34288"/>
    <cellStyle name="Normal 2 12 4" xfId="34289"/>
    <cellStyle name="Normal 2 12 4 2" xfId="34290"/>
    <cellStyle name="Normal 2 12 4 2 2" xfId="34291"/>
    <cellStyle name="Normal 2 12 4 3" xfId="34292"/>
    <cellStyle name="Normal 2 12 4 3 2" xfId="34293"/>
    <cellStyle name="Normal 2 12 4 4" xfId="34294"/>
    <cellStyle name="Normal 2 12 4 5" xfId="34295"/>
    <cellStyle name="Normal 2 12 4 6" xfId="34296"/>
    <cellStyle name="Normal 2 12 4 7" xfId="34297"/>
    <cellStyle name="Normal 2 12 5" xfId="34298"/>
    <cellStyle name="Normal 2 12 5 2" xfId="34299"/>
    <cellStyle name="Normal 2 12 6" xfId="34300"/>
    <cellStyle name="Normal 2 12 6 2" xfId="34301"/>
    <cellStyle name="Normal 2 12 7" xfId="34302"/>
    <cellStyle name="Normal 2 12 8" xfId="34303"/>
    <cellStyle name="Normal 2 12 9" xfId="34304"/>
    <cellStyle name="Normal 2 13" xfId="34305"/>
    <cellStyle name="Normal 2 13 2" xfId="34306"/>
    <cellStyle name="Normal 2 13 2 2" xfId="34307"/>
    <cellStyle name="Normal 2 13 3" xfId="34308"/>
    <cellStyle name="Normal 2 13 3 2" xfId="34309"/>
    <cellStyle name="Normal 2 13 4" xfId="34310"/>
    <cellStyle name="Normal 2 13 5" xfId="34311"/>
    <cellStyle name="Normal 2 13 6" xfId="34312"/>
    <cellStyle name="Normal 2 13 7" xfId="34313"/>
    <cellStyle name="Normal 2 14" xfId="34314"/>
    <cellStyle name="Normal 2 14 2" xfId="34315"/>
    <cellStyle name="Normal 2 14 2 2" xfId="34316"/>
    <cellStyle name="Normal 2 14 3" xfId="34317"/>
    <cellStyle name="Normal 2 14 3 2" xfId="34318"/>
    <cellStyle name="Normal 2 14 4" xfId="34319"/>
    <cellStyle name="Normal 2 14 5" xfId="34320"/>
    <cellStyle name="Normal 2 14 6" xfId="34321"/>
    <cellStyle name="Normal 2 14 7" xfId="34322"/>
    <cellStyle name="Normal 2 15" xfId="34323"/>
    <cellStyle name="Normal 2 15 2" xfId="34324"/>
    <cellStyle name="Normal 2 15 2 2" xfId="34325"/>
    <cellStyle name="Normal 2 15 3" xfId="34326"/>
    <cellStyle name="Normal 2 15 3 2" xfId="34327"/>
    <cellStyle name="Normal 2 15 4" xfId="34328"/>
    <cellStyle name="Normal 2 15 5" xfId="34329"/>
    <cellStyle name="Normal 2 15 6" xfId="34330"/>
    <cellStyle name="Normal 2 15 7" xfId="34331"/>
    <cellStyle name="Normal 2 16" xfId="34332"/>
    <cellStyle name="Normal 2 16 2" xfId="34333"/>
    <cellStyle name="Normal 2 16 3" xfId="34334"/>
    <cellStyle name="Normal 2 17" xfId="34335"/>
    <cellStyle name="Normal 2 18" xfId="34336"/>
    <cellStyle name="Normal 2 19" xfId="34337"/>
    <cellStyle name="Normal 2 2" xfId="46"/>
    <cellStyle name="Normal 2 2 10" xfId="34338"/>
    <cellStyle name="Normal 2 2 10 2" xfId="34339"/>
    <cellStyle name="Normal 2 2 10 2 2" xfId="34340"/>
    <cellStyle name="Normal 2 2 10 3" xfId="34341"/>
    <cellStyle name="Normal 2 2 10 3 2" xfId="34342"/>
    <cellStyle name="Normal 2 2 10 4" xfId="34343"/>
    <cellStyle name="Normal 2 2 10 5" xfId="34344"/>
    <cellStyle name="Normal 2 2 10 6" xfId="34345"/>
    <cellStyle name="Normal 2 2 10 7" xfId="34346"/>
    <cellStyle name="Normal 2 2 11" xfId="34347"/>
    <cellStyle name="Normal 2 2 11 2" xfId="34348"/>
    <cellStyle name="Normal 2 2 11 2 2" xfId="34349"/>
    <cellStyle name="Normal 2 2 11 3" xfId="34350"/>
    <cellStyle name="Normal 2 2 11 3 2" xfId="34351"/>
    <cellStyle name="Normal 2 2 11 4" xfId="34352"/>
    <cellStyle name="Normal 2 2 11 5" xfId="34353"/>
    <cellStyle name="Normal 2 2 11 6" xfId="34354"/>
    <cellStyle name="Normal 2 2 11 7" xfId="34355"/>
    <cellStyle name="Normal 2 2 12" xfId="34356"/>
    <cellStyle name="Normal 2 2 12 2" xfId="34357"/>
    <cellStyle name="Normal 2 2 12 2 2" xfId="34358"/>
    <cellStyle name="Normal 2 2 12 3" xfId="34359"/>
    <cellStyle name="Normal 2 2 12 3 2" xfId="34360"/>
    <cellStyle name="Normal 2 2 12 4" xfId="34361"/>
    <cellStyle name="Normal 2 2 12 5" xfId="34362"/>
    <cellStyle name="Normal 2 2 12 6" xfId="34363"/>
    <cellStyle name="Normal 2 2 12 7" xfId="34364"/>
    <cellStyle name="Normal 2 2 13" xfId="34365"/>
    <cellStyle name="Normal 2 2 13 2" xfId="34366"/>
    <cellStyle name="Normal 2 2 14" xfId="34367"/>
    <cellStyle name="Normal 2 2 14 2" xfId="34368"/>
    <cellStyle name="Normal 2 2 15" xfId="34369"/>
    <cellStyle name="Normal 2 2 16" xfId="34370"/>
    <cellStyle name="Normal 2 2 17" xfId="34371"/>
    <cellStyle name="Normal 2 2 18" xfId="34372"/>
    <cellStyle name="Normal 2 2 19" xfId="34373"/>
    <cellStyle name="Normal 2 2 2" xfId="370"/>
    <cellStyle name="Normal 2 2 20" xfId="34374"/>
    <cellStyle name="Normal 2 2 3" xfId="34375"/>
    <cellStyle name="Normal 2 2 4" xfId="34376"/>
    <cellStyle name="Normal 2 2 4 10" xfId="34377"/>
    <cellStyle name="Normal 2 2 4 11" xfId="34378"/>
    <cellStyle name="Normal 2 2 4 12" xfId="34379"/>
    <cellStyle name="Normal 2 2 4 13" xfId="34380"/>
    <cellStyle name="Normal 2 2 4 2" xfId="34381"/>
    <cellStyle name="Normal 2 2 4 3" xfId="34382"/>
    <cellStyle name="Normal 2 2 4 4" xfId="34383"/>
    <cellStyle name="Normal 2 2 4 5" xfId="34384"/>
    <cellStyle name="Normal 2 2 4 6" xfId="34385"/>
    <cellStyle name="Normal 2 2 4 7" xfId="34386"/>
    <cellStyle name="Normal 2 2 4 8" xfId="34387"/>
    <cellStyle name="Normal 2 2 4 9" xfId="34388"/>
    <cellStyle name="Normal 2 2 5" xfId="34389"/>
    <cellStyle name="Normal 2 2 5 10" xfId="34390"/>
    <cellStyle name="Normal 2 2 5 11" xfId="34391"/>
    <cellStyle name="Normal 2 2 5 12" xfId="34392"/>
    <cellStyle name="Normal 2 2 5 13" xfId="34393"/>
    <cellStyle name="Normal 2 2 5 2" xfId="34394"/>
    <cellStyle name="Normal 2 2 5 3" xfId="34395"/>
    <cellStyle name="Normal 2 2 5 4" xfId="34396"/>
    <cellStyle name="Normal 2 2 5 5" xfId="34397"/>
    <cellStyle name="Normal 2 2 5 6" xfId="34398"/>
    <cellStyle name="Normal 2 2 5 7" xfId="34399"/>
    <cellStyle name="Normal 2 2 5 8" xfId="34400"/>
    <cellStyle name="Normal 2 2 5 9" xfId="34401"/>
    <cellStyle name="Normal 2 2 6" xfId="34402"/>
    <cellStyle name="Normal 2 2 6 10" xfId="34403"/>
    <cellStyle name="Normal 2 2 6 11" xfId="34404"/>
    <cellStyle name="Normal 2 2 6 12" xfId="34405"/>
    <cellStyle name="Normal 2 2 6 13" xfId="34406"/>
    <cellStyle name="Normal 2 2 6 2" xfId="34407"/>
    <cellStyle name="Normal 2 2 6 3" xfId="34408"/>
    <cellStyle name="Normal 2 2 6 4" xfId="34409"/>
    <cellStyle name="Normal 2 2 6 5" xfId="34410"/>
    <cellStyle name="Normal 2 2 6 6" xfId="34411"/>
    <cellStyle name="Normal 2 2 6 7" xfId="34412"/>
    <cellStyle name="Normal 2 2 6 8" xfId="34413"/>
    <cellStyle name="Normal 2 2 6 9" xfId="34414"/>
    <cellStyle name="Normal 2 2 7" xfId="34415"/>
    <cellStyle name="Normal 2 2 7 10" xfId="34416"/>
    <cellStyle name="Normal 2 2 7 11" xfId="34417"/>
    <cellStyle name="Normal 2 2 7 2" xfId="34418"/>
    <cellStyle name="Normal 2 2 7 2 10" xfId="34419"/>
    <cellStyle name="Normal 2 2 7 2 2" xfId="34420"/>
    <cellStyle name="Normal 2 2 7 2 2 2" xfId="34421"/>
    <cellStyle name="Normal 2 2 7 2 2 2 2" xfId="34422"/>
    <cellStyle name="Normal 2 2 7 2 2 3" xfId="34423"/>
    <cellStyle name="Normal 2 2 7 2 2 3 2" xfId="34424"/>
    <cellStyle name="Normal 2 2 7 2 2 4" xfId="34425"/>
    <cellStyle name="Normal 2 2 7 2 2 5" xfId="34426"/>
    <cellStyle name="Normal 2 2 7 2 2 6" xfId="34427"/>
    <cellStyle name="Normal 2 2 7 2 2 7" xfId="34428"/>
    <cellStyle name="Normal 2 2 7 2 3" xfId="34429"/>
    <cellStyle name="Normal 2 2 7 2 3 2" xfId="34430"/>
    <cellStyle name="Normal 2 2 7 2 3 2 2" xfId="34431"/>
    <cellStyle name="Normal 2 2 7 2 3 3" xfId="34432"/>
    <cellStyle name="Normal 2 2 7 2 3 3 2" xfId="34433"/>
    <cellStyle name="Normal 2 2 7 2 3 4" xfId="34434"/>
    <cellStyle name="Normal 2 2 7 2 3 5" xfId="34435"/>
    <cellStyle name="Normal 2 2 7 2 3 6" xfId="34436"/>
    <cellStyle name="Normal 2 2 7 2 3 7" xfId="34437"/>
    <cellStyle name="Normal 2 2 7 2 4" xfId="34438"/>
    <cellStyle name="Normal 2 2 7 2 4 2" xfId="34439"/>
    <cellStyle name="Normal 2 2 7 2 4 2 2" xfId="34440"/>
    <cellStyle name="Normal 2 2 7 2 4 3" xfId="34441"/>
    <cellStyle name="Normal 2 2 7 2 4 3 2" xfId="34442"/>
    <cellStyle name="Normal 2 2 7 2 4 4" xfId="34443"/>
    <cellStyle name="Normal 2 2 7 2 4 5" xfId="34444"/>
    <cellStyle name="Normal 2 2 7 2 4 6" xfId="34445"/>
    <cellStyle name="Normal 2 2 7 2 4 7" xfId="34446"/>
    <cellStyle name="Normal 2 2 7 2 5" xfId="34447"/>
    <cellStyle name="Normal 2 2 7 2 5 2" xfId="34448"/>
    <cellStyle name="Normal 2 2 7 2 6" xfId="34449"/>
    <cellStyle name="Normal 2 2 7 2 6 2" xfId="34450"/>
    <cellStyle name="Normal 2 2 7 2 7" xfId="34451"/>
    <cellStyle name="Normal 2 2 7 2 8" xfId="34452"/>
    <cellStyle name="Normal 2 2 7 2 9" xfId="34453"/>
    <cellStyle name="Normal 2 2 7 3" xfId="34454"/>
    <cellStyle name="Normal 2 2 7 3 2" xfId="34455"/>
    <cellStyle name="Normal 2 2 7 3 2 2" xfId="34456"/>
    <cellStyle name="Normal 2 2 7 3 3" xfId="34457"/>
    <cellStyle name="Normal 2 2 7 3 3 2" xfId="34458"/>
    <cellStyle name="Normal 2 2 7 3 4" xfId="34459"/>
    <cellStyle name="Normal 2 2 7 3 5" xfId="34460"/>
    <cellStyle name="Normal 2 2 7 3 6" xfId="34461"/>
    <cellStyle name="Normal 2 2 7 3 7" xfId="34462"/>
    <cellStyle name="Normal 2 2 7 4" xfId="34463"/>
    <cellStyle name="Normal 2 2 7 4 2" xfId="34464"/>
    <cellStyle name="Normal 2 2 7 4 2 2" xfId="34465"/>
    <cellStyle name="Normal 2 2 7 4 3" xfId="34466"/>
    <cellStyle name="Normal 2 2 7 4 3 2" xfId="34467"/>
    <cellStyle name="Normal 2 2 7 4 4" xfId="34468"/>
    <cellStyle name="Normal 2 2 7 4 5" xfId="34469"/>
    <cellStyle name="Normal 2 2 7 4 6" xfId="34470"/>
    <cellStyle name="Normal 2 2 7 4 7" xfId="34471"/>
    <cellStyle name="Normal 2 2 7 5" xfId="34472"/>
    <cellStyle name="Normal 2 2 7 5 2" xfId="34473"/>
    <cellStyle name="Normal 2 2 7 5 2 2" xfId="34474"/>
    <cellStyle name="Normal 2 2 7 5 3" xfId="34475"/>
    <cellStyle name="Normal 2 2 7 5 3 2" xfId="34476"/>
    <cellStyle name="Normal 2 2 7 5 4" xfId="34477"/>
    <cellStyle name="Normal 2 2 7 5 5" xfId="34478"/>
    <cellStyle name="Normal 2 2 7 5 6" xfId="34479"/>
    <cellStyle name="Normal 2 2 7 5 7" xfId="34480"/>
    <cellStyle name="Normal 2 2 7 6" xfId="34481"/>
    <cellStyle name="Normal 2 2 7 6 2" xfId="34482"/>
    <cellStyle name="Normal 2 2 7 7" xfId="34483"/>
    <cellStyle name="Normal 2 2 7 7 2" xfId="34484"/>
    <cellStyle name="Normal 2 2 7 8" xfId="34485"/>
    <cellStyle name="Normal 2 2 7 9" xfId="34486"/>
    <cellStyle name="Normal 2 2 8" xfId="34487"/>
    <cellStyle name="Normal 2 2 8 10" xfId="34488"/>
    <cellStyle name="Normal 2 2 8 11" xfId="34489"/>
    <cellStyle name="Normal 2 2 8 2" xfId="34490"/>
    <cellStyle name="Normal 2 2 8 2 10" xfId="34491"/>
    <cellStyle name="Normal 2 2 8 2 2" xfId="34492"/>
    <cellStyle name="Normal 2 2 8 2 2 2" xfId="34493"/>
    <cellStyle name="Normal 2 2 8 2 2 2 2" xfId="34494"/>
    <cellStyle name="Normal 2 2 8 2 2 3" xfId="34495"/>
    <cellStyle name="Normal 2 2 8 2 2 3 2" xfId="34496"/>
    <cellStyle name="Normal 2 2 8 2 2 4" xfId="34497"/>
    <cellStyle name="Normal 2 2 8 2 2 5" xfId="34498"/>
    <cellStyle name="Normal 2 2 8 2 2 6" xfId="34499"/>
    <cellStyle name="Normal 2 2 8 2 2 7" xfId="34500"/>
    <cellStyle name="Normal 2 2 8 2 3" xfId="34501"/>
    <cellStyle name="Normal 2 2 8 2 3 2" xfId="34502"/>
    <cellStyle name="Normal 2 2 8 2 3 2 2" xfId="34503"/>
    <cellStyle name="Normal 2 2 8 2 3 3" xfId="34504"/>
    <cellStyle name="Normal 2 2 8 2 3 3 2" xfId="34505"/>
    <cellStyle name="Normal 2 2 8 2 3 4" xfId="34506"/>
    <cellStyle name="Normal 2 2 8 2 3 5" xfId="34507"/>
    <cellStyle name="Normal 2 2 8 2 3 6" xfId="34508"/>
    <cellStyle name="Normal 2 2 8 2 3 7" xfId="34509"/>
    <cellStyle name="Normal 2 2 8 2 4" xfId="34510"/>
    <cellStyle name="Normal 2 2 8 2 4 2" xfId="34511"/>
    <cellStyle name="Normal 2 2 8 2 4 2 2" xfId="34512"/>
    <cellStyle name="Normal 2 2 8 2 4 3" xfId="34513"/>
    <cellStyle name="Normal 2 2 8 2 4 3 2" xfId="34514"/>
    <cellStyle name="Normal 2 2 8 2 4 4" xfId="34515"/>
    <cellStyle name="Normal 2 2 8 2 4 5" xfId="34516"/>
    <cellStyle name="Normal 2 2 8 2 4 6" xfId="34517"/>
    <cellStyle name="Normal 2 2 8 2 4 7" xfId="34518"/>
    <cellStyle name="Normal 2 2 8 2 5" xfId="34519"/>
    <cellStyle name="Normal 2 2 8 2 5 2" xfId="34520"/>
    <cellStyle name="Normal 2 2 8 2 6" xfId="34521"/>
    <cellStyle name="Normal 2 2 8 2 6 2" xfId="34522"/>
    <cellStyle name="Normal 2 2 8 2 7" xfId="34523"/>
    <cellStyle name="Normal 2 2 8 2 8" xfId="34524"/>
    <cellStyle name="Normal 2 2 8 2 9" xfId="34525"/>
    <cellStyle name="Normal 2 2 8 3" xfId="34526"/>
    <cellStyle name="Normal 2 2 8 3 2" xfId="34527"/>
    <cellStyle name="Normal 2 2 8 3 2 2" xfId="34528"/>
    <cellStyle name="Normal 2 2 8 3 3" xfId="34529"/>
    <cellStyle name="Normal 2 2 8 3 3 2" xfId="34530"/>
    <cellStyle name="Normal 2 2 8 3 4" xfId="34531"/>
    <cellStyle name="Normal 2 2 8 3 5" xfId="34532"/>
    <cellStyle name="Normal 2 2 8 3 6" xfId="34533"/>
    <cellStyle name="Normal 2 2 8 3 7" xfId="34534"/>
    <cellStyle name="Normal 2 2 8 4" xfId="34535"/>
    <cellStyle name="Normal 2 2 8 4 2" xfId="34536"/>
    <cellStyle name="Normal 2 2 8 4 2 2" xfId="34537"/>
    <cellStyle name="Normal 2 2 8 4 3" xfId="34538"/>
    <cellStyle name="Normal 2 2 8 4 3 2" xfId="34539"/>
    <cellStyle name="Normal 2 2 8 4 4" xfId="34540"/>
    <cellStyle name="Normal 2 2 8 4 5" xfId="34541"/>
    <cellStyle name="Normal 2 2 8 4 6" xfId="34542"/>
    <cellStyle name="Normal 2 2 8 4 7" xfId="34543"/>
    <cellStyle name="Normal 2 2 8 5" xfId="34544"/>
    <cellStyle name="Normal 2 2 8 5 2" xfId="34545"/>
    <cellStyle name="Normal 2 2 8 5 2 2" xfId="34546"/>
    <cellStyle name="Normal 2 2 8 5 3" xfId="34547"/>
    <cellStyle name="Normal 2 2 8 5 3 2" xfId="34548"/>
    <cellStyle name="Normal 2 2 8 5 4" xfId="34549"/>
    <cellStyle name="Normal 2 2 8 5 5" xfId="34550"/>
    <cellStyle name="Normal 2 2 8 5 6" xfId="34551"/>
    <cellStyle name="Normal 2 2 8 5 7" xfId="34552"/>
    <cellStyle name="Normal 2 2 8 6" xfId="34553"/>
    <cellStyle name="Normal 2 2 8 6 2" xfId="34554"/>
    <cellStyle name="Normal 2 2 8 7" xfId="34555"/>
    <cellStyle name="Normal 2 2 8 7 2" xfId="34556"/>
    <cellStyle name="Normal 2 2 8 8" xfId="34557"/>
    <cellStyle name="Normal 2 2 8 9" xfId="34558"/>
    <cellStyle name="Normal 2 2 9" xfId="34559"/>
    <cellStyle name="Normal 2 2 9 10" xfId="34560"/>
    <cellStyle name="Normal 2 2 9 2" xfId="34561"/>
    <cellStyle name="Normal 2 2 9 2 2" xfId="34562"/>
    <cellStyle name="Normal 2 2 9 2 2 2" xfId="34563"/>
    <cellStyle name="Normal 2 2 9 2 3" xfId="34564"/>
    <cellStyle name="Normal 2 2 9 2 3 2" xfId="34565"/>
    <cellStyle name="Normal 2 2 9 2 4" xfId="34566"/>
    <cellStyle name="Normal 2 2 9 2 5" xfId="34567"/>
    <cellStyle name="Normal 2 2 9 2 6" xfId="34568"/>
    <cellStyle name="Normal 2 2 9 2 7" xfId="34569"/>
    <cellStyle name="Normal 2 2 9 3" xfId="34570"/>
    <cellStyle name="Normal 2 2 9 3 2" xfId="34571"/>
    <cellStyle name="Normal 2 2 9 3 2 2" xfId="34572"/>
    <cellStyle name="Normal 2 2 9 3 3" xfId="34573"/>
    <cellStyle name="Normal 2 2 9 3 3 2" xfId="34574"/>
    <cellStyle name="Normal 2 2 9 3 4" xfId="34575"/>
    <cellStyle name="Normal 2 2 9 3 5" xfId="34576"/>
    <cellStyle name="Normal 2 2 9 3 6" xfId="34577"/>
    <cellStyle name="Normal 2 2 9 3 7" xfId="34578"/>
    <cellStyle name="Normal 2 2 9 4" xfId="34579"/>
    <cellStyle name="Normal 2 2 9 4 2" xfId="34580"/>
    <cellStyle name="Normal 2 2 9 4 2 2" xfId="34581"/>
    <cellStyle name="Normal 2 2 9 4 3" xfId="34582"/>
    <cellStyle name="Normal 2 2 9 4 3 2" xfId="34583"/>
    <cellStyle name="Normal 2 2 9 4 4" xfId="34584"/>
    <cellStyle name="Normal 2 2 9 4 5" xfId="34585"/>
    <cellStyle name="Normal 2 2 9 4 6" xfId="34586"/>
    <cellStyle name="Normal 2 2 9 4 7" xfId="34587"/>
    <cellStyle name="Normal 2 2 9 5" xfId="34588"/>
    <cellStyle name="Normal 2 2 9 5 2" xfId="34589"/>
    <cellStyle name="Normal 2 2 9 6" xfId="34590"/>
    <cellStyle name="Normal 2 2 9 6 2" xfId="34591"/>
    <cellStyle name="Normal 2 2 9 7" xfId="34592"/>
    <cellStyle name="Normal 2 2 9 8" xfId="34593"/>
    <cellStyle name="Normal 2 2 9 9" xfId="34594"/>
    <cellStyle name="Normal 2 20" xfId="34595"/>
    <cellStyle name="Normal 2 21" xfId="34596"/>
    <cellStyle name="Normal 2 22" xfId="34597"/>
    <cellStyle name="Normal 2 3" xfId="262"/>
    <cellStyle name="Normal 2 3 2" xfId="34598"/>
    <cellStyle name="Normal 2 3 2 10" xfId="34599"/>
    <cellStyle name="Normal 2 3 2 11" xfId="34600"/>
    <cellStyle name="Normal 2 3 2 12" xfId="34601"/>
    <cellStyle name="Normal 2 3 2 13" xfId="34602"/>
    <cellStyle name="Normal 2 3 2 2" xfId="34603"/>
    <cellStyle name="Normal 2 3 2 3" xfId="34604"/>
    <cellStyle name="Normal 2 3 2 4" xfId="34605"/>
    <cellStyle name="Normal 2 3 2 5" xfId="34606"/>
    <cellStyle name="Normal 2 3 2 6" xfId="34607"/>
    <cellStyle name="Normal 2 3 2 7" xfId="34608"/>
    <cellStyle name="Normal 2 3 2 8" xfId="34609"/>
    <cellStyle name="Normal 2 3 2 9" xfId="34610"/>
    <cellStyle name="Normal 2 3 3" xfId="34611"/>
    <cellStyle name="Normal 2 3 3 10" xfId="34612"/>
    <cellStyle name="Normal 2 3 3 11" xfId="34613"/>
    <cellStyle name="Normal 2 3 3 12" xfId="34614"/>
    <cellStyle name="Normal 2 3 3 13" xfId="34615"/>
    <cellStyle name="Normal 2 3 3 2" xfId="34616"/>
    <cellStyle name="Normal 2 3 3 3" xfId="34617"/>
    <cellStyle name="Normal 2 3 3 4" xfId="34618"/>
    <cellStyle name="Normal 2 3 3 5" xfId="34619"/>
    <cellStyle name="Normal 2 3 3 6" xfId="34620"/>
    <cellStyle name="Normal 2 3 3 7" xfId="34621"/>
    <cellStyle name="Normal 2 3 3 8" xfId="34622"/>
    <cellStyle name="Normal 2 3 3 9" xfId="34623"/>
    <cellStyle name="Normal 2 3 4" xfId="34624"/>
    <cellStyle name="Normal 2 3 4 10" xfId="34625"/>
    <cellStyle name="Normal 2 3 4 11" xfId="34626"/>
    <cellStyle name="Normal 2 3 4 12" xfId="34627"/>
    <cellStyle name="Normal 2 3 4 13" xfId="34628"/>
    <cellStyle name="Normal 2 3 4 2" xfId="34629"/>
    <cellStyle name="Normal 2 3 4 3" xfId="34630"/>
    <cellStyle name="Normal 2 3 4 4" xfId="34631"/>
    <cellStyle name="Normal 2 3 4 5" xfId="34632"/>
    <cellStyle name="Normal 2 3 4 6" xfId="34633"/>
    <cellStyle name="Normal 2 3 4 7" xfId="34634"/>
    <cellStyle name="Normal 2 3 4 8" xfId="34635"/>
    <cellStyle name="Normal 2 3 4 9" xfId="34636"/>
    <cellStyle name="Normal 2 3 6" xfId="34637"/>
    <cellStyle name="Normal 2 4" xfId="371"/>
    <cellStyle name="Normal 2 4 2" xfId="34638"/>
    <cellStyle name="Normal 2 4 2 10" xfId="34639"/>
    <cellStyle name="Normal 2 4 2 11" xfId="34640"/>
    <cellStyle name="Normal 2 4 2 12" xfId="34641"/>
    <cellStyle name="Normal 2 4 2 13" xfId="34642"/>
    <cellStyle name="Normal 2 4 2 2" xfId="34643"/>
    <cellStyle name="Normal 2 4 2 3" xfId="34644"/>
    <cellStyle name="Normal 2 4 2 4" xfId="34645"/>
    <cellStyle name="Normal 2 4 2 5" xfId="34646"/>
    <cellStyle name="Normal 2 4 2 6" xfId="34647"/>
    <cellStyle name="Normal 2 4 2 7" xfId="34648"/>
    <cellStyle name="Normal 2 4 2 8" xfId="34649"/>
    <cellStyle name="Normal 2 4 2 9" xfId="34650"/>
    <cellStyle name="Normal 2 4 3" xfId="34651"/>
    <cellStyle name="Normal 2 4 3 10" xfId="34652"/>
    <cellStyle name="Normal 2 4 3 11" xfId="34653"/>
    <cellStyle name="Normal 2 4 3 12" xfId="34654"/>
    <cellStyle name="Normal 2 4 3 13" xfId="34655"/>
    <cellStyle name="Normal 2 4 3 2" xfId="34656"/>
    <cellStyle name="Normal 2 4 3 3" xfId="34657"/>
    <cellStyle name="Normal 2 4 3 4" xfId="34658"/>
    <cellStyle name="Normal 2 4 3 5" xfId="34659"/>
    <cellStyle name="Normal 2 4 3 6" xfId="34660"/>
    <cellStyle name="Normal 2 4 3 7" xfId="34661"/>
    <cellStyle name="Normal 2 4 3 8" xfId="34662"/>
    <cellStyle name="Normal 2 4 3 9" xfId="34663"/>
    <cellStyle name="Normal 2 4 4" xfId="34664"/>
    <cellStyle name="Normal 2 4 4 10" xfId="34665"/>
    <cellStyle name="Normal 2 4 4 11" xfId="34666"/>
    <cellStyle name="Normal 2 4 4 12" xfId="34667"/>
    <cellStyle name="Normal 2 4 4 13" xfId="34668"/>
    <cellStyle name="Normal 2 4 4 2" xfId="34669"/>
    <cellStyle name="Normal 2 4 4 3" xfId="34670"/>
    <cellStyle name="Normal 2 4 4 4" xfId="34671"/>
    <cellStyle name="Normal 2 4 4 5" xfId="34672"/>
    <cellStyle name="Normal 2 4 4 6" xfId="34673"/>
    <cellStyle name="Normal 2 4 4 7" xfId="34674"/>
    <cellStyle name="Normal 2 4 4 8" xfId="34675"/>
    <cellStyle name="Normal 2 4 4 9" xfId="34676"/>
    <cellStyle name="Normal 2 5" xfId="34677"/>
    <cellStyle name="Normal 2 6" xfId="34678"/>
    <cellStyle name="Normal 2 6 10" xfId="34679"/>
    <cellStyle name="Normal 2 6 11" xfId="34680"/>
    <cellStyle name="Normal 2 6 12" xfId="34681"/>
    <cellStyle name="Normal 2 6 13" xfId="34682"/>
    <cellStyle name="Normal 2 6 2" xfId="34683"/>
    <cellStyle name="Normal 2 6 2 10" xfId="34684"/>
    <cellStyle name="Normal 2 6 2 11" xfId="34685"/>
    <cellStyle name="Normal 2 6 2 2" xfId="34686"/>
    <cellStyle name="Normal 2 6 2 2 10" xfId="34687"/>
    <cellStyle name="Normal 2 6 2 2 2" xfId="34688"/>
    <cellStyle name="Normal 2 6 2 2 2 2" xfId="34689"/>
    <cellStyle name="Normal 2 6 2 2 2 2 2" xfId="34690"/>
    <cellStyle name="Normal 2 6 2 2 2 3" xfId="34691"/>
    <cellStyle name="Normal 2 6 2 2 2 3 2" xfId="34692"/>
    <cellStyle name="Normal 2 6 2 2 2 4" xfId="34693"/>
    <cellStyle name="Normal 2 6 2 2 2 5" xfId="34694"/>
    <cellStyle name="Normal 2 6 2 2 2 6" xfId="34695"/>
    <cellStyle name="Normal 2 6 2 2 2 7" xfId="34696"/>
    <cellStyle name="Normal 2 6 2 2 3" xfId="34697"/>
    <cellStyle name="Normal 2 6 2 2 3 2" xfId="34698"/>
    <cellStyle name="Normal 2 6 2 2 3 2 2" xfId="34699"/>
    <cellStyle name="Normal 2 6 2 2 3 3" xfId="34700"/>
    <cellStyle name="Normal 2 6 2 2 3 3 2" xfId="34701"/>
    <cellStyle name="Normal 2 6 2 2 3 4" xfId="34702"/>
    <cellStyle name="Normal 2 6 2 2 3 5" xfId="34703"/>
    <cellStyle name="Normal 2 6 2 2 3 6" xfId="34704"/>
    <cellStyle name="Normal 2 6 2 2 3 7" xfId="34705"/>
    <cellStyle name="Normal 2 6 2 2 4" xfId="34706"/>
    <cellStyle name="Normal 2 6 2 2 4 2" xfId="34707"/>
    <cellStyle name="Normal 2 6 2 2 4 2 2" xfId="34708"/>
    <cellStyle name="Normal 2 6 2 2 4 3" xfId="34709"/>
    <cellStyle name="Normal 2 6 2 2 4 3 2" xfId="34710"/>
    <cellStyle name="Normal 2 6 2 2 4 4" xfId="34711"/>
    <cellStyle name="Normal 2 6 2 2 4 5" xfId="34712"/>
    <cellStyle name="Normal 2 6 2 2 4 6" xfId="34713"/>
    <cellStyle name="Normal 2 6 2 2 4 7" xfId="34714"/>
    <cellStyle name="Normal 2 6 2 2 5" xfId="34715"/>
    <cellStyle name="Normal 2 6 2 2 5 2" xfId="34716"/>
    <cellStyle name="Normal 2 6 2 2 6" xfId="34717"/>
    <cellStyle name="Normal 2 6 2 2 6 2" xfId="34718"/>
    <cellStyle name="Normal 2 6 2 2 7" xfId="34719"/>
    <cellStyle name="Normal 2 6 2 2 8" xfId="34720"/>
    <cellStyle name="Normal 2 6 2 2 9" xfId="34721"/>
    <cellStyle name="Normal 2 6 2 3" xfId="34722"/>
    <cellStyle name="Normal 2 6 2 3 2" xfId="34723"/>
    <cellStyle name="Normal 2 6 2 3 2 2" xfId="34724"/>
    <cellStyle name="Normal 2 6 2 3 3" xfId="34725"/>
    <cellStyle name="Normal 2 6 2 3 3 2" xfId="34726"/>
    <cellStyle name="Normal 2 6 2 3 4" xfId="34727"/>
    <cellStyle name="Normal 2 6 2 3 5" xfId="34728"/>
    <cellStyle name="Normal 2 6 2 3 6" xfId="34729"/>
    <cellStyle name="Normal 2 6 2 3 7" xfId="34730"/>
    <cellStyle name="Normal 2 6 2 4" xfId="34731"/>
    <cellStyle name="Normal 2 6 2 4 2" xfId="34732"/>
    <cellStyle name="Normal 2 6 2 4 2 2" xfId="34733"/>
    <cellStyle name="Normal 2 6 2 4 3" xfId="34734"/>
    <cellStyle name="Normal 2 6 2 4 3 2" xfId="34735"/>
    <cellStyle name="Normal 2 6 2 4 4" xfId="34736"/>
    <cellStyle name="Normal 2 6 2 4 5" xfId="34737"/>
    <cellStyle name="Normal 2 6 2 4 6" xfId="34738"/>
    <cellStyle name="Normal 2 6 2 4 7" xfId="34739"/>
    <cellStyle name="Normal 2 6 2 5" xfId="34740"/>
    <cellStyle name="Normal 2 6 2 5 2" xfId="34741"/>
    <cellStyle name="Normal 2 6 2 5 2 2" xfId="34742"/>
    <cellStyle name="Normal 2 6 2 5 3" xfId="34743"/>
    <cellStyle name="Normal 2 6 2 5 3 2" xfId="34744"/>
    <cellStyle name="Normal 2 6 2 5 4" xfId="34745"/>
    <cellStyle name="Normal 2 6 2 5 5" xfId="34746"/>
    <cellStyle name="Normal 2 6 2 5 6" xfId="34747"/>
    <cellStyle name="Normal 2 6 2 5 7" xfId="34748"/>
    <cellStyle name="Normal 2 6 2 6" xfId="34749"/>
    <cellStyle name="Normal 2 6 2 6 2" xfId="34750"/>
    <cellStyle name="Normal 2 6 2 7" xfId="34751"/>
    <cellStyle name="Normal 2 6 2 7 2" xfId="34752"/>
    <cellStyle name="Normal 2 6 2 8" xfId="34753"/>
    <cellStyle name="Normal 2 6 2 9" xfId="34754"/>
    <cellStyle name="Normal 2 6 3" xfId="34755"/>
    <cellStyle name="Normal 2 6 3 10" xfId="34756"/>
    <cellStyle name="Normal 2 6 3 11" xfId="34757"/>
    <cellStyle name="Normal 2 6 3 2" xfId="34758"/>
    <cellStyle name="Normal 2 6 3 2 10" xfId="34759"/>
    <cellStyle name="Normal 2 6 3 2 2" xfId="34760"/>
    <cellStyle name="Normal 2 6 3 2 2 2" xfId="34761"/>
    <cellStyle name="Normal 2 6 3 2 2 2 2" xfId="34762"/>
    <cellStyle name="Normal 2 6 3 2 2 3" xfId="34763"/>
    <cellStyle name="Normal 2 6 3 2 2 3 2" xfId="34764"/>
    <cellStyle name="Normal 2 6 3 2 2 4" xfId="34765"/>
    <cellStyle name="Normal 2 6 3 2 2 5" xfId="34766"/>
    <cellStyle name="Normal 2 6 3 2 2 6" xfId="34767"/>
    <cellStyle name="Normal 2 6 3 2 2 7" xfId="34768"/>
    <cellStyle name="Normal 2 6 3 2 3" xfId="34769"/>
    <cellStyle name="Normal 2 6 3 2 3 2" xfId="34770"/>
    <cellStyle name="Normal 2 6 3 2 3 2 2" xfId="34771"/>
    <cellStyle name="Normal 2 6 3 2 3 3" xfId="34772"/>
    <cellStyle name="Normal 2 6 3 2 3 3 2" xfId="34773"/>
    <cellStyle name="Normal 2 6 3 2 3 4" xfId="34774"/>
    <cellStyle name="Normal 2 6 3 2 3 5" xfId="34775"/>
    <cellStyle name="Normal 2 6 3 2 3 6" xfId="34776"/>
    <cellStyle name="Normal 2 6 3 2 3 7" xfId="34777"/>
    <cellStyle name="Normal 2 6 3 2 4" xfId="34778"/>
    <cellStyle name="Normal 2 6 3 2 4 2" xfId="34779"/>
    <cellStyle name="Normal 2 6 3 2 4 2 2" xfId="34780"/>
    <cellStyle name="Normal 2 6 3 2 4 3" xfId="34781"/>
    <cellStyle name="Normal 2 6 3 2 4 3 2" xfId="34782"/>
    <cellStyle name="Normal 2 6 3 2 4 4" xfId="34783"/>
    <cellStyle name="Normal 2 6 3 2 4 5" xfId="34784"/>
    <cellStyle name="Normal 2 6 3 2 4 6" xfId="34785"/>
    <cellStyle name="Normal 2 6 3 2 4 7" xfId="34786"/>
    <cellStyle name="Normal 2 6 3 2 5" xfId="34787"/>
    <cellStyle name="Normal 2 6 3 2 5 2" xfId="34788"/>
    <cellStyle name="Normal 2 6 3 2 6" xfId="34789"/>
    <cellStyle name="Normal 2 6 3 2 6 2" xfId="34790"/>
    <cellStyle name="Normal 2 6 3 2 7" xfId="34791"/>
    <cellStyle name="Normal 2 6 3 2 8" xfId="34792"/>
    <cellStyle name="Normal 2 6 3 2 9" xfId="34793"/>
    <cellStyle name="Normal 2 6 3 3" xfId="34794"/>
    <cellStyle name="Normal 2 6 3 3 2" xfId="34795"/>
    <cellStyle name="Normal 2 6 3 3 2 2" xfId="34796"/>
    <cellStyle name="Normal 2 6 3 3 3" xfId="34797"/>
    <cellStyle name="Normal 2 6 3 3 3 2" xfId="34798"/>
    <cellStyle name="Normal 2 6 3 3 4" xfId="34799"/>
    <cellStyle name="Normal 2 6 3 3 5" xfId="34800"/>
    <cellStyle name="Normal 2 6 3 3 6" xfId="34801"/>
    <cellStyle name="Normal 2 6 3 3 7" xfId="34802"/>
    <cellStyle name="Normal 2 6 3 4" xfId="34803"/>
    <cellStyle name="Normal 2 6 3 4 2" xfId="34804"/>
    <cellStyle name="Normal 2 6 3 4 2 2" xfId="34805"/>
    <cellStyle name="Normal 2 6 3 4 3" xfId="34806"/>
    <cellStyle name="Normal 2 6 3 4 3 2" xfId="34807"/>
    <cellStyle name="Normal 2 6 3 4 4" xfId="34808"/>
    <cellStyle name="Normal 2 6 3 4 5" xfId="34809"/>
    <cellStyle name="Normal 2 6 3 4 6" xfId="34810"/>
    <cellStyle name="Normal 2 6 3 4 7" xfId="34811"/>
    <cellStyle name="Normal 2 6 3 5" xfId="34812"/>
    <cellStyle name="Normal 2 6 3 5 2" xfId="34813"/>
    <cellStyle name="Normal 2 6 3 5 2 2" xfId="34814"/>
    <cellStyle name="Normal 2 6 3 5 3" xfId="34815"/>
    <cellStyle name="Normal 2 6 3 5 3 2" xfId="34816"/>
    <cellStyle name="Normal 2 6 3 5 4" xfId="34817"/>
    <cellStyle name="Normal 2 6 3 5 5" xfId="34818"/>
    <cellStyle name="Normal 2 6 3 5 6" xfId="34819"/>
    <cellStyle name="Normal 2 6 3 5 7" xfId="34820"/>
    <cellStyle name="Normal 2 6 3 6" xfId="34821"/>
    <cellStyle name="Normal 2 6 3 6 2" xfId="34822"/>
    <cellStyle name="Normal 2 6 3 7" xfId="34823"/>
    <cellStyle name="Normal 2 6 3 7 2" xfId="34824"/>
    <cellStyle name="Normal 2 6 3 8" xfId="34825"/>
    <cellStyle name="Normal 2 6 3 9" xfId="34826"/>
    <cellStyle name="Normal 2 6 4" xfId="34827"/>
    <cellStyle name="Normal 2 6 4 10" xfId="34828"/>
    <cellStyle name="Normal 2 6 4 2" xfId="34829"/>
    <cellStyle name="Normal 2 6 4 2 2" xfId="34830"/>
    <cellStyle name="Normal 2 6 4 2 2 2" xfId="34831"/>
    <cellStyle name="Normal 2 6 4 2 3" xfId="34832"/>
    <cellStyle name="Normal 2 6 4 2 3 2" xfId="34833"/>
    <cellStyle name="Normal 2 6 4 2 4" xfId="34834"/>
    <cellStyle name="Normal 2 6 4 2 5" xfId="34835"/>
    <cellStyle name="Normal 2 6 4 2 6" xfId="34836"/>
    <cellStyle name="Normal 2 6 4 2 7" xfId="34837"/>
    <cellStyle name="Normal 2 6 4 3" xfId="34838"/>
    <cellStyle name="Normal 2 6 4 3 2" xfId="34839"/>
    <cellStyle name="Normal 2 6 4 3 2 2" xfId="34840"/>
    <cellStyle name="Normal 2 6 4 3 3" xfId="34841"/>
    <cellStyle name="Normal 2 6 4 3 3 2" xfId="34842"/>
    <cellStyle name="Normal 2 6 4 3 4" xfId="34843"/>
    <cellStyle name="Normal 2 6 4 3 5" xfId="34844"/>
    <cellStyle name="Normal 2 6 4 3 6" xfId="34845"/>
    <cellStyle name="Normal 2 6 4 3 7" xfId="34846"/>
    <cellStyle name="Normal 2 6 4 4" xfId="34847"/>
    <cellStyle name="Normal 2 6 4 4 2" xfId="34848"/>
    <cellStyle name="Normal 2 6 4 4 2 2" xfId="34849"/>
    <cellStyle name="Normal 2 6 4 4 3" xfId="34850"/>
    <cellStyle name="Normal 2 6 4 4 3 2" xfId="34851"/>
    <cellStyle name="Normal 2 6 4 4 4" xfId="34852"/>
    <cellStyle name="Normal 2 6 4 4 5" xfId="34853"/>
    <cellStyle name="Normal 2 6 4 4 6" xfId="34854"/>
    <cellStyle name="Normal 2 6 4 4 7" xfId="34855"/>
    <cellStyle name="Normal 2 6 4 5" xfId="34856"/>
    <cellStyle name="Normal 2 6 4 5 2" xfId="34857"/>
    <cellStyle name="Normal 2 6 4 6" xfId="34858"/>
    <cellStyle name="Normal 2 6 4 6 2" xfId="34859"/>
    <cellStyle name="Normal 2 6 4 7" xfId="34860"/>
    <cellStyle name="Normal 2 6 4 8" xfId="34861"/>
    <cellStyle name="Normal 2 6 4 9" xfId="34862"/>
    <cellStyle name="Normal 2 6 5" xfId="34863"/>
    <cellStyle name="Normal 2 6 5 2" xfId="34864"/>
    <cellStyle name="Normal 2 6 5 2 2" xfId="34865"/>
    <cellStyle name="Normal 2 6 5 3" xfId="34866"/>
    <cellStyle name="Normal 2 6 5 3 2" xfId="34867"/>
    <cellStyle name="Normal 2 6 5 4" xfId="34868"/>
    <cellStyle name="Normal 2 6 5 5" xfId="34869"/>
    <cellStyle name="Normal 2 6 5 6" xfId="34870"/>
    <cellStyle name="Normal 2 6 5 7" xfId="34871"/>
    <cellStyle name="Normal 2 6 6" xfId="34872"/>
    <cellStyle name="Normal 2 6 6 2" xfId="34873"/>
    <cellStyle name="Normal 2 6 6 2 2" xfId="34874"/>
    <cellStyle name="Normal 2 6 6 3" xfId="34875"/>
    <cellStyle name="Normal 2 6 6 3 2" xfId="34876"/>
    <cellStyle name="Normal 2 6 6 4" xfId="34877"/>
    <cellStyle name="Normal 2 6 6 5" xfId="34878"/>
    <cellStyle name="Normal 2 6 6 6" xfId="34879"/>
    <cellStyle name="Normal 2 6 6 7" xfId="34880"/>
    <cellStyle name="Normal 2 6 7" xfId="34881"/>
    <cellStyle name="Normal 2 6 7 2" xfId="34882"/>
    <cellStyle name="Normal 2 6 7 2 2" xfId="34883"/>
    <cellStyle name="Normal 2 6 7 3" xfId="34884"/>
    <cellStyle name="Normal 2 6 7 3 2" xfId="34885"/>
    <cellStyle name="Normal 2 6 7 4" xfId="34886"/>
    <cellStyle name="Normal 2 6 7 5" xfId="34887"/>
    <cellStyle name="Normal 2 6 7 6" xfId="34888"/>
    <cellStyle name="Normal 2 6 7 7" xfId="34889"/>
    <cellStyle name="Normal 2 6 8" xfId="34890"/>
    <cellStyle name="Normal 2 6 8 2" xfId="34891"/>
    <cellStyle name="Normal 2 6 9" xfId="34892"/>
    <cellStyle name="Normal 2 6 9 2" xfId="34893"/>
    <cellStyle name="Normal 2 7" xfId="34894"/>
    <cellStyle name="Normal 2 7 10" xfId="34895"/>
    <cellStyle name="Normal 2 7 11" xfId="34896"/>
    <cellStyle name="Normal 2 7 12" xfId="34897"/>
    <cellStyle name="Normal 2 7 13" xfId="34898"/>
    <cellStyle name="Normal 2 7 2" xfId="34899"/>
    <cellStyle name="Normal 2 7 2 10" xfId="34900"/>
    <cellStyle name="Normal 2 7 2 11" xfId="34901"/>
    <cellStyle name="Normal 2 7 2 2" xfId="34902"/>
    <cellStyle name="Normal 2 7 2 2 10" xfId="34903"/>
    <cellStyle name="Normal 2 7 2 2 2" xfId="34904"/>
    <cellStyle name="Normal 2 7 2 2 2 2" xfId="34905"/>
    <cellStyle name="Normal 2 7 2 2 2 2 2" xfId="34906"/>
    <cellStyle name="Normal 2 7 2 2 2 3" xfId="34907"/>
    <cellStyle name="Normal 2 7 2 2 2 3 2" xfId="34908"/>
    <cellStyle name="Normal 2 7 2 2 2 4" xfId="34909"/>
    <cellStyle name="Normal 2 7 2 2 2 5" xfId="34910"/>
    <cellStyle name="Normal 2 7 2 2 2 6" xfId="34911"/>
    <cellStyle name="Normal 2 7 2 2 2 7" xfId="34912"/>
    <cellStyle name="Normal 2 7 2 2 3" xfId="34913"/>
    <cellStyle name="Normal 2 7 2 2 3 2" xfId="34914"/>
    <cellStyle name="Normal 2 7 2 2 3 2 2" xfId="34915"/>
    <cellStyle name="Normal 2 7 2 2 3 3" xfId="34916"/>
    <cellStyle name="Normal 2 7 2 2 3 3 2" xfId="34917"/>
    <cellStyle name="Normal 2 7 2 2 3 4" xfId="34918"/>
    <cellStyle name="Normal 2 7 2 2 3 5" xfId="34919"/>
    <cellStyle name="Normal 2 7 2 2 3 6" xfId="34920"/>
    <cellStyle name="Normal 2 7 2 2 3 7" xfId="34921"/>
    <cellStyle name="Normal 2 7 2 2 4" xfId="34922"/>
    <cellStyle name="Normal 2 7 2 2 4 2" xfId="34923"/>
    <cellStyle name="Normal 2 7 2 2 4 2 2" xfId="34924"/>
    <cellStyle name="Normal 2 7 2 2 4 3" xfId="34925"/>
    <cellStyle name="Normal 2 7 2 2 4 3 2" xfId="34926"/>
    <cellStyle name="Normal 2 7 2 2 4 4" xfId="34927"/>
    <cellStyle name="Normal 2 7 2 2 4 5" xfId="34928"/>
    <cellStyle name="Normal 2 7 2 2 4 6" xfId="34929"/>
    <cellStyle name="Normal 2 7 2 2 4 7" xfId="34930"/>
    <cellStyle name="Normal 2 7 2 2 5" xfId="34931"/>
    <cellStyle name="Normal 2 7 2 2 5 2" xfId="34932"/>
    <cellStyle name="Normal 2 7 2 2 6" xfId="34933"/>
    <cellStyle name="Normal 2 7 2 2 6 2" xfId="34934"/>
    <cellStyle name="Normal 2 7 2 2 7" xfId="34935"/>
    <cellStyle name="Normal 2 7 2 2 8" xfId="34936"/>
    <cellStyle name="Normal 2 7 2 2 9" xfId="34937"/>
    <cellStyle name="Normal 2 7 2 3" xfId="34938"/>
    <cellStyle name="Normal 2 7 2 3 2" xfId="34939"/>
    <cellStyle name="Normal 2 7 2 3 2 2" xfId="34940"/>
    <cellStyle name="Normal 2 7 2 3 3" xfId="34941"/>
    <cellStyle name="Normal 2 7 2 3 3 2" xfId="34942"/>
    <cellStyle name="Normal 2 7 2 3 4" xfId="34943"/>
    <cellStyle name="Normal 2 7 2 3 5" xfId="34944"/>
    <cellStyle name="Normal 2 7 2 3 6" xfId="34945"/>
    <cellStyle name="Normal 2 7 2 3 7" xfId="34946"/>
    <cellStyle name="Normal 2 7 2 4" xfId="34947"/>
    <cellStyle name="Normal 2 7 2 4 2" xfId="34948"/>
    <cellStyle name="Normal 2 7 2 4 2 2" xfId="34949"/>
    <cellStyle name="Normal 2 7 2 4 3" xfId="34950"/>
    <cellStyle name="Normal 2 7 2 4 3 2" xfId="34951"/>
    <cellStyle name="Normal 2 7 2 4 4" xfId="34952"/>
    <cellStyle name="Normal 2 7 2 4 5" xfId="34953"/>
    <cellStyle name="Normal 2 7 2 4 6" xfId="34954"/>
    <cellStyle name="Normal 2 7 2 4 7" xfId="34955"/>
    <cellStyle name="Normal 2 7 2 5" xfId="34956"/>
    <cellStyle name="Normal 2 7 2 5 2" xfId="34957"/>
    <cellStyle name="Normal 2 7 2 5 2 2" xfId="34958"/>
    <cellStyle name="Normal 2 7 2 5 3" xfId="34959"/>
    <cellStyle name="Normal 2 7 2 5 3 2" xfId="34960"/>
    <cellStyle name="Normal 2 7 2 5 4" xfId="34961"/>
    <cellStyle name="Normal 2 7 2 5 5" xfId="34962"/>
    <cellStyle name="Normal 2 7 2 5 6" xfId="34963"/>
    <cellStyle name="Normal 2 7 2 5 7" xfId="34964"/>
    <cellStyle name="Normal 2 7 2 6" xfId="34965"/>
    <cellStyle name="Normal 2 7 2 6 2" xfId="34966"/>
    <cellStyle name="Normal 2 7 2 7" xfId="34967"/>
    <cellStyle name="Normal 2 7 2 7 2" xfId="34968"/>
    <cellStyle name="Normal 2 7 2 8" xfId="34969"/>
    <cellStyle name="Normal 2 7 2 9" xfId="34970"/>
    <cellStyle name="Normal 2 7 3" xfId="34971"/>
    <cellStyle name="Normal 2 7 3 10" xfId="34972"/>
    <cellStyle name="Normal 2 7 3 11" xfId="34973"/>
    <cellStyle name="Normal 2 7 3 2" xfId="34974"/>
    <cellStyle name="Normal 2 7 3 2 10" xfId="34975"/>
    <cellStyle name="Normal 2 7 3 2 2" xfId="34976"/>
    <cellStyle name="Normal 2 7 3 2 2 2" xfId="34977"/>
    <cellStyle name="Normal 2 7 3 2 2 2 2" xfId="34978"/>
    <cellStyle name="Normal 2 7 3 2 2 3" xfId="34979"/>
    <cellStyle name="Normal 2 7 3 2 2 3 2" xfId="34980"/>
    <cellStyle name="Normal 2 7 3 2 2 4" xfId="34981"/>
    <cellStyle name="Normal 2 7 3 2 2 5" xfId="34982"/>
    <cellStyle name="Normal 2 7 3 2 2 6" xfId="34983"/>
    <cellStyle name="Normal 2 7 3 2 2 7" xfId="34984"/>
    <cellStyle name="Normal 2 7 3 2 3" xfId="34985"/>
    <cellStyle name="Normal 2 7 3 2 3 2" xfId="34986"/>
    <cellStyle name="Normal 2 7 3 2 3 2 2" xfId="34987"/>
    <cellStyle name="Normal 2 7 3 2 3 3" xfId="34988"/>
    <cellStyle name="Normal 2 7 3 2 3 3 2" xfId="34989"/>
    <cellStyle name="Normal 2 7 3 2 3 4" xfId="34990"/>
    <cellStyle name="Normal 2 7 3 2 3 5" xfId="34991"/>
    <cellStyle name="Normal 2 7 3 2 3 6" xfId="34992"/>
    <cellStyle name="Normal 2 7 3 2 3 7" xfId="34993"/>
    <cellStyle name="Normal 2 7 3 2 4" xfId="34994"/>
    <cellStyle name="Normal 2 7 3 2 4 2" xfId="34995"/>
    <cellStyle name="Normal 2 7 3 2 4 2 2" xfId="34996"/>
    <cellStyle name="Normal 2 7 3 2 4 3" xfId="34997"/>
    <cellStyle name="Normal 2 7 3 2 4 3 2" xfId="34998"/>
    <cellStyle name="Normal 2 7 3 2 4 4" xfId="34999"/>
    <cellStyle name="Normal 2 7 3 2 4 5" xfId="35000"/>
    <cellStyle name="Normal 2 7 3 2 4 6" xfId="35001"/>
    <cellStyle name="Normal 2 7 3 2 4 7" xfId="35002"/>
    <cellStyle name="Normal 2 7 3 2 5" xfId="35003"/>
    <cellStyle name="Normal 2 7 3 2 5 2" xfId="35004"/>
    <cellStyle name="Normal 2 7 3 2 6" xfId="35005"/>
    <cellStyle name="Normal 2 7 3 2 6 2" xfId="35006"/>
    <cellStyle name="Normal 2 7 3 2 7" xfId="35007"/>
    <cellStyle name="Normal 2 7 3 2 8" xfId="35008"/>
    <cellStyle name="Normal 2 7 3 2 9" xfId="35009"/>
    <cellStyle name="Normal 2 7 3 3" xfId="35010"/>
    <cellStyle name="Normal 2 7 3 3 2" xfId="35011"/>
    <cellStyle name="Normal 2 7 3 3 2 2" xfId="35012"/>
    <cellStyle name="Normal 2 7 3 3 3" xfId="35013"/>
    <cellStyle name="Normal 2 7 3 3 3 2" xfId="35014"/>
    <cellStyle name="Normal 2 7 3 3 4" xfId="35015"/>
    <cellStyle name="Normal 2 7 3 3 5" xfId="35016"/>
    <cellStyle name="Normal 2 7 3 3 6" xfId="35017"/>
    <cellStyle name="Normal 2 7 3 3 7" xfId="35018"/>
    <cellStyle name="Normal 2 7 3 4" xfId="35019"/>
    <cellStyle name="Normal 2 7 3 4 2" xfId="35020"/>
    <cellStyle name="Normal 2 7 3 4 2 2" xfId="35021"/>
    <cellStyle name="Normal 2 7 3 4 3" xfId="35022"/>
    <cellStyle name="Normal 2 7 3 4 3 2" xfId="35023"/>
    <cellStyle name="Normal 2 7 3 4 4" xfId="35024"/>
    <cellStyle name="Normal 2 7 3 4 5" xfId="35025"/>
    <cellStyle name="Normal 2 7 3 4 6" xfId="35026"/>
    <cellStyle name="Normal 2 7 3 4 7" xfId="35027"/>
    <cellStyle name="Normal 2 7 3 5" xfId="35028"/>
    <cellStyle name="Normal 2 7 3 5 2" xfId="35029"/>
    <cellStyle name="Normal 2 7 3 5 2 2" xfId="35030"/>
    <cellStyle name="Normal 2 7 3 5 3" xfId="35031"/>
    <cellStyle name="Normal 2 7 3 5 3 2" xfId="35032"/>
    <cellStyle name="Normal 2 7 3 5 4" xfId="35033"/>
    <cellStyle name="Normal 2 7 3 5 5" xfId="35034"/>
    <cellStyle name="Normal 2 7 3 5 6" xfId="35035"/>
    <cellStyle name="Normal 2 7 3 5 7" xfId="35036"/>
    <cellStyle name="Normal 2 7 3 6" xfId="35037"/>
    <cellStyle name="Normal 2 7 3 6 2" xfId="35038"/>
    <cellStyle name="Normal 2 7 3 7" xfId="35039"/>
    <cellStyle name="Normal 2 7 3 7 2" xfId="35040"/>
    <cellStyle name="Normal 2 7 3 8" xfId="35041"/>
    <cellStyle name="Normal 2 7 3 9" xfId="35042"/>
    <cellStyle name="Normal 2 7 4" xfId="35043"/>
    <cellStyle name="Normal 2 7 4 10" xfId="35044"/>
    <cellStyle name="Normal 2 7 4 2" xfId="35045"/>
    <cellStyle name="Normal 2 7 4 2 2" xfId="35046"/>
    <cellStyle name="Normal 2 7 4 2 2 2" xfId="35047"/>
    <cellStyle name="Normal 2 7 4 2 3" xfId="35048"/>
    <cellStyle name="Normal 2 7 4 2 3 2" xfId="35049"/>
    <cellStyle name="Normal 2 7 4 2 4" xfId="35050"/>
    <cellStyle name="Normal 2 7 4 2 5" xfId="35051"/>
    <cellStyle name="Normal 2 7 4 2 6" xfId="35052"/>
    <cellStyle name="Normal 2 7 4 2 7" xfId="35053"/>
    <cellStyle name="Normal 2 7 4 3" xfId="35054"/>
    <cellStyle name="Normal 2 7 4 3 2" xfId="35055"/>
    <cellStyle name="Normal 2 7 4 3 2 2" xfId="35056"/>
    <cellStyle name="Normal 2 7 4 3 3" xfId="35057"/>
    <cellStyle name="Normal 2 7 4 3 3 2" xfId="35058"/>
    <cellStyle name="Normal 2 7 4 3 4" xfId="35059"/>
    <cellStyle name="Normal 2 7 4 3 5" xfId="35060"/>
    <cellStyle name="Normal 2 7 4 3 6" xfId="35061"/>
    <cellStyle name="Normal 2 7 4 3 7" xfId="35062"/>
    <cellStyle name="Normal 2 7 4 4" xfId="35063"/>
    <cellStyle name="Normal 2 7 4 4 2" xfId="35064"/>
    <cellStyle name="Normal 2 7 4 4 2 2" xfId="35065"/>
    <cellStyle name="Normal 2 7 4 4 3" xfId="35066"/>
    <cellStyle name="Normal 2 7 4 4 3 2" xfId="35067"/>
    <cellStyle name="Normal 2 7 4 4 4" xfId="35068"/>
    <cellStyle name="Normal 2 7 4 4 5" xfId="35069"/>
    <cellStyle name="Normal 2 7 4 4 6" xfId="35070"/>
    <cellStyle name="Normal 2 7 4 4 7" xfId="35071"/>
    <cellStyle name="Normal 2 7 4 5" xfId="35072"/>
    <cellStyle name="Normal 2 7 4 5 2" xfId="35073"/>
    <cellStyle name="Normal 2 7 4 6" xfId="35074"/>
    <cellStyle name="Normal 2 7 4 6 2" xfId="35075"/>
    <cellStyle name="Normal 2 7 4 7" xfId="35076"/>
    <cellStyle name="Normal 2 7 4 8" xfId="35077"/>
    <cellStyle name="Normal 2 7 4 9" xfId="35078"/>
    <cellStyle name="Normal 2 7 5" xfId="35079"/>
    <cellStyle name="Normal 2 7 5 2" xfId="35080"/>
    <cellStyle name="Normal 2 7 5 2 2" xfId="35081"/>
    <cellStyle name="Normal 2 7 5 3" xfId="35082"/>
    <cellStyle name="Normal 2 7 5 3 2" xfId="35083"/>
    <cellStyle name="Normal 2 7 5 4" xfId="35084"/>
    <cellStyle name="Normal 2 7 5 5" xfId="35085"/>
    <cellStyle name="Normal 2 7 5 6" xfId="35086"/>
    <cellStyle name="Normal 2 7 5 7" xfId="35087"/>
    <cellStyle name="Normal 2 7 6" xfId="35088"/>
    <cellStyle name="Normal 2 7 6 2" xfId="35089"/>
    <cellStyle name="Normal 2 7 6 2 2" xfId="35090"/>
    <cellStyle name="Normal 2 7 6 3" xfId="35091"/>
    <cellStyle name="Normal 2 7 6 3 2" xfId="35092"/>
    <cellStyle name="Normal 2 7 6 4" xfId="35093"/>
    <cellStyle name="Normal 2 7 6 5" xfId="35094"/>
    <cellStyle name="Normal 2 7 6 6" xfId="35095"/>
    <cellStyle name="Normal 2 7 6 7" xfId="35096"/>
    <cellStyle name="Normal 2 7 7" xfId="35097"/>
    <cellStyle name="Normal 2 7 7 2" xfId="35098"/>
    <cellStyle name="Normal 2 7 7 2 2" xfId="35099"/>
    <cellStyle name="Normal 2 7 7 3" xfId="35100"/>
    <cellStyle name="Normal 2 7 7 3 2" xfId="35101"/>
    <cellStyle name="Normal 2 7 7 4" xfId="35102"/>
    <cellStyle name="Normal 2 7 7 5" xfId="35103"/>
    <cellStyle name="Normal 2 7 7 6" xfId="35104"/>
    <cellStyle name="Normal 2 7 7 7" xfId="35105"/>
    <cellStyle name="Normal 2 7 8" xfId="35106"/>
    <cellStyle name="Normal 2 7 8 2" xfId="35107"/>
    <cellStyle name="Normal 2 7 9" xfId="35108"/>
    <cellStyle name="Normal 2 7 9 2" xfId="35109"/>
    <cellStyle name="Normal 2 8" xfId="35110"/>
    <cellStyle name="Normal 2 8 10" xfId="35111"/>
    <cellStyle name="Normal 2 8 11" xfId="35112"/>
    <cellStyle name="Normal 2 8 12" xfId="35113"/>
    <cellStyle name="Normal 2 8 13" xfId="35114"/>
    <cellStyle name="Normal 2 8 2" xfId="35115"/>
    <cellStyle name="Normal 2 8 2 10" xfId="35116"/>
    <cellStyle name="Normal 2 8 2 11" xfId="35117"/>
    <cellStyle name="Normal 2 8 2 2" xfId="35118"/>
    <cellStyle name="Normal 2 8 2 2 10" xfId="35119"/>
    <cellStyle name="Normal 2 8 2 2 2" xfId="35120"/>
    <cellStyle name="Normal 2 8 2 2 2 2" xfId="35121"/>
    <cellStyle name="Normal 2 8 2 2 2 2 2" xfId="35122"/>
    <cellStyle name="Normal 2 8 2 2 2 3" xfId="35123"/>
    <cellStyle name="Normal 2 8 2 2 2 3 2" xfId="35124"/>
    <cellStyle name="Normal 2 8 2 2 2 4" xfId="35125"/>
    <cellStyle name="Normal 2 8 2 2 2 5" xfId="35126"/>
    <cellStyle name="Normal 2 8 2 2 2 6" xfId="35127"/>
    <cellStyle name="Normal 2 8 2 2 2 7" xfId="35128"/>
    <cellStyle name="Normal 2 8 2 2 3" xfId="35129"/>
    <cellStyle name="Normal 2 8 2 2 3 2" xfId="35130"/>
    <cellStyle name="Normal 2 8 2 2 3 2 2" xfId="35131"/>
    <cellStyle name="Normal 2 8 2 2 3 3" xfId="35132"/>
    <cellStyle name="Normal 2 8 2 2 3 3 2" xfId="35133"/>
    <cellStyle name="Normal 2 8 2 2 3 4" xfId="35134"/>
    <cellStyle name="Normal 2 8 2 2 3 5" xfId="35135"/>
    <cellStyle name="Normal 2 8 2 2 3 6" xfId="35136"/>
    <cellStyle name="Normal 2 8 2 2 3 7" xfId="35137"/>
    <cellStyle name="Normal 2 8 2 2 4" xfId="35138"/>
    <cellStyle name="Normal 2 8 2 2 4 2" xfId="35139"/>
    <cellStyle name="Normal 2 8 2 2 4 2 2" xfId="35140"/>
    <cellStyle name="Normal 2 8 2 2 4 3" xfId="35141"/>
    <cellStyle name="Normal 2 8 2 2 4 3 2" xfId="35142"/>
    <cellStyle name="Normal 2 8 2 2 4 4" xfId="35143"/>
    <cellStyle name="Normal 2 8 2 2 4 5" xfId="35144"/>
    <cellStyle name="Normal 2 8 2 2 4 6" xfId="35145"/>
    <cellStyle name="Normal 2 8 2 2 4 7" xfId="35146"/>
    <cellStyle name="Normal 2 8 2 2 5" xfId="35147"/>
    <cellStyle name="Normal 2 8 2 2 5 2" xfId="35148"/>
    <cellStyle name="Normal 2 8 2 2 6" xfId="35149"/>
    <cellStyle name="Normal 2 8 2 2 6 2" xfId="35150"/>
    <cellStyle name="Normal 2 8 2 2 7" xfId="35151"/>
    <cellStyle name="Normal 2 8 2 2 8" xfId="35152"/>
    <cellStyle name="Normal 2 8 2 2 9" xfId="35153"/>
    <cellStyle name="Normal 2 8 2 3" xfId="35154"/>
    <cellStyle name="Normal 2 8 2 3 2" xfId="35155"/>
    <cellStyle name="Normal 2 8 2 3 2 2" xfId="35156"/>
    <cellStyle name="Normal 2 8 2 3 3" xfId="35157"/>
    <cellStyle name="Normal 2 8 2 3 3 2" xfId="35158"/>
    <cellStyle name="Normal 2 8 2 3 4" xfId="35159"/>
    <cellStyle name="Normal 2 8 2 3 5" xfId="35160"/>
    <cellStyle name="Normal 2 8 2 3 6" xfId="35161"/>
    <cellStyle name="Normal 2 8 2 3 7" xfId="35162"/>
    <cellStyle name="Normal 2 8 2 4" xfId="35163"/>
    <cellStyle name="Normal 2 8 2 4 2" xfId="35164"/>
    <cellStyle name="Normal 2 8 2 4 2 2" xfId="35165"/>
    <cellStyle name="Normal 2 8 2 4 3" xfId="35166"/>
    <cellStyle name="Normal 2 8 2 4 3 2" xfId="35167"/>
    <cellStyle name="Normal 2 8 2 4 4" xfId="35168"/>
    <cellStyle name="Normal 2 8 2 4 5" xfId="35169"/>
    <cellStyle name="Normal 2 8 2 4 6" xfId="35170"/>
    <cellStyle name="Normal 2 8 2 4 7" xfId="35171"/>
    <cellStyle name="Normal 2 8 2 5" xfId="35172"/>
    <cellStyle name="Normal 2 8 2 5 2" xfId="35173"/>
    <cellStyle name="Normal 2 8 2 5 2 2" xfId="35174"/>
    <cellStyle name="Normal 2 8 2 5 3" xfId="35175"/>
    <cellStyle name="Normal 2 8 2 5 3 2" xfId="35176"/>
    <cellStyle name="Normal 2 8 2 5 4" xfId="35177"/>
    <cellStyle name="Normal 2 8 2 5 5" xfId="35178"/>
    <cellStyle name="Normal 2 8 2 5 6" xfId="35179"/>
    <cellStyle name="Normal 2 8 2 5 7" xfId="35180"/>
    <cellStyle name="Normal 2 8 2 6" xfId="35181"/>
    <cellStyle name="Normal 2 8 2 6 2" xfId="35182"/>
    <cellStyle name="Normal 2 8 2 7" xfId="35183"/>
    <cellStyle name="Normal 2 8 2 7 2" xfId="35184"/>
    <cellStyle name="Normal 2 8 2 8" xfId="35185"/>
    <cellStyle name="Normal 2 8 2 9" xfId="35186"/>
    <cellStyle name="Normal 2 8 3" xfId="35187"/>
    <cellStyle name="Normal 2 8 3 10" xfId="35188"/>
    <cellStyle name="Normal 2 8 3 11" xfId="35189"/>
    <cellStyle name="Normal 2 8 3 2" xfId="35190"/>
    <cellStyle name="Normal 2 8 3 2 10" xfId="35191"/>
    <cellStyle name="Normal 2 8 3 2 2" xfId="35192"/>
    <cellStyle name="Normal 2 8 3 2 2 2" xfId="35193"/>
    <cellStyle name="Normal 2 8 3 2 2 2 2" xfId="35194"/>
    <cellStyle name="Normal 2 8 3 2 2 3" xfId="35195"/>
    <cellStyle name="Normal 2 8 3 2 2 3 2" xfId="35196"/>
    <cellStyle name="Normal 2 8 3 2 2 4" xfId="35197"/>
    <cellStyle name="Normal 2 8 3 2 2 5" xfId="35198"/>
    <cellStyle name="Normal 2 8 3 2 2 6" xfId="35199"/>
    <cellStyle name="Normal 2 8 3 2 2 7" xfId="35200"/>
    <cellStyle name="Normal 2 8 3 2 3" xfId="35201"/>
    <cellStyle name="Normal 2 8 3 2 3 2" xfId="35202"/>
    <cellStyle name="Normal 2 8 3 2 3 2 2" xfId="35203"/>
    <cellStyle name="Normal 2 8 3 2 3 3" xfId="35204"/>
    <cellStyle name="Normal 2 8 3 2 3 3 2" xfId="35205"/>
    <cellStyle name="Normal 2 8 3 2 3 4" xfId="35206"/>
    <cellStyle name="Normal 2 8 3 2 3 5" xfId="35207"/>
    <cellStyle name="Normal 2 8 3 2 3 6" xfId="35208"/>
    <cellStyle name="Normal 2 8 3 2 3 7" xfId="35209"/>
    <cellStyle name="Normal 2 8 3 2 4" xfId="35210"/>
    <cellStyle name="Normal 2 8 3 2 4 2" xfId="35211"/>
    <cellStyle name="Normal 2 8 3 2 4 2 2" xfId="35212"/>
    <cellStyle name="Normal 2 8 3 2 4 3" xfId="35213"/>
    <cellStyle name="Normal 2 8 3 2 4 3 2" xfId="35214"/>
    <cellStyle name="Normal 2 8 3 2 4 4" xfId="35215"/>
    <cellStyle name="Normal 2 8 3 2 4 5" xfId="35216"/>
    <cellStyle name="Normal 2 8 3 2 4 6" xfId="35217"/>
    <cellStyle name="Normal 2 8 3 2 4 7" xfId="35218"/>
    <cellStyle name="Normal 2 8 3 2 5" xfId="35219"/>
    <cellStyle name="Normal 2 8 3 2 5 2" xfId="35220"/>
    <cellStyle name="Normal 2 8 3 2 6" xfId="35221"/>
    <cellStyle name="Normal 2 8 3 2 6 2" xfId="35222"/>
    <cellStyle name="Normal 2 8 3 2 7" xfId="35223"/>
    <cellStyle name="Normal 2 8 3 2 8" xfId="35224"/>
    <cellStyle name="Normal 2 8 3 2 9" xfId="35225"/>
    <cellStyle name="Normal 2 8 3 3" xfId="35226"/>
    <cellStyle name="Normal 2 8 3 3 2" xfId="35227"/>
    <cellStyle name="Normal 2 8 3 3 2 2" xfId="35228"/>
    <cellStyle name="Normal 2 8 3 3 3" xfId="35229"/>
    <cellStyle name="Normal 2 8 3 3 3 2" xfId="35230"/>
    <cellStyle name="Normal 2 8 3 3 4" xfId="35231"/>
    <cellStyle name="Normal 2 8 3 3 5" xfId="35232"/>
    <cellStyle name="Normal 2 8 3 3 6" xfId="35233"/>
    <cellStyle name="Normal 2 8 3 3 7" xfId="35234"/>
    <cellStyle name="Normal 2 8 3 4" xfId="35235"/>
    <cellStyle name="Normal 2 8 3 4 2" xfId="35236"/>
    <cellStyle name="Normal 2 8 3 4 2 2" xfId="35237"/>
    <cellStyle name="Normal 2 8 3 4 3" xfId="35238"/>
    <cellStyle name="Normal 2 8 3 4 3 2" xfId="35239"/>
    <cellStyle name="Normal 2 8 3 4 4" xfId="35240"/>
    <cellStyle name="Normal 2 8 3 4 5" xfId="35241"/>
    <cellStyle name="Normal 2 8 3 4 6" xfId="35242"/>
    <cellStyle name="Normal 2 8 3 4 7" xfId="35243"/>
    <cellStyle name="Normal 2 8 3 5" xfId="35244"/>
    <cellStyle name="Normal 2 8 3 5 2" xfId="35245"/>
    <cellStyle name="Normal 2 8 3 5 2 2" xfId="35246"/>
    <cellStyle name="Normal 2 8 3 5 3" xfId="35247"/>
    <cellStyle name="Normal 2 8 3 5 3 2" xfId="35248"/>
    <cellStyle name="Normal 2 8 3 5 4" xfId="35249"/>
    <cellStyle name="Normal 2 8 3 5 5" xfId="35250"/>
    <cellStyle name="Normal 2 8 3 5 6" xfId="35251"/>
    <cellStyle name="Normal 2 8 3 5 7" xfId="35252"/>
    <cellStyle name="Normal 2 8 3 6" xfId="35253"/>
    <cellStyle name="Normal 2 8 3 6 2" xfId="35254"/>
    <cellStyle name="Normal 2 8 3 7" xfId="35255"/>
    <cellStyle name="Normal 2 8 3 7 2" xfId="35256"/>
    <cellStyle name="Normal 2 8 3 8" xfId="35257"/>
    <cellStyle name="Normal 2 8 3 9" xfId="35258"/>
    <cellStyle name="Normal 2 8 4" xfId="35259"/>
    <cellStyle name="Normal 2 8 4 10" xfId="35260"/>
    <cellStyle name="Normal 2 8 4 2" xfId="35261"/>
    <cellStyle name="Normal 2 8 4 2 2" xfId="35262"/>
    <cellStyle name="Normal 2 8 4 2 2 2" xfId="35263"/>
    <cellStyle name="Normal 2 8 4 2 3" xfId="35264"/>
    <cellStyle name="Normal 2 8 4 2 3 2" xfId="35265"/>
    <cellStyle name="Normal 2 8 4 2 4" xfId="35266"/>
    <cellStyle name="Normal 2 8 4 2 5" xfId="35267"/>
    <cellStyle name="Normal 2 8 4 2 6" xfId="35268"/>
    <cellStyle name="Normal 2 8 4 2 7" xfId="35269"/>
    <cellStyle name="Normal 2 8 4 3" xfId="35270"/>
    <cellStyle name="Normal 2 8 4 3 2" xfId="35271"/>
    <cellStyle name="Normal 2 8 4 3 2 2" xfId="35272"/>
    <cellStyle name="Normal 2 8 4 3 3" xfId="35273"/>
    <cellStyle name="Normal 2 8 4 3 3 2" xfId="35274"/>
    <cellStyle name="Normal 2 8 4 3 4" xfId="35275"/>
    <cellStyle name="Normal 2 8 4 3 5" xfId="35276"/>
    <cellStyle name="Normal 2 8 4 3 6" xfId="35277"/>
    <cellStyle name="Normal 2 8 4 3 7" xfId="35278"/>
    <cellStyle name="Normal 2 8 4 4" xfId="35279"/>
    <cellStyle name="Normal 2 8 4 4 2" xfId="35280"/>
    <cellStyle name="Normal 2 8 4 4 2 2" xfId="35281"/>
    <cellStyle name="Normal 2 8 4 4 3" xfId="35282"/>
    <cellStyle name="Normal 2 8 4 4 3 2" xfId="35283"/>
    <cellStyle name="Normal 2 8 4 4 4" xfId="35284"/>
    <cellStyle name="Normal 2 8 4 4 5" xfId="35285"/>
    <cellStyle name="Normal 2 8 4 4 6" xfId="35286"/>
    <cellStyle name="Normal 2 8 4 4 7" xfId="35287"/>
    <cellStyle name="Normal 2 8 4 5" xfId="35288"/>
    <cellStyle name="Normal 2 8 4 5 2" xfId="35289"/>
    <cellStyle name="Normal 2 8 4 6" xfId="35290"/>
    <cellStyle name="Normal 2 8 4 6 2" xfId="35291"/>
    <cellStyle name="Normal 2 8 4 7" xfId="35292"/>
    <cellStyle name="Normal 2 8 4 8" xfId="35293"/>
    <cellStyle name="Normal 2 8 4 9" xfId="35294"/>
    <cellStyle name="Normal 2 8 5" xfId="35295"/>
    <cellStyle name="Normal 2 8 5 2" xfId="35296"/>
    <cellStyle name="Normal 2 8 5 2 2" xfId="35297"/>
    <cellStyle name="Normal 2 8 5 3" xfId="35298"/>
    <cellStyle name="Normal 2 8 5 3 2" xfId="35299"/>
    <cellStyle name="Normal 2 8 5 4" xfId="35300"/>
    <cellStyle name="Normal 2 8 5 5" xfId="35301"/>
    <cellStyle name="Normal 2 8 5 6" xfId="35302"/>
    <cellStyle name="Normal 2 8 5 7" xfId="35303"/>
    <cellStyle name="Normal 2 8 6" xfId="35304"/>
    <cellStyle name="Normal 2 8 6 2" xfId="35305"/>
    <cellStyle name="Normal 2 8 6 2 2" xfId="35306"/>
    <cellStyle name="Normal 2 8 6 3" xfId="35307"/>
    <cellStyle name="Normal 2 8 6 3 2" xfId="35308"/>
    <cellStyle name="Normal 2 8 6 4" xfId="35309"/>
    <cellStyle name="Normal 2 8 6 5" xfId="35310"/>
    <cellStyle name="Normal 2 8 6 6" xfId="35311"/>
    <cellStyle name="Normal 2 8 6 7" xfId="35312"/>
    <cellStyle name="Normal 2 8 7" xfId="35313"/>
    <cellStyle name="Normal 2 8 7 2" xfId="35314"/>
    <cellStyle name="Normal 2 8 7 2 2" xfId="35315"/>
    <cellStyle name="Normal 2 8 7 3" xfId="35316"/>
    <cellStyle name="Normal 2 8 7 3 2" xfId="35317"/>
    <cellStyle name="Normal 2 8 7 4" xfId="35318"/>
    <cellStyle name="Normal 2 8 7 5" xfId="35319"/>
    <cellStyle name="Normal 2 8 7 6" xfId="35320"/>
    <cellStyle name="Normal 2 8 7 7" xfId="35321"/>
    <cellStyle name="Normal 2 8 8" xfId="35322"/>
    <cellStyle name="Normal 2 8 8 2" xfId="35323"/>
    <cellStyle name="Normal 2 8 9" xfId="35324"/>
    <cellStyle name="Normal 2 8 9 2" xfId="35325"/>
    <cellStyle name="Normal 2 9" xfId="35326"/>
    <cellStyle name="Normal 2 9 10" xfId="35327"/>
    <cellStyle name="Normal 2 9 11" xfId="35328"/>
    <cellStyle name="Normal 2 9 12" xfId="35329"/>
    <cellStyle name="Normal 2 9 13" xfId="35330"/>
    <cellStyle name="Normal 2 9 2" xfId="35331"/>
    <cellStyle name="Normal 2 9 2 10" xfId="35332"/>
    <cellStyle name="Normal 2 9 2 11" xfId="35333"/>
    <cellStyle name="Normal 2 9 2 2" xfId="35334"/>
    <cellStyle name="Normal 2 9 2 2 10" xfId="35335"/>
    <cellStyle name="Normal 2 9 2 2 2" xfId="35336"/>
    <cellStyle name="Normal 2 9 2 2 2 2" xfId="35337"/>
    <cellStyle name="Normal 2 9 2 2 2 2 2" xfId="35338"/>
    <cellStyle name="Normal 2 9 2 2 2 3" xfId="35339"/>
    <cellStyle name="Normal 2 9 2 2 2 3 2" xfId="35340"/>
    <cellStyle name="Normal 2 9 2 2 2 4" xfId="35341"/>
    <cellStyle name="Normal 2 9 2 2 2 5" xfId="35342"/>
    <cellStyle name="Normal 2 9 2 2 2 6" xfId="35343"/>
    <cellStyle name="Normal 2 9 2 2 2 7" xfId="35344"/>
    <cellStyle name="Normal 2 9 2 2 3" xfId="35345"/>
    <cellStyle name="Normal 2 9 2 2 3 2" xfId="35346"/>
    <cellStyle name="Normal 2 9 2 2 3 2 2" xfId="35347"/>
    <cellStyle name="Normal 2 9 2 2 3 3" xfId="35348"/>
    <cellStyle name="Normal 2 9 2 2 3 3 2" xfId="35349"/>
    <cellStyle name="Normal 2 9 2 2 3 4" xfId="35350"/>
    <cellStyle name="Normal 2 9 2 2 3 5" xfId="35351"/>
    <cellStyle name="Normal 2 9 2 2 3 6" xfId="35352"/>
    <cellStyle name="Normal 2 9 2 2 3 7" xfId="35353"/>
    <cellStyle name="Normal 2 9 2 2 4" xfId="35354"/>
    <cellStyle name="Normal 2 9 2 2 4 2" xfId="35355"/>
    <cellStyle name="Normal 2 9 2 2 4 2 2" xfId="35356"/>
    <cellStyle name="Normal 2 9 2 2 4 3" xfId="35357"/>
    <cellStyle name="Normal 2 9 2 2 4 3 2" xfId="35358"/>
    <cellStyle name="Normal 2 9 2 2 4 4" xfId="35359"/>
    <cellStyle name="Normal 2 9 2 2 4 5" xfId="35360"/>
    <cellStyle name="Normal 2 9 2 2 4 6" xfId="35361"/>
    <cellStyle name="Normal 2 9 2 2 4 7" xfId="35362"/>
    <cellStyle name="Normal 2 9 2 2 5" xfId="35363"/>
    <cellStyle name="Normal 2 9 2 2 5 2" xfId="35364"/>
    <cellStyle name="Normal 2 9 2 2 6" xfId="35365"/>
    <cellStyle name="Normal 2 9 2 2 6 2" xfId="35366"/>
    <cellStyle name="Normal 2 9 2 2 7" xfId="35367"/>
    <cellStyle name="Normal 2 9 2 2 8" xfId="35368"/>
    <cellStyle name="Normal 2 9 2 2 9" xfId="35369"/>
    <cellStyle name="Normal 2 9 2 3" xfId="35370"/>
    <cellStyle name="Normal 2 9 2 3 2" xfId="35371"/>
    <cellStyle name="Normal 2 9 2 3 2 2" xfId="35372"/>
    <cellStyle name="Normal 2 9 2 3 3" xfId="35373"/>
    <cellStyle name="Normal 2 9 2 3 3 2" xfId="35374"/>
    <cellStyle name="Normal 2 9 2 3 4" xfId="35375"/>
    <cellStyle name="Normal 2 9 2 3 5" xfId="35376"/>
    <cellStyle name="Normal 2 9 2 3 6" xfId="35377"/>
    <cellStyle name="Normal 2 9 2 3 7" xfId="35378"/>
    <cellStyle name="Normal 2 9 2 4" xfId="35379"/>
    <cellStyle name="Normal 2 9 2 4 2" xfId="35380"/>
    <cellStyle name="Normal 2 9 2 4 2 2" xfId="35381"/>
    <cellStyle name="Normal 2 9 2 4 3" xfId="35382"/>
    <cellStyle name="Normal 2 9 2 4 3 2" xfId="35383"/>
    <cellStyle name="Normal 2 9 2 4 4" xfId="35384"/>
    <cellStyle name="Normal 2 9 2 4 5" xfId="35385"/>
    <cellStyle name="Normal 2 9 2 4 6" xfId="35386"/>
    <cellStyle name="Normal 2 9 2 4 7" xfId="35387"/>
    <cellStyle name="Normal 2 9 2 5" xfId="35388"/>
    <cellStyle name="Normal 2 9 2 5 2" xfId="35389"/>
    <cellStyle name="Normal 2 9 2 5 2 2" xfId="35390"/>
    <cellStyle name="Normal 2 9 2 5 3" xfId="35391"/>
    <cellStyle name="Normal 2 9 2 5 3 2" xfId="35392"/>
    <cellStyle name="Normal 2 9 2 5 4" xfId="35393"/>
    <cellStyle name="Normal 2 9 2 5 5" xfId="35394"/>
    <cellStyle name="Normal 2 9 2 5 6" xfId="35395"/>
    <cellStyle name="Normal 2 9 2 5 7" xfId="35396"/>
    <cellStyle name="Normal 2 9 2 6" xfId="35397"/>
    <cellStyle name="Normal 2 9 2 6 2" xfId="35398"/>
    <cellStyle name="Normal 2 9 2 7" xfId="35399"/>
    <cellStyle name="Normal 2 9 2 7 2" xfId="35400"/>
    <cellStyle name="Normal 2 9 2 8" xfId="35401"/>
    <cellStyle name="Normal 2 9 2 9" xfId="35402"/>
    <cellStyle name="Normal 2 9 3" xfId="35403"/>
    <cellStyle name="Normal 2 9 3 10" xfId="35404"/>
    <cellStyle name="Normal 2 9 3 11" xfId="35405"/>
    <cellStyle name="Normal 2 9 3 2" xfId="35406"/>
    <cellStyle name="Normal 2 9 3 2 10" xfId="35407"/>
    <cellStyle name="Normal 2 9 3 2 2" xfId="35408"/>
    <cellStyle name="Normal 2 9 3 2 2 2" xfId="35409"/>
    <cellStyle name="Normal 2 9 3 2 2 2 2" xfId="35410"/>
    <cellStyle name="Normal 2 9 3 2 2 3" xfId="35411"/>
    <cellStyle name="Normal 2 9 3 2 2 3 2" xfId="35412"/>
    <cellStyle name="Normal 2 9 3 2 2 4" xfId="35413"/>
    <cellStyle name="Normal 2 9 3 2 2 5" xfId="35414"/>
    <cellStyle name="Normal 2 9 3 2 2 6" xfId="35415"/>
    <cellStyle name="Normal 2 9 3 2 2 7" xfId="35416"/>
    <cellStyle name="Normal 2 9 3 2 3" xfId="35417"/>
    <cellStyle name="Normal 2 9 3 2 3 2" xfId="35418"/>
    <cellStyle name="Normal 2 9 3 2 3 2 2" xfId="35419"/>
    <cellStyle name="Normal 2 9 3 2 3 3" xfId="35420"/>
    <cellStyle name="Normal 2 9 3 2 3 3 2" xfId="35421"/>
    <cellStyle name="Normal 2 9 3 2 3 4" xfId="35422"/>
    <cellStyle name="Normal 2 9 3 2 3 5" xfId="35423"/>
    <cellStyle name="Normal 2 9 3 2 3 6" xfId="35424"/>
    <cellStyle name="Normal 2 9 3 2 3 7" xfId="35425"/>
    <cellStyle name="Normal 2 9 3 2 4" xfId="35426"/>
    <cellStyle name="Normal 2 9 3 2 4 2" xfId="35427"/>
    <cellStyle name="Normal 2 9 3 2 4 2 2" xfId="35428"/>
    <cellStyle name="Normal 2 9 3 2 4 3" xfId="35429"/>
    <cellStyle name="Normal 2 9 3 2 4 3 2" xfId="35430"/>
    <cellStyle name="Normal 2 9 3 2 4 4" xfId="35431"/>
    <cellStyle name="Normal 2 9 3 2 4 5" xfId="35432"/>
    <cellStyle name="Normal 2 9 3 2 4 6" xfId="35433"/>
    <cellStyle name="Normal 2 9 3 2 4 7" xfId="35434"/>
    <cellStyle name="Normal 2 9 3 2 5" xfId="35435"/>
    <cellStyle name="Normal 2 9 3 2 5 2" xfId="35436"/>
    <cellStyle name="Normal 2 9 3 2 6" xfId="35437"/>
    <cellStyle name="Normal 2 9 3 2 6 2" xfId="35438"/>
    <cellStyle name="Normal 2 9 3 2 7" xfId="35439"/>
    <cellStyle name="Normal 2 9 3 2 8" xfId="35440"/>
    <cellStyle name="Normal 2 9 3 2 9" xfId="35441"/>
    <cellStyle name="Normal 2 9 3 3" xfId="35442"/>
    <cellStyle name="Normal 2 9 3 3 2" xfId="35443"/>
    <cellStyle name="Normal 2 9 3 3 2 2" xfId="35444"/>
    <cellStyle name="Normal 2 9 3 3 3" xfId="35445"/>
    <cellStyle name="Normal 2 9 3 3 3 2" xfId="35446"/>
    <cellStyle name="Normal 2 9 3 3 4" xfId="35447"/>
    <cellStyle name="Normal 2 9 3 3 5" xfId="35448"/>
    <cellStyle name="Normal 2 9 3 3 6" xfId="35449"/>
    <cellStyle name="Normal 2 9 3 3 7" xfId="35450"/>
    <cellStyle name="Normal 2 9 3 4" xfId="35451"/>
    <cellStyle name="Normal 2 9 3 4 2" xfId="35452"/>
    <cellStyle name="Normal 2 9 3 4 2 2" xfId="35453"/>
    <cellStyle name="Normal 2 9 3 4 3" xfId="35454"/>
    <cellStyle name="Normal 2 9 3 4 3 2" xfId="35455"/>
    <cellStyle name="Normal 2 9 3 4 4" xfId="35456"/>
    <cellStyle name="Normal 2 9 3 4 5" xfId="35457"/>
    <cellStyle name="Normal 2 9 3 4 6" xfId="35458"/>
    <cellStyle name="Normal 2 9 3 4 7" xfId="35459"/>
    <cellStyle name="Normal 2 9 3 5" xfId="35460"/>
    <cellStyle name="Normal 2 9 3 5 2" xfId="35461"/>
    <cellStyle name="Normal 2 9 3 5 2 2" xfId="35462"/>
    <cellStyle name="Normal 2 9 3 5 3" xfId="35463"/>
    <cellStyle name="Normal 2 9 3 5 3 2" xfId="35464"/>
    <cellStyle name="Normal 2 9 3 5 4" xfId="35465"/>
    <cellStyle name="Normal 2 9 3 5 5" xfId="35466"/>
    <cellStyle name="Normal 2 9 3 5 6" xfId="35467"/>
    <cellStyle name="Normal 2 9 3 5 7" xfId="35468"/>
    <cellStyle name="Normal 2 9 3 6" xfId="35469"/>
    <cellStyle name="Normal 2 9 3 6 2" xfId="35470"/>
    <cellStyle name="Normal 2 9 3 7" xfId="35471"/>
    <cellStyle name="Normal 2 9 3 7 2" xfId="35472"/>
    <cellStyle name="Normal 2 9 3 8" xfId="35473"/>
    <cellStyle name="Normal 2 9 3 9" xfId="35474"/>
    <cellStyle name="Normal 2 9 4" xfId="35475"/>
    <cellStyle name="Normal 2 9 4 10" xfId="35476"/>
    <cellStyle name="Normal 2 9 4 2" xfId="35477"/>
    <cellStyle name="Normal 2 9 4 2 2" xfId="35478"/>
    <cellStyle name="Normal 2 9 4 2 2 2" xfId="35479"/>
    <cellStyle name="Normal 2 9 4 2 3" xfId="35480"/>
    <cellStyle name="Normal 2 9 4 2 3 2" xfId="35481"/>
    <cellStyle name="Normal 2 9 4 2 4" xfId="35482"/>
    <cellStyle name="Normal 2 9 4 2 5" xfId="35483"/>
    <cellStyle name="Normal 2 9 4 2 6" xfId="35484"/>
    <cellStyle name="Normal 2 9 4 2 7" xfId="35485"/>
    <cellStyle name="Normal 2 9 4 3" xfId="35486"/>
    <cellStyle name="Normal 2 9 4 3 2" xfId="35487"/>
    <cellStyle name="Normal 2 9 4 3 2 2" xfId="35488"/>
    <cellStyle name="Normal 2 9 4 3 3" xfId="35489"/>
    <cellStyle name="Normal 2 9 4 3 3 2" xfId="35490"/>
    <cellStyle name="Normal 2 9 4 3 4" xfId="35491"/>
    <cellStyle name="Normal 2 9 4 3 5" xfId="35492"/>
    <cellStyle name="Normal 2 9 4 3 6" xfId="35493"/>
    <cellStyle name="Normal 2 9 4 3 7" xfId="35494"/>
    <cellStyle name="Normal 2 9 4 4" xfId="35495"/>
    <cellStyle name="Normal 2 9 4 4 2" xfId="35496"/>
    <cellStyle name="Normal 2 9 4 4 2 2" xfId="35497"/>
    <cellStyle name="Normal 2 9 4 4 3" xfId="35498"/>
    <cellStyle name="Normal 2 9 4 4 3 2" xfId="35499"/>
    <cellStyle name="Normal 2 9 4 4 4" xfId="35500"/>
    <cellStyle name="Normal 2 9 4 4 5" xfId="35501"/>
    <cellStyle name="Normal 2 9 4 4 6" xfId="35502"/>
    <cellStyle name="Normal 2 9 4 4 7" xfId="35503"/>
    <cellStyle name="Normal 2 9 4 5" xfId="35504"/>
    <cellStyle name="Normal 2 9 4 5 2" xfId="35505"/>
    <cellStyle name="Normal 2 9 4 6" xfId="35506"/>
    <cellStyle name="Normal 2 9 4 6 2" xfId="35507"/>
    <cellStyle name="Normal 2 9 4 7" xfId="35508"/>
    <cellStyle name="Normal 2 9 4 8" xfId="35509"/>
    <cellStyle name="Normal 2 9 4 9" xfId="35510"/>
    <cellStyle name="Normal 2 9 5" xfId="35511"/>
    <cellStyle name="Normal 2 9 5 2" xfId="35512"/>
    <cellStyle name="Normal 2 9 5 2 2" xfId="35513"/>
    <cellStyle name="Normal 2 9 5 3" xfId="35514"/>
    <cellStyle name="Normal 2 9 5 3 2" xfId="35515"/>
    <cellStyle name="Normal 2 9 5 4" xfId="35516"/>
    <cellStyle name="Normal 2 9 5 5" xfId="35517"/>
    <cellStyle name="Normal 2 9 5 6" xfId="35518"/>
    <cellStyle name="Normal 2 9 5 7" xfId="35519"/>
    <cellStyle name="Normal 2 9 6" xfId="35520"/>
    <cellStyle name="Normal 2 9 6 2" xfId="35521"/>
    <cellStyle name="Normal 2 9 6 2 2" xfId="35522"/>
    <cellStyle name="Normal 2 9 6 3" xfId="35523"/>
    <cellStyle name="Normal 2 9 6 3 2" xfId="35524"/>
    <cellStyle name="Normal 2 9 6 4" xfId="35525"/>
    <cellStyle name="Normal 2 9 6 5" xfId="35526"/>
    <cellStyle name="Normal 2 9 6 6" xfId="35527"/>
    <cellStyle name="Normal 2 9 6 7" xfId="35528"/>
    <cellStyle name="Normal 2 9 7" xfId="35529"/>
    <cellStyle name="Normal 2 9 7 2" xfId="35530"/>
    <cellStyle name="Normal 2 9 7 2 2" xfId="35531"/>
    <cellStyle name="Normal 2 9 7 3" xfId="35532"/>
    <cellStyle name="Normal 2 9 7 3 2" xfId="35533"/>
    <cellStyle name="Normal 2 9 7 4" xfId="35534"/>
    <cellStyle name="Normal 2 9 7 5" xfId="35535"/>
    <cellStyle name="Normal 2 9 7 6" xfId="35536"/>
    <cellStyle name="Normal 2 9 7 7" xfId="35537"/>
    <cellStyle name="Normal 2 9 8" xfId="35538"/>
    <cellStyle name="Normal 2 9 8 2" xfId="35539"/>
    <cellStyle name="Normal 2 9 9" xfId="35540"/>
    <cellStyle name="Normal 2 9 9 2" xfId="35541"/>
    <cellStyle name="Normal 20" xfId="372"/>
    <cellStyle name="Normal 21" xfId="373"/>
    <cellStyle name="Normal 22" xfId="374"/>
    <cellStyle name="Normal 23" xfId="375"/>
    <cellStyle name="Normal 24" xfId="376"/>
    <cellStyle name="Normal 25" xfId="377"/>
    <cellStyle name="Normal 26" xfId="378"/>
    <cellStyle name="Normal 27" xfId="274"/>
    <cellStyle name="Normal 28" xfId="35542"/>
    <cellStyle name="Normal 29" xfId="35543"/>
    <cellStyle name="Normal 3" xfId="4"/>
    <cellStyle name="Normal 3 10" xfId="35544"/>
    <cellStyle name="Normal 3 10 2" xfId="35545"/>
    <cellStyle name="Normal 3 10 2 2" xfId="35546"/>
    <cellStyle name="Normal 3 10 3" xfId="35547"/>
    <cellStyle name="Normal 3 10 3 2" xfId="35548"/>
    <cellStyle name="Normal 3 10 4" xfId="35549"/>
    <cellStyle name="Normal 3 10 5" xfId="35550"/>
    <cellStyle name="Normal 3 10 6" xfId="35551"/>
    <cellStyle name="Normal 3 10 7" xfId="35552"/>
    <cellStyle name="Normal 3 11" xfId="35553"/>
    <cellStyle name="Normal 3 11 2" xfId="35554"/>
    <cellStyle name="Normal 3 11 2 2" xfId="35555"/>
    <cellStyle name="Normal 3 11 3" xfId="35556"/>
    <cellStyle name="Normal 3 11 3 2" xfId="35557"/>
    <cellStyle name="Normal 3 11 4" xfId="35558"/>
    <cellStyle name="Normal 3 11 5" xfId="35559"/>
    <cellStyle name="Normal 3 11 6" xfId="35560"/>
    <cellStyle name="Normal 3 11 7" xfId="35561"/>
    <cellStyle name="Normal 3 12" xfId="35562"/>
    <cellStyle name="Normal 3 12 2" xfId="35563"/>
    <cellStyle name="Normal 3 12 2 2" xfId="35564"/>
    <cellStyle name="Normal 3 12 3" xfId="35565"/>
    <cellStyle name="Normal 3 12 3 2" xfId="35566"/>
    <cellStyle name="Normal 3 12 4" xfId="35567"/>
    <cellStyle name="Normal 3 12 5" xfId="35568"/>
    <cellStyle name="Normal 3 12 6" xfId="35569"/>
    <cellStyle name="Normal 3 12 7" xfId="35570"/>
    <cellStyle name="Normal 3 13" xfId="35571"/>
    <cellStyle name="Normal 3 13 2" xfId="35572"/>
    <cellStyle name="Normal 3 14" xfId="35573"/>
    <cellStyle name="Normal 3 14 2" xfId="35574"/>
    <cellStyle name="Normal 3 15" xfId="35575"/>
    <cellStyle name="Normal 3 16" xfId="35576"/>
    <cellStyle name="Normal 3 17" xfId="35577"/>
    <cellStyle name="Normal 3 18" xfId="35578"/>
    <cellStyle name="Normal 3 19" xfId="35579"/>
    <cellStyle name="Normal 3 2" xfId="379"/>
    <cellStyle name="Normal 3 2 10" xfId="35580"/>
    <cellStyle name="Normal 3 2 11" xfId="35581"/>
    <cellStyle name="Normal 3 2 12" xfId="35582"/>
    <cellStyle name="Normal 3 2 13" xfId="35583"/>
    <cellStyle name="Normal 3 2 2" xfId="35584"/>
    <cellStyle name="Normal 3 2 2 10" xfId="35585"/>
    <cellStyle name="Normal 3 2 2 11" xfId="35586"/>
    <cellStyle name="Normal 3 2 2 2" xfId="35587"/>
    <cellStyle name="Normal 3 2 2 2 10" xfId="35588"/>
    <cellStyle name="Normal 3 2 2 2 2" xfId="35589"/>
    <cellStyle name="Normal 3 2 2 2 2 2" xfId="35590"/>
    <cellStyle name="Normal 3 2 2 2 2 2 2" xfId="35591"/>
    <cellStyle name="Normal 3 2 2 2 2 3" xfId="35592"/>
    <cellStyle name="Normal 3 2 2 2 2 3 2" xfId="35593"/>
    <cellStyle name="Normal 3 2 2 2 2 4" xfId="35594"/>
    <cellStyle name="Normal 3 2 2 2 2 5" xfId="35595"/>
    <cellStyle name="Normal 3 2 2 2 2 6" xfId="35596"/>
    <cellStyle name="Normal 3 2 2 2 2 7" xfId="35597"/>
    <cellStyle name="Normal 3 2 2 2 3" xfId="35598"/>
    <cellStyle name="Normal 3 2 2 2 3 2" xfId="35599"/>
    <cellStyle name="Normal 3 2 2 2 3 2 2" xfId="35600"/>
    <cellStyle name="Normal 3 2 2 2 3 3" xfId="35601"/>
    <cellStyle name="Normal 3 2 2 2 3 3 2" xfId="35602"/>
    <cellStyle name="Normal 3 2 2 2 3 4" xfId="35603"/>
    <cellStyle name="Normal 3 2 2 2 3 5" xfId="35604"/>
    <cellStyle name="Normal 3 2 2 2 3 6" xfId="35605"/>
    <cellStyle name="Normal 3 2 2 2 3 7" xfId="35606"/>
    <cellStyle name="Normal 3 2 2 2 4" xfId="35607"/>
    <cellStyle name="Normal 3 2 2 2 4 2" xfId="35608"/>
    <cellStyle name="Normal 3 2 2 2 4 2 2" xfId="35609"/>
    <cellStyle name="Normal 3 2 2 2 4 3" xfId="35610"/>
    <cellStyle name="Normal 3 2 2 2 4 3 2" xfId="35611"/>
    <cellStyle name="Normal 3 2 2 2 4 4" xfId="35612"/>
    <cellStyle name="Normal 3 2 2 2 4 5" xfId="35613"/>
    <cellStyle name="Normal 3 2 2 2 4 6" xfId="35614"/>
    <cellStyle name="Normal 3 2 2 2 4 7" xfId="35615"/>
    <cellStyle name="Normal 3 2 2 2 5" xfId="35616"/>
    <cellStyle name="Normal 3 2 2 2 5 2" xfId="35617"/>
    <cellStyle name="Normal 3 2 2 2 6" xfId="35618"/>
    <cellStyle name="Normal 3 2 2 2 6 2" xfId="35619"/>
    <cellStyle name="Normal 3 2 2 2 7" xfId="35620"/>
    <cellStyle name="Normal 3 2 2 2 8" xfId="35621"/>
    <cellStyle name="Normal 3 2 2 2 9" xfId="35622"/>
    <cellStyle name="Normal 3 2 2 3" xfId="35623"/>
    <cellStyle name="Normal 3 2 2 3 2" xfId="35624"/>
    <cellStyle name="Normal 3 2 2 3 2 2" xfId="35625"/>
    <cellStyle name="Normal 3 2 2 3 3" xfId="35626"/>
    <cellStyle name="Normal 3 2 2 3 3 2" xfId="35627"/>
    <cellStyle name="Normal 3 2 2 3 4" xfId="35628"/>
    <cellStyle name="Normal 3 2 2 3 5" xfId="35629"/>
    <cellStyle name="Normal 3 2 2 3 6" xfId="35630"/>
    <cellStyle name="Normal 3 2 2 3 7" xfId="35631"/>
    <cellStyle name="Normal 3 2 2 4" xfId="35632"/>
    <cellStyle name="Normal 3 2 2 4 2" xfId="35633"/>
    <cellStyle name="Normal 3 2 2 4 2 2" xfId="35634"/>
    <cellStyle name="Normal 3 2 2 4 3" xfId="35635"/>
    <cellStyle name="Normal 3 2 2 4 3 2" xfId="35636"/>
    <cellStyle name="Normal 3 2 2 4 4" xfId="35637"/>
    <cellStyle name="Normal 3 2 2 4 5" xfId="35638"/>
    <cellStyle name="Normal 3 2 2 4 6" xfId="35639"/>
    <cellStyle name="Normal 3 2 2 4 7" xfId="35640"/>
    <cellStyle name="Normal 3 2 2 5" xfId="35641"/>
    <cellStyle name="Normal 3 2 2 5 2" xfId="35642"/>
    <cellStyle name="Normal 3 2 2 5 2 2" xfId="35643"/>
    <cellStyle name="Normal 3 2 2 5 3" xfId="35644"/>
    <cellStyle name="Normal 3 2 2 5 3 2" xfId="35645"/>
    <cellStyle name="Normal 3 2 2 5 4" xfId="35646"/>
    <cellStyle name="Normal 3 2 2 5 5" xfId="35647"/>
    <cellStyle name="Normal 3 2 2 5 6" xfId="35648"/>
    <cellStyle name="Normal 3 2 2 5 7" xfId="35649"/>
    <cellStyle name="Normal 3 2 2 6" xfId="35650"/>
    <cellStyle name="Normal 3 2 2 6 2" xfId="35651"/>
    <cellStyle name="Normal 3 2 2 7" xfId="35652"/>
    <cellStyle name="Normal 3 2 2 7 2" xfId="35653"/>
    <cellStyle name="Normal 3 2 2 8" xfId="35654"/>
    <cellStyle name="Normal 3 2 2 9" xfId="35655"/>
    <cellStyle name="Normal 3 2 3" xfId="35656"/>
    <cellStyle name="Normal 3 2 3 10" xfId="35657"/>
    <cellStyle name="Normal 3 2 3 11" xfId="35658"/>
    <cellStyle name="Normal 3 2 3 2" xfId="35659"/>
    <cellStyle name="Normal 3 2 3 2 10" xfId="35660"/>
    <cellStyle name="Normal 3 2 3 2 2" xfId="35661"/>
    <cellStyle name="Normal 3 2 3 2 2 2" xfId="35662"/>
    <cellStyle name="Normal 3 2 3 2 2 2 2" xfId="35663"/>
    <cellStyle name="Normal 3 2 3 2 2 3" xfId="35664"/>
    <cellStyle name="Normal 3 2 3 2 2 3 2" xfId="35665"/>
    <cellStyle name="Normal 3 2 3 2 2 4" xfId="35666"/>
    <cellStyle name="Normal 3 2 3 2 2 5" xfId="35667"/>
    <cellStyle name="Normal 3 2 3 2 2 6" xfId="35668"/>
    <cellStyle name="Normal 3 2 3 2 2 7" xfId="35669"/>
    <cellStyle name="Normal 3 2 3 2 3" xfId="35670"/>
    <cellStyle name="Normal 3 2 3 2 3 2" xfId="35671"/>
    <cellStyle name="Normal 3 2 3 2 3 2 2" xfId="35672"/>
    <cellStyle name="Normal 3 2 3 2 3 3" xfId="35673"/>
    <cellStyle name="Normal 3 2 3 2 3 3 2" xfId="35674"/>
    <cellStyle name="Normal 3 2 3 2 3 4" xfId="35675"/>
    <cellStyle name="Normal 3 2 3 2 3 5" xfId="35676"/>
    <cellStyle name="Normal 3 2 3 2 3 6" xfId="35677"/>
    <cellStyle name="Normal 3 2 3 2 3 7" xfId="35678"/>
    <cellStyle name="Normal 3 2 3 2 4" xfId="35679"/>
    <cellStyle name="Normal 3 2 3 2 4 2" xfId="35680"/>
    <cellStyle name="Normal 3 2 3 2 4 2 2" xfId="35681"/>
    <cellStyle name="Normal 3 2 3 2 4 3" xfId="35682"/>
    <cellStyle name="Normal 3 2 3 2 4 3 2" xfId="35683"/>
    <cellStyle name="Normal 3 2 3 2 4 4" xfId="35684"/>
    <cellStyle name="Normal 3 2 3 2 4 5" xfId="35685"/>
    <cellStyle name="Normal 3 2 3 2 4 6" xfId="35686"/>
    <cellStyle name="Normal 3 2 3 2 4 7" xfId="35687"/>
    <cellStyle name="Normal 3 2 3 2 5" xfId="35688"/>
    <cellStyle name="Normal 3 2 3 2 5 2" xfId="35689"/>
    <cellStyle name="Normal 3 2 3 2 6" xfId="35690"/>
    <cellStyle name="Normal 3 2 3 2 6 2" xfId="35691"/>
    <cellStyle name="Normal 3 2 3 2 7" xfId="35692"/>
    <cellStyle name="Normal 3 2 3 2 8" xfId="35693"/>
    <cellStyle name="Normal 3 2 3 2 9" xfId="35694"/>
    <cellStyle name="Normal 3 2 3 3" xfId="35695"/>
    <cellStyle name="Normal 3 2 3 3 2" xfId="35696"/>
    <cellStyle name="Normal 3 2 3 3 2 2" xfId="35697"/>
    <cellStyle name="Normal 3 2 3 3 3" xfId="35698"/>
    <cellStyle name="Normal 3 2 3 3 3 2" xfId="35699"/>
    <cellStyle name="Normal 3 2 3 3 4" xfId="35700"/>
    <cellStyle name="Normal 3 2 3 3 5" xfId="35701"/>
    <cellStyle name="Normal 3 2 3 3 6" xfId="35702"/>
    <cellStyle name="Normal 3 2 3 3 7" xfId="35703"/>
    <cellStyle name="Normal 3 2 3 4" xfId="35704"/>
    <cellStyle name="Normal 3 2 3 4 2" xfId="35705"/>
    <cellStyle name="Normal 3 2 3 4 2 2" xfId="35706"/>
    <cellStyle name="Normal 3 2 3 4 3" xfId="35707"/>
    <cellStyle name="Normal 3 2 3 4 3 2" xfId="35708"/>
    <cellStyle name="Normal 3 2 3 4 4" xfId="35709"/>
    <cellStyle name="Normal 3 2 3 4 5" xfId="35710"/>
    <cellStyle name="Normal 3 2 3 4 6" xfId="35711"/>
    <cellStyle name="Normal 3 2 3 4 7" xfId="35712"/>
    <cellStyle name="Normal 3 2 3 5" xfId="35713"/>
    <cellStyle name="Normal 3 2 3 5 2" xfId="35714"/>
    <cellStyle name="Normal 3 2 3 5 2 2" xfId="35715"/>
    <cellStyle name="Normal 3 2 3 5 3" xfId="35716"/>
    <cellStyle name="Normal 3 2 3 5 3 2" xfId="35717"/>
    <cellStyle name="Normal 3 2 3 5 4" xfId="35718"/>
    <cellStyle name="Normal 3 2 3 5 5" xfId="35719"/>
    <cellStyle name="Normal 3 2 3 5 6" xfId="35720"/>
    <cellStyle name="Normal 3 2 3 5 7" xfId="35721"/>
    <cellStyle name="Normal 3 2 3 6" xfId="35722"/>
    <cellStyle name="Normal 3 2 3 6 2" xfId="35723"/>
    <cellStyle name="Normal 3 2 3 7" xfId="35724"/>
    <cellStyle name="Normal 3 2 3 7 2" xfId="35725"/>
    <cellStyle name="Normal 3 2 3 8" xfId="35726"/>
    <cellStyle name="Normal 3 2 3 9" xfId="35727"/>
    <cellStyle name="Normal 3 2 4" xfId="35728"/>
    <cellStyle name="Normal 3 2 4 10" xfId="35729"/>
    <cellStyle name="Normal 3 2 4 2" xfId="35730"/>
    <cellStyle name="Normal 3 2 4 2 2" xfId="35731"/>
    <cellStyle name="Normal 3 2 4 2 2 2" xfId="35732"/>
    <cellStyle name="Normal 3 2 4 2 3" xfId="35733"/>
    <cellStyle name="Normal 3 2 4 2 3 2" xfId="35734"/>
    <cellStyle name="Normal 3 2 4 2 4" xfId="35735"/>
    <cellStyle name="Normal 3 2 4 2 5" xfId="35736"/>
    <cellStyle name="Normal 3 2 4 2 6" xfId="35737"/>
    <cellStyle name="Normal 3 2 4 2 7" xfId="35738"/>
    <cellStyle name="Normal 3 2 4 3" xfId="35739"/>
    <cellStyle name="Normal 3 2 4 3 2" xfId="35740"/>
    <cellStyle name="Normal 3 2 4 3 2 2" xfId="35741"/>
    <cellStyle name="Normal 3 2 4 3 3" xfId="35742"/>
    <cellStyle name="Normal 3 2 4 3 3 2" xfId="35743"/>
    <cellStyle name="Normal 3 2 4 3 4" xfId="35744"/>
    <cellStyle name="Normal 3 2 4 3 5" xfId="35745"/>
    <cellStyle name="Normal 3 2 4 3 6" xfId="35746"/>
    <cellStyle name="Normal 3 2 4 3 7" xfId="35747"/>
    <cellStyle name="Normal 3 2 4 4" xfId="35748"/>
    <cellStyle name="Normal 3 2 4 4 2" xfId="35749"/>
    <cellStyle name="Normal 3 2 4 4 2 2" xfId="35750"/>
    <cellStyle name="Normal 3 2 4 4 3" xfId="35751"/>
    <cellStyle name="Normal 3 2 4 4 3 2" xfId="35752"/>
    <cellStyle name="Normal 3 2 4 4 4" xfId="35753"/>
    <cellStyle name="Normal 3 2 4 4 5" xfId="35754"/>
    <cellStyle name="Normal 3 2 4 4 6" xfId="35755"/>
    <cellStyle name="Normal 3 2 4 4 7" xfId="35756"/>
    <cellStyle name="Normal 3 2 4 5" xfId="35757"/>
    <cellStyle name="Normal 3 2 4 5 2" xfId="35758"/>
    <cellStyle name="Normal 3 2 4 6" xfId="35759"/>
    <cellStyle name="Normal 3 2 4 6 2" xfId="35760"/>
    <cellStyle name="Normal 3 2 4 7" xfId="35761"/>
    <cellStyle name="Normal 3 2 4 8" xfId="35762"/>
    <cellStyle name="Normal 3 2 4 9" xfId="35763"/>
    <cellStyle name="Normal 3 2 5" xfId="35764"/>
    <cellStyle name="Normal 3 2 5 2" xfId="35765"/>
    <cellStyle name="Normal 3 2 5 2 2" xfId="35766"/>
    <cellStyle name="Normal 3 2 5 3" xfId="35767"/>
    <cellStyle name="Normal 3 2 5 3 2" xfId="35768"/>
    <cellStyle name="Normal 3 2 5 4" xfId="35769"/>
    <cellStyle name="Normal 3 2 5 5" xfId="35770"/>
    <cellStyle name="Normal 3 2 5 6" xfId="35771"/>
    <cellStyle name="Normal 3 2 5 7" xfId="35772"/>
    <cellStyle name="Normal 3 2 6" xfId="35773"/>
    <cellStyle name="Normal 3 2 6 2" xfId="35774"/>
    <cellStyle name="Normal 3 2 6 2 2" xfId="35775"/>
    <cellStyle name="Normal 3 2 6 3" xfId="35776"/>
    <cellStyle name="Normal 3 2 6 3 2" xfId="35777"/>
    <cellStyle name="Normal 3 2 6 4" xfId="35778"/>
    <cellStyle name="Normal 3 2 6 5" xfId="35779"/>
    <cellStyle name="Normal 3 2 6 6" xfId="35780"/>
    <cellStyle name="Normal 3 2 6 7" xfId="35781"/>
    <cellStyle name="Normal 3 2 7" xfId="35782"/>
    <cellStyle name="Normal 3 2 7 2" xfId="35783"/>
    <cellStyle name="Normal 3 2 7 2 2" xfId="35784"/>
    <cellStyle name="Normal 3 2 7 3" xfId="35785"/>
    <cellStyle name="Normal 3 2 7 3 2" xfId="35786"/>
    <cellStyle name="Normal 3 2 7 4" xfId="35787"/>
    <cellStyle name="Normal 3 2 7 5" xfId="35788"/>
    <cellStyle name="Normal 3 2 7 6" xfId="35789"/>
    <cellStyle name="Normal 3 2 7 7" xfId="35790"/>
    <cellStyle name="Normal 3 2 8" xfId="35791"/>
    <cellStyle name="Normal 3 2 8 2" xfId="35792"/>
    <cellStyle name="Normal 3 2 9" xfId="35793"/>
    <cellStyle name="Normal 3 2 9 2" xfId="35794"/>
    <cellStyle name="Normal 3 20" xfId="35795"/>
    <cellStyle name="Normal 3 3" xfId="380"/>
    <cellStyle name="Normal 3 3 10" xfId="35796"/>
    <cellStyle name="Normal 3 3 11" xfId="35797"/>
    <cellStyle name="Normal 3 3 12" xfId="35798"/>
    <cellStyle name="Normal 3 3 13" xfId="35799"/>
    <cellStyle name="Normal 3 3 2" xfId="35800"/>
    <cellStyle name="Normal 3 3 2 10" xfId="35801"/>
    <cellStyle name="Normal 3 3 2 11" xfId="35802"/>
    <cellStyle name="Normal 3 3 2 2" xfId="35803"/>
    <cellStyle name="Normal 3 3 2 2 10" xfId="35804"/>
    <cellStyle name="Normal 3 3 2 2 2" xfId="35805"/>
    <cellStyle name="Normal 3 3 2 2 2 2" xfId="35806"/>
    <cellStyle name="Normal 3 3 2 2 2 2 2" xfId="35807"/>
    <cellStyle name="Normal 3 3 2 2 2 3" xfId="35808"/>
    <cellStyle name="Normal 3 3 2 2 2 3 2" xfId="35809"/>
    <cellStyle name="Normal 3 3 2 2 2 4" xfId="35810"/>
    <cellStyle name="Normal 3 3 2 2 2 5" xfId="35811"/>
    <cellStyle name="Normal 3 3 2 2 2 6" xfId="35812"/>
    <cellStyle name="Normal 3 3 2 2 2 7" xfId="35813"/>
    <cellStyle name="Normal 3 3 2 2 3" xfId="35814"/>
    <cellStyle name="Normal 3 3 2 2 3 2" xfId="35815"/>
    <cellStyle name="Normal 3 3 2 2 3 2 2" xfId="35816"/>
    <cellStyle name="Normal 3 3 2 2 3 3" xfId="35817"/>
    <cellStyle name="Normal 3 3 2 2 3 3 2" xfId="35818"/>
    <cellStyle name="Normal 3 3 2 2 3 4" xfId="35819"/>
    <cellStyle name="Normal 3 3 2 2 3 5" xfId="35820"/>
    <cellStyle name="Normal 3 3 2 2 3 6" xfId="35821"/>
    <cellStyle name="Normal 3 3 2 2 3 7" xfId="35822"/>
    <cellStyle name="Normal 3 3 2 2 4" xfId="35823"/>
    <cellStyle name="Normal 3 3 2 2 4 2" xfId="35824"/>
    <cellStyle name="Normal 3 3 2 2 4 2 2" xfId="35825"/>
    <cellStyle name="Normal 3 3 2 2 4 3" xfId="35826"/>
    <cellStyle name="Normal 3 3 2 2 4 3 2" xfId="35827"/>
    <cellStyle name="Normal 3 3 2 2 4 4" xfId="35828"/>
    <cellStyle name="Normal 3 3 2 2 4 5" xfId="35829"/>
    <cellStyle name="Normal 3 3 2 2 4 6" xfId="35830"/>
    <cellStyle name="Normal 3 3 2 2 4 7" xfId="35831"/>
    <cellStyle name="Normal 3 3 2 2 5" xfId="35832"/>
    <cellStyle name="Normal 3 3 2 2 5 2" xfId="35833"/>
    <cellStyle name="Normal 3 3 2 2 6" xfId="35834"/>
    <cellStyle name="Normal 3 3 2 2 6 2" xfId="35835"/>
    <cellStyle name="Normal 3 3 2 2 7" xfId="35836"/>
    <cellStyle name="Normal 3 3 2 2 8" xfId="35837"/>
    <cellStyle name="Normal 3 3 2 2 9" xfId="35838"/>
    <cellStyle name="Normal 3 3 2 3" xfId="35839"/>
    <cellStyle name="Normal 3 3 2 3 2" xfId="35840"/>
    <cellStyle name="Normal 3 3 2 3 2 2" xfId="35841"/>
    <cellStyle name="Normal 3 3 2 3 3" xfId="35842"/>
    <cellStyle name="Normal 3 3 2 3 3 2" xfId="35843"/>
    <cellStyle name="Normal 3 3 2 3 4" xfId="35844"/>
    <cellStyle name="Normal 3 3 2 3 5" xfId="35845"/>
    <cellStyle name="Normal 3 3 2 3 6" xfId="35846"/>
    <cellStyle name="Normal 3 3 2 3 7" xfId="35847"/>
    <cellStyle name="Normal 3 3 2 4" xfId="35848"/>
    <cellStyle name="Normal 3 3 2 4 2" xfId="35849"/>
    <cellStyle name="Normal 3 3 2 4 2 2" xfId="35850"/>
    <cellStyle name="Normal 3 3 2 4 3" xfId="35851"/>
    <cellStyle name="Normal 3 3 2 4 3 2" xfId="35852"/>
    <cellStyle name="Normal 3 3 2 4 4" xfId="35853"/>
    <cellStyle name="Normal 3 3 2 4 5" xfId="35854"/>
    <cellStyle name="Normal 3 3 2 4 6" xfId="35855"/>
    <cellStyle name="Normal 3 3 2 4 7" xfId="35856"/>
    <cellStyle name="Normal 3 3 2 5" xfId="35857"/>
    <cellStyle name="Normal 3 3 2 5 2" xfId="35858"/>
    <cellStyle name="Normal 3 3 2 5 2 2" xfId="35859"/>
    <cellStyle name="Normal 3 3 2 5 3" xfId="35860"/>
    <cellStyle name="Normal 3 3 2 5 3 2" xfId="35861"/>
    <cellStyle name="Normal 3 3 2 5 4" xfId="35862"/>
    <cellStyle name="Normal 3 3 2 5 5" xfId="35863"/>
    <cellStyle name="Normal 3 3 2 5 6" xfId="35864"/>
    <cellStyle name="Normal 3 3 2 5 7" xfId="35865"/>
    <cellStyle name="Normal 3 3 2 6" xfId="35866"/>
    <cellStyle name="Normal 3 3 2 6 2" xfId="35867"/>
    <cellStyle name="Normal 3 3 2 7" xfId="35868"/>
    <cellStyle name="Normal 3 3 2 7 2" xfId="35869"/>
    <cellStyle name="Normal 3 3 2 8" xfId="35870"/>
    <cellStyle name="Normal 3 3 2 9" xfId="35871"/>
    <cellStyle name="Normal 3 3 3" xfId="35872"/>
    <cellStyle name="Normal 3 3 3 10" xfId="35873"/>
    <cellStyle name="Normal 3 3 3 11" xfId="35874"/>
    <cellStyle name="Normal 3 3 3 2" xfId="35875"/>
    <cellStyle name="Normal 3 3 3 2 10" xfId="35876"/>
    <cellStyle name="Normal 3 3 3 2 2" xfId="35877"/>
    <cellStyle name="Normal 3 3 3 2 2 2" xfId="35878"/>
    <cellStyle name="Normal 3 3 3 2 2 2 2" xfId="35879"/>
    <cellStyle name="Normal 3 3 3 2 2 3" xfId="35880"/>
    <cellStyle name="Normal 3 3 3 2 2 3 2" xfId="35881"/>
    <cellStyle name="Normal 3 3 3 2 2 4" xfId="35882"/>
    <cellStyle name="Normal 3 3 3 2 2 5" xfId="35883"/>
    <cellStyle name="Normal 3 3 3 2 2 6" xfId="35884"/>
    <cellStyle name="Normal 3 3 3 2 2 7" xfId="35885"/>
    <cellStyle name="Normal 3 3 3 2 3" xfId="35886"/>
    <cellStyle name="Normal 3 3 3 2 3 2" xfId="35887"/>
    <cellStyle name="Normal 3 3 3 2 3 2 2" xfId="35888"/>
    <cellStyle name="Normal 3 3 3 2 3 3" xfId="35889"/>
    <cellStyle name="Normal 3 3 3 2 3 3 2" xfId="35890"/>
    <cellStyle name="Normal 3 3 3 2 3 4" xfId="35891"/>
    <cellStyle name="Normal 3 3 3 2 3 5" xfId="35892"/>
    <cellStyle name="Normal 3 3 3 2 3 6" xfId="35893"/>
    <cellStyle name="Normal 3 3 3 2 3 7" xfId="35894"/>
    <cellStyle name="Normal 3 3 3 2 4" xfId="35895"/>
    <cellStyle name="Normal 3 3 3 2 4 2" xfId="35896"/>
    <cellStyle name="Normal 3 3 3 2 4 2 2" xfId="35897"/>
    <cellStyle name="Normal 3 3 3 2 4 3" xfId="35898"/>
    <cellStyle name="Normal 3 3 3 2 4 3 2" xfId="35899"/>
    <cellStyle name="Normal 3 3 3 2 4 4" xfId="35900"/>
    <cellStyle name="Normal 3 3 3 2 4 5" xfId="35901"/>
    <cellStyle name="Normal 3 3 3 2 4 6" xfId="35902"/>
    <cellStyle name="Normal 3 3 3 2 4 7" xfId="35903"/>
    <cellStyle name="Normal 3 3 3 2 5" xfId="35904"/>
    <cellStyle name="Normal 3 3 3 2 5 2" xfId="35905"/>
    <cellStyle name="Normal 3 3 3 2 6" xfId="35906"/>
    <cellStyle name="Normal 3 3 3 2 6 2" xfId="35907"/>
    <cellStyle name="Normal 3 3 3 2 7" xfId="35908"/>
    <cellStyle name="Normal 3 3 3 2 8" xfId="35909"/>
    <cellStyle name="Normal 3 3 3 2 9" xfId="35910"/>
    <cellStyle name="Normal 3 3 3 3" xfId="35911"/>
    <cellStyle name="Normal 3 3 3 3 2" xfId="35912"/>
    <cellStyle name="Normal 3 3 3 3 2 2" xfId="35913"/>
    <cellStyle name="Normal 3 3 3 3 3" xfId="35914"/>
    <cellStyle name="Normal 3 3 3 3 3 2" xfId="35915"/>
    <cellStyle name="Normal 3 3 3 3 4" xfId="35916"/>
    <cellStyle name="Normal 3 3 3 3 5" xfId="35917"/>
    <cellStyle name="Normal 3 3 3 3 6" xfId="35918"/>
    <cellStyle name="Normal 3 3 3 3 7" xfId="35919"/>
    <cellStyle name="Normal 3 3 3 4" xfId="35920"/>
    <cellStyle name="Normal 3 3 3 4 2" xfId="35921"/>
    <cellStyle name="Normal 3 3 3 4 2 2" xfId="35922"/>
    <cellStyle name="Normal 3 3 3 4 3" xfId="35923"/>
    <cellStyle name="Normal 3 3 3 4 3 2" xfId="35924"/>
    <cellStyle name="Normal 3 3 3 4 4" xfId="35925"/>
    <cellStyle name="Normal 3 3 3 4 5" xfId="35926"/>
    <cellStyle name="Normal 3 3 3 4 6" xfId="35927"/>
    <cellStyle name="Normal 3 3 3 4 7" xfId="35928"/>
    <cellStyle name="Normal 3 3 3 5" xfId="35929"/>
    <cellStyle name="Normal 3 3 3 5 2" xfId="35930"/>
    <cellStyle name="Normal 3 3 3 5 2 2" xfId="35931"/>
    <cellStyle name="Normal 3 3 3 5 3" xfId="35932"/>
    <cellStyle name="Normal 3 3 3 5 3 2" xfId="35933"/>
    <cellStyle name="Normal 3 3 3 5 4" xfId="35934"/>
    <cellStyle name="Normal 3 3 3 5 5" xfId="35935"/>
    <cellStyle name="Normal 3 3 3 5 6" xfId="35936"/>
    <cellStyle name="Normal 3 3 3 5 7" xfId="35937"/>
    <cellStyle name="Normal 3 3 3 6" xfId="35938"/>
    <cellStyle name="Normal 3 3 3 6 2" xfId="35939"/>
    <cellStyle name="Normal 3 3 3 7" xfId="35940"/>
    <cellStyle name="Normal 3 3 3 7 2" xfId="35941"/>
    <cellStyle name="Normal 3 3 3 8" xfId="35942"/>
    <cellStyle name="Normal 3 3 3 9" xfId="35943"/>
    <cellStyle name="Normal 3 3 4" xfId="35944"/>
    <cellStyle name="Normal 3 3 4 10" xfId="35945"/>
    <cellStyle name="Normal 3 3 4 2" xfId="35946"/>
    <cellStyle name="Normal 3 3 4 2 2" xfId="35947"/>
    <cellStyle name="Normal 3 3 4 2 2 2" xfId="35948"/>
    <cellStyle name="Normal 3 3 4 2 3" xfId="35949"/>
    <cellStyle name="Normal 3 3 4 2 3 2" xfId="35950"/>
    <cellStyle name="Normal 3 3 4 2 4" xfId="35951"/>
    <cellStyle name="Normal 3 3 4 2 5" xfId="35952"/>
    <cellStyle name="Normal 3 3 4 2 6" xfId="35953"/>
    <cellStyle name="Normal 3 3 4 2 7" xfId="35954"/>
    <cellStyle name="Normal 3 3 4 3" xfId="35955"/>
    <cellStyle name="Normal 3 3 4 3 2" xfId="35956"/>
    <cellStyle name="Normal 3 3 4 3 2 2" xfId="35957"/>
    <cellStyle name="Normal 3 3 4 3 3" xfId="35958"/>
    <cellStyle name="Normal 3 3 4 3 3 2" xfId="35959"/>
    <cellStyle name="Normal 3 3 4 3 4" xfId="35960"/>
    <cellStyle name="Normal 3 3 4 3 5" xfId="35961"/>
    <cellStyle name="Normal 3 3 4 3 6" xfId="35962"/>
    <cellStyle name="Normal 3 3 4 3 7" xfId="35963"/>
    <cellStyle name="Normal 3 3 4 4" xfId="35964"/>
    <cellStyle name="Normal 3 3 4 4 2" xfId="35965"/>
    <cellStyle name="Normal 3 3 4 4 2 2" xfId="35966"/>
    <cellStyle name="Normal 3 3 4 4 3" xfId="35967"/>
    <cellStyle name="Normal 3 3 4 4 3 2" xfId="35968"/>
    <cellStyle name="Normal 3 3 4 4 4" xfId="35969"/>
    <cellStyle name="Normal 3 3 4 4 5" xfId="35970"/>
    <cellStyle name="Normal 3 3 4 4 6" xfId="35971"/>
    <cellStyle name="Normal 3 3 4 4 7" xfId="35972"/>
    <cellStyle name="Normal 3 3 4 5" xfId="35973"/>
    <cellStyle name="Normal 3 3 4 5 2" xfId="35974"/>
    <cellStyle name="Normal 3 3 4 6" xfId="35975"/>
    <cellStyle name="Normal 3 3 4 6 2" xfId="35976"/>
    <cellStyle name="Normal 3 3 4 7" xfId="35977"/>
    <cellStyle name="Normal 3 3 4 8" xfId="35978"/>
    <cellStyle name="Normal 3 3 4 9" xfId="35979"/>
    <cellStyle name="Normal 3 3 5" xfId="35980"/>
    <cellStyle name="Normal 3 3 5 2" xfId="35981"/>
    <cellStyle name="Normal 3 3 5 2 2" xfId="35982"/>
    <cellStyle name="Normal 3 3 5 3" xfId="35983"/>
    <cellStyle name="Normal 3 3 5 3 2" xfId="35984"/>
    <cellStyle name="Normal 3 3 5 4" xfId="35985"/>
    <cellStyle name="Normal 3 3 5 5" xfId="35986"/>
    <cellStyle name="Normal 3 3 5 6" xfId="35987"/>
    <cellStyle name="Normal 3 3 5 7" xfId="35988"/>
    <cellStyle name="Normal 3 3 6" xfId="35989"/>
    <cellStyle name="Normal 3 3 6 2" xfId="35990"/>
    <cellStyle name="Normal 3 3 6 2 2" xfId="35991"/>
    <cellStyle name="Normal 3 3 6 3" xfId="35992"/>
    <cellStyle name="Normal 3 3 6 3 2" xfId="35993"/>
    <cellStyle name="Normal 3 3 6 4" xfId="35994"/>
    <cellStyle name="Normal 3 3 6 5" xfId="35995"/>
    <cellStyle name="Normal 3 3 6 6" xfId="35996"/>
    <cellStyle name="Normal 3 3 6 7" xfId="35997"/>
    <cellStyle name="Normal 3 3 7" xfId="35998"/>
    <cellStyle name="Normal 3 3 7 2" xfId="35999"/>
    <cellStyle name="Normal 3 3 7 2 2" xfId="36000"/>
    <cellStyle name="Normal 3 3 7 3" xfId="36001"/>
    <cellStyle name="Normal 3 3 7 3 2" xfId="36002"/>
    <cellStyle name="Normal 3 3 7 4" xfId="36003"/>
    <cellStyle name="Normal 3 3 7 5" xfId="36004"/>
    <cellStyle name="Normal 3 3 7 6" xfId="36005"/>
    <cellStyle name="Normal 3 3 7 7" xfId="36006"/>
    <cellStyle name="Normal 3 3 8" xfId="36007"/>
    <cellStyle name="Normal 3 3 8 2" xfId="36008"/>
    <cellStyle name="Normal 3 3 9" xfId="36009"/>
    <cellStyle name="Normal 3 3 9 2" xfId="36010"/>
    <cellStyle name="Normal 3 4" xfId="36011"/>
    <cellStyle name="Normal 3 4 10" xfId="36012"/>
    <cellStyle name="Normal 3 4 11" xfId="36013"/>
    <cellStyle name="Normal 3 4 12" xfId="36014"/>
    <cellStyle name="Normal 3 4 13" xfId="36015"/>
    <cellStyle name="Normal 3 4 2" xfId="36016"/>
    <cellStyle name="Normal 3 4 2 10" xfId="36017"/>
    <cellStyle name="Normal 3 4 2 11" xfId="36018"/>
    <cellStyle name="Normal 3 4 2 2" xfId="36019"/>
    <cellStyle name="Normal 3 4 2 2 10" xfId="36020"/>
    <cellStyle name="Normal 3 4 2 2 2" xfId="36021"/>
    <cellStyle name="Normal 3 4 2 2 2 2" xfId="36022"/>
    <cellStyle name="Normal 3 4 2 2 2 2 2" xfId="36023"/>
    <cellStyle name="Normal 3 4 2 2 2 3" xfId="36024"/>
    <cellStyle name="Normal 3 4 2 2 2 3 2" xfId="36025"/>
    <cellStyle name="Normal 3 4 2 2 2 4" xfId="36026"/>
    <cellStyle name="Normal 3 4 2 2 2 5" xfId="36027"/>
    <cellStyle name="Normal 3 4 2 2 2 6" xfId="36028"/>
    <cellStyle name="Normal 3 4 2 2 2 7" xfId="36029"/>
    <cellStyle name="Normal 3 4 2 2 3" xfId="36030"/>
    <cellStyle name="Normal 3 4 2 2 3 2" xfId="36031"/>
    <cellStyle name="Normal 3 4 2 2 3 2 2" xfId="36032"/>
    <cellStyle name="Normal 3 4 2 2 3 3" xfId="36033"/>
    <cellStyle name="Normal 3 4 2 2 3 3 2" xfId="36034"/>
    <cellStyle name="Normal 3 4 2 2 3 4" xfId="36035"/>
    <cellStyle name="Normal 3 4 2 2 3 5" xfId="36036"/>
    <cellStyle name="Normal 3 4 2 2 3 6" xfId="36037"/>
    <cellStyle name="Normal 3 4 2 2 3 7" xfId="36038"/>
    <cellStyle name="Normal 3 4 2 2 4" xfId="36039"/>
    <cellStyle name="Normal 3 4 2 2 4 2" xfId="36040"/>
    <cellStyle name="Normal 3 4 2 2 4 2 2" xfId="36041"/>
    <cellStyle name="Normal 3 4 2 2 4 3" xfId="36042"/>
    <cellStyle name="Normal 3 4 2 2 4 3 2" xfId="36043"/>
    <cellStyle name="Normal 3 4 2 2 4 4" xfId="36044"/>
    <cellStyle name="Normal 3 4 2 2 4 5" xfId="36045"/>
    <cellStyle name="Normal 3 4 2 2 4 6" xfId="36046"/>
    <cellStyle name="Normal 3 4 2 2 4 7" xfId="36047"/>
    <cellStyle name="Normal 3 4 2 2 5" xfId="36048"/>
    <cellStyle name="Normal 3 4 2 2 5 2" xfId="36049"/>
    <cellStyle name="Normal 3 4 2 2 6" xfId="36050"/>
    <cellStyle name="Normal 3 4 2 2 6 2" xfId="36051"/>
    <cellStyle name="Normal 3 4 2 2 7" xfId="36052"/>
    <cellStyle name="Normal 3 4 2 2 8" xfId="36053"/>
    <cellStyle name="Normal 3 4 2 2 9" xfId="36054"/>
    <cellStyle name="Normal 3 4 2 3" xfId="36055"/>
    <cellStyle name="Normal 3 4 2 3 2" xfId="36056"/>
    <cellStyle name="Normal 3 4 2 3 2 2" xfId="36057"/>
    <cellStyle name="Normal 3 4 2 3 3" xfId="36058"/>
    <cellStyle name="Normal 3 4 2 3 3 2" xfId="36059"/>
    <cellStyle name="Normal 3 4 2 3 4" xfId="36060"/>
    <cellStyle name="Normal 3 4 2 3 5" xfId="36061"/>
    <cellStyle name="Normal 3 4 2 3 6" xfId="36062"/>
    <cellStyle name="Normal 3 4 2 3 7" xfId="36063"/>
    <cellStyle name="Normal 3 4 2 4" xfId="36064"/>
    <cellStyle name="Normal 3 4 2 4 2" xfId="36065"/>
    <cellStyle name="Normal 3 4 2 4 2 2" xfId="36066"/>
    <cellStyle name="Normal 3 4 2 4 3" xfId="36067"/>
    <cellStyle name="Normal 3 4 2 4 3 2" xfId="36068"/>
    <cellStyle name="Normal 3 4 2 4 4" xfId="36069"/>
    <cellStyle name="Normal 3 4 2 4 5" xfId="36070"/>
    <cellStyle name="Normal 3 4 2 4 6" xfId="36071"/>
    <cellStyle name="Normal 3 4 2 4 7" xfId="36072"/>
    <cellStyle name="Normal 3 4 2 5" xfId="36073"/>
    <cellStyle name="Normal 3 4 2 5 2" xfId="36074"/>
    <cellStyle name="Normal 3 4 2 5 2 2" xfId="36075"/>
    <cellStyle name="Normal 3 4 2 5 3" xfId="36076"/>
    <cellStyle name="Normal 3 4 2 5 3 2" xfId="36077"/>
    <cellStyle name="Normal 3 4 2 5 4" xfId="36078"/>
    <cellStyle name="Normal 3 4 2 5 5" xfId="36079"/>
    <cellStyle name="Normal 3 4 2 5 6" xfId="36080"/>
    <cellStyle name="Normal 3 4 2 5 7" xfId="36081"/>
    <cellStyle name="Normal 3 4 2 6" xfId="36082"/>
    <cellStyle name="Normal 3 4 2 6 2" xfId="36083"/>
    <cellStyle name="Normal 3 4 2 7" xfId="36084"/>
    <cellStyle name="Normal 3 4 2 7 2" xfId="36085"/>
    <cellStyle name="Normal 3 4 2 8" xfId="36086"/>
    <cellStyle name="Normal 3 4 2 9" xfId="36087"/>
    <cellStyle name="Normal 3 4 3" xfId="36088"/>
    <cellStyle name="Normal 3 4 3 10" xfId="36089"/>
    <cellStyle name="Normal 3 4 3 11" xfId="36090"/>
    <cellStyle name="Normal 3 4 3 2" xfId="36091"/>
    <cellStyle name="Normal 3 4 3 2 10" xfId="36092"/>
    <cellStyle name="Normal 3 4 3 2 2" xfId="36093"/>
    <cellStyle name="Normal 3 4 3 2 2 2" xfId="36094"/>
    <cellStyle name="Normal 3 4 3 2 2 2 2" xfId="36095"/>
    <cellStyle name="Normal 3 4 3 2 2 3" xfId="36096"/>
    <cellStyle name="Normal 3 4 3 2 2 3 2" xfId="36097"/>
    <cellStyle name="Normal 3 4 3 2 2 4" xfId="36098"/>
    <cellStyle name="Normal 3 4 3 2 2 5" xfId="36099"/>
    <cellStyle name="Normal 3 4 3 2 2 6" xfId="36100"/>
    <cellStyle name="Normal 3 4 3 2 2 7" xfId="36101"/>
    <cellStyle name="Normal 3 4 3 2 3" xfId="36102"/>
    <cellStyle name="Normal 3 4 3 2 3 2" xfId="36103"/>
    <cellStyle name="Normal 3 4 3 2 3 2 2" xfId="36104"/>
    <cellStyle name="Normal 3 4 3 2 3 3" xfId="36105"/>
    <cellStyle name="Normal 3 4 3 2 3 3 2" xfId="36106"/>
    <cellStyle name="Normal 3 4 3 2 3 4" xfId="36107"/>
    <cellStyle name="Normal 3 4 3 2 3 5" xfId="36108"/>
    <cellStyle name="Normal 3 4 3 2 3 6" xfId="36109"/>
    <cellStyle name="Normal 3 4 3 2 3 7" xfId="36110"/>
    <cellStyle name="Normal 3 4 3 2 4" xfId="36111"/>
    <cellStyle name="Normal 3 4 3 2 4 2" xfId="36112"/>
    <cellStyle name="Normal 3 4 3 2 4 2 2" xfId="36113"/>
    <cellStyle name="Normal 3 4 3 2 4 3" xfId="36114"/>
    <cellStyle name="Normal 3 4 3 2 4 3 2" xfId="36115"/>
    <cellStyle name="Normal 3 4 3 2 4 4" xfId="36116"/>
    <cellStyle name="Normal 3 4 3 2 4 5" xfId="36117"/>
    <cellStyle name="Normal 3 4 3 2 4 6" xfId="36118"/>
    <cellStyle name="Normal 3 4 3 2 4 7" xfId="36119"/>
    <cellStyle name="Normal 3 4 3 2 5" xfId="36120"/>
    <cellStyle name="Normal 3 4 3 2 5 2" xfId="36121"/>
    <cellStyle name="Normal 3 4 3 2 6" xfId="36122"/>
    <cellStyle name="Normal 3 4 3 2 6 2" xfId="36123"/>
    <cellStyle name="Normal 3 4 3 2 7" xfId="36124"/>
    <cellStyle name="Normal 3 4 3 2 8" xfId="36125"/>
    <cellStyle name="Normal 3 4 3 2 9" xfId="36126"/>
    <cellStyle name="Normal 3 4 3 3" xfId="36127"/>
    <cellStyle name="Normal 3 4 3 3 2" xfId="36128"/>
    <cellStyle name="Normal 3 4 3 3 2 2" xfId="36129"/>
    <cellStyle name="Normal 3 4 3 3 3" xfId="36130"/>
    <cellStyle name="Normal 3 4 3 3 3 2" xfId="36131"/>
    <cellStyle name="Normal 3 4 3 3 4" xfId="36132"/>
    <cellStyle name="Normal 3 4 3 3 5" xfId="36133"/>
    <cellStyle name="Normal 3 4 3 3 6" xfId="36134"/>
    <cellStyle name="Normal 3 4 3 3 7" xfId="36135"/>
    <cellStyle name="Normal 3 4 3 4" xfId="36136"/>
    <cellStyle name="Normal 3 4 3 4 2" xfId="36137"/>
    <cellStyle name="Normal 3 4 3 4 2 2" xfId="36138"/>
    <cellStyle name="Normal 3 4 3 4 3" xfId="36139"/>
    <cellStyle name="Normal 3 4 3 4 3 2" xfId="36140"/>
    <cellStyle name="Normal 3 4 3 4 4" xfId="36141"/>
    <cellStyle name="Normal 3 4 3 4 5" xfId="36142"/>
    <cellStyle name="Normal 3 4 3 4 6" xfId="36143"/>
    <cellStyle name="Normal 3 4 3 4 7" xfId="36144"/>
    <cellStyle name="Normal 3 4 3 5" xfId="36145"/>
    <cellStyle name="Normal 3 4 3 5 2" xfId="36146"/>
    <cellStyle name="Normal 3 4 3 5 2 2" xfId="36147"/>
    <cellStyle name="Normal 3 4 3 5 3" xfId="36148"/>
    <cellStyle name="Normal 3 4 3 5 3 2" xfId="36149"/>
    <cellStyle name="Normal 3 4 3 5 4" xfId="36150"/>
    <cellStyle name="Normal 3 4 3 5 5" xfId="36151"/>
    <cellStyle name="Normal 3 4 3 5 6" xfId="36152"/>
    <cellStyle name="Normal 3 4 3 5 7" xfId="36153"/>
    <cellStyle name="Normal 3 4 3 6" xfId="36154"/>
    <cellStyle name="Normal 3 4 3 6 2" xfId="36155"/>
    <cellStyle name="Normal 3 4 3 7" xfId="36156"/>
    <cellStyle name="Normal 3 4 3 7 2" xfId="36157"/>
    <cellStyle name="Normal 3 4 3 8" xfId="36158"/>
    <cellStyle name="Normal 3 4 3 9" xfId="36159"/>
    <cellStyle name="Normal 3 4 4" xfId="36160"/>
    <cellStyle name="Normal 3 4 4 10" xfId="36161"/>
    <cellStyle name="Normal 3 4 4 2" xfId="36162"/>
    <cellStyle name="Normal 3 4 4 2 2" xfId="36163"/>
    <cellStyle name="Normal 3 4 4 2 2 2" xfId="36164"/>
    <cellStyle name="Normal 3 4 4 2 3" xfId="36165"/>
    <cellStyle name="Normal 3 4 4 2 3 2" xfId="36166"/>
    <cellStyle name="Normal 3 4 4 2 4" xfId="36167"/>
    <cellStyle name="Normal 3 4 4 2 5" xfId="36168"/>
    <cellStyle name="Normal 3 4 4 2 6" xfId="36169"/>
    <cellStyle name="Normal 3 4 4 2 7" xfId="36170"/>
    <cellStyle name="Normal 3 4 4 3" xfId="36171"/>
    <cellStyle name="Normal 3 4 4 3 2" xfId="36172"/>
    <cellStyle name="Normal 3 4 4 3 2 2" xfId="36173"/>
    <cellStyle name="Normal 3 4 4 3 3" xfId="36174"/>
    <cellStyle name="Normal 3 4 4 3 3 2" xfId="36175"/>
    <cellStyle name="Normal 3 4 4 3 4" xfId="36176"/>
    <cellStyle name="Normal 3 4 4 3 5" xfId="36177"/>
    <cellStyle name="Normal 3 4 4 3 6" xfId="36178"/>
    <cellStyle name="Normal 3 4 4 3 7" xfId="36179"/>
    <cellStyle name="Normal 3 4 4 4" xfId="36180"/>
    <cellStyle name="Normal 3 4 4 4 2" xfId="36181"/>
    <cellStyle name="Normal 3 4 4 4 2 2" xfId="36182"/>
    <cellStyle name="Normal 3 4 4 4 3" xfId="36183"/>
    <cellStyle name="Normal 3 4 4 4 3 2" xfId="36184"/>
    <cellStyle name="Normal 3 4 4 4 4" xfId="36185"/>
    <cellStyle name="Normal 3 4 4 4 5" xfId="36186"/>
    <cellStyle name="Normal 3 4 4 4 6" xfId="36187"/>
    <cellStyle name="Normal 3 4 4 4 7" xfId="36188"/>
    <cellStyle name="Normal 3 4 4 5" xfId="36189"/>
    <cellStyle name="Normal 3 4 4 5 2" xfId="36190"/>
    <cellStyle name="Normal 3 4 4 6" xfId="36191"/>
    <cellStyle name="Normal 3 4 4 6 2" xfId="36192"/>
    <cellStyle name="Normal 3 4 4 7" xfId="36193"/>
    <cellStyle name="Normal 3 4 4 8" xfId="36194"/>
    <cellStyle name="Normal 3 4 4 9" xfId="36195"/>
    <cellStyle name="Normal 3 4 5" xfId="36196"/>
    <cellStyle name="Normal 3 4 5 2" xfId="36197"/>
    <cellStyle name="Normal 3 4 5 2 2" xfId="36198"/>
    <cellStyle name="Normal 3 4 5 3" xfId="36199"/>
    <cellStyle name="Normal 3 4 5 3 2" xfId="36200"/>
    <cellStyle name="Normal 3 4 5 4" xfId="36201"/>
    <cellStyle name="Normal 3 4 5 5" xfId="36202"/>
    <cellStyle name="Normal 3 4 5 6" xfId="36203"/>
    <cellStyle name="Normal 3 4 5 7" xfId="36204"/>
    <cellStyle name="Normal 3 4 6" xfId="36205"/>
    <cellStyle name="Normal 3 4 6 2" xfId="36206"/>
    <cellStyle name="Normal 3 4 6 2 2" xfId="36207"/>
    <cellStyle name="Normal 3 4 6 3" xfId="36208"/>
    <cellStyle name="Normal 3 4 6 3 2" xfId="36209"/>
    <cellStyle name="Normal 3 4 6 4" xfId="36210"/>
    <cellStyle name="Normal 3 4 6 5" xfId="36211"/>
    <cellStyle name="Normal 3 4 6 6" xfId="36212"/>
    <cellStyle name="Normal 3 4 6 7" xfId="36213"/>
    <cellStyle name="Normal 3 4 7" xfId="36214"/>
    <cellStyle name="Normal 3 4 7 2" xfId="36215"/>
    <cellStyle name="Normal 3 4 7 2 2" xfId="36216"/>
    <cellStyle name="Normal 3 4 7 3" xfId="36217"/>
    <cellStyle name="Normal 3 4 7 3 2" xfId="36218"/>
    <cellStyle name="Normal 3 4 7 4" xfId="36219"/>
    <cellStyle name="Normal 3 4 7 5" xfId="36220"/>
    <cellStyle name="Normal 3 4 7 6" xfId="36221"/>
    <cellStyle name="Normal 3 4 7 7" xfId="36222"/>
    <cellStyle name="Normal 3 4 8" xfId="36223"/>
    <cellStyle name="Normal 3 4 8 2" xfId="36224"/>
    <cellStyle name="Normal 3 4 9" xfId="36225"/>
    <cellStyle name="Normal 3 4 9 2" xfId="36226"/>
    <cellStyle name="Normal 3 5" xfId="36227"/>
    <cellStyle name="Normal 3 5 10" xfId="36228"/>
    <cellStyle name="Normal 3 5 11" xfId="36229"/>
    <cellStyle name="Normal 3 5 12" xfId="36230"/>
    <cellStyle name="Normal 3 5 13" xfId="36231"/>
    <cellStyle name="Normal 3 5 2" xfId="36232"/>
    <cellStyle name="Normal 3 5 2 10" xfId="36233"/>
    <cellStyle name="Normal 3 5 2 11" xfId="36234"/>
    <cellStyle name="Normal 3 5 2 2" xfId="36235"/>
    <cellStyle name="Normal 3 5 2 2 10" xfId="36236"/>
    <cellStyle name="Normal 3 5 2 2 2" xfId="36237"/>
    <cellStyle name="Normal 3 5 2 2 2 2" xfId="36238"/>
    <cellStyle name="Normal 3 5 2 2 2 2 2" xfId="36239"/>
    <cellStyle name="Normal 3 5 2 2 2 3" xfId="36240"/>
    <cellStyle name="Normal 3 5 2 2 2 3 2" xfId="36241"/>
    <cellStyle name="Normal 3 5 2 2 2 4" xfId="36242"/>
    <cellStyle name="Normal 3 5 2 2 2 5" xfId="36243"/>
    <cellStyle name="Normal 3 5 2 2 2 6" xfId="36244"/>
    <cellStyle name="Normal 3 5 2 2 2 7" xfId="36245"/>
    <cellStyle name="Normal 3 5 2 2 3" xfId="36246"/>
    <cellStyle name="Normal 3 5 2 2 3 2" xfId="36247"/>
    <cellStyle name="Normal 3 5 2 2 3 2 2" xfId="36248"/>
    <cellStyle name="Normal 3 5 2 2 3 3" xfId="36249"/>
    <cellStyle name="Normal 3 5 2 2 3 3 2" xfId="36250"/>
    <cellStyle name="Normal 3 5 2 2 3 4" xfId="36251"/>
    <cellStyle name="Normal 3 5 2 2 3 5" xfId="36252"/>
    <cellStyle name="Normal 3 5 2 2 3 6" xfId="36253"/>
    <cellStyle name="Normal 3 5 2 2 3 7" xfId="36254"/>
    <cellStyle name="Normal 3 5 2 2 4" xfId="36255"/>
    <cellStyle name="Normal 3 5 2 2 4 2" xfId="36256"/>
    <cellStyle name="Normal 3 5 2 2 4 2 2" xfId="36257"/>
    <cellStyle name="Normal 3 5 2 2 4 3" xfId="36258"/>
    <cellStyle name="Normal 3 5 2 2 4 3 2" xfId="36259"/>
    <cellStyle name="Normal 3 5 2 2 4 4" xfId="36260"/>
    <cellStyle name="Normal 3 5 2 2 4 5" xfId="36261"/>
    <cellStyle name="Normal 3 5 2 2 4 6" xfId="36262"/>
    <cellStyle name="Normal 3 5 2 2 4 7" xfId="36263"/>
    <cellStyle name="Normal 3 5 2 2 5" xfId="36264"/>
    <cellStyle name="Normal 3 5 2 2 5 2" xfId="36265"/>
    <cellStyle name="Normal 3 5 2 2 6" xfId="36266"/>
    <cellStyle name="Normal 3 5 2 2 6 2" xfId="36267"/>
    <cellStyle name="Normal 3 5 2 2 7" xfId="36268"/>
    <cellStyle name="Normal 3 5 2 2 8" xfId="36269"/>
    <cellStyle name="Normal 3 5 2 2 9" xfId="36270"/>
    <cellStyle name="Normal 3 5 2 3" xfId="36271"/>
    <cellStyle name="Normal 3 5 2 3 2" xfId="36272"/>
    <cellStyle name="Normal 3 5 2 3 2 2" xfId="36273"/>
    <cellStyle name="Normal 3 5 2 3 3" xfId="36274"/>
    <cellStyle name="Normal 3 5 2 3 3 2" xfId="36275"/>
    <cellStyle name="Normal 3 5 2 3 4" xfId="36276"/>
    <cellStyle name="Normal 3 5 2 3 5" xfId="36277"/>
    <cellStyle name="Normal 3 5 2 3 6" xfId="36278"/>
    <cellStyle name="Normal 3 5 2 3 7" xfId="36279"/>
    <cellStyle name="Normal 3 5 2 4" xfId="36280"/>
    <cellStyle name="Normal 3 5 2 4 2" xfId="36281"/>
    <cellStyle name="Normal 3 5 2 4 2 2" xfId="36282"/>
    <cellStyle name="Normal 3 5 2 4 3" xfId="36283"/>
    <cellStyle name="Normal 3 5 2 4 3 2" xfId="36284"/>
    <cellStyle name="Normal 3 5 2 4 4" xfId="36285"/>
    <cellStyle name="Normal 3 5 2 4 5" xfId="36286"/>
    <cellStyle name="Normal 3 5 2 4 6" xfId="36287"/>
    <cellStyle name="Normal 3 5 2 4 7" xfId="36288"/>
    <cellStyle name="Normal 3 5 2 5" xfId="36289"/>
    <cellStyle name="Normal 3 5 2 5 2" xfId="36290"/>
    <cellStyle name="Normal 3 5 2 5 2 2" xfId="36291"/>
    <cellStyle name="Normal 3 5 2 5 3" xfId="36292"/>
    <cellStyle name="Normal 3 5 2 5 3 2" xfId="36293"/>
    <cellStyle name="Normal 3 5 2 5 4" xfId="36294"/>
    <cellStyle name="Normal 3 5 2 5 5" xfId="36295"/>
    <cellStyle name="Normal 3 5 2 5 6" xfId="36296"/>
    <cellStyle name="Normal 3 5 2 5 7" xfId="36297"/>
    <cellStyle name="Normal 3 5 2 6" xfId="36298"/>
    <cellStyle name="Normal 3 5 2 6 2" xfId="36299"/>
    <cellStyle name="Normal 3 5 2 7" xfId="36300"/>
    <cellStyle name="Normal 3 5 2 7 2" xfId="36301"/>
    <cellStyle name="Normal 3 5 2 8" xfId="36302"/>
    <cellStyle name="Normal 3 5 2 9" xfId="36303"/>
    <cellStyle name="Normal 3 5 3" xfId="36304"/>
    <cellStyle name="Normal 3 5 3 10" xfId="36305"/>
    <cellStyle name="Normal 3 5 3 11" xfId="36306"/>
    <cellStyle name="Normal 3 5 3 2" xfId="36307"/>
    <cellStyle name="Normal 3 5 3 2 10" xfId="36308"/>
    <cellStyle name="Normal 3 5 3 2 2" xfId="36309"/>
    <cellStyle name="Normal 3 5 3 2 2 2" xfId="36310"/>
    <cellStyle name="Normal 3 5 3 2 2 2 2" xfId="36311"/>
    <cellStyle name="Normal 3 5 3 2 2 3" xfId="36312"/>
    <cellStyle name="Normal 3 5 3 2 2 3 2" xfId="36313"/>
    <cellStyle name="Normal 3 5 3 2 2 4" xfId="36314"/>
    <cellStyle name="Normal 3 5 3 2 2 5" xfId="36315"/>
    <cellStyle name="Normal 3 5 3 2 2 6" xfId="36316"/>
    <cellStyle name="Normal 3 5 3 2 2 7" xfId="36317"/>
    <cellStyle name="Normal 3 5 3 2 3" xfId="36318"/>
    <cellStyle name="Normal 3 5 3 2 3 2" xfId="36319"/>
    <cellStyle name="Normal 3 5 3 2 3 2 2" xfId="36320"/>
    <cellStyle name="Normal 3 5 3 2 3 3" xfId="36321"/>
    <cellStyle name="Normal 3 5 3 2 3 3 2" xfId="36322"/>
    <cellStyle name="Normal 3 5 3 2 3 4" xfId="36323"/>
    <cellStyle name="Normal 3 5 3 2 3 5" xfId="36324"/>
    <cellStyle name="Normal 3 5 3 2 3 6" xfId="36325"/>
    <cellStyle name="Normal 3 5 3 2 3 7" xfId="36326"/>
    <cellStyle name="Normal 3 5 3 2 4" xfId="36327"/>
    <cellStyle name="Normal 3 5 3 2 4 2" xfId="36328"/>
    <cellStyle name="Normal 3 5 3 2 4 2 2" xfId="36329"/>
    <cellStyle name="Normal 3 5 3 2 4 3" xfId="36330"/>
    <cellStyle name="Normal 3 5 3 2 4 3 2" xfId="36331"/>
    <cellStyle name="Normal 3 5 3 2 4 4" xfId="36332"/>
    <cellStyle name="Normal 3 5 3 2 4 5" xfId="36333"/>
    <cellStyle name="Normal 3 5 3 2 4 6" xfId="36334"/>
    <cellStyle name="Normal 3 5 3 2 4 7" xfId="36335"/>
    <cellStyle name="Normal 3 5 3 2 5" xfId="36336"/>
    <cellStyle name="Normal 3 5 3 2 5 2" xfId="36337"/>
    <cellStyle name="Normal 3 5 3 2 6" xfId="36338"/>
    <cellStyle name="Normal 3 5 3 2 6 2" xfId="36339"/>
    <cellStyle name="Normal 3 5 3 2 7" xfId="36340"/>
    <cellStyle name="Normal 3 5 3 2 8" xfId="36341"/>
    <cellStyle name="Normal 3 5 3 2 9" xfId="36342"/>
    <cellStyle name="Normal 3 5 3 3" xfId="36343"/>
    <cellStyle name="Normal 3 5 3 3 2" xfId="36344"/>
    <cellStyle name="Normal 3 5 3 3 2 2" xfId="36345"/>
    <cellStyle name="Normal 3 5 3 3 3" xfId="36346"/>
    <cellStyle name="Normal 3 5 3 3 3 2" xfId="36347"/>
    <cellStyle name="Normal 3 5 3 3 4" xfId="36348"/>
    <cellStyle name="Normal 3 5 3 3 5" xfId="36349"/>
    <cellStyle name="Normal 3 5 3 3 6" xfId="36350"/>
    <cellStyle name="Normal 3 5 3 3 7" xfId="36351"/>
    <cellStyle name="Normal 3 5 3 4" xfId="36352"/>
    <cellStyle name="Normal 3 5 3 4 2" xfId="36353"/>
    <cellStyle name="Normal 3 5 3 4 2 2" xfId="36354"/>
    <cellStyle name="Normal 3 5 3 4 3" xfId="36355"/>
    <cellStyle name="Normal 3 5 3 4 3 2" xfId="36356"/>
    <cellStyle name="Normal 3 5 3 4 4" xfId="36357"/>
    <cellStyle name="Normal 3 5 3 4 5" xfId="36358"/>
    <cellStyle name="Normal 3 5 3 4 6" xfId="36359"/>
    <cellStyle name="Normal 3 5 3 4 7" xfId="36360"/>
    <cellStyle name="Normal 3 5 3 5" xfId="36361"/>
    <cellStyle name="Normal 3 5 3 5 2" xfId="36362"/>
    <cellStyle name="Normal 3 5 3 5 2 2" xfId="36363"/>
    <cellStyle name="Normal 3 5 3 5 3" xfId="36364"/>
    <cellStyle name="Normal 3 5 3 5 3 2" xfId="36365"/>
    <cellStyle name="Normal 3 5 3 5 4" xfId="36366"/>
    <cellStyle name="Normal 3 5 3 5 5" xfId="36367"/>
    <cellStyle name="Normal 3 5 3 5 6" xfId="36368"/>
    <cellStyle name="Normal 3 5 3 5 7" xfId="36369"/>
    <cellStyle name="Normal 3 5 3 6" xfId="36370"/>
    <cellStyle name="Normal 3 5 3 6 2" xfId="36371"/>
    <cellStyle name="Normal 3 5 3 7" xfId="36372"/>
    <cellStyle name="Normal 3 5 3 7 2" xfId="36373"/>
    <cellStyle name="Normal 3 5 3 8" xfId="36374"/>
    <cellStyle name="Normal 3 5 3 9" xfId="36375"/>
    <cellStyle name="Normal 3 5 4" xfId="36376"/>
    <cellStyle name="Normal 3 5 4 10" xfId="36377"/>
    <cellStyle name="Normal 3 5 4 2" xfId="36378"/>
    <cellStyle name="Normal 3 5 4 2 2" xfId="36379"/>
    <cellStyle name="Normal 3 5 4 2 2 2" xfId="36380"/>
    <cellStyle name="Normal 3 5 4 2 3" xfId="36381"/>
    <cellStyle name="Normal 3 5 4 2 3 2" xfId="36382"/>
    <cellStyle name="Normal 3 5 4 2 4" xfId="36383"/>
    <cellStyle name="Normal 3 5 4 2 5" xfId="36384"/>
    <cellStyle name="Normal 3 5 4 2 6" xfId="36385"/>
    <cellStyle name="Normal 3 5 4 2 7" xfId="36386"/>
    <cellStyle name="Normal 3 5 4 3" xfId="36387"/>
    <cellStyle name="Normal 3 5 4 3 2" xfId="36388"/>
    <cellStyle name="Normal 3 5 4 3 2 2" xfId="36389"/>
    <cellStyle name="Normal 3 5 4 3 3" xfId="36390"/>
    <cellStyle name="Normal 3 5 4 3 3 2" xfId="36391"/>
    <cellStyle name="Normal 3 5 4 3 4" xfId="36392"/>
    <cellStyle name="Normal 3 5 4 3 5" xfId="36393"/>
    <cellStyle name="Normal 3 5 4 3 6" xfId="36394"/>
    <cellStyle name="Normal 3 5 4 3 7" xfId="36395"/>
    <cellStyle name="Normal 3 5 4 4" xfId="36396"/>
    <cellStyle name="Normal 3 5 4 4 2" xfId="36397"/>
    <cellStyle name="Normal 3 5 4 4 2 2" xfId="36398"/>
    <cellStyle name="Normal 3 5 4 4 3" xfId="36399"/>
    <cellStyle name="Normal 3 5 4 4 3 2" xfId="36400"/>
    <cellStyle name="Normal 3 5 4 4 4" xfId="36401"/>
    <cellStyle name="Normal 3 5 4 4 5" xfId="36402"/>
    <cellStyle name="Normal 3 5 4 4 6" xfId="36403"/>
    <cellStyle name="Normal 3 5 4 4 7" xfId="36404"/>
    <cellStyle name="Normal 3 5 4 5" xfId="36405"/>
    <cellStyle name="Normal 3 5 4 5 2" xfId="36406"/>
    <cellStyle name="Normal 3 5 4 6" xfId="36407"/>
    <cellStyle name="Normal 3 5 4 6 2" xfId="36408"/>
    <cellStyle name="Normal 3 5 4 7" xfId="36409"/>
    <cellStyle name="Normal 3 5 4 8" xfId="36410"/>
    <cellStyle name="Normal 3 5 4 9" xfId="36411"/>
    <cellStyle name="Normal 3 5 5" xfId="36412"/>
    <cellStyle name="Normal 3 5 5 2" xfId="36413"/>
    <cellStyle name="Normal 3 5 5 2 2" xfId="36414"/>
    <cellStyle name="Normal 3 5 5 3" xfId="36415"/>
    <cellStyle name="Normal 3 5 5 3 2" xfId="36416"/>
    <cellStyle name="Normal 3 5 5 4" xfId="36417"/>
    <cellStyle name="Normal 3 5 5 5" xfId="36418"/>
    <cellStyle name="Normal 3 5 5 6" xfId="36419"/>
    <cellStyle name="Normal 3 5 5 7" xfId="36420"/>
    <cellStyle name="Normal 3 5 6" xfId="36421"/>
    <cellStyle name="Normal 3 5 6 2" xfId="36422"/>
    <cellStyle name="Normal 3 5 6 2 2" xfId="36423"/>
    <cellStyle name="Normal 3 5 6 3" xfId="36424"/>
    <cellStyle name="Normal 3 5 6 3 2" xfId="36425"/>
    <cellStyle name="Normal 3 5 6 4" xfId="36426"/>
    <cellStyle name="Normal 3 5 6 5" xfId="36427"/>
    <cellStyle name="Normal 3 5 6 6" xfId="36428"/>
    <cellStyle name="Normal 3 5 6 7" xfId="36429"/>
    <cellStyle name="Normal 3 5 7" xfId="36430"/>
    <cellStyle name="Normal 3 5 7 2" xfId="36431"/>
    <cellStyle name="Normal 3 5 7 2 2" xfId="36432"/>
    <cellStyle name="Normal 3 5 7 3" xfId="36433"/>
    <cellStyle name="Normal 3 5 7 3 2" xfId="36434"/>
    <cellStyle name="Normal 3 5 7 4" xfId="36435"/>
    <cellStyle name="Normal 3 5 7 5" xfId="36436"/>
    <cellStyle name="Normal 3 5 7 6" xfId="36437"/>
    <cellStyle name="Normal 3 5 7 7" xfId="36438"/>
    <cellStyle name="Normal 3 5 8" xfId="36439"/>
    <cellStyle name="Normal 3 5 8 2" xfId="36440"/>
    <cellStyle name="Normal 3 5 9" xfId="36441"/>
    <cellStyle name="Normal 3 5 9 2" xfId="36442"/>
    <cellStyle name="Normal 3 6" xfId="36443"/>
    <cellStyle name="Normal 3 6 10" xfId="36444"/>
    <cellStyle name="Normal 3 6 11" xfId="36445"/>
    <cellStyle name="Normal 3 6 12" xfId="36446"/>
    <cellStyle name="Normal 3 6 13" xfId="36447"/>
    <cellStyle name="Normal 3 6 2" xfId="36448"/>
    <cellStyle name="Normal 3 6 2 10" xfId="36449"/>
    <cellStyle name="Normal 3 6 2 11" xfId="36450"/>
    <cellStyle name="Normal 3 6 2 2" xfId="36451"/>
    <cellStyle name="Normal 3 6 2 2 10" xfId="36452"/>
    <cellStyle name="Normal 3 6 2 2 2" xfId="36453"/>
    <cellStyle name="Normal 3 6 2 2 2 2" xfId="36454"/>
    <cellStyle name="Normal 3 6 2 2 2 2 2" xfId="36455"/>
    <cellStyle name="Normal 3 6 2 2 2 3" xfId="36456"/>
    <cellStyle name="Normal 3 6 2 2 2 3 2" xfId="36457"/>
    <cellStyle name="Normal 3 6 2 2 2 4" xfId="36458"/>
    <cellStyle name="Normal 3 6 2 2 2 5" xfId="36459"/>
    <cellStyle name="Normal 3 6 2 2 2 6" xfId="36460"/>
    <cellStyle name="Normal 3 6 2 2 2 7" xfId="36461"/>
    <cellStyle name="Normal 3 6 2 2 3" xfId="36462"/>
    <cellStyle name="Normal 3 6 2 2 3 2" xfId="36463"/>
    <cellStyle name="Normal 3 6 2 2 3 2 2" xfId="36464"/>
    <cellStyle name="Normal 3 6 2 2 3 3" xfId="36465"/>
    <cellStyle name="Normal 3 6 2 2 3 3 2" xfId="36466"/>
    <cellStyle name="Normal 3 6 2 2 3 4" xfId="36467"/>
    <cellStyle name="Normal 3 6 2 2 3 5" xfId="36468"/>
    <cellStyle name="Normal 3 6 2 2 3 6" xfId="36469"/>
    <cellStyle name="Normal 3 6 2 2 3 7" xfId="36470"/>
    <cellStyle name="Normal 3 6 2 2 4" xfId="36471"/>
    <cellStyle name="Normal 3 6 2 2 4 2" xfId="36472"/>
    <cellStyle name="Normal 3 6 2 2 4 2 2" xfId="36473"/>
    <cellStyle name="Normal 3 6 2 2 4 3" xfId="36474"/>
    <cellStyle name="Normal 3 6 2 2 4 3 2" xfId="36475"/>
    <cellStyle name="Normal 3 6 2 2 4 4" xfId="36476"/>
    <cellStyle name="Normal 3 6 2 2 4 5" xfId="36477"/>
    <cellStyle name="Normal 3 6 2 2 4 6" xfId="36478"/>
    <cellStyle name="Normal 3 6 2 2 4 7" xfId="36479"/>
    <cellStyle name="Normal 3 6 2 2 5" xfId="36480"/>
    <cellStyle name="Normal 3 6 2 2 5 2" xfId="36481"/>
    <cellStyle name="Normal 3 6 2 2 6" xfId="36482"/>
    <cellStyle name="Normal 3 6 2 2 6 2" xfId="36483"/>
    <cellStyle name="Normal 3 6 2 2 7" xfId="36484"/>
    <cellStyle name="Normal 3 6 2 2 8" xfId="36485"/>
    <cellStyle name="Normal 3 6 2 2 9" xfId="36486"/>
    <cellStyle name="Normal 3 6 2 3" xfId="36487"/>
    <cellStyle name="Normal 3 6 2 3 2" xfId="36488"/>
    <cellStyle name="Normal 3 6 2 3 2 2" xfId="36489"/>
    <cellStyle name="Normal 3 6 2 3 3" xfId="36490"/>
    <cellStyle name="Normal 3 6 2 3 3 2" xfId="36491"/>
    <cellStyle name="Normal 3 6 2 3 4" xfId="36492"/>
    <cellStyle name="Normal 3 6 2 3 5" xfId="36493"/>
    <cellStyle name="Normal 3 6 2 3 6" xfId="36494"/>
    <cellStyle name="Normal 3 6 2 3 7" xfId="36495"/>
    <cellStyle name="Normal 3 6 2 4" xfId="36496"/>
    <cellStyle name="Normal 3 6 2 4 2" xfId="36497"/>
    <cellStyle name="Normal 3 6 2 4 2 2" xfId="36498"/>
    <cellStyle name="Normal 3 6 2 4 3" xfId="36499"/>
    <cellStyle name="Normal 3 6 2 4 3 2" xfId="36500"/>
    <cellStyle name="Normal 3 6 2 4 4" xfId="36501"/>
    <cellStyle name="Normal 3 6 2 4 5" xfId="36502"/>
    <cellStyle name="Normal 3 6 2 4 6" xfId="36503"/>
    <cellStyle name="Normal 3 6 2 4 7" xfId="36504"/>
    <cellStyle name="Normal 3 6 2 5" xfId="36505"/>
    <cellStyle name="Normal 3 6 2 5 2" xfId="36506"/>
    <cellStyle name="Normal 3 6 2 5 2 2" xfId="36507"/>
    <cellStyle name="Normal 3 6 2 5 3" xfId="36508"/>
    <cellStyle name="Normal 3 6 2 5 3 2" xfId="36509"/>
    <cellStyle name="Normal 3 6 2 5 4" xfId="36510"/>
    <cellStyle name="Normal 3 6 2 5 5" xfId="36511"/>
    <cellStyle name="Normal 3 6 2 5 6" xfId="36512"/>
    <cellStyle name="Normal 3 6 2 5 7" xfId="36513"/>
    <cellStyle name="Normal 3 6 2 6" xfId="36514"/>
    <cellStyle name="Normal 3 6 2 6 2" xfId="36515"/>
    <cellStyle name="Normal 3 6 2 7" xfId="36516"/>
    <cellStyle name="Normal 3 6 2 7 2" xfId="36517"/>
    <cellStyle name="Normal 3 6 2 8" xfId="36518"/>
    <cellStyle name="Normal 3 6 2 9" xfId="36519"/>
    <cellStyle name="Normal 3 6 3" xfId="36520"/>
    <cellStyle name="Normal 3 6 3 10" xfId="36521"/>
    <cellStyle name="Normal 3 6 3 11" xfId="36522"/>
    <cellStyle name="Normal 3 6 3 2" xfId="36523"/>
    <cellStyle name="Normal 3 6 3 2 10" xfId="36524"/>
    <cellStyle name="Normal 3 6 3 2 2" xfId="36525"/>
    <cellStyle name="Normal 3 6 3 2 2 2" xfId="36526"/>
    <cellStyle name="Normal 3 6 3 2 2 2 2" xfId="36527"/>
    <cellStyle name="Normal 3 6 3 2 2 3" xfId="36528"/>
    <cellStyle name="Normal 3 6 3 2 2 3 2" xfId="36529"/>
    <cellStyle name="Normal 3 6 3 2 2 4" xfId="36530"/>
    <cellStyle name="Normal 3 6 3 2 2 5" xfId="36531"/>
    <cellStyle name="Normal 3 6 3 2 2 6" xfId="36532"/>
    <cellStyle name="Normal 3 6 3 2 2 7" xfId="36533"/>
    <cellStyle name="Normal 3 6 3 2 3" xfId="36534"/>
    <cellStyle name="Normal 3 6 3 2 3 2" xfId="36535"/>
    <cellStyle name="Normal 3 6 3 2 3 2 2" xfId="36536"/>
    <cellStyle name="Normal 3 6 3 2 3 3" xfId="36537"/>
    <cellStyle name="Normal 3 6 3 2 3 3 2" xfId="36538"/>
    <cellStyle name="Normal 3 6 3 2 3 4" xfId="36539"/>
    <cellStyle name="Normal 3 6 3 2 3 5" xfId="36540"/>
    <cellStyle name="Normal 3 6 3 2 3 6" xfId="36541"/>
    <cellStyle name="Normal 3 6 3 2 3 7" xfId="36542"/>
    <cellStyle name="Normal 3 6 3 2 4" xfId="36543"/>
    <cellStyle name="Normal 3 6 3 2 4 2" xfId="36544"/>
    <cellStyle name="Normal 3 6 3 2 4 2 2" xfId="36545"/>
    <cellStyle name="Normal 3 6 3 2 4 3" xfId="36546"/>
    <cellStyle name="Normal 3 6 3 2 4 3 2" xfId="36547"/>
    <cellStyle name="Normal 3 6 3 2 4 4" xfId="36548"/>
    <cellStyle name="Normal 3 6 3 2 4 5" xfId="36549"/>
    <cellStyle name="Normal 3 6 3 2 4 6" xfId="36550"/>
    <cellStyle name="Normal 3 6 3 2 4 7" xfId="36551"/>
    <cellStyle name="Normal 3 6 3 2 5" xfId="36552"/>
    <cellStyle name="Normal 3 6 3 2 5 2" xfId="36553"/>
    <cellStyle name="Normal 3 6 3 2 6" xfId="36554"/>
    <cellStyle name="Normal 3 6 3 2 6 2" xfId="36555"/>
    <cellStyle name="Normal 3 6 3 2 7" xfId="36556"/>
    <cellStyle name="Normal 3 6 3 2 8" xfId="36557"/>
    <cellStyle name="Normal 3 6 3 2 9" xfId="36558"/>
    <cellStyle name="Normal 3 6 3 3" xfId="36559"/>
    <cellStyle name="Normal 3 6 3 3 2" xfId="36560"/>
    <cellStyle name="Normal 3 6 3 3 2 2" xfId="36561"/>
    <cellStyle name="Normal 3 6 3 3 3" xfId="36562"/>
    <cellStyle name="Normal 3 6 3 3 3 2" xfId="36563"/>
    <cellStyle name="Normal 3 6 3 3 4" xfId="36564"/>
    <cellStyle name="Normal 3 6 3 3 5" xfId="36565"/>
    <cellStyle name="Normal 3 6 3 3 6" xfId="36566"/>
    <cellStyle name="Normal 3 6 3 3 7" xfId="36567"/>
    <cellStyle name="Normal 3 6 3 4" xfId="36568"/>
    <cellStyle name="Normal 3 6 3 4 2" xfId="36569"/>
    <cellStyle name="Normal 3 6 3 4 2 2" xfId="36570"/>
    <cellStyle name="Normal 3 6 3 4 3" xfId="36571"/>
    <cellStyle name="Normal 3 6 3 4 3 2" xfId="36572"/>
    <cellStyle name="Normal 3 6 3 4 4" xfId="36573"/>
    <cellStyle name="Normal 3 6 3 4 5" xfId="36574"/>
    <cellStyle name="Normal 3 6 3 4 6" xfId="36575"/>
    <cellStyle name="Normal 3 6 3 4 7" xfId="36576"/>
    <cellStyle name="Normal 3 6 3 5" xfId="36577"/>
    <cellStyle name="Normal 3 6 3 5 2" xfId="36578"/>
    <cellStyle name="Normal 3 6 3 5 2 2" xfId="36579"/>
    <cellStyle name="Normal 3 6 3 5 3" xfId="36580"/>
    <cellStyle name="Normal 3 6 3 5 3 2" xfId="36581"/>
    <cellStyle name="Normal 3 6 3 5 4" xfId="36582"/>
    <cellStyle name="Normal 3 6 3 5 5" xfId="36583"/>
    <cellStyle name="Normal 3 6 3 5 6" xfId="36584"/>
    <cellStyle name="Normal 3 6 3 5 7" xfId="36585"/>
    <cellStyle name="Normal 3 6 3 6" xfId="36586"/>
    <cellStyle name="Normal 3 6 3 6 2" xfId="36587"/>
    <cellStyle name="Normal 3 6 3 7" xfId="36588"/>
    <cellStyle name="Normal 3 6 3 7 2" xfId="36589"/>
    <cellStyle name="Normal 3 6 3 8" xfId="36590"/>
    <cellStyle name="Normal 3 6 3 9" xfId="36591"/>
    <cellStyle name="Normal 3 6 4" xfId="36592"/>
    <cellStyle name="Normal 3 6 4 10" xfId="36593"/>
    <cellStyle name="Normal 3 6 4 2" xfId="36594"/>
    <cellStyle name="Normal 3 6 4 2 2" xfId="36595"/>
    <cellStyle name="Normal 3 6 4 2 2 2" xfId="36596"/>
    <cellStyle name="Normal 3 6 4 2 3" xfId="36597"/>
    <cellStyle name="Normal 3 6 4 2 3 2" xfId="36598"/>
    <cellStyle name="Normal 3 6 4 2 4" xfId="36599"/>
    <cellStyle name="Normal 3 6 4 2 5" xfId="36600"/>
    <cellStyle name="Normal 3 6 4 2 6" xfId="36601"/>
    <cellStyle name="Normal 3 6 4 2 7" xfId="36602"/>
    <cellStyle name="Normal 3 6 4 3" xfId="36603"/>
    <cellStyle name="Normal 3 6 4 3 2" xfId="36604"/>
    <cellStyle name="Normal 3 6 4 3 2 2" xfId="36605"/>
    <cellStyle name="Normal 3 6 4 3 3" xfId="36606"/>
    <cellStyle name="Normal 3 6 4 3 3 2" xfId="36607"/>
    <cellStyle name="Normal 3 6 4 3 4" xfId="36608"/>
    <cellStyle name="Normal 3 6 4 3 5" xfId="36609"/>
    <cellStyle name="Normal 3 6 4 3 6" xfId="36610"/>
    <cellStyle name="Normal 3 6 4 3 7" xfId="36611"/>
    <cellStyle name="Normal 3 6 4 4" xfId="36612"/>
    <cellStyle name="Normal 3 6 4 4 2" xfId="36613"/>
    <cellStyle name="Normal 3 6 4 4 2 2" xfId="36614"/>
    <cellStyle name="Normal 3 6 4 4 3" xfId="36615"/>
    <cellStyle name="Normal 3 6 4 4 3 2" xfId="36616"/>
    <cellStyle name="Normal 3 6 4 4 4" xfId="36617"/>
    <cellStyle name="Normal 3 6 4 4 5" xfId="36618"/>
    <cellStyle name="Normal 3 6 4 4 6" xfId="36619"/>
    <cellStyle name="Normal 3 6 4 4 7" xfId="36620"/>
    <cellStyle name="Normal 3 6 4 5" xfId="36621"/>
    <cellStyle name="Normal 3 6 4 5 2" xfId="36622"/>
    <cellStyle name="Normal 3 6 4 6" xfId="36623"/>
    <cellStyle name="Normal 3 6 4 6 2" xfId="36624"/>
    <cellStyle name="Normal 3 6 4 7" xfId="36625"/>
    <cellStyle name="Normal 3 6 4 8" xfId="36626"/>
    <cellStyle name="Normal 3 6 4 9" xfId="36627"/>
    <cellStyle name="Normal 3 6 5" xfId="36628"/>
    <cellStyle name="Normal 3 6 5 2" xfId="36629"/>
    <cellStyle name="Normal 3 6 5 2 2" xfId="36630"/>
    <cellStyle name="Normal 3 6 5 3" xfId="36631"/>
    <cellStyle name="Normal 3 6 5 3 2" xfId="36632"/>
    <cellStyle name="Normal 3 6 5 4" xfId="36633"/>
    <cellStyle name="Normal 3 6 5 5" xfId="36634"/>
    <cellStyle name="Normal 3 6 5 6" xfId="36635"/>
    <cellStyle name="Normal 3 6 5 7" xfId="36636"/>
    <cellStyle name="Normal 3 6 6" xfId="36637"/>
    <cellStyle name="Normal 3 6 6 2" xfId="36638"/>
    <cellStyle name="Normal 3 6 6 2 2" xfId="36639"/>
    <cellStyle name="Normal 3 6 6 3" xfId="36640"/>
    <cellStyle name="Normal 3 6 6 3 2" xfId="36641"/>
    <cellStyle name="Normal 3 6 6 4" xfId="36642"/>
    <cellStyle name="Normal 3 6 6 5" xfId="36643"/>
    <cellStyle name="Normal 3 6 6 6" xfId="36644"/>
    <cellStyle name="Normal 3 6 6 7" xfId="36645"/>
    <cellStyle name="Normal 3 6 7" xfId="36646"/>
    <cellStyle name="Normal 3 6 7 2" xfId="36647"/>
    <cellStyle name="Normal 3 6 7 2 2" xfId="36648"/>
    <cellStyle name="Normal 3 6 7 3" xfId="36649"/>
    <cellStyle name="Normal 3 6 7 3 2" xfId="36650"/>
    <cellStyle name="Normal 3 6 7 4" xfId="36651"/>
    <cellStyle name="Normal 3 6 7 5" xfId="36652"/>
    <cellStyle name="Normal 3 6 7 6" xfId="36653"/>
    <cellStyle name="Normal 3 6 7 7" xfId="36654"/>
    <cellStyle name="Normal 3 6 8" xfId="36655"/>
    <cellStyle name="Normal 3 6 8 2" xfId="36656"/>
    <cellStyle name="Normal 3 6 9" xfId="36657"/>
    <cellStyle name="Normal 3 6 9 2" xfId="36658"/>
    <cellStyle name="Normal 3 7" xfId="36659"/>
    <cellStyle name="Normal 3 7 10" xfId="36660"/>
    <cellStyle name="Normal 3 7 11" xfId="36661"/>
    <cellStyle name="Normal 3 7 2" xfId="36662"/>
    <cellStyle name="Normal 3 7 2 10" xfId="36663"/>
    <cellStyle name="Normal 3 7 2 2" xfId="36664"/>
    <cellStyle name="Normal 3 7 2 2 2" xfId="36665"/>
    <cellStyle name="Normal 3 7 2 2 2 2" xfId="36666"/>
    <cellStyle name="Normal 3 7 2 2 3" xfId="36667"/>
    <cellStyle name="Normal 3 7 2 2 3 2" xfId="36668"/>
    <cellStyle name="Normal 3 7 2 2 4" xfId="36669"/>
    <cellStyle name="Normal 3 7 2 2 5" xfId="36670"/>
    <cellStyle name="Normal 3 7 2 2 6" xfId="36671"/>
    <cellStyle name="Normal 3 7 2 2 7" xfId="36672"/>
    <cellStyle name="Normal 3 7 2 3" xfId="36673"/>
    <cellStyle name="Normal 3 7 2 3 2" xfId="36674"/>
    <cellStyle name="Normal 3 7 2 3 2 2" xfId="36675"/>
    <cellStyle name="Normal 3 7 2 3 3" xfId="36676"/>
    <cellStyle name="Normal 3 7 2 3 3 2" xfId="36677"/>
    <cellStyle name="Normal 3 7 2 3 4" xfId="36678"/>
    <cellStyle name="Normal 3 7 2 3 5" xfId="36679"/>
    <cellStyle name="Normal 3 7 2 3 6" xfId="36680"/>
    <cellStyle name="Normal 3 7 2 3 7" xfId="36681"/>
    <cellStyle name="Normal 3 7 2 4" xfId="36682"/>
    <cellStyle name="Normal 3 7 2 4 2" xfId="36683"/>
    <cellStyle name="Normal 3 7 2 4 2 2" xfId="36684"/>
    <cellStyle name="Normal 3 7 2 4 3" xfId="36685"/>
    <cellStyle name="Normal 3 7 2 4 3 2" xfId="36686"/>
    <cellStyle name="Normal 3 7 2 4 4" xfId="36687"/>
    <cellStyle name="Normal 3 7 2 4 5" xfId="36688"/>
    <cellStyle name="Normal 3 7 2 4 6" xfId="36689"/>
    <cellStyle name="Normal 3 7 2 4 7" xfId="36690"/>
    <cellStyle name="Normal 3 7 2 5" xfId="36691"/>
    <cellStyle name="Normal 3 7 2 5 2" xfId="36692"/>
    <cellStyle name="Normal 3 7 2 6" xfId="36693"/>
    <cellStyle name="Normal 3 7 2 6 2" xfId="36694"/>
    <cellStyle name="Normal 3 7 2 7" xfId="36695"/>
    <cellStyle name="Normal 3 7 2 8" xfId="36696"/>
    <cellStyle name="Normal 3 7 2 9" xfId="36697"/>
    <cellStyle name="Normal 3 7 3" xfId="36698"/>
    <cellStyle name="Normal 3 7 3 2" xfId="36699"/>
    <cellStyle name="Normal 3 7 3 2 2" xfId="36700"/>
    <cellStyle name="Normal 3 7 3 3" xfId="36701"/>
    <cellStyle name="Normal 3 7 3 3 2" xfId="36702"/>
    <cellStyle name="Normal 3 7 3 4" xfId="36703"/>
    <cellStyle name="Normal 3 7 3 5" xfId="36704"/>
    <cellStyle name="Normal 3 7 3 6" xfId="36705"/>
    <cellStyle name="Normal 3 7 3 7" xfId="36706"/>
    <cellStyle name="Normal 3 7 4" xfId="36707"/>
    <cellStyle name="Normal 3 7 4 2" xfId="36708"/>
    <cellStyle name="Normal 3 7 4 2 2" xfId="36709"/>
    <cellStyle name="Normal 3 7 4 3" xfId="36710"/>
    <cellStyle name="Normal 3 7 4 3 2" xfId="36711"/>
    <cellStyle name="Normal 3 7 4 4" xfId="36712"/>
    <cellStyle name="Normal 3 7 4 5" xfId="36713"/>
    <cellStyle name="Normal 3 7 4 6" xfId="36714"/>
    <cellStyle name="Normal 3 7 4 7" xfId="36715"/>
    <cellStyle name="Normal 3 7 5" xfId="36716"/>
    <cellStyle name="Normal 3 7 5 2" xfId="36717"/>
    <cellStyle name="Normal 3 7 5 2 2" xfId="36718"/>
    <cellStyle name="Normal 3 7 5 3" xfId="36719"/>
    <cellStyle name="Normal 3 7 5 3 2" xfId="36720"/>
    <cellStyle name="Normal 3 7 5 4" xfId="36721"/>
    <cellStyle name="Normal 3 7 5 5" xfId="36722"/>
    <cellStyle name="Normal 3 7 5 6" xfId="36723"/>
    <cellStyle name="Normal 3 7 5 7" xfId="36724"/>
    <cellStyle name="Normal 3 7 6" xfId="36725"/>
    <cellStyle name="Normal 3 7 6 2" xfId="36726"/>
    <cellStyle name="Normal 3 7 7" xfId="36727"/>
    <cellStyle name="Normal 3 7 7 2" xfId="36728"/>
    <cellStyle name="Normal 3 7 8" xfId="36729"/>
    <cellStyle name="Normal 3 7 9" xfId="36730"/>
    <cellStyle name="Normal 3 8" xfId="36731"/>
    <cellStyle name="Normal 3 8 10" xfId="36732"/>
    <cellStyle name="Normal 3 8 11" xfId="36733"/>
    <cellStyle name="Normal 3 8 2" xfId="36734"/>
    <cellStyle name="Normal 3 8 2 10" xfId="36735"/>
    <cellStyle name="Normal 3 8 2 2" xfId="36736"/>
    <cellStyle name="Normal 3 8 2 2 2" xfId="36737"/>
    <cellStyle name="Normal 3 8 2 2 2 2" xfId="36738"/>
    <cellStyle name="Normal 3 8 2 2 3" xfId="36739"/>
    <cellStyle name="Normal 3 8 2 2 3 2" xfId="36740"/>
    <cellStyle name="Normal 3 8 2 2 4" xfId="36741"/>
    <cellStyle name="Normal 3 8 2 2 5" xfId="36742"/>
    <cellStyle name="Normal 3 8 2 2 6" xfId="36743"/>
    <cellStyle name="Normal 3 8 2 2 7" xfId="36744"/>
    <cellStyle name="Normal 3 8 2 3" xfId="36745"/>
    <cellStyle name="Normal 3 8 2 3 2" xfId="36746"/>
    <cellStyle name="Normal 3 8 2 3 2 2" xfId="36747"/>
    <cellStyle name="Normal 3 8 2 3 3" xfId="36748"/>
    <cellStyle name="Normal 3 8 2 3 3 2" xfId="36749"/>
    <cellStyle name="Normal 3 8 2 3 4" xfId="36750"/>
    <cellStyle name="Normal 3 8 2 3 5" xfId="36751"/>
    <cellStyle name="Normal 3 8 2 3 6" xfId="36752"/>
    <cellStyle name="Normal 3 8 2 3 7" xfId="36753"/>
    <cellStyle name="Normal 3 8 2 4" xfId="36754"/>
    <cellStyle name="Normal 3 8 2 4 2" xfId="36755"/>
    <cellStyle name="Normal 3 8 2 4 2 2" xfId="36756"/>
    <cellStyle name="Normal 3 8 2 4 3" xfId="36757"/>
    <cellStyle name="Normal 3 8 2 4 3 2" xfId="36758"/>
    <cellStyle name="Normal 3 8 2 4 4" xfId="36759"/>
    <cellStyle name="Normal 3 8 2 4 5" xfId="36760"/>
    <cellStyle name="Normal 3 8 2 4 6" xfId="36761"/>
    <cellStyle name="Normal 3 8 2 4 7" xfId="36762"/>
    <cellStyle name="Normal 3 8 2 5" xfId="36763"/>
    <cellStyle name="Normal 3 8 2 5 2" xfId="36764"/>
    <cellStyle name="Normal 3 8 2 6" xfId="36765"/>
    <cellStyle name="Normal 3 8 2 6 2" xfId="36766"/>
    <cellStyle name="Normal 3 8 2 7" xfId="36767"/>
    <cellStyle name="Normal 3 8 2 8" xfId="36768"/>
    <cellStyle name="Normal 3 8 2 9" xfId="36769"/>
    <cellStyle name="Normal 3 8 3" xfId="36770"/>
    <cellStyle name="Normal 3 8 3 2" xfId="36771"/>
    <cellStyle name="Normal 3 8 3 2 2" xfId="36772"/>
    <cellStyle name="Normal 3 8 3 3" xfId="36773"/>
    <cellStyle name="Normal 3 8 3 3 2" xfId="36774"/>
    <cellStyle name="Normal 3 8 3 4" xfId="36775"/>
    <cellStyle name="Normal 3 8 3 5" xfId="36776"/>
    <cellStyle name="Normal 3 8 3 6" xfId="36777"/>
    <cellStyle name="Normal 3 8 3 7" xfId="36778"/>
    <cellStyle name="Normal 3 8 4" xfId="36779"/>
    <cellStyle name="Normal 3 8 4 2" xfId="36780"/>
    <cellStyle name="Normal 3 8 4 2 2" xfId="36781"/>
    <cellStyle name="Normal 3 8 4 3" xfId="36782"/>
    <cellStyle name="Normal 3 8 4 3 2" xfId="36783"/>
    <cellStyle name="Normal 3 8 4 4" xfId="36784"/>
    <cellStyle name="Normal 3 8 4 5" xfId="36785"/>
    <cellStyle name="Normal 3 8 4 6" xfId="36786"/>
    <cellStyle name="Normal 3 8 4 7" xfId="36787"/>
    <cellStyle name="Normal 3 8 5" xfId="36788"/>
    <cellStyle name="Normal 3 8 5 2" xfId="36789"/>
    <cellStyle name="Normal 3 8 5 2 2" xfId="36790"/>
    <cellStyle name="Normal 3 8 5 3" xfId="36791"/>
    <cellStyle name="Normal 3 8 5 3 2" xfId="36792"/>
    <cellStyle name="Normal 3 8 5 4" xfId="36793"/>
    <cellStyle name="Normal 3 8 5 5" xfId="36794"/>
    <cellStyle name="Normal 3 8 5 6" xfId="36795"/>
    <cellStyle name="Normal 3 8 5 7" xfId="36796"/>
    <cellStyle name="Normal 3 8 6" xfId="36797"/>
    <cellStyle name="Normal 3 8 6 2" xfId="36798"/>
    <cellStyle name="Normal 3 8 7" xfId="36799"/>
    <cellStyle name="Normal 3 8 7 2" xfId="36800"/>
    <cellStyle name="Normal 3 8 8" xfId="36801"/>
    <cellStyle name="Normal 3 8 9" xfId="36802"/>
    <cellStyle name="Normal 3 9" xfId="36803"/>
    <cellStyle name="Normal 3 9 10" xfId="36804"/>
    <cellStyle name="Normal 3 9 2" xfId="36805"/>
    <cellStyle name="Normal 3 9 2 2" xfId="36806"/>
    <cellStyle name="Normal 3 9 2 2 2" xfId="36807"/>
    <cellStyle name="Normal 3 9 2 3" xfId="36808"/>
    <cellStyle name="Normal 3 9 2 3 2" xfId="36809"/>
    <cellStyle name="Normal 3 9 2 4" xfId="36810"/>
    <cellStyle name="Normal 3 9 2 5" xfId="36811"/>
    <cellStyle name="Normal 3 9 2 6" xfId="36812"/>
    <cellStyle name="Normal 3 9 2 7" xfId="36813"/>
    <cellStyle name="Normal 3 9 3" xfId="36814"/>
    <cellStyle name="Normal 3 9 3 2" xfId="36815"/>
    <cellStyle name="Normal 3 9 3 2 2" xfId="36816"/>
    <cellStyle name="Normal 3 9 3 3" xfId="36817"/>
    <cellStyle name="Normal 3 9 3 3 2" xfId="36818"/>
    <cellStyle name="Normal 3 9 3 4" xfId="36819"/>
    <cellStyle name="Normal 3 9 3 5" xfId="36820"/>
    <cellStyle name="Normal 3 9 3 6" xfId="36821"/>
    <cellStyle name="Normal 3 9 3 7" xfId="36822"/>
    <cellStyle name="Normal 3 9 4" xfId="36823"/>
    <cellStyle name="Normal 3 9 4 2" xfId="36824"/>
    <cellStyle name="Normal 3 9 4 2 2" xfId="36825"/>
    <cellStyle name="Normal 3 9 4 3" xfId="36826"/>
    <cellStyle name="Normal 3 9 4 3 2" xfId="36827"/>
    <cellStyle name="Normal 3 9 4 4" xfId="36828"/>
    <cellStyle name="Normal 3 9 4 5" xfId="36829"/>
    <cellStyle name="Normal 3 9 4 6" xfId="36830"/>
    <cellStyle name="Normal 3 9 4 7" xfId="36831"/>
    <cellStyle name="Normal 3 9 5" xfId="36832"/>
    <cellStyle name="Normal 3 9 5 2" xfId="36833"/>
    <cellStyle name="Normal 3 9 6" xfId="36834"/>
    <cellStyle name="Normal 3 9 6 2" xfId="36835"/>
    <cellStyle name="Normal 3 9 7" xfId="36836"/>
    <cellStyle name="Normal 3 9 8" xfId="36837"/>
    <cellStyle name="Normal 3 9 9" xfId="36838"/>
    <cellStyle name="Normal 30" xfId="36839"/>
    <cellStyle name="Normal 31" xfId="36840"/>
    <cellStyle name="Normal 32" xfId="36841"/>
    <cellStyle name="Normal 33" xfId="36842"/>
    <cellStyle name="Normal 34" xfId="36843"/>
    <cellStyle name="Normal 35" xfId="36844"/>
    <cellStyle name="Normal 36" xfId="36845"/>
    <cellStyle name="Normal 37" xfId="36846"/>
    <cellStyle name="Normal 38" xfId="36847"/>
    <cellStyle name="Normal 39" xfId="36848"/>
    <cellStyle name="Normal 4" xfId="11"/>
    <cellStyle name="Normal 4 2" xfId="381"/>
    <cellStyle name="Normal 4 3" xfId="382"/>
    <cellStyle name="Normal 40" xfId="36849"/>
    <cellStyle name="Normal 41" xfId="36850"/>
    <cellStyle name="Normal 42" xfId="36851"/>
    <cellStyle name="Normal 43" xfId="36852"/>
    <cellStyle name="Normal 44" xfId="36853"/>
    <cellStyle name="Normal 45" xfId="36854"/>
    <cellStyle name="Normal 46" xfId="36855"/>
    <cellStyle name="Normal 47" xfId="36856"/>
    <cellStyle name="Normal 48" xfId="36857"/>
    <cellStyle name="Normal 49" xfId="36858"/>
    <cellStyle name="Normal 5" xfId="47"/>
    <cellStyle name="Normal 5 2" xfId="36859"/>
    <cellStyle name="Normal 5 3" xfId="36860"/>
    <cellStyle name="Normal 5 7" xfId="36861"/>
    <cellStyle name="Normal 50" xfId="36862"/>
    <cellStyle name="Normal 51" xfId="36863"/>
    <cellStyle name="Normal 52" xfId="36864"/>
    <cellStyle name="Normal 53" xfId="36865"/>
    <cellStyle name="Normal 54" xfId="36866"/>
    <cellStyle name="Normal 55" xfId="36867"/>
    <cellStyle name="Normal 56" xfId="36868"/>
    <cellStyle name="Normal 57" xfId="36869"/>
    <cellStyle name="Normal 58" xfId="36870"/>
    <cellStyle name="Normal 59" xfId="36871"/>
    <cellStyle name="Normal 6" xfId="5"/>
    <cellStyle name="Normal 6 2" xfId="36872"/>
    <cellStyle name="Normal 6 3" xfId="36873"/>
    <cellStyle name="Normal 6 4" xfId="36874"/>
    <cellStyle name="Normal 60" xfId="36875"/>
    <cellStyle name="Normal 61" xfId="36876"/>
    <cellStyle name="Normal 62" xfId="36877"/>
    <cellStyle name="Normal 63" xfId="36878"/>
    <cellStyle name="Normal 64" xfId="36879"/>
    <cellStyle name="Normal 65" xfId="36880"/>
    <cellStyle name="Normal 66" xfId="36881"/>
    <cellStyle name="Normal 67" xfId="36882"/>
    <cellStyle name="Normal 68" xfId="36883"/>
    <cellStyle name="Normal 69" xfId="36884"/>
    <cellStyle name="Normal 7" xfId="48"/>
    <cellStyle name="Normal 7 2" xfId="36885"/>
    <cellStyle name="Normal 7 3" xfId="36886"/>
    <cellStyle name="Normal 7 4" xfId="36887"/>
    <cellStyle name="Normal 7 5" xfId="36888"/>
    <cellStyle name="Normal 7 6" xfId="36889"/>
    <cellStyle name="Normal 7 7" xfId="36890"/>
    <cellStyle name="Normal 70" xfId="36891"/>
    <cellStyle name="Normal 71" xfId="36892"/>
    <cellStyle name="Normal 72" xfId="36893"/>
    <cellStyle name="Normal 73" xfId="36894"/>
    <cellStyle name="Normal 74" xfId="36895"/>
    <cellStyle name="Normal 75" xfId="36896"/>
    <cellStyle name="Normal 76" xfId="36897"/>
    <cellStyle name="Normal 77" xfId="36898"/>
    <cellStyle name="Normal 78" xfId="36899"/>
    <cellStyle name="Normal 79" xfId="36900"/>
    <cellStyle name="Normal 8" xfId="49"/>
    <cellStyle name="Normal 8 2" xfId="36901"/>
    <cellStyle name="Normal 8 2 2" xfId="36902"/>
    <cellStyle name="Normal 8 3" xfId="36903"/>
    <cellStyle name="Normal 8 3 2" xfId="36904"/>
    <cellStyle name="Normal 8 4" xfId="36905"/>
    <cellStyle name="Normal 8 5" xfId="36906"/>
    <cellStyle name="Normal 8 6" xfId="36907"/>
    <cellStyle name="Normal 8 7" xfId="36908"/>
    <cellStyle name="Normal 8 8" xfId="36909"/>
    <cellStyle name="Normal 8 9" xfId="36910"/>
    <cellStyle name="Normal 80" xfId="36911"/>
    <cellStyle name="Normal 81" xfId="36912"/>
    <cellStyle name="Normal 82" xfId="36913"/>
    <cellStyle name="Normal 83" xfId="36914"/>
    <cellStyle name="Normal 84" xfId="36915"/>
    <cellStyle name="Normal 85" xfId="36916"/>
    <cellStyle name="Normal 86" xfId="36917"/>
    <cellStyle name="Normal 87" xfId="36918"/>
    <cellStyle name="Normal 88" xfId="36919"/>
    <cellStyle name="Normal 89" xfId="36920"/>
    <cellStyle name="Normal 9" xfId="50"/>
    <cellStyle name="Normal 9 2" xfId="36921"/>
    <cellStyle name="Normal 9 2 2" xfId="36922"/>
    <cellStyle name="Normal 9 3" xfId="36923"/>
    <cellStyle name="Normal 9 3 2" xfId="36924"/>
    <cellStyle name="Normal 9 4" xfId="36925"/>
    <cellStyle name="Normal 9 5" xfId="36926"/>
    <cellStyle name="Normal 9 6" xfId="36927"/>
    <cellStyle name="Normal 9 7" xfId="36928"/>
    <cellStyle name="Normal 90" xfId="36929"/>
    <cellStyle name="Normal 91" xfId="36930"/>
    <cellStyle name="Normal 92" xfId="36931"/>
    <cellStyle name="Normal 93" xfId="36932"/>
    <cellStyle name="Normal 94" xfId="36933"/>
    <cellStyle name="Normal 95" xfId="36934"/>
    <cellStyle name="Normal 96" xfId="36935"/>
    <cellStyle name="Normal 97" xfId="36936"/>
    <cellStyle name="Normal 98" xfId="37808"/>
    <cellStyle name="Normal 99" xfId="37813"/>
    <cellStyle name="Normal(0)" xfId="51"/>
    <cellStyle name="Note" xfId="37781" builtinId="10" customBuiltin="1"/>
    <cellStyle name="Note 2" xfId="383"/>
    <cellStyle name="Note 2 10" xfId="36937"/>
    <cellStyle name="Note 2 11" xfId="36938"/>
    <cellStyle name="Note 2 12" xfId="36939"/>
    <cellStyle name="Note 2 13" xfId="36940"/>
    <cellStyle name="Note 2 14" xfId="36941"/>
    <cellStyle name="Note 2 15" xfId="36942"/>
    <cellStyle name="Note 2 16" xfId="36943"/>
    <cellStyle name="Note 2 17" xfId="36944"/>
    <cellStyle name="Note 2 18" xfId="36945"/>
    <cellStyle name="Note 2 2" xfId="384"/>
    <cellStyle name="Note 2 3" xfId="36946"/>
    <cellStyle name="Note 2 4" xfId="36947"/>
    <cellStyle name="Note 2 5" xfId="36948"/>
    <cellStyle name="Note 2 6" xfId="36949"/>
    <cellStyle name="Note 2 7" xfId="36950"/>
    <cellStyle name="Note 2 8" xfId="36951"/>
    <cellStyle name="Note 2 9" xfId="36952"/>
    <cellStyle name="Note 3" xfId="385"/>
    <cellStyle name="Note 3 10" xfId="36953"/>
    <cellStyle name="Note 3 11" xfId="36954"/>
    <cellStyle name="Note 3 12" xfId="36955"/>
    <cellStyle name="Note 3 13" xfId="36956"/>
    <cellStyle name="Note 3 14" xfId="36957"/>
    <cellStyle name="Note 3 15" xfId="36958"/>
    <cellStyle name="Note 3 16" xfId="36959"/>
    <cellStyle name="Note 3 17" xfId="36960"/>
    <cellStyle name="Note 3 18" xfId="36961"/>
    <cellStyle name="Note 3 2" xfId="36962"/>
    <cellStyle name="Note 3 3" xfId="36963"/>
    <cellStyle name="Note 3 4" xfId="36964"/>
    <cellStyle name="Note 3 5" xfId="36965"/>
    <cellStyle name="Note 3 6" xfId="36966"/>
    <cellStyle name="Note 3 7" xfId="36967"/>
    <cellStyle name="Note 3 8" xfId="36968"/>
    <cellStyle name="Note 3 9" xfId="36969"/>
    <cellStyle name="Note 4" xfId="36970"/>
    <cellStyle name="Note 4 2" xfId="36971"/>
    <cellStyle name="Note 5" xfId="36972"/>
    <cellStyle name="Note 6" xfId="36973"/>
    <cellStyle name="Note 7" xfId="36974"/>
    <cellStyle name="Note 8" xfId="36975"/>
    <cellStyle name="Note 9" xfId="36976"/>
    <cellStyle name="Number" xfId="52"/>
    <cellStyle name="Output" xfId="37776" builtinId="21" customBuiltin="1"/>
    <cellStyle name="Output 2" xfId="386"/>
    <cellStyle name="Output 2 2" xfId="36977"/>
    <cellStyle name="Output 2 2 2" xfId="36978"/>
    <cellStyle name="Output 2 3" xfId="36979"/>
    <cellStyle name="Output 3" xfId="387"/>
    <cellStyle name="Output 4" xfId="36980"/>
    <cellStyle name="Output 4 2" xfId="36981"/>
    <cellStyle name="Output 5" xfId="36982"/>
    <cellStyle name="Output Amounts" xfId="36983"/>
    <cellStyle name="Output Column Headings" xfId="36984"/>
    <cellStyle name="Output Line Items" xfId="36985"/>
    <cellStyle name="Output Report Heading" xfId="36986"/>
    <cellStyle name="Output Report Title" xfId="36987"/>
    <cellStyle name="Password" xfId="36988"/>
    <cellStyle name="per.style" xfId="36989"/>
    <cellStyle name="Percen - Style1" xfId="53"/>
    <cellStyle name="Percen - Style2" xfId="54"/>
    <cellStyle name="Percent (0)" xfId="36990"/>
    <cellStyle name="Percent [2]" xfId="55"/>
    <cellStyle name="Percent [2] 2" xfId="36991"/>
    <cellStyle name="Percent [2] 2 2" xfId="36992"/>
    <cellStyle name="Percent [2] 2 3" xfId="36993"/>
    <cellStyle name="Percent [2] 2 4" xfId="36994"/>
    <cellStyle name="Percent [2] 2 5" xfId="36995"/>
    <cellStyle name="Percent [2] 2 6" xfId="36996"/>
    <cellStyle name="Percent [2] 2 7" xfId="36997"/>
    <cellStyle name="Percent [2] 3" xfId="36998"/>
    <cellStyle name="Percent [2] 3 2" xfId="36999"/>
    <cellStyle name="Percent [2] 3 3" xfId="37000"/>
    <cellStyle name="Percent [2] 3 4" xfId="37001"/>
    <cellStyle name="Percent [2] 3 5" xfId="37002"/>
    <cellStyle name="Percent [2] 3 6" xfId="37003"/>
    <cellStyle name="Percent [2] 3 7" xfId="37004"/>
    <cellStyle name="Percent [2] 4" xfId="37005"/>
    <cellStyle name="Percent [2] 4 2" xfId="37006"/>
    <cellStyle name="Percent [2] 4 3" xfId="37007"/>
    <cellStyle name="Percent [2] 4 4" xfId="37008"/>
    <cellStyle name="Percent [2] 4 5" xfId="37009"/>
    <cellStyle name="Percent [2] 4 6" xfId="37010"/>
    <cellStyle name="Percent [2] 4 7" xfId="37011"/>
    <cellStyle name="Percent [2] 5" xfId="37012"/>
    <cellStyle name="Percent 10" xfId="37013"/>
    <cellStyle name="Percent 11" xfId="37014"/>
    <cellStyle name="Percent 12" xfId="37015"/>
    <cellStyle name="Percent 13" xfId="37016"/>
    <cellStyle name="Percent 14" xfId="37017"/>
    <cellStyle name="Percent 15" xfId="37018"/>
    <cellStyle name="Percent 16" xfId="37019"/>
    <cellStyle name="Percent 17" xfId="37020"/>
    <cellStyle name="Percent 18" xfId="37021"/>
    <cellStyle name="Percent 19" xfId="37022"/>
    <cellStyle name="Percent 2" xfId="6"/>
    <cellStyle name="Percent 2 2" xfId="37023"/>
    <cellStyle name="Percent 2 2 2" xfId="37024"/>
    <cellStyle name="Percent 20" xfId="37025"/>
    <cellStyle name="Percent 21" xfId="37026"/>
    <cellStyle name="Percent 22" xfId="37027"/>
    <cellStyle name="Percent 23" xfId="37028"/>
    <cellStyle name="Percent 24" xfId="37029"/>
    <cellStyle name="Percent 25" xfId="37030"/>
    <cellStyle name="Percent 26" xfId="37031"/>
    <cellStyle name="Percent 27" xfId="37032"/>
    <cellStyle name="Percent 28" xfId="37033"/>
    <cellStyle name="Percent 29" xfId="37034"/>
    <cellStyle name="Percent 3" xfId="37035"/>
    <cellStyle name="Percent 30" xfId="37036"/>
    <cellStyle name="Percent 31" xfId="37037"/>
    <cellStyle name="Percent 32" xfId="37038"/>
    <cellStyle name="Percent 33" xfId="37039"/>
    <cellStyle name="Percent 34" xfId="37040"/>
    <cellStyle name="Percent 35" xfId="37041"/>
    <cellStyle name="Percent 36" xfId="37042"/>
    <cellStyle name="Percent 37" xfId="37043"/>
    <cellStyle name="Percent 38" xfId="37044"/>
    <cellStyle name="Percent 39" xfId="37045"/>
    <cellStyle name="Percent 4" xfId="37046"/>
    <cellStyle name="Percent 40" xfId="37047"/>
    <cellStyle name="Percent 41" xfId="37048"/>
    <cellStyle name="Percent 42" xfId="37049"/>
    <cellStyle name="Percent 43" xfId="37050"/>
    <cellStyle name="Percent 44" xfId="37051"/>
    <cellStyle name="Percent 45" xfId="37052"/>
    <cellStyle name="Percent 46" xfId="37053"/>
    <cellStyle name="Percent 47" xfId="37054"/>
    <cellStyle name="Percent 48" xfId="37055"/>
    <cellStyle name="Percent 49" xfId="37056"/>
    <cellStyle name="Percent 5" xfId="37057"/>
    <cellStyle name="Percent 50" xfId="37058"/>
    <cellStyle name="Percent 6" xfId="37059"/>
    <cellStyle name="Percent 7" xfId="37060"/>
    <cellStyle name="Percent 8" xfId="37061"/>
    <cellStyle name="Percent 9" xfId="37062"/>
    <cellStyle name="Percent(0)" xfId="56"/>
    <cellStyle name="Percent(0) 2" xfId="37063"/>
    <cellStyle name="Percent(0) 2 2" xfId="37064"/>
    <cellStyle name="Percent(0) 3" xfId="37065"/>
    <cellStyle name="Percent(0) 3 2" xfId="37066"/>
    <cellStyle name="Percent(0) 4" xfId="37067"/>
    <cellStyle name="PSDate" xfId="37068"/>
    <cellStyle name="PSdesc" xfId="37069"/>
    <cellStyle name="PSHeading" xfId="37070"/>
    <cellStyle name="PSSpacer" xfId="37071"/>
    <cellStyle name="PStest" xfId="37072"/>
    <cellStyle name="Reset  - Style7" xfId="37073"/>
    <cellStyle name="SAPBEXaggData" xfId="57"/>
    <cellStyle name="SAPBEXaggData 2" xfId="58"/>
    <cellStyle name="SAPBEXaggData 3" xfId="59"/>
    <cellStyle name="SAPBEXaggData 4" xfId="388"/>
    <cellStyle name="SAPBEXaggData 5" xfId="389"/>
    <cellStyle name="SAPBEXaggData 6" xfId="390"/>
    <cellStyle name="SAPBEXaggData 7" xfId="37814"/>
    <cellStyle name="SAPBEXaggDataEmph" xfId="60"/>
    <cellStyle name="SAPBEXaggDataEmph 2" xfId="61"/>
    <cellStyle name="SAPBEXaggDataEmph 3" xfId="62"/>
    <cellStyle name="SAPBEXaggDataEmph 4" xfId="391"/>
    <cellStyle name="SAPBEXaggDataEmph 5" xfId="392"/>
    <cellStyle name="SAPBEXaggDataEmph 6" xfId="393"/>
    <cellStyle name="SAPBEXaggDataEmph 7" xfId="37815"/>
    <cellStyle name="SAPBEXaggItem" xfId="63"/>
    <cellStyle name="SAPBEXaggItem 2" xfId="64"/>
    <cellStyle name="SAPBEXaggItem 3" xfId="65"/>
    <cellStyle name="SAPBEXaggItem 4" xfId="394"/>
    <cellStyle name="SAPBEXaggItem 5" xfId="395"/>
    <cellStyle name="SAPBEXaggItem 6" xfId="396"/>
    <cellStyle name="SAPBEXaggItem 7" xfId="37816"/>
    <cellStyle name="SAPBEXaggItemX" xfId="66"/>
    <cellStyle name="SAPBEXaggItemX 2" xfId="67"/>
    <cellStyle name="SAPBEXaggItemX 3" xfId="68"/>
    <cellStyle name="SAPBEXaggItemX 4" xfId="397"/>
    <cellStyle name="SAPBEXaggItemX 5" xfId="398"/>
    <cellStyle name="SAPBEXaggItemX 6" xfId="399"/>
    <cellStyle name="SAPBEXaggItemX 7" xfId="37817"/>
    <cellStyle name="SAPBEXchaText" xfId="7"/>
    <cellStyle name="SAPBEXchaText 2" xfId="69"/>
    <cellStyle name="SAPBEXchaText 3" xfId="70"/>
    <cellStyle name="SAPBEXchaText 4" xfId="71"/>
    <cellStyle name="SAPBEXchaText 5" xfId="400"/>
    <cellStyle name="SAPBEXchaText 6" xfId="401"/>
    <cellStyle name="SAPBEXchaText 7" xfId="402"/>
    <cellStyle name="SAPBEXchaText 8" xfId="37809"/>
    <cellStyle name="SAPBEXexcBad7" xfId="72"/>
    <cellStyle name="SAPBEXexcBad7 2" xfId="73"/>
    <cellStyle name="SAPBEXexcBad7 3" xfId="74"/>
    <cellStyle name="SAPBEXexcBad7 4" xfId="403"/>
    <cellStyle name="SAPBEXexcBad7 5" xfId="404"/>
    <cellStyle name="SAPBEXexcBad7 6" xfId="405"/>
    <cellStyle name="SAPBEXexcBad7 7" xfId="37818"/>
    <cellStyle name="SAPBEXexcBad8" xfId="75"/>
    <cellStyle name="SAPBEXexcBad8 2" xfId="76"/>
    <cellStyle name="SAPBEXexcBad8 3" xfId="77"/>
    <cellStyle name="SAPBEXexcBad8 4" xfId="406"/>
    <cellStyle name="SAPBEXexcBad8 5" xfId="407"/>
    <cellStyle name="SAPBEXexcBad8 6" xfId="408"/>
    <cellStyle name="SAPBEXexcBad8 7" xfId="37819"/>
    <cellStyle name="SAPBEXexcBad9" xfId="78"/>
    <cellStyle name="SAPBEXexcBad9 2" xfId="79"/>
    <cellStyle name="SAPBEXexcBad9 3" xfId="80"/>
    <cellStyle name="SAPBEXexcBad9 4" xfId="409"/>
    <cellStyle name="SAPBEXexcBad9 5" xfId="410"/>
    <cellStyle name="SAPBEXexcBad9 6" xfId="411"/>
    <cellStyle name="SAPBEXexcBad9 7" xfId="37820"/>
    <cellStyle name="SAPBEXexcCritical4" xfId="81"/>
    <cellStyle name="SAPBEXexcCritical4 2" xfId="82"/>
    <cellStyle name="SAPBEXexcCritical4 3" xfId="83"/>
    <cellStyle name="SAPBEXexcCritical4 4" xfId="412"/>
    <cellStyle name="SAPBEXexcCritical4 5" xfId="413"/>
    <cellStyle name="SAPBEXexcCritical4 6" xfId="414"/>
    <cellStyle name="SAPBEXexcCritical4 7" xfId="37821"/>
    <cellStyle name="SAPBEXexcCritical5" xfId="84"/>
    <cellStyle name="SAPBEXexcCritical5 2" xfId="85"/>
    <cellStyle name="SAPBEXexcCritical5 3" xfId="86"/>
    <cellStyle name="SAPBEXexcCritical5 4" xfId="415"/>
    <cellStyle name="SAPBEXexcCritical5 5" xfId="416"/>
    <cellStyle name="SAPBEXexcCritical5 6" xfId="417"/>
    <cellStyle name="SAPBEXexcCritical5 7" xfId="37822"/>
    <cellStyle name="SAPBEXexcCritical6" xfId="87"/>
    <cellStyle name="SAPBEXexcCritical6 2" xfId="88"/>
    <cellStyle name="SAPBEXexcCritical6 3" xfId="89"/>
    <cellStyle name="SAPBEXexcCritical6 4" xfId="418"/>
    <cellStyle name="SAPBEXexcCritical6 5" xfId="419"/>
    <cellStyle name="SAPBEXexcCritical6 6" xfId="420"/>
    <cellStyle name="SAPBEXexcCritical6 7" xfId="37823"/>
    <cellStyle name="SAPBEXexcGood1" xfId="90"/>
    <cellStyle name="SAPBEXexcGood1 2" xfId="91"/>
    <cellStyle name="SAPBEXexcGood1 3" xfId="92"/>
    <cellStyle name="SAPBEXexcGood1 4" xfId="421"/>
    <cellStyle name="SAPBEXexcGood1 5" xfId="422"/>
    <cellStyle name="SAPBEXexcGood1 6" xfId="423"/>
    <cellStyle name="SAPBEXexcGood1 7" xfId="37824"/>
    <cellStyle name="SAPBEXexcGood2" xfId="93"/>
    <cellStyle name="SAPBEXexcGood2 2" xfId="94"/>
    <cellStyle name="SAPBEXexcGood2 3" xfId="95"/>
    <cellStyle name="SAPBEXexcGood2 4" xfId="424"/>
    <cellStyle name="SAPBEXexcGood2 5" xfId="425"/>
    <cellStyle name="SAPBEXexcGood2 6" xfId="426"/>
    <cellStyle name="SAPBEXexcGood2 7" xfId="37825"/>
    <cellStyle name="SAPBEXexcGood3" xfId="96"/>
    <cellStyle name="SAPBEXexcGood3 2" xfId="97"/>
    <cellStyle name="SAPBEXexcGood3 3" xfId="98"/>
    <cellStyle name="SAPBEXexcGood3 4" xfId="427"/>
    <cellStyle name="SAPBEXexcGood3 5" xfId="428"/>
    <cellStyle name="SAPBEXexcGood3 6" xfId="429"/>
    <cellStyle name="SAPBEXexcGood3 7" xfId="37826"/>
    <cellStyle name="SAPBEXfilterDrill" xfId="99"/>
    <cellStyle name="SAPBEXfilterDrill 2" xfId="100"/>
    <cellStyle name="SAPBEXfilterDrill 3" xfId="101"/>
    <cellStyle name="SAPBEXfilterDrill 4" xfId="430"/>
    <cellStyle name="SAPBEXfilterDrill 5" xfId="431"/>
    <cellStyle name="SAPBEXfilterDrill 6" xfId="432"/>
    <cellStyle name="SAPBEXfilterItem" xfId="102"/>
    <cellStyle name="SAPBEXfilterItem 2" xfId="103"/>
    <cellStyle name="SAPBEXfilterItem 3" xfId="104"/>
    <cellStyle name="SAPBEXfilterItem 4" xfId="433"/>
    <cellStyle name="SAPBEXfilterItem 5" xfId="434"/>
    <cellStyle name="SAPBEXfilterItem 6" xfId="435"/>
    <cellStyle name="SAPBEXfilterItem 7" xfId="436"/>
    <cellStyle name="SAPBEXfilterText" xfId="105"/>
    <cellStyle name="SAPBEXfilterText 2" xfId="106"/>
    <cellStyle name="SAPBEXfilterText 2 2" xfId="437"/>
    <cellStyle name="SAPBEXfilterText 3" xfId="107"/>
    <cellStyle name="SAPBEXfilterText 3 2" xfId="438"/>
    <cellStyle name="SAPBEXfilterText 4" xfId="108"/>
    <cellStyle name="SAPBEXfilterText 4 2" xfId="439"/>
    <cellStyle name="SAPBEXfilterText 5" xfId="109"/>
    <cellStyle name="SAPBEXfilterText 6" xfId="265"/>
    <cellStyle name="SAPBEXfilterText 7" xfId="37846"/>
    <cellStyle name="SAPBEXformats" xfId="110"/>
    <cellStyle name="SAPBEXformats 2" xfId="111"/>
    <cellStyle name="SAPBEXformats 3" xfId="112"/>
    <cellStyle name="SAPBEXformats 4" xfId="440"/>
    <cellStyle name="SAPBEXformats 5" xfId="441"/>
    <cellStyle name="SAPBEXformats 6" xfId="442"/>
    <cellStyle name="SAPBEXformats 7" xfId="443"/>
    <cellStyle name="SAPBEXformats 8" xfId="37828"/>
    <cellStyle name="SAPBEXheaderItem" xfId="113"/>
    <cellStyle name="SAPBEXheaderItem 10" xfId="114"/>
    <cellStyle name="SAPBEXheaderItem 11" xfId="115"/>
    <cellStyle name="SAPBEXheaderItem 12" xfId="116"/>
    <cellStyle name="SAPBEXheaderItem 13" xfId="117"/>
    <cellStyle name="SAPBEXheaderItem 14" xfId="118"/>
    <cellStyle name="SAPBEXheaderItem 15" xfId="119"/>
    <cellStyle name="SAPBEXheaderItem 16" xfId="120"/>
    <cellStyle name="SAPBEXheaderItem 16 2" xfId="444"/>
    <cellStyle name="SAPBEXheaderItem 17" xfId="121"/>
    <cellStyle name="SAPBEXheaderItem 18" xfId="255"/>
    <cellStyle name="SAPBEXheaderItem 18 2" xfId="445"/>
    <cellStyle name="SAPBEXheaderItem 19" xfId="260"/>
    <cellStyle name="SAPBEXheaderItem 19 2" xfId="446"/>
    <cellStyle name="SAPBEXheaderItem 2" xfId="122"/>
    <cellStyle name="SAPBEXheaderItem 2 2" xfId="37074"/>
    <cellStyle name="SAPBEXheaderItem 20" xfId="447"/>
    <cellStyle name="SAPBEXheaderItem 21" xfId="448"/>
    <cellStyle name="SAPBEXheaderItem 22" xfId="449"/>
    <cellStyle name="SAPBEXheaderItem 23" xfId="450"/>
    <cellStyle name="SAPBEXheaderItem 24" xfId="451"/>
    <cellStyle name="SAPBEXheaderItem 25" xfId="452"/>
    <cellStyle name="SAPBEXheaderItem 26" xfId="37847"/>
    <cellStyle name="SAPBEXheaderItem 3" xfId="123"/>
    <cellStyle name="SAPBEXheaderItem 3 2" xfId="37075"/>
    <cellStyle name="SAPBEXheaderItem 4" xfId="124"/>
    <cellStyle name="SAPBEXheaderItem 4 2" xfId="37076"/>
    <cellStyle name="SAPBEXheaderItem 5" xfId="125"/>
    <cellStyle name="SAPBEXheaderItem 6" xfId="126"/>
    <cellStyle name="SAPBEXheaderItem 7" xfId="127"/>
    <cellStyle name="SAPBEXheaderItem 8" xfId="128"/>
    <cellStyle name="SAPBEXheaderItem 9" xfId="129"/>
    <cellStyle name="SAPBEXheaderText" xfId="130"/>
    <cellStyle name="SAPBEXheaderText 10" xfId="131"/>
    <cellStyle name="SAPBEXheaderText 11" xfId="132"/>
    <cellStyle name="SAPBEXheaderText 12" xfId="133"/>
    <cellStyle name="SAPBEXheaderText 13" xfId="134"/>
    <cellStyle name="SAPBEXheaderText 14" xfId="135"/>
    <cellStyle name="SAPBEXheaderText 15" xfId="136"/>
    <cellStyle name="SAPBEXheaderText 16" xfId="137"/>
    <cellStyle name="SAPBEXheaderText 16 2" xfId="453"/>
    <cellStyle name="SAPBEXheaderText 17" xfId="138"/>
    <cellStyle name="SAPBEXheaderText 18" xfId="256"/>
    <cellStyle name="SAPBEXheaderText 18 2" xfId="454"/>
    <cellStyle name="SAPBEXheaderText 19" xfId="261"/>
    <cellStyle name="SAPBEXheaderText 19 2" xfId="455"/>
    <cellStyle name="SAPBEXheaderText 2" xfId="139"/>
    <cellStyle name="SAPBEXheaderText 2 2" xfId="37077"/>
    <cellStyle name="SAPBEXheaderText 20" xfId="456"/>
    <cellStyle name="SAPBEXheaderText 21" xfId="457"/>
    <cellStyle name="SAPBEXheaderText 22" xfId="458"/>
    <cellStyle name="SAPBEXheaderText 23" xfId="459"/>
    <cellStyle name="SAPBEXheaderText 24" xfId="460"/>
    <cellStyle name="SAPBEXheaderText 25" xfId="461"/>
    <cellStyle name="SAPBEXheaderText 26" xfId="37848"/>
    <cellStyle name="SAPBEXheaderText 3" xfId="140"/>
    <cellStyle name="SAPBEXheaderText 3 2" xfId="37078"/>
    <cellStyle name="SAPBEXheaderText 4" xfId="141"/>
    <cellStyle name="SAPBEXheaderText 5" xfId="142"/>
    <cellStyle name="SAPBEXheaderText 6" xfId="143"/>
    <cellStyle name="SAPBEXheaderText 7" xfId="144"/>
    <cellStyle name="SAPBEXheaderText 8" xfId="145"/>
    <cellStyle name="SAPBEXheaderText 9" xfId="146"/>
    <cellStyle name="SAPBEXHLevel0" xfId="147"/>
    <cellStyle name="SAPBEXHLevel0 10" xfId="462"/>
    <cellStyle name="SAPBEXHLevel0 11" xfId="463"/>
    <cellStyle name="SAPBEXHLevel0 12" xfId="37829"/>
    <cellStyle name="SAPBEXHLevel0 13" xfId="37849"/>
    <cellStyle name="SAPBEXHLevel0 2" xfId="148"/>
    <cellStyle name="SAPBEXHLevel0 3" xfId="149"/>
    <cellStyle name="SAPBEXHLevel0 4" xfId="150"/>
    <cellStyle name="SAPBEXHLevel0 5" xfId="151"/>
    <cellStyle name="SAPBEXHLevel0 5 2" xfId="464"/>
    <cellStyle name="SAPBEXHLevel0 6" xfId="152"/>
    <cellStyle name="SAPBEXHLevel0 7" xfId="153"/>
    <cellStyle name="SAPBEXHLevel0 7 2" xfId="465"/>
    <cellStyle name="SAPBEXHLevel0 8" xfId="266"/>
    <cellStyle name="SAPBEXHLevel0 8 2" xfId="466"/>
    <cellStyle name="SAPBEXHLevel0 9" xfId="467"/>
    <cellStyle name="SAPBEXHLevel0X" xfId="154"/>
    <cellStyle name="SAPBEXHLevel0X 10" xfId="468"/>
    <cellStyle name="SAPBEXHLevel0X 11" xfId="469"/>
    <cellStyle name="SAPBEXHLevel0X 12" xfId="37830"/>
    <cellStyle name="SAPBEXHLevel0X 13" xfId="37850"/>
    <cellStyle name="SAPBEXHLevel0X 2" xfId="155"/>
    <cellStyle name="SAPBEXHLevel0X 3" xfId="156"/>
    <cellStyle name="SAPBEXHLevel0X 4" xfId="157"/>
    <cellStyle name="SAPBEXHLevel0X 5" xfId="158"/>
    <cellStyle name="SAPBEXHLevel0X 5 2" xfId="470"/>
    <cellStyle name="SAPBEXHLevel0X 6" xfId="159"/>
    <cellStyle name="SAPBEXHLevel0X 7" xfId="160"/>
    <cellStyle name="SAPBEXHLevel0X 7 2" xfId="471"/>
    <cellStyle name="SAPBEXHLevel0X 8" xfId="267"/>
    <cellStyle name="SAPBEXHLevel0X 8 2" xfId="472"/>
    <cellStyle name="SAPBEXHLevel0X 9" xfId="473"/>
    <cellStyle name="SAPBEXHLevel1" xfId="161"/>
    <cellStyle name="SAPBEXHLevel1 10" xfId="474"/>
    <cellStyle name="SAPBEXHLevel1 11" xfId="475"/>
    <cellStyle name="SAPBEXHLevel1 12" xfId="37831"/>
    <cellStyle name="SAPBEXHLevel1 13" xfId="37851"/>
    <cellStyle name="SAPBEXHLevel1 2" xfId="162"/>
    <cellStyle name="SAPBEXHLevel1 3" xfId="163"/>
    <cellStyle name="SAPBEXHLevel1 4" xfId="164"/>
    <cellStyle name="SAPBEXHLevel1 5" xfId="165"/>
    <cellStyle name="SAPBEXHLevel1 5 2" xfId="476"/>
    <cellStyle name="SAPBEXHLevel1 6" xfId="166"/>
    <cellStyle name="SAPBEXHLevel1 7" xfId="167"/>
    <cellStyle name="SAPBEXHLevel1 7 2" xfId="477"/>
    <cellStyle name="SAPBEXHLevel1 8" xfId="268"/>
    <cellStyle name="SAPBEXHLevel1 8 2" xfId="478"/>
    <cellStyle name="SAPBEXHLevel1 9" xfId="479"/>
    <cellStyle name="SAPBEXHLevel1X" xfId="168"/>
    <cellStyle name="SAPBEXHLevel1X 10" xfId="480"/>
    <cellStyle name="SAPBEXHLevel1X 11" xfId="481"/>
    <cellStyle name="SAPBEXHLevel1X 12" xfId="37832"/>
    <cellStyle name="SAPBEXHLevel1X 13" xfId="37852"/>
    <cellStyle name="SAPBEXHLevel1X 2" xfId="169"/>
    <cellStyle name="SAPBEXHLevel1X 3" xfId="170"/>
    <cellStyle name="SAPBEXHLevel1X 4" xfId="171"/>
    <cellStyle name="SAPBEXHLevel1X 5" xfId="172"/>
    <cellStyle name="SAPBEXHLevel1X 5 2" xfId="482"/>
    <cellStyle name="SAPBEXHLevel1X 6" xfId="173"/>
    <cellStyle name="SAPBEXHLevel1X 7" xfId="174"/>
    <cellStyle name="SAPBEXHLevel1X 7 2" xfId="483"/>
    <cellStyle name="SAPBEXHLevel1X 8" xfId="269"/>
    <cellStyle name="SAPBEXHLevel1X 8 2" xfId="484"/>
    <cellStyle name="SAPBEXHLevel1X 9" xfId="485"/>
    <cellStyle name="SAPBEXHLevel2" xfId="175"/>
    <cellStyle name="SAPBEXHLevel2 10" xfId="486"/>
    <cellStyle name="SAPBEXHLevel2 11" xfId="487"/>
    <cellStyle name="SAPBEXHLevel2 12" xfId="37833"/>
    <cellStyle name="SAPBEXHLevel2 13" xfId="37853"/>
    <cellStyle name="SAPBEXHLevel2 2" xfId="176"/>
    <cellStyle name="SAPBEXHLevel2 3" xfId="177"/>
    <cellStyle name="SAPBEXHLevel2 4" xfId="178"/>
    <cellStyle name="SAPBEXHLevel2 5" xfId="179"/>
    <cellStyle name="SAPBEXHLevel2 5 2" xfId="488"/>
    <cellStyle name="SAPBEXHLevel2 6" xfId="180"/>
    <cellStyle name="SAPBEXHLevel2 7" xfId="181"/>
    <cellStyle name="SAPBEXHLevel2 7 2" xfId="489"/>
    <cellStyle name="SAPBEXHLevel2 8" xfId="270"/>
    <cellStyle name="SAPBEXHLevel2 8 2" xfId="490"/>
    <cellStyle name="SAPBEXHLevel2 9" xfId="491"/>
    <cellStyle name="SAPBEXHLevel2X" xfId="182"/>
    <cellStyle name="SAPBEXHLevel2X 10" xfId="492"/>
    <cellStyle name="SAPBEXHLevel2X 11" xfId="493"/>
    <cellStyle name="SAPBEXHLevel2X 12" xfId="37834"/>
    <cellStyle name="SAPBEXHLevel2X 13" xfId="37854"/>
    <cellStyle name="SAPBEXHLevel2X 2" xfId="183"/>
    <cellStyle name="SAPBEXHLevel2X 3" xfId="184"/>
    <cellStyle name="SAPBEXHLevel2X 4" xfId="185"/>
    <cellStyle name="SAPBEXHLevel2X 5" xfId="186"/>
    <cellStyle name="SAPBEXHLevel2X 5 2" xfId="494"/>
    <cellStyle name="SAPBEXHLevel2X 6" xfId="187"/>
    <cellStyle name="SAPBEXHLevel2X 7" xfId="188"/>
    <cellStyle name="SAPBEXHLevel2X 7 2" xfId="495"/>
    <cellStyle name="SAPBEXHLevel2X 8" xfId="271"/>
    <cellStyle name="SAPBEXHLevel2X 8 2" xfId="496"/>
    <cellStyle name="SAPBEXHLevel2X 9" xfId="497"/>
    <cellStyle name="SAPBEXHLevel3" xfId="189"/>
    <cellStyle name="SAPBEXHLevel3 10" xfId="498"/>
    <cellStyle name="SAPBEXHLevel3 11" xfId="499"/>
    <cellStyle name="SAPBEXHLevel3 12" xfId="37835"/>
    <cellStyle name="SAPBEXHLevel3 13" xfId="37855"/>
    <cellStyle name="SAPBEXHLevel3 2" xfId="190"/>
    <cellStyle name="SAPBEXHLevel3 3" xfId="191"/>
    <cellStyle name="SAPBEXHLevel3 4" xfId="192"/>
    <cellStyle name="SAPBEXHLevel3 5" xfId="193"/>
    <cellStyle name="SAPBEXHLevel3 5 2" xfId="500"/>
    <cellStyle name="SAPBEXHLevel3 6" xfId="194"/>
    <cellStyle name="SAPBEXHLevel3 7" xfId="195"/>
    <cellStyle name="SAPBEXHLevel3 7 2" xfId="501"/>
    <cellStyle name="SAPBEXHLevel3 8" xfId="272"/>
    <cellStyle name="SAPBEXHLevel3 8 2" xfId="502"/>
    <cellStyle name="SAPBEXHLevel3 9" xfId="503"/>
    <cellStyle name="SAPBEXHLevel3X" xfId="196"/>
    <cellStyle name="SAPBEXHLevel3X 10" xfId="504"/>
    <cellStyle name="SAPBEXHLevel3X 11" xfId="505"/>
    <cellStyle name="SAPBEXHLevel3X 12" xfId="37836"/>
    <cellStyle name="SAPBEXHLevel3X 13" xfId="37856"/>
    <cellStyle name="SAPBEXHLevel3X 2" xfId="197"/>
    <cellStyle name="SAPBEXHLevel3X 3" xfId="198"/>
    <cellStyle name="SAPBEXHLevel3X 4" xfId="199"/>
    <cellStyle name="SAPBEXHLevel3X 5" xfId="200"/>
    <cellStyle name="SAPBEXHLevel3X 5 2" xfId="506"/>
    <cellStyle name="SAPBEXHLevel3X 6" xfId="201"/>
    <cellStyle name="SAPBEXHLevel3X 7" xfId="202"/>
    <cellStyle name="SAPBEXHLevel3X 7 2" xfId="507"/>
    <cellStyle name="SAPBEXHLevel3X 8" xfId="273"/>
    <cellStyle name="SAPBEXHLevel3X 8 2" xfId="508"/>
    <cellStyle name="SAPBEXHLevel3X 9" xfId="509"/>
    <cellStyle name="SAPBEXresData" xfId="203"/>
    <cellStyle name="SAPBEXresData 2" xfId="204"/>
    <cellStyle name="SAPBEXresData 3" xfId="205"/>
    <cellStyle name="SAPBEXresData 4" xfId="510"/>
    <cellStyle name="SAPBEXresData 5" xfId="511"/>
    <cellStyle name="SAPBEXresData 6" xfId="512"/>
    <cellStyle name="SAPBEXresData 7" xfId="37837"/>
    <cellStyle name="SAPBEXresDataEmph" xfId="206"/>
    <cellStyle name="SAPBEXresDataEmph 2" xfId="207"/>
    <cellStyle name="SAPBEXresDataEmph 3" xfId="208"/>
    <cellStyle name="SAPBEXresDataEmph 4" xfId="513"/>
    <cellStyle name="SAPBEXresDataEmph 5" xfId="514"/>
    <cellStyle name="SAPBEXresDataEmph 6" xfId="515"/>
    <cellStyle name="SAPBEXresDataEmph 7" xfId="37838"/>
    <cellStyle name="SAPBEXresItem" xfId="209"/>
    <cellStyle name="SAPBEXresItem 2" xfId="210"/>
    <cellStyle name="SAPBEXresItem 3" xfId="211"/>
    <cellStyle name="SAPBEXresItem 4" xfId="516"/>
    <cellStyle name="SAPBEXresItem 5" xfId="517"/>
    <cellStyle name="SAPBEXresItem 6" xfId="518"/>
    <cellStyle name="SAPBEXresItem 7" xfId="37839"/>
    <cellStyle name="SAPBEXresItemX" xfId="212"/>
    <cellStyle name="SAPBEXresItemX 2" xfId="213"/>
    <cellStyle name="SAPBEXresItemX 3" xfId="214"/>
    <cellStyle name="SAPBEXresItemX 4" xfId="519"/>
    <cellStyle name="SAPBEXresItemX 5" xfId="520"/>
    <cellStyle name="SAPBEXresItemX 6" xfId="521"/>
    <cellStyle name="SAPBEXresItemX 7" xfId="37840"/>
    <cellStyle name="SAPBEXstdData" xfId="215"/>
    <cellStyle name="SAPBEXstdData 2" xfId="216"/>
    <cellStyle name="SAPBEXstdData 2 2" xfId="37079"/>
    <cellStyle name="SAPBEXstdData 3" xfId="217"/>
    <cellStyle name="SAPBEXstdData 4" xfId="218"/>
    <cellStyle name="SAPBEXstdData 5" xfId="219"/>
    <cellStyle name="SAPBEXstdData 6" xfId="220"/>
    <cellStyle name="SAPBEXstdData 7" xfId="221"/>
    <cellStyle name="SAPBEXstdData 8" xfId="37812"/>
    <cellStyle name="SAPBEXstdDataEmph" xfId="222"/>
    <cellStyle name="SAPBEXstdDataEmph 2" xfId="223"/>
    <cellStyle name="SAPBEXstdDataEmph 3" xfId="224"/>
    <cellStyle name="SAPBEXstdDataEmph 4" xfId="522"/>
    <cellStyle name="SAPBEXstdDataEmph 5" xfId="523"/>
    <cellStyle name="SAPBEXstdDataEmph 6" xfId="524"/>
    <cellStyle name="SAPBEXstdDataEmph 7" xfId="37841"/>
    <cellStyle name="SAPBEXstdItem" xfId="8"/>
    <cellStyle name="SAPBEXstdItem 10" xfId="37810"/>
    <cellStyle name="SAPBEXstdItem 2" xfId="225"/>
    <cellStyle name="SAPBEXstdItem 2 2" xfId="37080"/>
    <cellStyle name="SAPBEXstdItem 3" xfId="226"/>
    <cellStyle name="SAPBEXstdItem 3 2" xfId="37081"/>
    <cellStyle name="SAPBEXstdItem 4" xfId="227"/>
    <cellStyle name="SAPBEXstdItem 5" xfId="228"/>
    <cellStyle name="SAPBEXstdItem 6" xfId="229"/>
    <cellStyle name="SAPBEXstdItem 7" xfId="230"/>
    <cellStyle name="SAPBEXstdItem 8" xfId="231"/>
    <cellStyle name="SAPBEXstdItem 9" xfId="232"/>
    <cellStyle name="SAPBEXstdItemX" xfId="9"/>
    <cellStyle name="SAPBEXstdItemX 2" xfId="233"/>
    <cellStyle name="SAPBEXstdItemX 2 2" xfId="37082"/>
    <cellStyle name="SAPBEXstdItemX 3" xfId="234"/>
    <cellStyle name="SAPBEXstdItemX 4" xfId="235"/>
    <cellStyle name="SAPBEXstdItemX 5" xfId="525"/>
    <cellStyle name="SAPBEXstdItemX 6" xfId="526"/>
    <cellStyle name="SAPBEXstdItemX 7" xfId="527"/>
    <cellStyle name="SAPBEXstdItemX 8" xfId="37811"/>
    <cellStyle name="SAPBEXtitle" xfId="10"/>
    <cellStyle name="SAPBEXtitle 10" xfId="528"/>
    <cellStyle name="SAPBEXtitle 11" xfId="529"/>
    <cellStyle name="SAPBEXtitle 12" xfId="530"/>
    <cellStyle name="SAPBEXtitle 13" xfId="531"/>
    <cellStyle name="SAPBEXtitle 14" xfId="532"/>
    <cellStyle name="SAPBEXtitle 15" xfId="37858"/>
    <cellStyle name="SAPBEXtitle 2" xfId="236"/>
    <cellStyle name="SAPBEXtitle 2 2" xfId="37083"/>
    <cellStyle name="SAPBEXtitle 3" xfId="237"/>
    <cellStyle name="SAPBEXtitle 4" xfId="238"/>
    <cellStyle name="SAPBEXtitle 5" xfId="239"/>
    <cellStyle name="SAPBEXtitle 5 2" xfId="533"/>
    <cellStyle name="SAPBEXtitle 6" xfId="240"/>
    <cellStyle name="SAPBEXtitle 7" xfId="241"/>
    <cellStyle name="SAPBEXtitle 7 2" xfId="534"/>
    <cellStyle name="SAPBEXtitle 8" xfId="254"/>
    <cellStyle name="SAPBEXtitle 8 2" xfId="535"/>
    <cellStyle name="SAPBEXtitle 9" xfId="259"/>
    <cellStyle name="SAPBEXundefined" xfId="242"/>
    <cellStyle name="SAPBEXundefined 2" xfId="243"/>
    <cellStyle name="SAPBEXundefined 3" xfId="244"/>
    <cellStyle name="SAPBEXundefined 4" xfId="536"/>
    <cellStyle name="SAPBEXundefined 5" xfId="537"/>
    <cellStyle name="SAPBEXundefined 6" xfId="538"/>
    <cellStyle name="SAPBEXundefined 7" xfId="37842"/>
    <cellStyle name="SAPBorder" xfId="37867"/>
    <cellStyle name="SAPDataCell" xfId="37864"/>
    <cellStyle name="SAPDataTotalCell" xfId="37866"/>
    <cellStyle name="SAPDimensionCell" xfId="37862"/>
    <cellStyle name="SAPEditableDataCell" xfId="37868"/>
    <cellStyle name="SAPEditableDataTotalCell" xfId="37869"/>
    <cellStyle name="SAPEmphasized" xfId="37870"/>
    <cellStyle name="SAPEmphasizedTotal" xfId="37871"/>
    <cellStyle name="SAPExceptionLevel1" xfId="37872"/>
    <cellStyle name="SAPExceptionLevel2" xfId="37873"/>
    <cellStyle name="SAPExceptionLevel3" xfId="37874"/>
    <cellStyle name="SAPExceptionLevel4" xfId="37875"/>
    <cellStyle name="SAPExceptionLevel5" xfId="37876"/>
    <cellStyle name="SAPExceptionLevel6" xfId="37877"/>
    <cellStyle name="SAPExceptionLevel7" xfId="37878"/>
    <cellStyle name="SAPExceptionLevel8" xfId="37879"/>
    <cellStyle name="SAPExceptionLevel9" xfId="37880"/>
    <cellStyle name="SAPHierarchyCell0" xfId="37881"/>
    <cellStyle name="SAPHierarchyCell1" xfId="37882"/>
    <cellStyle name="SAPHierarchyCell2" xfId="37883"/>
    <cellStyle name="SAPHierarchyCell3" xfId="37884"/>
    <cellStyle name="SAPHierarchyCell4" xfId="37885"/>
    <cellStyle name="SAPLockedDataCell" xfId="37886"/>
    <cellStyle name="SAPLockedDataTotalCell" xfId="37887"/>
    <cellStyle name="SAPMemberCell" xfId="37863"/>
    <cellStyle name="SAPMemberTotalCell" xfId="37865"/>
    <cellStyle name="SAPReadonlyDataCell" xfId="37888"/>
    <cellStyle name="SAPReadonlyDataTotalCell" xfId="37889"/>
    <cellStyle name="Shade" xfId="245"/>
    <cellStyle name="Single Border" xfId="37084"/>
    <cellStyle name="Special" xfId="246"/>
    <cellStyle name="Special 10" xfId="37085"/>
    <cellStyle name="Special 11" xfId="37086"/>
    <cellStyle name="Special 12" xfId="37087"/>
    <cellStyle name="Special 13" xfId="37088"/>
    <cellStyle name="Special 14" xfId="37089"/>
    <cellStyle name="Special 15" xfId="37090"/>
    <cellStyle name="Special 16" xfId="37091"/>
    <cellStyle name="Special 17" xfId="37092"/>
    <cellStyle name="Special 18" xfId="37093"/>
    <cellStyle name="Special 19" xfId="37094"/>
    <cellStyle name="Special 2" xfId="37095"/>
    <cellStyle name="Special 2 10" xfId="37096"/>
    <cellStyle name="Special 2 11" xfId="37097"/>
    <cellStyle name="Special 2 12" xfId="37098"/>
    <cellStyle name="Special 2 13" xfId="37099"/>
    <cellStyle name="Special 2 14" xfId="37100"/>
    <cellStyle name="Special 2 15" xfId="37101"/>
    <cellStyle name="Special 2 16" xfId="37102"/>
    <cellStyle name="Special 2 17" xfId="37103"/>
    <cellStyle name="Special 2 18" xfId="37104"/>
    <cellStyle name="Special 2 19" xfId="37105"/>
    <cellStyle name="Special 2 2" xfId="37106"/>
    <cellStyle name="Special 2 20" xfId="37107"/>
    <cellStyle name="Special 2 21" xfId="37108"/>
    <cellStyle name="Special 2 3" xfId="37109"/>
    <cellStyle name="Special 2 4" xfId="37110"/>
    <cellStyle name="Special 2 5" xfId="37111"/>
    <cellStyle name="Special 2 6" xfId="37112"/>
    <cellStyle name="Special 2 7" xfId="37113"/>
    <cellStyle name="Special 2 8" xfId="37114"/>
    <cellStyle name="Special 2 9" xfId="37115"/>
    <cellStyle name="Special 20" xfId="37116"/>
    <cellStyle name="Special 21" xfId="37117"/>
    <cellStyle name="Special 22" xfId="37118"/>
    <cellStyle name="Special 23" xfId="37119"/>
    <cellStyle name="Special 24" xfId="37120"/>
    <cellStyle name="Special 25" xfId="37121"/>
    <cellStyle name="Special 26" xfId="37122"/>
    <cellStyle name="Special 27" xfId="37123"/>
    <cellStyle name="Special 28" xfId="37124"/>
    <cellStyle name="Special 29" xfId="37125"/>
    <cellStyle name="Special 3" xfId="37126"/>
    <cellStyle name="Special 3 2" xfId="37127"/>
    <cellStyle name="Special 3 3" xfId="37128"/>
    <cellStyle name="Special 3 4" xfId="37129"/>
    <cellStyle name="Special 3 5" xfId="37130"/>
    <cellStyle name="Special 3 6" xfId="37131"/>
    <cellStyle name="Special 3 6 10" xfId="37132"/>
    <cellStyle name="Special 3 6 11" xfId="37133"/>
    <cellStyle name="Special 3 6 12" xfId="37134"/>
    <cellStyle name="Special 3 6 13" xfId="37135"/>
    <cellStyle name="Special 3 6 2" xfId="37136"/>
    <cellStyle name="Special 3 6 3" xfId="37137"/>
    <cellStyle name="Special 3 6 4" xfId="37138"/>
    <cellStyle name="Special 3 6 5" xfId="37139"/>
    <cellStyle name="Special 3 6 6" xfId="37140"/>
    <cellStyle name="Special 3 6 7" xfId="37141"/>
    <cellStyle name="Special 3 6 8" xfId="37142"/>
    <cellStyle name="Special 3 6 9" xfId="37143"/>
    <cellStyle name="Special 3 7" xfId="37144"/>
    <cellStyle name="Special 3 7 10" xfId="37145"/>
    <cellStyle name="Special 3 7 11" xfId="37146"/>
    <cellStyle name="Special 3 7 12" xfId="37147"/>
    <cellStyle name="Special 3 7 13" xfId="37148"/>
    <cellStyle name="Special 3 7 2" xfId="37149"/>
    <cellStyle name="Special 3 7 3" xfId="37150"/>
    <cellStyle name="Special 3 7 4" xfId="37151"/>
    <cellStyle name="Special 3 7 5" xfId="37152"/>
    <cellStyle name="Special 3 7 6" xfId="37153"/>
    <cellStyle name="Special 3 7 7" xfId="37154"/>
    <cellStyle name="Special 3 7 8" xfId="37155"/>
    <cellStyle name="Special 3 7 9" xfId="37156"/>
    <cellStyle name="Special 3 8" xfId="37157"/>
    <cellStyle name="Special 3 8 10" xfId="37158"/>
    <cellStyle name="Special 3 8 11" xfId="37159"/>
    <cellStyle name="Special 3 8 12" xfId="37160"/>
    <cellStyle name="Special 3 8 13" xfId="37161"/>
    <cellStyle name="Special 3 8 2" xfId="37162"/>
    <cellStyle name="Special 3 8 3" xfId="37163"/>
    <cellStyle name="Special 3 8 4" xfId="37164"/>
    <cellStyle name="Special 3 8 5" xfId="37165"/>
    <cellStyle name="Special 3 8 6" xfId="37166"/>
    <cellStyle name="Special 3 8 7" xfId="37167"/>
    <cellStyle name="Special 3 8 8" xfId="37168"/>
    <cellStyle name="Special 3 8 9" xfId="37169"/>
    <cellStyle name="Special 30" xfId="37170"/>
    <cellStyle name="Special 31" xfId="37171"/>
    <cellStyle name="Special 32" xfId="37172"/>
    <cellStyle name="Special 33" xfId="37173"/>
    <cellStyle name="Special 34" xfId="37174"/>
    <cellStyle name="Special 35" xfId="37175"/>
    <cellStyle name="Special 36" xfId="37176"/>
    <cellStyle name="Special 37" xfId="37177"/>
    <cellStyle name="Special 38" xfId="37178"/>
    <cellStyle name="Special 39" xfId="37179"/>
    <cellStyle name="Special 39 2" xfId="37180"/>
    <cellStyle name="Special 39 2 10" xfId="37181"/>
    <cellStyle name="Special 39 2 11" xfId="37182"/>
    <cellStyle name="Special 39 2 12" xfId="37183"/>
    <cellStyle name="Special 39 2 13" xfId="37184"/>
    <cellStyle name="Special 39 2 2" xfId="37185"/>
    <cellStyle name="Special 39 2 3" xfId="37186"/>
    <cellStyle name="Special 39 2 4" xfId="37187"/>
    <cellStyle name="Special 39 2 5" xfId="37188"/>
    <cellStyle name="Special 39 2 6" xfId="37189"/>
    <cellStyle name="Special 39 2 7" xfId="37190"/>
    <cellStyle name="Special 39 2 8" xfId="37191"/>
    <cellStyle name="Special 39 2 9" xfId="37192"/>
    <cellStyle name="Special 39 3" xfId="37193"/>
    <cellStyle name="Special 39 3 10" xfId="37194"/>
    <cellStyle name="Special 39 3 11" xfId="37195"/>
    <cellStyle name="Special 39 3 12" xfId="37196"/>
    <cellStyle name="Special 39 3 13" xfId="37197"/>
    <cellStyle name="Special 39 3 2" xfId="37198"/>
    <cellStyle name="Special 39 3 3" xfId="37199"/>
    <cellStyle name="Special 39 3 4" xfId="37200"/>
    <cellStyle name="Special 39 3 5" xfId="37201"/>
    <cellStyle name="Special 39 3 6" xfId="37202"/>
    <cellStyle name="Special 39 3 7" xfId="37203"/>
    <cellStyle name="Special 39 3 8" xfId="37204"/>
    <cellStyle name="Special 39 3 9" xfId="37205"/>
    <cellStyle name="Special 39 4" xfId="37206"/>
    <cellStyle name="Special 39 4 10" xfId="37207"/>
    <cellStyle name="Special 39 4 11" xfId="37208"/>
    <cellStyle name="Special 39 4 12" xfId="37209"/>
    <cellStyle name="Special 39 4 13" xfId="37210"/>
    <cellStyle name="Special 39 4 2" xfId="37211"/>
    <cellStyle name="Special 39 4 3" xfId="37212"/>
    <cellStyle name="Special 39 4 4" xfId="37213"/>
    <cellStyle name="Special 39 4 5" xfId="37214"/>
    <cellStyle name="Special 39 4 6" xfId="37215"/>
    <cellStyle name="Special 39 4 7" xfId="37216"/>
    <cellStyle name="Special 39 4 8" xfId="37217"/>
    <cellStyle name="Special 39 4 9" xfId="37218"/>
    <cellStyle name="Special 4" xfId="37219"/>
    <cellStyle name="Special 40" xfId="37220"/>
    <cellStyle name="Special 40 2" xfId="37221"/>
    <cellStyle name="Special 40 2 10" xfId="37222"/>
    <cellStyle name="Special 40 2 11" xfId="37223"/>
    <cellStyle name="Special 40 2 12" xfId="37224"/>
    <cellStyle name="Special 40 2 13" xfId="37225"/>
    <cellStyle name="Special 40 2 2" xfId="37226"/>
    <cellStyle name="Special 40 2 3" xfId="37227"/>
    <cellStyle name="Special 40 2 4" xfId="37228"/>
    <cellStyle name="Special 40 2 5" xfId="37229"/>
    <cellStyle name="Special 40 2 6" xfId="37230"/>
    <cellStyle name="Special 40 2 7" xfId="37231"/>
    <cellStyle name="Special 40 2 8" xfId="37232"/>
    <cellStyle name="Special 40 2 9" xfId="37233"/>
    <cellStyle name="Special 40 3" xfId="37234"/>
    <cellStyle name="Special 40 3 10" xfId="37235"/>
    <cellStyle name="Special 40 3 11" xfId="37236"/>
    <cellStyle name="Special 40 3 12" xfId="37237"/>
    <cellStyle name="Special 40 3 13" xfId="37238"/>
    <cellStyle name="Special 40 3 2" xfId="37239"/>
    <cellStyle name="Special 40 3 3" xfId="37240"/>
    <cellStyle name="Special 40 3 4" xfId="37241"/>
    <cellStyle name="Special 40 3 5" xfId="37242"/>
    <cellStyle name="Special 40 3 6" xfId="37243"/>
    <cellStyle name="Special 40 3 7" xfId="37244"/>
    <cellStyle name="Special 40 3 8" xfId="37245"/>
    <cellStyle name="Special 40 3 9" xfId="37246"/>
    <cellStyle name="Special 40 4" xfId="37247"/>
    <cellStyle name="Special 40 4 10" xfId="37248"/>
    <cellStyle name="Special 40 4 11" xfId="37249"/>
    <cellStyle name="Special 40 4 12" xfId="37250"/>
    <cellStyle name="Special 40 4 13" xfId="37251"/>
    <cellStyle name="Special 40 4 2" xfId="37252"/>
    <cellStyle name="Special 40 4 3" xfId="37253"/>
    <cellStyle name="Special 40 4 4" xfId="37254"/>
    <cellStyle name="Special 40 4 5" xfId="37255"/>
    <cellStyle name="Special 40 4 6" xfId="37256"/>
    <cellStyle name="Special 40 4 7" xfId="37257"/>
    <cellStyle name="Special 40 4 8" xfId="37258"/>
    <cellStyle name="Special 40 4 9" xfId="37259"/>
    <cellStyle name="Special 41" xfId="37260"/>
    <cellStyle name="Special 41 2" xfId="37261"/>
    <cellStyle name="Special 41 3" xfId="37262"/>
    <cellStyle name="Special 41 4" xfId="37263"/>
    <cellStyle name="Special 41 5" xfId="37264"/>
    <cellStyle name="Special 41 6" xfId="37265"/>
    <cellStyle name="Special 41 7" xfId="37266"/>
    <cellStyle name="Special 42" xfId="37267"/>
    <cellStyle name="Special 42 2" xfId="37268"/>
    <cellStyle name="Special 42 3" xfId="37269"/>
    <cellStyle name="Special 42 4" xfId="37270"/>
    <cellStyle name="Special 42 5" xfId="37271"/>
    <cellStyle name="Special 42 6" xfId="37272"/>
    <cellStyle name="Special 42 7" xfId="37273"/>
    <cellStyle name="Special 43" xfId="37274"/>
    <cellStyle name="Special 43 2" xfId="37275"/>
    <cellStyle name="Special 43 3" xfId="37276"/>
    <cellStyle name="Special 43 4" xfId="37277"/>
    <cellStyle name="Special 43 5" xfId="37278"/>
    <cellStyle name="Special 43 6" xfId="37279"/>
    <cellStyle name="Special 43 7" xfId="37280"/>
    <cellStyle name="Special 44" xfId="37281"/>
    <cellStyle name="Special 5" xfId="37282"/>
    <cellStyle name="Special 6" xfId="37283"/>
    <cellStyle name="Special 7" xfId="37284"/>
    <cellStyle name="Special 8" xfId="37285"/>
    <cellStyle name="Special 9" xfId="37286"/>
    <cellStyle name="STYL1 - Style1" xfId="37287"/>
    <cellStyle name="STYL1 - Style1 2" xfId="37288"/>
    <cellStyle name="Style 1" xfId="247"/>
    <cellStyle name="Style 1 2" xfId="37289"/>
    <cellStyle name="Table  - Style6" xfId="37290"/>
    <cellStyle name="Text" xfId="37291"/>
    <cellStyle name="Text 10" xfId="37292"/>
    <cellStyle name="Text 11" xfId="37293"/>
    <cellStyle name="Text 12" xfId="37294"/>
    <cellStyle name="Text 13" xfId="37295"/>
    <cellStyle name="Text 14" xfId="37296"/>
    <cellStyle name="Text 15" xfId="37297"/>
    <cellStyle name="Text 16" xfId="37298"/>
    <cellStyle name="Text 17" xfId="37299"/>
    <cellStyle name="Text 18" xfId="37300"/>
    <cellStyle name="Text 19" xfId="37301"/>
    <cellStyle name="Text 2" xfId="37302"/>
    <cellStyle name="Text 20" xfId="37303"/>
    <cellStyle name="Text 21" xfId="37304"/>
    <cellStyle name="Text 22" xfId="37305"/>
    <cellStyle name="Text 23" xfId="37306"/>
    <cellStyle name="Text 24" xfId="37307"/>
    <cellStyle name="Text 25" xfId="37308"/>
    <cellStyle name="Text 26" xfId="37309"/>
    <cellStyle name="Text 27" xfId="37310"/>
    <cellStyle name="Text 28" xfId="37311"/>
    <cellStyle name="Text 29" xfId="37312"/>
    <cellStyle name="Text 3" xfId="37313"/>
    <cellStyle name="Text 4" xfId="37314"/>
    <cellStyle name="Text 5" xfId="37315"/>
    <cellStyle name="Text 6" xfId="37316"/>
    <cellStyle name="Text 7" xfId="37317"/>
    <cellStyle name="Text 8" xfId="37318"/>
    <cellStyle name="Text 9" xfId="37319"/>
    <cellStyle name="Tickmark" xfId="37320"/>
    <cellStyle name="Title" xfId="37767" builtinId="15" customBuiltin="1"/>
    <cellStyle name="Title  - Style1" xfId="37321"/>
    <cellStyle name="Title 10" xfId="37322"/>
    <cellStyle name="Title 11" xfId="37323"/>
    <cellStyle name="Title 12" xfId="37324"/>
    <cellStyle name="Title 13" xfId="37325"/>
    <cellStyle name="Title 14" xfId="37326"/>
    <cellStyle name="Title 15" xfId="37327"/>
    <cellStyle name="Title 16" xfId="37328"/>
    <cellStyle name="Title 17" xfId="37329"/>
    <cellStyle name="Title 18" xfId="37330"/>
    <cellStyle name="Title 19" xfId="37331"/>
    <cellStyle name="Title 2" xfId="37332"/>
    <cellStyle name="Title 2 2" xfId="37333"/>
    <cellStyle name="Title 2 2 2" xfId="37334"/>
    <cellStyle name="Title 2 3" xfId="37335"/>
    <cellStyle name="Title 20" xfId="37336"/>
    <cellStyle name="Title 21" xfId="37337"/>
    <cellStyle name="Title 22" xfId="37338"/>
    <cellStyle name="Title 23" xfId="37339"/>
    <cellStyle name="Title 3" xfId="37340"/>
    <cellStyle name="Title 4" xfId="37341"/>
    <cellStyle name="Title 4 2" xfId="37342"/>
    <cellStyle name="Title 5" xfId="37343"/>
    <cellStyle name="Title 6" xfId="37344"/>
    <cellStyle name="Title 7" xfId="37345"/>
    <cellStyle name="Title 8" xfId="37346"/>
    <cellStyle name="Title 9" xfId="37347"/>
    <cellStyle name="Titles" xfId="248"/>
    <cellStyle name="Titles 2" xfId="539"/>
    <cellStyle name="Total" xfId="37783" builtinId="25" customBuiltin="1"/>
    <cellStyle name="Total 10" xfId="37348"/>
    <cellStyle name="Total 11" xfId="37349"/>
    <cellStyle name="Total 12" xfId="37350"/>
    <cellStyle name="Total 13" xfId="37351"/>
    <cellStyle name="Total 14" xfId="37352"/>
    <cellStyle name="Total 15" xfId="37353"/>
    <cellStyle name="Total 16" xfId="37354"/>
    <cellStyle name="Total 17" xfId="37355"/>
    <cellStyle name="Total 18" xfId="37356"/>
    <cellStyle name="Total 19" xfId="37357"/>
    <cellStyle name="Total 2" xfId="540"/>
    <cellStyle name="Total 2 11" xfId="37358"/>
    <cellStyle name="Total 2 2" xfId="37359"/>
    <cellStyle name="Total 2 2 2" xfId="37360"/>
    <cellStyle name="Total 2 2 2 10" xfId="37361"/>
    <cellStyle name="Total 2 2 2 11" xfId="37362"/>
    <cellStyle name="Total 2 2 2 12" xfId="37363"/>
    <cellStyle name="Total 2 2 2 13" xfId="37364"/>
    <cellStyle name="Total 2 2 2 2" xfId="37365"/>
    <cellStyle name="Total 2 2 2 3" xfId="37366"/>
    <cellStyle name="Total 2 2 2 4" xfId="37367"/>
    <cellStyle name="Total 2 2 2 5" xfId="37368"/>
    <cellStyle name="Total 2 2 2 6" xfId="37369"/>
    <cellStyle name="Total 2 2 2 7" xfId="37370"/>
    <cellStyle name="Total 2 2 2 8" xfId="37371"/>
    <cellStyle name="Total 2 2 2 9" xfId="37372"/>
    <cellStyle name="Total 2 2 3" xfId="37373"/>
    <cellStyle name="Total 2 2 3 10" xfId="37374"/>
    <cellStyle name="Total 2 2 3 11" xfId="37375"/>
    <cellStyle name="Total 2 2 3 12" xfId="37376"/>
    <cellStyle name="Total 2 2 3 13" xfId="37377"/>
    <cellStyle name="Total 2 2 3 2" xfId="37378"/>
    <cellStyle name="Total 2 2 3 3" xfId="37379"/>
    <cellStyle name="Total 2 2 3 4" xfId="37380"/>
    <cellStyle name="Total 2 2 3 5" xfId="37381"/>
    <cellStyle name="Total 2 2 3 6" xfId="37382"/>
    <cellStyle name="Total 2 2 3 7" xfId="37383"/>
    <cellStyle name="Total 2 2 3 8" xfId="37384"/>
    <cellStyle name="Total 2 2 3 9" xfId="37385"/>
    <cellStyle name="Total 2 2 4" xfId="37386"/>
    <cellStyle name="Total 2 2 4 10" xfId="37387"/>
    <cellStyle name="Total 2 2 4 11" xfId="37388"/>
    <cellStyle name="Total 2 2 4 12" xfId="37389"/>
    <cellStyle name="Total 2 2 4 13" xfId="37390"/>
    <cellStyle name="Total 2 2 4 2" xfId="37391"/>
    <cellStyle name="Total 2 2 4 3" xfId="37392"/>
    <cellStyle name="Total 2 2 4 4" xfId="37393"/>
    <cellStyle name="Total 2 2 4 5" xfId="37394"/>
    <cellStyle name="Total 2 2 4 6" xfId="37395"/>
    <cellStyle name="Total 2 2 4 7" xfId="37396"/>
    <cellStyle name="Total 2 2 4 8" xfId="37397"/>
    <cellStyle name="Total 2 2 4 9" xfId="37398"/>
    <cellStyle name="Total 2 3" xfId="37399"/>
    <cellStyle name="Total 2 3 2" xfId="37400"/>
    <cellStyle name="Total 2 3 2 10" xfId="37401"/>
    <cellStyle name="Total 2 3 2 11" xfId="37402"/>
    <cellStyle name="Total 2 3 2 12" xfId="37403"/>
    <cellStyle name="Total 2 3 2 13" xfId="37404"/>
    <cellStyle name="Total 2 3 2 2" xfId="37405"/>
    <cellStyle name="Total 2 3 2 3" xfId="37406"/>
    <cellStyle name="Total 2 3 2 4" xfId="37407"/>
    <cellStyle name="Total 2 3 2 5" xfId="37408"/>
    <cellStyle name="Total 2 3 2 6" xfId="37409"/>
    <cellStyle name="Total 2 3 2 7" xfId="37410"/>
    <cellStyle name="Total 2 3 2 8" xfId="37411"/>
    <cellStyle name="Total 2 3 2 9" xfId="37412"/>
    <cellStyle name="Total 2 3 3" xfId="37413"/>
    <cellStyle name="Total 2 3 3 10" xfId="37414"/>
    <cellStyle name="Total 2 3 3 11" xfId="37415"/>
    <cellStyle name="Total 2 3 3 12" xfId="37416"/>
    <cellStyle name="Total 2 3 3 13" xfId="37417"/>
    <cellStyle name="Total 2 3 3 2" xfId="37418"/>
    <cellStyle name="Total 2 3 3 3" xfId="37419"/>
    <cellStyle name="Total 2 3 3 4" xfId="37420"/>
    <cellStyle name="Total 2 3 3 5" xfId="37421"/>
    <cellStyle name="Total 2 3 3 6" xfId="37422"/>
    <cellStyle name="Total 2 3 3 7" xfId="37423"/>
    <cellStyle name="Total 2 3 3 8" xfId="37424"/>
    <cellStyle name="Total 2 3 3 9" xfId="37425"/>
    <cellStyle name="Total 2 3 4" xfId="37426"/>
    <cellStyle name="Total 2 3 4 10" xfId="37427"/>
    <cellStyle name="Total 2 3 4 11" xfId="37428"/>
    <cellStyle name="Total 2 3 4 12" xfId="37429"/>
    <cellStyle name="Total 2 3 4 13" xfId="37430"/>
    <cellStyle name="Total 2 3 4 2" xfId="37431"/>
    <cellStyle name="Total 2 3 4 3" xfId="37432"/>
    <cellStyle name="Total 2 3 4 4" xfId="37433"/>
    <cellStyle name="Total 2 3 4 5" xfId="37434"/>
    <cellStyle name="Total 2 3 4 6" xfId="37435"/>
    <cellStyle name="Total 2 3 4 7" xfId="37436"/>
    <cellStyle name="Total 2 3 4 8" xfId="37437"/>
    <cellStyle name="Total 2 3 4 9" xfId="37438"/>
    <cellStyle name="Total 2 4" xfId="37439"/>
    <cellStyle name="Total 2 4 2" xfId="37440"/>
    <cellStyle name="Total 2 4 2 10" xfId="37441"/>
    <cellStyle name="Total 2 4 2 11" xfId="37442"/>
    <cellStyle name="Total 2 4 2 12" xfId="37443"/>
    <cellStyle name="Total 2 4 2 13" xfId="37444"/>
    <cellStyle name="Total 2 4 2 2" xfId="37445"/>
    <cellStyle name="Total 2 4 2 3" xfId="37446"/>
    <cellStyle name="Total 2 4 2 4" xfId="37447"/>
    <cellStyle name="Total 2 4 2 5" xfId="37448"/>
    <cellStyle name="Total 2 4 2 6" xfId="37449"/>
    <cellStyle name="Total 2 4 2 7" xfId="37450"/>
    <cellStyle name="Total 2 4 2 8" xfId="37451"/>
    <cellStyle name="Total 2 4 2 9" xfId="37452"/>
    <cellStyle name="Total 2 4 3" xfId="37453"/>
    <cellStyle name="Total 2 4 3 10" xfId="37454"/>
    <cellStyle name="Total 2 4 3 11" xfId="37455"/>
    <cellStyle name="Total 2 4 3 12" xfId="37456"/>
    <cellStyle name="Total 2 4 3 13" xfId="37457"/>
    <cellStyle name="Total 2 4 3 2" xfId="37458"/>
    <cellStyle name="Total 2 4 3 3" xfId="37459"/>
    <cellStyle name="Total 2 4 3 4" xfId="37460"/>
    <cellStyle name="Total 2 4 3 5" xfId="37461"/>
    <cellStyle name="Total 2 4 3 6" xfId="37462"/>
    <cellStyle name="Total 2 4 3 7" xfId="37463"/>
    <cellStyle name="Total 2 4 3 8" xfId="37464"/>
    <cellStyle name="Total 2 4 3 9" xfId="37465"/>
    <cellStyle name="Total 2 4 4" xfId="37466"/>
    <cellStyle name="Total 2 4 4 10" xfId="37467"/>
    <cellStyle name="Total 2 4 4 11" xfId="37468"/>
    <cellStyle name="Total 2 4 4 12" xfId="37469"/>
    <cellStyle name="Total 2 4 4 13" xfId="37470"/>
    <cellStyle name="Total 2 4 4 2" xfId="37471"/>
    <cellStyle name="Total 2 4 4 3" xfId="37472"/>
    <cellStyle name="Total 2 4 4 4" xfId="37473"/>
    <cellStyle name="Total 2 4 4 5" xfId="37474"/>
    <cellStyle name="Total 2 4 4 6" xfId="37475"/>
    <cellStyle name="Total 2 4 4 7" xfId="37476"/>
    <cellStyle name="Total 2 4 4 8" xfId="37477"/>
    <cellStyle name="Total 2 4 4 9" xfId="37478"/>
    <cellStyle name="Total 2 5" xfId="37479"/>
    <cellStyle name="Total 20" xfId="37480"/>
    <cellStyle name="Total 21" xfId="37481"/>
    <cellStyle name="Total 22" xfId="37482"/>
    <cellStyle name="Total 23" xfId="37483"/>
    <cellStyle name="Total 24" xfId="37484"/>
    <cellStyle name="Total 25" xfId="37485"/>
    <cellStyle name="Total 26" xfId="37486"/>
    <cellStyle name="Total 27" xfId="37487"/>
    <cellStyle name="Total 28" xfId="37488"/>
    <cellStyle name="Total 29" xfId="37489"/>
    <cellStyle name="Total 3" xfId="541"/>
    <cellStyle name="Total 3 2" xfId="37490"/>
    <cellStyle name="Total 3 3" xfId="37491"/>
    <cellStyle name="Total 3 4" xfId="37492"/>
    <cellStyle name="Total 3 5" xfId="37493"/>
    <cellStyle name="Total 30" xfId="37494"/>
    <cellStyle name="Total 31" xfId="37495"/>
    <cellStyle name="Total 32" xfId="37496"/>
    <cellStyle name="Total 33" xfId="37497"/>
    <cellStyle name="Total 34" xfId="37498"/>
    <cellStyle name="Total 35" xfId="37499"/>
    <cellStyle name="Total 36" xfId="37500"/>
    <cellStyle name="Total 37" xfId="37501"/>
    <cellStyle name="Total 38" xfId="37502"/>
    <cellStyle name="Total 39" xfId="37503"/>
    <cellStyle name="Total 4" xfId="542"/>
    <cellStyle name="Total 4 10" xfId="37504"/>
    <cellStyle name="Total 4 11" xfId="37505"/>
    <cellStyle name="Total 4 12" xfId="37506"/>
    <cellStyle name="Total 4 13" xfId="37507"/>
    <cellStyle name="Total 4 14" xfId="37508"/>
    <cellStyle name="Total 4 15" xfId="37509"/>
    <cellStyle name="Total 4 16" xfId="37510"/>
    <cellStyle name="Total 4 17" xfId="37511"/>
    <cellStyle name="Total 4 18" xfId="37512"/>
    <cellStyle name="Total 4 19" xfId="37513"/>
    <cellStyle name="Total 4 2" xfId="37514"/>
    <cellStyle name="Total 4 20" xfId="37515"/>
    <cellStyle name="Total 4 21" xfId="37516"/>
    <cellStyle name="Total 4 3" xfId="37517"/>
    <cellStyle name="Total 4 4" xfId="37518"/>
    <cellStyle name="Total 4 5" xfId="37519"/>
    <cellStyle name="Total 4 6" xfId="37520"/>
    <cellStyle name="Total 4 7" xfId="37521"/>
    <cellStyle name="Total 4 8" xfId="37522"/>
    <cellStyle name="Total 4 9" xfId="37523"/>
    <cellStyle name="Total 40" xfId="37524"/>
    <cellStyle name="Total 40 2" xfId="37525"/>
    <cellStyle name="Total 40 2 10" xfId="37526"/>
    <cellStyle name="Total 40 2 11" xfId="37527"/>
    <cellStyle name="Total 40 2 12" xfId="37528"/>
    <cellStyle name="Total 40 2 13" xfId="37529"/>
    <cellStyle name="Total 40 2 2" xfId="37530"/>
    <cellStyle name="Total 40 2 3" xfId="37531"/>
    <cellStyle name="Total 40 2 4" xfId="37532"/>
    <cellStyle name="Total 40 2 5" xfId="37533"/>
    <cellStyle name="Total 40 2 6" xfId="37534"/>
    <cellStyle name="Total 40 2 7" xfId="37535"/>
    <cellStyle name="Total 40 2 8" xfId="37536"/>
    <cellStyle name="Total 40 2 9" xfId="37537"/>
    <cellStyle name="Total 40 3" xfId="37538"/>
    <cellStyle name="Total 40 3 10" xfId="37539"/>
    <cellStyle name="Total 40 3 11" xfId="37540"/>
    <cellStyle name="Total 40 3 12" xfId="37541"/>
    <cellStyle name="Total 40 3 13" xfId="37542"/>
    <cellStyle name="Total 40 3 2" xfId="37543"/>
    <cellStyle name="Total 40 3 3" xfId="37544"/>
    <cellStyle name="Total 40 3 4" xfId="37545"/>
    <cellStyle name="Total 40 3 5" xfId="37546"/>
    <cellStyle name="Total 40 3 6" xfId="37547"/>
    <cellStyle name="Total 40 3 7" xfId="37548"/>
    <cellStyle name="Total 40 3 8" xfId="37549"/>
    <cellStyle name="Total 40 3 9" xfId="37550"/>
    <cellStyle name="Total 40 4" xfId="37551"/>
    <cellStyle name="Total 40 4 10" xfId="37552"/>
    <cellStyle name="Total 40 4 11" xfId="37553"/>
    <cellStyle name="Total 40 4 12" xfId="37554"/>
    <cellStyle name="Total 40 4 13" xfId="37555"/>
    <cellStyle name="Total 40 4 2" xfId="37556"/>
    <cellStyle name="Total 40 4 3" xfId="37557"/>
    <cellStyle name="Total 40 4 4" xfId="37558"/>
    <cellStyle name="Total 40 4 5" xfId="37559"/>
    <cellStyle name="Total 40 4 6" xfId="37560"/>
    <cellStyle name="Total 40 4 7" xfId="37561"/>
    <cellStyle name="Total 40 4 8" xfId="37562"/>
    <cellStyle name="Total 40 4 9" xfId="37563"/>
    <cellStyle name="Total 41" xfId="37564"/>
    <cellStyle name="Total 41 2" xfId="37565"/>
    <cellStyle name="Total 41 2 10" xfId="37566"/>
    <cellStyle name="Total 41 2 11" xfId="37567"/>
    <cellStyle name="Total 41 2 12" xfId="37568"/>
    <cellStyle name="Total 41 2 13" xfId="37569"/>
    <cellStyle name="Total 41 2 2" xfId="37570"/>
    <cellStyle name="Total 41 2 3" xfId="37571"/>
    <cellStyle name="Total 41 2 4" xfId="37572"/>
    <cellStyle name="Total 41 2 5" xfId="37573"/>
    <cellStyle name="Total 41 2 6" xfId="37574"/>
    <cellStyle name="Total 41 2 7" xfId="37575"/>
    <cellStyle name="Total 41 2 8" xfId="37576"/>
    <cellStyle name="Total 41 2 9" xfId="37577"/>
    <cellStyle name="Total 41 3" xfId="37578"/>
    <cellStyle name="Total 41 3 10" xfId="37579"/>
    <cellStyle name="Total 41 3 11" xfId="37580"/>
    <cellStyle name="Total 41 3 12" xfId="37581"/>
    <cellStyle name="Total 41 3 13" xfId="37582"/>
    <cellStyle name="Total 41 3 2" xfId="37583"/>
    <cellStyle name="Total 41 3 3" xfId="37584"/>
    <cellStyle name="Total 41 3 4" xfId="37585"/>
    <cellStyle name="Total 41 3 5" xfId="37586"/>
    <cellStyle name="Total 41 3 6" xfId="37587"/>
    <cellStyle name="Total 41 3 7" xfId="37588"/>
    <cellStyle name="Total 41 3 8" xfId="37589"/>
    <cellStyle name="Total 41 3 9" xfId="37590"/>
    <cellStyle name="Total 41 4" xfId="37591"/>
    <cellStyle name="Total 41 4 10" xfId="37592"/>
    <cellStyle name="Total 41 4 11" xfId="37593"/>
    <cellStyle name="Total 41 4 12" xfId="37594"/>
    <cellStyle name="Total 41 4 13" xfId="37595"/>
    <cellStyle name="Total 41 4 2" xfId="37596"/>
    <cellStyle name="Total 41 4 3" xfId="37597"/>
    <cellStyle name="Total 41 4 4" xfId="37598"/>
    <cellStyle name="Total 41 4 5" xfId="37599"/>
    <cellStyle name="Total 41 4 6" xfId="37600"/>
    <cellStyle name="Total 41 4 7" xfId="37601"/>
    <cellStyle name="Total 41 4 8" xfId="37602"/>
    <cellStyle name="Total 41 4 9" xfId="37603"/>
    <cellStyle name="Total 42" xfId="37604"/>
    <cellStyle name="Total 42 2" xfId="37605"/>
    <cellStyle name="Total 42 3" xfId="37606"/>
    <cellStyle name="Total 42 4" xfId="37607"/>
    <cellStyle name="Total 42 5" xfId="37608"/>
    <cellStyle name="Total 42 6" xfId="37609"/>
    <cellStyle name="Total 42 7" xfId="37610"/>
    <cellStyle name="Total 43" xfId="37611"/>
    <cellStyle name="Total 43 2" xfId="37612"/>
    <cellStyle name="Total 43 3" xfId="37613"/>
    <cellStyle name="Total 43 4" xfId="37614"/>
    <cellStyle name="Total 43 5" xfId="37615"/>
    <cellStyle name="Total 43 6" xfId="37616"/>
    <cellStyle name="Total 43 7" xfId="37617"/>
    <cellStyle name="Total 44" xfId="37618"/>
    <cellStyle name="Total 44 2" xfId="37619"/>
    <cellStyle name="Total 44 3" xfId="37620"/>
    <cellStyle name="Total 44 4" xfId="37621"/>
    <cellStyle name="Total 44 5" xfId="37622"/>
    <cellStyle name="Total 44 6" xfId="37623"/>
    <cellStyle name="Total 44 7" xfId="37624"/>
    <cellStyle name="Total 45" xfId="37625"/>
    <cellStyle name="Total 46" xfId="37626"/>
    <cellStyle name="Total 5" xfId="37627"/>
    <cellStyle name="Total 5 2" xfId="37628"/>
    <cellStyle name="Total 5 3" xfId="37629"/>
    <cellStyle name="Total 5 4" xfId="37630"/>
    <cellStyle name="Total 5 5" xfId="37631"/>
    <cellStyle name="Total 5 6" xfId="37632"/>
    <cellStyle name="Total 5 6 10" xfId="37633"/>
    <cellStyle name="Total 5 6 11" xfId="37634"/>
    <cellStyle name="Total 5 6 12" xfId="37635"/>
    <cellStyle name="Total 5 6 13" xfId="37636"/>
    <cellStyle name="Total 5 6 2" xfId="37637"/>
    <cellStyle name="Total 5 6 3" xfId="37638"/>
    <cellStyle name="Total 5 6 4" xfId="37639"/>
    <cellStyle name="Total 5 6 5" xfId="37640"/>
    <cellStyle name="Total 5 6 6" xfId="37641"/>
    <cellStyle name="Total 5 6 7" xfId="37642"/>
    <cellStyle name="Total 5 6 8" xfId="37643"/>
    <cellStyle name="Total 5 6 9" xfId="37644"/>
    <cellStyle name="Total 5 7" xfId="37645"/>
    <cellStyle name="Total 5 7 10" xfId="37646"/>
    <cellStyle name="Total 5 7 11" xfId="37647"/>
    <cellStyle name="Total 5 7 12" xfId="37648"/>
    <cellStyle name="Total 5 7 13" xfId="37649"/>
    <cellStyle name="Total 5 7 2" xfId="37650"/>
    <cellStyle name="Total 5 7 3" xfId="37651"/>
    <cellStyle name="Total 5 7 4" xfId="37652"/>
    <cellStyle name="Total 5 7 5" xfId="37653"/>
    <cellStyle name="Total 5 7 6" xfId="37654"/>
    <cellStyle name="Total 5 7 7" xfId="37655"/>
    <cellStyle name="Total 5 7 8" xfId="37656"/>
    <cellStyle name="Total 5 7 9" xfId="37657"/>
    <cellStyle name="Total 5 8" xfId="37658"/>
    <cellStyle name="Total 5 8 10" xfId="37659"/>
    <cellStyle name="Total 5 8 11" xfId="37660"/>
    <cellStyle name="Total 5 8 12" xfId="37661"/>
    <cellStyle name="Total 5 8 13" xfId="37662"/>
    <cellStyle name="Total 5 8 2" xfId="37663"/>
    <cellStyle name="Total 5 8 3" xfId="37664"/>
    <cellStyle name="Total 5 8 4" xfId="37665"/>
    <cellStyle name="Total 5 8 5" xfId="37666"/>
    <cellStyle name="Total 5 8 6" xfId="37667"/>
    <cellStyle name="Total 5 8 7" xfId="37668"/>
    <cellStyle name="Total 5 8 8" xfId="37669"/>
    <cellStyle name="Total 5 8 9" xfId="37670"/>
    <cellStyle name="Total 6" xfId="37671"/>
    <cellStyle name="Total 7" xfId="37672"/>
    <cellStyle name="Total 8" xfId="37673"/>
    <cellStyle name="Total 9" xfId="37674"/>
    <cellStyle name="Total2 - Style2" xfId="249"/>
    <cellStyle name="TotCol - Style5" xfId="37675"/>
    <cellStyle name="TotRow - Style4" xfId="37676"/>
    <cellStyle name="TRANSMISSION RELIABILITY PORTION OF PROJECT" xfId="250"/>
    <cellStyle name="Tusental (0)_pldt" xfId="37677"/>
    <cellStyle name="Tusental_pldt" xfId="37678"/>
    <cellStyle name="Underl - Style4" xfId="251"/>
    <cellStyle name="UNLocked" xfId="37679"/>
    <cellStyle name="UNLocked 10" xfId="37680"/>
    <cellStyle name="UNLocked 11" xfId="37681"/>
    <cellStyle name="UNLocked 12" xfId="37682"/>
    <cellStyle name="UNLocked 13" xfId="37683"/>
    <cellStyle name="UNLocked 14" xfId="37684"/>
    <cellStyle name="UNLocked 15" xfId="37685"/>
    <cellStyle name="UNLocked 16" xfId="37686"/>
    <cellStyle name="UNLocked 17" xfId="37687"/>
    <cellStyle name="UNLocked 18" xfId="37688"/>
    <cellStyle name="UNLocked 19" xfId="37689"/>
    <cellStyle name="UNLocked 2" xfId="37690"/>
    <cellStyle name="UNLocked 20" xfId="37691"/>
    <cellStyle name="UNLocked 21" xfId="37692"/>
    <cellStyle name="UNLocked 22" xfId="37693"/>
    <cellStyle name="UNLocked 23" xfId="37694"/>
    <cellStyle name="UNLocked 24" xfId="37695"/>
    <cellStyle name="UNLocked 25" xfId="37696"/>
    <cellStyle name="UNLocked 26" xfId="37697"/>
    <cellStyle name="UNLocked 27" xfId="37698"/>
    <cellStyle name="UNLocked 28" xfId="37699"/>
    <cellStyle name="UNLocked 29" xfId="37700"/>
    <cellStyle name="UNLocked 3" xfId="37701"/>
    <cellStyle name="UNLocked 3 10" xfId="37702"/>
    <cellStyle name="UNLocked 3 11" xfId="37703"/>
    <cellStyle name="UNLocked 3 12" xfId="37704"/>
    <cellStyle name="UNLocked 3 13" xfId="37705"/>
    <cellStyle name="UNLocked 3 14" xfId="37706"/>
    <cellStyle name="UNLocked 3 15" xfId="37707"/>
    <cellStyle name="UNLocked 3 16" xfId="37708"/>
    <cellStyle name="UNLocked 3 17" xfId="37709"/>
    <cellStyle name="UNLocked 3 18" xfId="37710"/>
    <cellStyle name="UNLocked 3 19" xfId="37711"/>
    <cellStyle name="UNLocked 3 2" xfId="37712"/>
    <cellStyle name="UNLocked 3 20" xfId="37713"/>
    <cellStyle name="UNLocked 3 21" xfId="37714"/>
    <cellStyle name="UNLocked 3 3" xfId="37715"/>
    <cellStyle name="UNLocked 3 4" xfId="37716"/>
    <cellStyle name="UNLocked 3 5" xfId="37717"/>
    <cellStyle name="UNLocked 3 6" xfId="37718"/>
    <cellStyle name="UNLocked 3 7" xfId="37719"/>
    <cellStyle name="UNLocked 3 8" xfId="37720"/>
    <cellStyle name="UNLocked 3 9" xfId="37721"/>
    <cellStyle name="UNLocked 30" xfId="37722"/>
    <cellStyle name="UNLocked 31" xfId="37723"/>
    <cellStyle name="UNLocked 32" xfId="37724"/>
    <cellStyle name="UNLocked 33" xfId="37725"/>
    <cellStyle name="UNLocked 34" xfId="37726"/>
    <cellStyle name="UNLocked 35" xfId="37727"/>
    <cellStyle name="UNLocked 36" xfId="37728"/>
    <cellStyle name="UNLocked 37" xfId="37729"/>
    <cellStyle name="UNLocked 38" xfId="37730"/>
    <cellStyle name="UNLocked 39" xfId="37731"/>
    <cellStyle name="UNLocked 4" xfId="37732"/>
    <cellStyle name="UNLocked 40" xfId="37733"/>
    <cellStyle name="UNLocked 41" xfId="37734"/>
    <cellStyle name="UNLocked 42" xfId="37735"/>
    <cellStyle name="UNLocked 43" xfId="37736"/>
    <cellStyle name="UNLocked 44" xfId="37737"/>
    <cellStyle name="UNLocked 45" xfId="37738"/>
    <cellStyle name="UNLocked 46" xfId="37739"/>
    <cellStyle name="UNLocked 47" xfId="37740"/>
    <cellStyle name="UNLocked 48" xfId="37741"/>
    <cellStyle name="UNLocked 49" xfId="37742"/>
    <cellStyle name="UNLocked 5" xfId="37743"/>
    <cellStyle name="UNLocked 50" xfId="37744"/>
    <cellStyle name="UNLocked 51" xfId="37745"/>
    <cellStyle name="UNLocked 52" xfId="37746"/>
    <cellStyle name="UNLocked 53" xfId="37747"/>
    <cellStyle name="UNLocked 54" xfId="37748"/>
    <cellStyle name="UNLocked 55" xfId="37749"/>
    <cellStyle name="UNLocked 55 2" xfId="37750"/>
    <cellStyle name="UNLocked 56" xfId="37751"/>
    <cellStyle name="UNLocked 57" xfId="37752"/>
    <cellStyle name="UNLocked 58" xfId="37753"/>
    <cellStyle name="UNLocked 59" xfId="37754"/>
    <cellStyle name="UNLocked 6" xfId="37755"/>
    <cellStyle name="UNLocked 60" xfId="37756"/>
    <cellStyle name="UNLocked 61" xfId="37757"/>
    <cellStyle name="UNLocked 7" xfId="37758"/>
    <cellStyle name="UNLocked 8" xfId="37759"/>
    <cellStyle name="UNLocked 9" xfId="37760"/>
    <cellStyle name="Unprot" xfId="37761"/>
    <cellStyle name="Unprot$" xfId="37762"/>
    <cellStyle name="Unprotect" xfId="37763"/>
    <cellStyle name="Valuta (0)_pldt" xfId="37764"/>
    <cellStyle name="Valuta_pldt" xfId="37765"/>
    <cellStyle name="Warning Text" xfId="37780" builtinId="11" customBuiltin="1"/>
    <cellStyle name="Warning Text 2" xfId="543"/>
    <cellStyle name="Warning Text 3" xfId="544"/>
    <cellStyle name="Warning Text 4" xfId="37766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500063</xdr:colOff>
      <xdr:row>2</xdr:row>
      <xdr:rowOff>95251</xdr:rowOff>
    </xdr:from>
    <xdr:to>
      <xdr:col>11</xdr:col>
      <xdr:colOff>317500</xdr:colOff>
      <xdr:row>48</xdr:row>
      <xdr:rowOff>95251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2816" t="10186" r="31416" b="4618"/>
        <a:stretch/>
      </xdr:blipFill>
      <xdr:spPr>
        <a:xfrm>
          <a:off x="6611938" y="1809751"/>
          <a:ext cx="6540500" cy="8763000"/>
        </a:xfrm>
        <a:prstGeom prst="rect">
          <a:avLst/>
        </a:prstGeom>
      </xdr:spPr>
    </xdr:pic>
    <xdr:clientData/>
  </xdr:twoCellAnchor>
  <xdr:twoCellAnchor editAs="oneCell">
    <xdr:from>
      <xdr:col>0</xdr:col>
      <xdr:colOff>460375</xdr:colOff>
      <xdr:row>57</xdr:row>
      <xdr:rowOff>63500</xdr:rowOff>
    </xdr:from>
    <xdr:to>
      <xdr:col>11</xdr:col>
      <xdr:colOff>341312</xdr:colOff>
      <xdr:row>102</xdr:row>
      <xdr:rowOff>182563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2600" t="9877" r="31285" b="5620"/>
        <a:stretch/>
      </xdr:blipFill>
      <xdr:spPr>
        <a:xfrm>
          <a:off x="6572250" y="12255500"/>
          <a:ext cx="6604000" cy="869156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05771\AppData\Local\Microsoft\Windows\Temporary%20Internet%20Files\Content.Outlook\3P6HM9X3\COPY%20Sum%20of%20Range%20Extract%2012%20ME%20Dec%20201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Start"/>
      <sheetName val="Main"/>
      <sheetName val="Data"/>
      <sheetName val="Master Data"/>
      <sheetName val="PIVOT No NUTIL"/>
      <sheetName val="Data + corrections"/>
      <sheetName val="Paste to JAM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>
        <row r="555">
          <cell r="H555">
            <v>9398107316.3099976</v>
          </cell>
        </row>
      </sheetData>
      <sheetData sheetId="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07"/>
  <sheetViews>
    <sheetView tabSelected="1" zoomScale="80" zoomScaleNormal="80" workbookViewId="0">
      <pane ySplit="6" topLeftCell="A7" activePane="bottomLeft" state="frozen"/>
      <selection pane="bottomLeft" activeCell="E106" sqref="E106"/>
    </sheetView>
  </sheetViews>
  <sheetFormatPr defaultRowHeight="15"/>
  <cols>
    <col min="1" max="1" width="3.5703125" customWidth="1"/>
    <col min="2" max="2" width="53.5703125" customWidth="1"/>
    <col min="3" max="5" width="28.5703125" customWidth="1"/>
    <col min="6" max="6" width="10.28515625" bestFit="1" customWidth="1"/>
    <col min="7" max="7" width="12" bestFit="1" customWidth="1"/>
    <col min="8" max="8" width="14.42578125" bestFit="1" customWidth="1"/>
  </cols>
  <sheetData>
    <row r="1" spans="1:8" ht="18">
      <c r="A1" s="151" t="s">
        <v>873</v>
      </c>
    </row>
    <row r="2" spans="1:8">
      <c r="A2" s="152"/>
      <c r="B2" s="152"/>
      <c r="C2" s="152"/>
      <c r="D2" s="152"/>
      <c r="E2" s="152"/>
      <c r="F2" s="152"/>
    </row>
    <row r="3" spans="1:8">
      <c r="A3" s="152"/>
      <c r="B3" s="152"/>
      <c r="C3" s="152"/>
      <c r="D3" s="152"/>
      <c r="E3" s="152"/>
      <c r="F3" s="152"/>
    </row>
    <row r="4" spans="1:8">
      <c r="A4" s="152"/>
      <c r="B4" s="152"/>
      <c r="C4" s="153" t="s">
        <v>872</v>
      </c>
      <c r="D4" s="153"/>
      <c r="E4" s="152"/>
      <c r="F4" s="152"/>
    </row>
    <row r="5" spans="1:8">
      <c r="A5" s="152"/>
      <c r="B5" s="152"/>
      <c r="C5" s="154" t="s">
        <v>0</v>
      </c>
      <c r="D5" s="154" t="s">
        <v>861</v>
      </c>
      <c r="E5" s="152"/>
      <c r="F5" s="152"/>
    </row>
    <row r="6" spans="1:8">
      <c r="A6" s="152"/>
      <c r="B6" s="152"/>
      <c r="C6" s="179" t="s">
        <v>1</v>
      </c>
      <c r="D6" s="179" t="s">
        <v>862</v>
      </c>
      <c r="E6" s="179" t="s">
        <v>2</v>
      </c>
      <c r="F6" s="179" t="s">
        <v>836</v>
      </c>
    </row>
    <row r="7" spans="1:8">
      <c r="A7" s="152"/>
      <c r="B7" s="152"/>
      <c r="C7" s="155"/>
      <c r="D7" s="155"/>
      <c r="E7" s="155"/>
      <c r="F7" s="152"/>
    </row>
    <row r="8" spans="1:8">
      <c r="A8" s="152"/>
      <c r="B8" s="152" t="s">
        <v>3</v>
      </c>
      <c r="C8" s="156">
        <v>5267001125</v>
      </c>
      <c r="D8" s="156">
        <f>'CY 2014 JAM'!I73</f>
        <v>5266996175.3199987</v>
      </c>
      <c r="E8" s="157">
        <f>C8-D8</f>
        <v>4949.6800012588501</v>
      </c>
      <c r="F8" s="158" t="s">
        <v>5</v>
      </c>
    </row>
    <row r="9" spans="1:8">
      <c r="A9" s="152"/>
      <c r="B9" s="152"/>
      <c r="C9" s="159"/>
      <c r="D9" s="159"/>
      <c r="E9" s="152"/>
      <c r="F9" s="154"/>
    </row>
    <row r="10" spans="1:8">
      <c r="A10" s="152"/>
      <c r="B10" s="161" t="s">
        <v>4</v>
      </c>
      <c r="C10" s="160">
        <v>2632619055.75</v>
      </c>
      <c r="D10" s="160">
        <f>'O&amp;M Breakdown '!B16</f>
        <v>2613446806.4099998</v>
      </c>
      <c r="E10" s="163">
        <f>C10-D10</f>
        <v>19172249.340000153</v>
      </c>
      <c r="F10" s="158" t="s">
        <v>8</v>
      </c>
      <c r="G10" s="2"/>
    </row>
    <row r="11" spans="1:8">
      <c r="A11" s="152"/>
      <c r="B11" s="161" t="s">
        <v>6</v>
      </c>
      <c r="C11" s="160">
        <v>437565258.08999997</v>
      </c>
      <c r="D11" s="160">
        <f>'O&amp;M Breakdown '!C16</f>
        <v>437565258.08999997</v>
      </c>
      <c r="E11" s="236">
        <f>C11-D11</f>
        <v>0</v>
      </c>
      <c r="F11" s="158"/>
      <c r="G11" s="196"/>
      <c r="H11" s="196"/>
    </row>
    <row r="12" spans="1:8">
      <c r="A12" s="152"/>
      <c r="B12" s="161" t="s">
        <v>7</v>
      </c>
      <c r="C12" s="160">
        <v>663171827.08000004</v>
      </c>
      <c r="D12" s="160">
        <f>'CY 2014 JAM'!I89</f>
        <v>646078659.1500001</v>
      </c>
      <c r="E12" s="163">
        <f>C12-D12</f>
        <v>17093167.929999948</v>
      </c>
      <c r="F12" s="158" t="s">
        <v>10</v>
      </c>
    </row>
    <row r="13" spans="1:8">
      <c r="A13" s="152"/>
      <c r="B13" s="161" t="s">
        <v>9</v>
      </c>
      <c r="C13" s="160">
        <v>40709373.530000001</v>
      </c>
      <c r="D13" s="160">
        <f>'CY 2014 JAM'!I1132</f>
        <v>40943115.770000003</v>
      </c>
      <c r="E13" s="160">
        <f t="shared" ref="E13:E15" si="0">C13-D13</f>
        <v>-233742.24000000209</v>
      </c>
      <c r="F13" s="158" t="s">
        <v>13</v>
      </c>
    </row>
    <row r="14" spans="1:8">
      <c r="A14" s="152"/>
      <c r="B14" s="161" t="s">
        <v>11</v>
      </c>
      <c r="C14" s="160">
        <v>4834295.66</v>
      </c>
      <c r="D14" s="160">
        <f>'CY 2014 JAM'!I1146</f>
        <v>4834295.66</v>
      </c>
      <c r="E14" s="160">
        <f t="shared" si="0"/>
        <v>0</v>
      </c>
      <c r="F14" s="162"/>
    </row>
    <row r="15" spans="1:8">
      <c r="A15" s="152"/>
      <c r="B15" s="161" t="s">
        <v>12</v>
      </c>
      <c r="C15" s="160">
        <v>1760602.06</v>
      </c>
      <c r="D15" s="160">
        <f>'CY 2014 Util Amort'!F105*1000</f>
        <v>1760602.06</v>
      </c>
      <c r="E15" s="160">
        <f t="shared" si="0"/>
        <v>0</v>
      </c>
      <c r="F15" s="158"/>
    </row>
    <row r="16" spans="1:8">
      <c r="A16" s="152"/>
      <c r="B16" s="161" t="s">
        <v>874</v>
      </c>
      <c r="C16" s="160">
        <v>-634157.85</v>
      </c>
      <c r="D16" s="236">
        <f>('CY 2014 Util Amort'!F107+'CY 2014 Util Amort'!F109+'CY 2014 Util Amort'!F130)*1000</f>
        <v>-731356.37999999989</v>
      </c>
      <c r="E16" s="163">
        <f>C16-D16</f>
        <v>97198.529999999912</v>
      </c>
      <c r="F16" s="158" t="s">
        <v>746</v>
      </c>
    </row>
    <row r="17" spans="1:8">
      <c r="A17" s="152"/>
      <c r="B17" s="161" t="s">
        <v>14</v>
      </c>
      <c r="C17" s="160">
        <v>171415396.46000001</v>
      </c>
      <c r="D17" s="160">
        <f>'CY 2014 JAM'!I91</f>
        <v>171415396.45999998</v>
      </c>
      <c r="E17" s="163">
        <f>C17-D17</f>
        <v>0</v>
      </c>
      <c r="F17" s="162"/>
    </row>
    <row r="18" spans="1:8">
      <c r="A18" s="161"/>
      <c r="B18" s="161" t="s">
        <v>15</v>
      </c>
      <c r="C18" s="160">
        <v>-2889556.79</v>
      </c>
      <c r="D18" s="160">
        <f>'CY 2014 JAM'!I92</f>
        <v>27369979.490617558</v>
      </c>
      <c r="E18" s="160">
        <f t="shared" ref="E18:E23" si="1">C18-D18</f>
        <v>-30259536.280617557</v>
      </c>
      <c r="F18" s="158" t="s">
        <v>16</v>
      </c>
      <c r="G18" s="5"/>
      <c r="H18" s="5"/>
    </row>
    <row r="19" spans="1:8">
      <c r="A19" s="161"/>
      <c r="B19" s="161" t="s">
        <v>17</v>
      </c>
      <c r="C19" s="160">
        <v>9721676.3699999992</v>
      </c>
      <c r="D19" s="160">
        <f>'CY 2014 JAM'!I93</f>
        <v>12963104.149753202</v>
      </c>
      <c r="E19" s="160">
        <f t="shared" si="1"/>
        <v>-3241427.7797532026</v>
      </c>
      <c r="F19" s="158" t="s">
        <v>16</v>
      </c>
      <c r="G19" s="5"/>
      <c r="H19" s="5"/>
    </row>
    <row r="20" spans="1:8">
      <c r="A20" s="161"/>
      <c r="B20" s="161" t="s">
        <v>18</v>
      </c>
      <c r="C20" s="160">
        <v>1071119869.51</v>
      </c>
      <c r="D20" s="160">
        <f>'CY 2014 JAM'!I1259</f>
        <v>710911268</v>
      </c>
      <c r="E20" s="160">
        <f t="shared" si="1"/>
        <v>360208601.50999999</v>
      </c>
      <c r="F20" s="158" t="s">
        <v>16</v>
      </c>
      <c r="G20" s="5"/>
      <c r="H20" s="5"/>
    </row>
    <row r="21" spans="1:8">
      <c r="A21" s="161"/>
      <c r="B21" s="161" t="s">
        <v>19</v>
      </c>
      <c r="C21" s="160">
        <v>-760877448.75999999</v>
      </c>
      <c r="D21" s="160">
        <f>'CY 2014 JAM'!I1280</f>
        <v>-415808669.99949205</v>
      </c>
      <c r="E21" s="160">
        <f t="shared" si="1"/>
        <v>-345068778.76050794</v>
      </c>
      <c r="F21" s="158" t="s">
        <v>16</v>
      </c>
      <c r="G21" s="5"/>
      <c r="H21" s="5"/>
    </row>
    <row r="22" spans="1:8">
      <c r="A22" s="161"/>
      <c r="B22" s="161" t="s">
        <v>20</v>
      </c>
      <c r="C22" s="160">
        <v>-5019198.3499999996</v>
      </c>
      <c r="D22" s="160">
        <f>'CY 2014 JAM'!I95</f>
        <v>-5019198.3499999996</v>
      </c>
      <c r="E22" s="160">
        <f t="shared" si="1"/>
        <v>0</v>
      </c>
      <c r="F22" s="237"/>
    </row>
    <row r="23" spans="1:8">
      <c r="A23" s="161"/>
      <c r="B23" s="161" t="s">
        <v>21</v>
      </c>
      <c r="C23" s="160">
        <v>-1116.75</v>
      </c>
      <c r="D23" s="160">
        <f>'CY 2014 JAM'!I256</f>
        <v>-1116.75</v>
      </c>
      <c r="E23" s="271">
        <f t="shared" si="1"/>
        <v>0</v>
      </c>
      <c r="F23" s="162"/>
    </row>
    <row r="24" spans="1:8">
      <c r="A24" s="161"/>
      <c r="B24" s="161" t="s">
        <v>850</v>
      </c>
      <c r="C24" s="160"/>
      <c r="D24" s="160">
        <f>'CY 2014 JAM'!I274+'CY 2014 JAM'!I252</f>
        <v>-213199.66000000003</v>
      </c>
      <c r="E24" s="160">
        <f t="shared" ref="E24:E28" si="2">C24-D24</f>
        <v>213199.66000000003</v>
      </c>
      <c r="F24" s="158" t="s">
        <v>749</v>
      </c>
    </row>
    <row r="25" spans="1:8">
      <c r="A25" s="161"/>
      <c r="B25" s="161" t="s">
        <v>748</v>
      </c>
      <c r="C25" s="160">
        <v>0</v>
      </c>
      <c r="D25" s="160">
        <v>0</v>
      </c>
      <c r="E25" s="160">
        <f t="shared" si="2"/>
        <v>0</v>
      </c>
      <c r="F25" s="158"/>
    </row>
    <row r="26" spans="1:8">
      <c r="A26" s="161"/>
      <c r="B26" s="161" t="s">
        <v>22</v>
      </c>
      <c r="C26" s="238">
        <f>SUM(C10:C25)</f>
        <v>4263495876.0099998</v>
      </c>
      <c r="D26" s="238">
        <f>SUM(D10:D25)</f>
        <v>4245514944.1008787</v>
      </c>
      <c r="E26" s="238">
        <f>SUM(E10:E25)</f>
        <v>17980931.909121368</v>
      </c>
      <c r="F26" s="162"/>
    </row>
    <row r="27" spans="1:8">
      <c r="A27" s="161"/>
      <c r="B27" s="161"/>
      <c r="C27" s="160"/>
      <c r="D27" s="160"/>
      <c r="E27" s="161"/>
      <c r="F27" s="162"/>
    </row>
    <row r="28" spans="1:8" ht="15.75" thickBot="1">
      <c r="A28" s="161"/>
      <c r="B28" s="161" t="s">
        <v>23</v>
      </c>
      <c r="C28" s="239">
        <f>C8-C26</f>
        <v>1003505248.9900002</v>
      </c>
      <c r="D28" s="239">
        <f>D8-D26</f>
        <v>1021481231.21912</v>
      </c>
      <c r="E28" s="239">
        <f t="shared" si="2"/>
        <v>-17975982.229119778</v>
      </c>
      <c r="F28" s="162"/>
    </row>
    <row r="29" spans="1:8" ht="15.75" thickTop="1">
      <c r="A29" s="161"/>
      <c r="B29" s="161"/>
      <c r="C29" s="161"/>
      <c r="D29" s="161"/>
      <c r="E29" s="161"/>
      <c r="F29" s="162"/>
    </row>
    <row r="30" spans="1:8">
      <c r="A30" s="161"/>
      <c r="B30" s="161"/>
      <c r="C30" s="163"/>
      <c r="D30" s="161"/>
      <c r="E30" s="161"/>
      <c r="F30" s="162"/>
    </row>
    <row r="31" spans="1:8">
      <c r="A31" s="161"/>
      <c r="B31" s="161" t="s">
        <v>834</v>
      </c>
      <c r="C31" s="161"/>
      <c r="D31" s="161"/>
      <c r="E31" s="164">
        <f>-'Nonutil Rent Revs'!H56</f>
        <v>4950.0000000214204</v>
      </c>
      <c r="F31" s="162"/>
    </row>
    <row r="32" spans="1:8">
      <c r="A32" s="161"/>
      <c r="B32" s="161"/>
      <c r="C32" s="161"/>
      <c r="D32" s="161"/>
      <c r="E32" s="161"/>
      <c r="F32" s="162"/>
    </row>
    <row r="33" spans="1:7">
      <c r="A33" s="161"/>
      <c r="B33" s="161" t="s">
        <v>708</v>
      </c>
      <c r="C33" s="161"/>
      <c r="D33" s="161"/>
      <c r="E33" s="161"/>
      <c r="F33" s="162"/>
    </row>
    <row r="34" spans="1:7">
      <c r="A34" s="161"/>
      <c r="B34" s="165" t="s">
        <v>838</v>
      </c>
      <c r="C34" s="161"/>
      <c r="D34" s="161"/>
      <c r="E34" s="161"/>
      <c r="F34" s="162"/>
    </row>
    <row r="35" spans="1:7">
      <c r="A35" s="161"/>
      <c r="B35" s="165" t="s">
        <v>839</v>
      </c>
      <c r="C35" s="161"/>
      <c r="D35" s="161"/>
      <c r="F35" s="162"/>
    </row>
    <row r="36" spans="1:7">
      <c r="A36" s="161"/>
      <c r="B36" s="165" t="s">
        <v>840</v>
      </c>
      <c r="C36" s="161"/>
      <c r="D36" s="161"/>
      <c r="E36" s="160">
        <f>'CY 2014 Nonutil O&amp;M'!F36*1000</f>
        <v>22064943.140000001</v>
      </c>
      <c r="F36" s="162"/>
    </row>
    <row r="37" spans="1:7">
      <c r="A37" s="161"/>
      <c r="B37" s="165" t="s">
        <v>841</v>
      </c>
      <c r="C37" s="161"/>
      <c r="D37" s="161"/>
      <c r="E37" s="161"/>
      <c r="F37" s="162"/>
    </row>
    <row r="38" spans="1:7">
      <c r="A38" s="161"/>
      <c r="B38" s="165" t="s">
        <v>842</v>
      </c>
      <c r="C38" s="161"/>
      <c r="D38" s="161"/>
      <c r="E38" s="161"/>
      <c r="F38" s="162"/>
    </row>
    <row r="39" spans="1:7">
      <c r="A39" s="161"/>
      <c r="B39" s="166" t="s">
        <v>24</v>
      </c>
      <c r="C39" s="161"/>
      <c r="D39" s="160">
        <f>'CY 2014 Nonutil O&amp;M'!F37*1000</f>
        <v>-1859473.53</v>
      </c>
      <c r="E39" s="161"/>
      <c r="F39" s="162"/>
    </row>
    <row r="40" spans="1:7">
      <c r="A40" s="161"/>
      <c r="B40" s="166" t="s">
        <v>25</v>
      </c>
      <c r="C40" s="161"/>
      <c r="D40" s="160">
        <f>'CY 2014 Nonutil O&amp;M'!F38*1000</f>
        <v>-484944.06</v>
      </c>
      <c r="E40" s="161"/>
      <c r="F40" s="162"/>
    </row>
    <row r="41" spans="1:7">
      <c r="A41" s="161"/>
      <c r="B41" s="166" t="s">
        <v>26</v>
      </c>
      <c r="C41" s="161"/>
      <c r="D41" s="180">
        <f>'CY 2014 Nonutil O&amp;M'!F39*1000</f>
        <v>-133407.4</v>
      </c>
      <c r="E41" s="161"/>
      <c r="F41" s="162"/>
    </row>
    <row r="42" spans="1:7">
      <c r="A42" s="161"/>
      <c r="B42" s="161"/>
      <c r="C42" s="161"/>
      <c r="D42" s="161"/>
      <c r="E42" s="174">
        <f>SUM(D39:D41)</f>
        <v>-2477824.9899999998</v>
      </c>
      <c r="F42" s="162"/>
    </row>
    <row r="43" spans="1:7">
      <c r="A43" s="161"/>
      <c r="B43" s="167" t="s">
        <v>837</v>
      </c>
      <c r="C43" s="161"/>
      <c r="D43" s="161"/>
      <c r="E43" s="163">
        <f>'CY 2014 Nonutil O&amp;M'!F40*1000</f>
        <v>244110</v>
      </c>
      <c r="F43" s="162"/>
    </row>
    <row r="44" spans="1:7">
      <c r="A44" s="161"/>
      <c r="B44" s="206" t="s">
        <v>870</v>
      </c>
      <c r="C44" s="52"/>
      <c r="D44" s="52"/>
      <c r="F44" s="178"/>
      <c r="G44" s="5"/>
    </row>
    <row r="45" spans="1:7">
      <c r="A45" s="161"/>
      <c r="B45" s="207" t="s">
        <v>871</v>
      </c>
      <c r="C45" s="52"/>
      <c r="D45" s="52"/>
      <c r="E45" s="160">
        <f>-'CY 2014 Interwest Mine OM'!F39*1000</f>
        <v>-658978.81000000495</v>
      </c>
      <c r="F45" s="178"/>
      <c r="G45" s="5"/>
    </row>
    <row r="46" spans="1:7" ht="15.75" thickBot="1">
      <c r="A46" s="161"/>
      <c r="B46" s="168"/>
      <c r="C46" s="169"/>
      <c r="D46" s="169"/>
      <c r="E46" s="170">
        <f>SUM(E36:E45)</f>
        <v>19172249.339999996</v>
      </c>
      <c r="F46" s="171"/>
      <c r="G46" s="5"/>
    </row>
    <row r="47" spans="1:7" ht="15.75" thickTop="1">
      <c r="A47" s="161"/>
      <c r="B47" s="169"/>
      <c r="C47" s="169"/>
      <c r="D47" s="169"/>
      <c r="E47" s="177"/>
      <c r="F47" s="171"/>
      <c r="G47" s="5"/>
    </row>
    <row r="48" spans="1:7">
      <c r="A48" s="161"/>
      <c r="B48" s="169"/>
      <c r="C48" s="169"/>
      <c r="D48" s="169"/>
      <c r="E48" s="169"/>
      <c r="F48" s="171"/>
      <c r="G48" s="5"/>
    </row>
    <row r="49" spans="1:9">
      <c r="A49" s="161"/>
      <c r="B49" s="172" t="s">
        <v>939</v>
      </c>
      <c r="C49" s="161"/>
      <c r="D49" s="161"/>
      <c r="E49" s="161"/>
      <c r="F49" s="162"/>
      <c r="G49" s="5"/>
    </row>
    <row r="50" spans="1:9">
      <c r="A50" s="161"/>
      <c r="B50" s="173" t="s">
        <v>820</v>
      </c>
      <c r="C50" s="161"/>
      <c r="D50" s="161"/>
      <c r="E50" s="160">
        <f>'CY 2014 Nonutil depn'!F36*1000</f>
        <v>18939915.959999997</v>
      </c>
      <c r="G50" s="5"/>
    </row>
    <row r="51" spans="1:9">
      <c r="A51" s="161"/>
      <c r="B51" s="173" t="s">
        <v>843</v>
      </c>
      <c r="C51" s="161"/>
      <c r="D51" s="161"/>
      <c r="E51" s="160">
        <f>'CY 2014 Nonutil depn'!F37*1000</f>
        <v>-1130695.3599999999</v>
      </c>
      <c r="G51" s="5"/>
    </row>
    <row r="52" spans="1:9">
      <c r="A52" s="161"/>
      <c r="B52" s="173" t="s">
        <v>835</v>
      </c>
      <c r="C52" s="161"/>
      <c r="D52" s="161"/>
      <c r="E52" s="160">
        <f>'CY 2014 Nonutil depn'!F38*1000</f>
        <v>303631.32</v>
      </c>
      <c r="F52" s="162"/>
      <c r="G52" s="5"/>
    </row>
    <row r="53" spans="1:9">
      <c r="A53" s="161"/>
      <c r="B53" s="173" t="s">
        <v>844</v>
      </c>
      <c r="C53" s="161"/>
      <c r="D53" s="161"/>
      <c r="E53" s="160">
        <f>SUM('CY 2014 Nonutil depn'!F39:F48)*1000</f>
        <v>-1019683.9900000014</v>
      </c>
      <c r="F53" s="178"/>
      <c r="G53" s="5"/>
    </row>
    <row r="54" spans="1:9">
      <c r="A54" s="161"/>
      <c r="B54" s="161"/>
      <c r="C54" s="161"/>
      <c r="D54" s="174"/>
      <c r="E54" s="175">
        <f>SUM(E50:E53)</f>
        <v>17093167.929999996</v>
      </c>
      <c r="F54" s="176"/>
    </row>
    <row r="55" spans="1:9">
      <c r="A55" s="161"/>
      <c r="B55" s="161"/>
      <c r="C55" s="161"/>
      <c r="D55" s="174"/>
      <c r="E55" s="174"/>
      <c r="F55" s="176"/>
    </row>
    <row r="56" spans="1:9">
      <c r="A56" s="161"/>
      <c r="B56" s="161" t="s">
        <v>944</v>
      </c>
      <c r="C56" s="161"/>
      <c r="D56" s="174"/>
      <c r="E56" s="174"/>
      <c r="F56" s="176"/>
    </row>
    <row r="57" spans="1:9">
      <c r="A57" s="161"/>
      <c r="B57" s="173" t="s">
        <v>945</v>
      </c>
      <c r="C57" s="161"/>
      <c r="D57" s="174"/>
      <c r="E57" s="174">
        <f>'CY 2014 Nonutil Amort'!F37*1000</f>
        <v>-233742.24000000002</v>
      </c>
      <c r="F57" s="176"/>
    </row>
    <row r="58" spans="1:9">
      <c r="A58" s="161"/>
      <c r="B58" s="161"/>
      <c r="C58" s="161"/>
      <c r="D58" s="174"/>
      <c r="E58" s="174"/>
      <c r="F58" s="176"/>
    </row>
    <row r="59" spans="1:9">
      <c r="A59" s="161"/>
      <c r="B59" s="161" t="s">
        <v>1068</v>
      </c>
      <c r="C59" s="161"/>
      <c r="D59" s="174"/>
      <c r="E59" s="174">
        <f>'CY 2014 Nonutil Amort'!F40*1000</f>
        <v>97198.53</v>
      </c>
      <c r="F59" s="176"/>
    </row>
    <row r="60" spans="1:9">
      <c r="A60" s="161"/>
      <c r="B60" s="161"/>
      <c r="C60" s="161"/>
      <c r="D60" s="174"/>
      <c r="E60" s="174"/>
      <c r="F60" s="176"/>
    </row>
    <row r="61" spans="1:9">
      <c r="A61" s="161"/>
      <c r="B61" s="173"/>
      <c r="C61" s="161"/>
      <c r="D61" s="161"/>
      <c r="E61" s="161"/>
      <c r="F61" s="162"/>
    </row>
    <row r="62" spans="1:9">
      <c r="A62" s="161"/>
      <c r="B62" s="178" t="s">
        <v>860</v>
      </c>
      <c r="C62" s="161"/>
      <c r="D62" s="161"/>
      <c r="E62" s="161"/>
      <c r="F62" s="162"/>
      <c r="G62" s="5"/>
      <c r="H62" s="5"/>
    </row>
    <row r="63" spans="1:9">
      <c r="A63" s="161"/>
      <c r="B63" s="272" t="s">
        <v>27</v>
      </c>
      <c r="C63" s="273" t="s">
        <v>28</v>
      </c>
      <c r="D63" s="274"/>
      <c r="E63" s="275"/>
      <c r="F63" s="274"/>
      <c r="G63" s="273" t="s">
        <v>30</v>
      </c>
      <c r="H63" s="274"/>
      <c r="I63" s="6"/>
    </row>
    <row r="64" spans="1:9">
      <c r="A64" s="161"/>
      <c r="B64" s="28" t="s">
        <v>821</v>
      </c>
      <c r="C64" s="276" t="s">
        <v>822</v>
      </c>
      <c r="D64" s="29">
        <v>-2889556.79</v>
      </c>
      <c r="E64" s="277"/>
      <c r="F64" s="29"/>
      <c r="G64" s="278"/>
      <c r="H64" s="29">
        <f>SUM(D64:F64)</f>
        <v>-2889556.79</v>
      </c>
      <c r="I64" s="6"/>
    </row>
    <row r="65" spans="1:9">
      <c r="A65" s="161"/>
      <c r="B65" s="30" t="s">
        <v>823</v>
      </c>
      <c r="C65" s="279" t="s">
        <v>822</v>
      </c>
      <c r="D65" s="32">
        <v>9721676.3699999992</v>
      </c>
      <c r="E65" s="31"/>
      <c r="F65" s="32"/>
      <c r="G65" s="33"/>
      <c r="H65" s="34">
        <f>SUM(D65:F65)</f>
        <v>9721676.3699999992</v>
      </c>
      <c r="I65" s="6"/>
    </row>
    <row r="66" spans="1:9" ht="15.75" customHeight="1">
      <c r="A66" s="161"/>
      <c r="B66" s="30" t="s">
        <v>824</v>
      </c>
      <c r="C66" s="279" t="s">
        <v>822</v>
      </c>
      <c r="D66" s="34">
        <v>1071119869.51</v>
      </c>
      <c r="E66" s="31"/>
      <c r="F66" s="34"/>
      <c r="G66" s="33"/>
      <c r="H66" s="34">
        <f>SUM(D66:F66)</f>
        <v>1071119869.51</v>
      </c>
      <c r="I66" s="6"/>
    </row>
    <row r="67" spans="1:9">
      <c r="A67" s="161"/>
      <c r="B67" s="30" t="s">
        <v>825</v>
      </c>
      <c r="C67" s="279" t="s">
        <v>822</v>
      </c>
      <c r="D67" s="32">
        <v>-760877448.75999999</v>
      </c>
      <c r="E67" s="31"/>
      <c r="F67" s="32"/>
      <c r="G67" s="33"/>
      <c r="H67" s="34">
        <f>SUM(D67:F67)</f>
        <v>-760877448.75999999</v>
      </c>
      <c r="I67" s="6"/>
    </row>
    <row r="68" spans="1:9">
      <c r="A68" s="161"/>
      <c r="B68" s="35" t="s">
        <v>31</v>
      </c>
      <c r="C68" s="280" t="s">
        <v>822</v>
      </c>
      <c r="D68" s="37">
        <v>-5019198.3499999996</v>
      </c>
      <c r="E68" s="36"/>
      <c r="F68" s="37"/>
      <c r="G68" s="38"/>
      <c r="H68" s="281">
        <f>SUM(D68:F68)</f>
        <v>-5019198.3499999996</v>
      </c>
      <c r="I68" s="6"/>
    </row>
    <row r="69" spans="1:9">
      <c r="A69" s="161"/>
      <c r="B69" s="272" t="s">
        <v>32</v>
      </c>
      <c r="C69" s="282"/>
      <c r="D69" s="283">
        <f>SUBTOTAL(9,D64:D68)</f>
        <v>312055341.9799999</v>
      </c>
      <c r="E69" s="282"/>
      <c r="F69" s="284"/>
      <c r="G69" s="282"/>
      <c r="H69" s="283">
        <f>SUBTOTAL(9,H64:H68)</f>
        <v>312055341.9799999</v>
      </c>
      <c r="I69" s="6"/>
    </row>
    <row r="70" spans="1:9">
      <c r="A70" s="161"/>
      <c r="B70" s="39"/>
      <c r="C70" s="39"/>
      <c r="D70" s="39"/>
      <c r="E70" s="39"/>
      <c r="F70" s="39"/>
      <c r="G70" s="39"/>
      <c r="H70" s="39"/>
      <c r="I70" s="6"/>
    </row>
    <row r="71" spans="1:9">
      <c r="A71" s="161"/>
      <c r="B71" s="39"/>
      <c r="C71" s="39"/>
      <c r="D71" s="39"/>
      <c r="E71" s="39"/>
      <c r="F71" s="39"/>
      <c r="G71" s="39"/>
      <c r="H71" s="39"/>
      <c r="I71" s="6"/>
    </row>
    <row r="72" spans="1:9">
      <c r="A72" s="161"/>
      <c r="B72" s="285" t="s">
        <v>27</v>
      </c>
      <c r="C72" s="282"/>
      <c r="D72" s="282"/>
      <c r="E72" s="282"/>
      <c r="F72" s="282"/>
      <c r="G72" s="275" t="s">
        <v>40</v>
      </c>
      <c r="H72" s="286"/>
      <c r="I72" s="6"/>
    </row>
    <row r="73" spans="1:9">
      <c r="A73" s="161"/>
      <c r="B73" s="40" t="s">
        <v>15</v>
      </c>
      <c r="C73" s="287"/>
      <c r="D73" s="287"/>
      <c r="E73" s="287"/>
      <c r="F73" s="287"/>
      <c r="G73" s="288" t="s">
        <v>43</v>
      </c>
      <c r="H73" s="289">
        <f>'CY 2014 JAM'!I92</f>
        <v>27369979.490617558</v>
      </c>
      <c r="I73" s="6" t="s">
        <v>863</v>
      </c>
    </row>
    <row r="74" spans="1:9">
      <c r="A74" s="161"/>
      <c r="B74" s="42" t="s">
        <v>33</v>
      </c>
      <c r="C74" s="43"/>
      <c r="D74" s="43"/>
      <c r="E74" s="43"/>
      <c r="F74" s="43"/>
      <c r="G74" s="290" t="s">
        <v>43</v>
      </c>
      <c r="H74" s="291">
        <f>'CY 2014 JAM'!I93</f>
        <v>12963104.149753202</v>
      </c>
      <c r="I74" s="6" t="s">
        <v>863</v>
      </c>
    </row>
    <row r="75" spans="1:9">
      <c r="A75" s="161"/>
      <c r="B75" s="42" t="s">
        <v>826</v>
      </c>
      <c r="C75" s="43"/>
      <c r="D75" s="43"/>
      <c r="E75" s="43"/>
      <c r="F75" s="43"/>
      <c r="G75" s="290" t="s">
        <v>43</v>
      </c>
      <c r="H75" s="291">
        <f>'CY 2014 JAM'!I1259</f>
        <v>710911268</v>
      </c>
      <c r="I75" s="6" t="s">
        <v>1069</v>
      </c>
    </row>
    <row r="76" spans="1:9">
      <c r="A76" s="161"/>
      <c r="B76" s="42" t="s">
        <v>827</v>
      </c>
      <c r="C76" s="43"/>
      <c r="D76" s="150"/>
      <c r="E76" s="150"/>
      <c r="F76" s="150"/>
      <c r="G76" s="290" t="s">
        <v>43</v>
      </c>
      <c r="H76" s="291">
        <f>'CY 2014 JAM'!I1280</f>
        <v>-415808669.99949205</v>
      </c>
      <c r="I76" s="6" t="s">
        <v>1070</v>
      </c>
    </row>
    <row r="77" spans="1:9">
      <c r="A77" s="161"/>
      <c r="B77" s="45" t="s">
        <v>35</v>
      </c>
      <c r="C77" s="46"/>
      <c r="D77" s="46"/>
      <c r="E77" s="46"/>
      <c r="F77" s="46"/>
      <c r="G77" s="292" t="s">
        <v>43</v>
      </c>
      <c r="H77" s="293">
        <f>'CY 2014 JAM'!I95</f>
        <v>-5019198.3499999996</v>
      </c>
      <c r="I77" s="6" t="s">
        <v>863</v>
      </c>
    </row>
    <row r="78" spans="1:9">
      <c r="A78" s="161"/>
      <c r="B78" s="48" t="s">
        <v>36</v>
      </c>
      <c r="C78" s="294"/>
      <c r="D78" s="294"/>
      <c r="E78" s="294"/>
      <c r="F78" s="287"/>
      <c r="G78" s="41"/>
      <c r="H78" s="295">
        <f>SUBTOTAL(9,H73:H77)</f>
        <v>330416483.29087865</v>
      </c>
      <c r="I78" s="6"/>
    </row>
    <row r="79" spans="1:9">
      <c r="A79" s="161"/>
      <c r="B79" s="42" t="s">
        <v>813</v>
      </c>
      <c r="C79" s="43"/>
      <c r="D79" s="43"/>
      <c r="E79" s="43"/>
      <c r="F79" s="43"/>
      <c r="G79" s="44"/>
      <c r="H79" s="32"/>
      <c r="I79" s="6"/>
    </row>
    <row r="80" spans="1:9">
      <c r="A80" s="161"/>
      <c r="B80" s="42"/>
      <c r="C80" s="43"/>
      <c r="D80" s="43"/>
      <c r="E80" s="43"/>
      <c r="F80" s="43"/>
      <c r="G80" s="44"/>
      <c r="H80" s="32"/>
      <c r="I80" s="6"/>
    </row>
    <row r="81" spans="1:10">
      <c r="A81" s="161"/>
      <c r="B81" s="45"/>
      <c r="C81" s="46"/>
      <c r="D81" s="46"/>
      <c r="E81" s="46"/>
      <c r="F81" s="46"/>
      <c r="G81" s="49" t="s">
        <v>669</v>
      </c>
      <c r="H81" s="37"/>
      <c r="I81" s="6"/>
    </row>
    <row r="82" spans="1:10">
      <c r="A82" s="161"/>
      <c r="B82" s="285" t="s">
        <v>37</v>
      </c>
      <c r="C82" s="282"/>
      <c r="D82" s="282"/>
      <c r="E82" s="282"/>
      <c r="F82" s="296"/>
      <c r="G82" s="297"/>
      <c r="H82" s="284"/>
      <c r="I82" s="6"/>
    </row>
    <row r="83" spans="1:10">
      <c r="A83" s="161"/>
      <c r="B83" s="285" t="s">
        <v>38</v>
      </c>
      <c r="C83" s="282"/>
      <c r="D83" s="282"/>
      <c r="E83" s="282"/>
      <c r="F83" s="296"/>
      <c r="G83" s="297"/>
      <c r="H83" s="283">
        <f>SUBTOTAL(9,H73:H82)</f>
        <v>330416483.29087865</v>
      </c>
      <c r="I83" s="6"/>
    </row>
    <row r="84" spans="1:10" ht="15" customHeight="1">
      <c r="A84" s="300"/>
      <c r="B84" s="39"/>
      <c r="C84" s="39"/>
      <c r="D84" s="39"/>
      <c r="E84" s="39"/>
      <c r="F84" s="39"/>
      <c r="G84" s="50"/>
      <c r="H84" s="39"/>
      <c r="I84" s="6"/>
    </row>
    <row r="85" spans="1:10">
      <c r="A85" s="300"/>
      <c r="B85" s="39"/>
      <c r="C85" s="39"/>
      <c r="D85" s="39"/>
      <c r="E85" s="39"/>
      <c r="F85" s="39"/>
      <c r="G85" s="50"/>
      <c r="H85" s="39"/>
      <c r="I85" s="6"/>
    </row>
    <row r="86" spans="1:10">
      <c r="A86" s="300"/>
      <c r="B86" s="285" t="s">
        <v>2</v>
      </c>
      <c r="C86" s="282"/>
      <c r="D86" s="296"/>
      <c r="E86" s="296"/>
      <c r="F86" s="296"/>
      <c r="G86" s="297"/>
      <c r="H86" s="284">
        <f>H83-H69</f>
        <v>18361141.310878754</v>
      </c>
      <c r="I86" s="6"/>
    </row>
    <row r="87" spans="1:10">
      <c r="A87" s="300"/>
      <c r="B87" s="39"/>
      <c r="C87" s="39"/>
      <c r="D87" s="39"/>
      <c r="E87" s="39"/>
      <c r="F87" s="39"/>
      <c r="G87" s="50"/>
      <c r="H87" s="39"/>
      <c r="I87" s="6"/>
    </row>
    <row r="88" spans="1:10">
      <c r="B88" s="285" t="s">
        <v>39</v>
      </c>
      <c r="C88" s="282"/>
      <c r="D88" s="282"/>
      <c r="E88" s="282"/>
      <c r="F88" s="282"/>
      <c r="G88" s="275" t="s">
        <v>40</v>
      </c>
      <c r="H88" s="274"/>
      <c r="I88" s="199"/>
      <c r="J88" s="27"/>
    </row>
    <row r="89" spans="1:10">
      <c r="B89" s="42" t="s">
        <v>41</v>
      </c>
      <c r="C89" s="43"/>
      <c r="D89" s="43"/>
      <c r="E89" s="43"/>
      <c r="F89" s="43"/>
      <c r="G89" s="44"/>
      <c r="H89" s="298">
        <v>-4540595</v>
      </c>
      <c r="I89" s="50"/>
      <c r="J89" s="27"/>
    </row>
    <row r="90" spans="1:10">
      <c r="B90" s="42" t="s">
        <v>828</v>
      </c>
      <c r="C90" s="43"/>
      <c r="D90" s="43"/>
      <c r="E90" s="43"/>
      <c r="F90" s="43"/>
      <c r="G90" s="44"/>
      <c r="H90" s="299">
        <v>18986933</v>
      </c>
      <c r="I90" s="50"/>
      <c r="J90" s="27"/>
    </row>
    <row r="91" spans="1:10">
      <c r="B91" s="42" t="s">
        <v>829</v>
      </c>
      <c r="C91" s="43"/>
      <c r="D91" s="43"/>
      <c r="E91" s="43"/>
      <c r="F91" s="43"/>
      <c r="G91" s="44"/>
      <c r="H91" s="299">
        <v>-295976</v>
      </c>
      <c r="I91" s="50"/>
      <c r="J91" s="27"/>
    </row>
    <row r="92" spans="1:10">
      <c r="B92" s="42" t="s">
        <v>830</v>
      </c>
      <c r="C92" s="43"/>
      <c r="D92" s="43"/>
      <c r="E92" s="43"/>
      <c r="F92" s="43"/>
      <c r="G92" s="44"/>
      <c r="H92" s="299">
        <v>365953</v>
      </c>
      <c r="I92" s="50"/>
      <c r="J92" s="27"/>
    </row>
    <row r="93" spans="1:10">
      <c r="B93" s="42" t="s">
        <v>831</v>
      </c>
      <c r="C93" s="43"/>
      <c r="D93" s="43"/>
      <c r="E93" s="43"/>
      <c r="F93" s="43"/>
      <c r="G93" s="44"/>
      <c r="H93" s="299">
        <v>0</v>
      </c>
      <c r="I93" s="50"/>
      <c r="J93" s="27"/>
    </row>
    <row r="94" spans="1:10">
      <c r="B94" s="42" t="s">
        <v>832</v>
      </c>
      <c r="C94" s="43"/>
      <c r="D94" s="43"/>
      <c r="E94" s="43"/>
      <c r="F94" s="43"/>
      <c r="G94" s="44"/>
      <c r="H94" s="299">
        <v>6974059</v>
      </c>
      <c r="I94" s="50"/>
      <c r="J94" s="27"/>
    </row>
    <row r="95" spans="1:10">
      <c r="B95" s="42" t="s">
        <v>814</v>
      </c>
      <c r="C95" s="43"/>
      <c r="D95" s="43"/>
      <c r="E95" s="43"/>
      <c r="F95" s="43"/>
      <c r="G95" s="44"/>
      <c r="H95" s="299">
        <v>0</v>
      </c>
      <c r="I95" s="50"/>
      <c r="J95" s="27"/>
    </row>
    <row r="96" spans="1:10">
      <c r="B96" s="42" t="s">
        <v>864</v>
      </c>
      <c r="C96" s="43"/>
      <c r="D96" s="43"/>
      <c r="E96" s="43"/>
      <c r="F96" s="43"/>
      <c r="G96" s="44"/>
      <c r="H96" s="299">
        <v>-544671</v>
      </c>
      <c r="I96" s="50"/>
      <c r="J96" s="27"/>
    </row>
    <row r="97" spans="2:10">
      <c r="B97" s="42" t="s">
        <v>865</v>
      </c>
      <c r="C97" s="43"/>
      <c r="D97" s="43"/>
      <c r="E97" s="43"/>
      <c r="F97" s="43"/>
      <c r="G97" s="44"/>
      <c r="H97" s="299">
        <v>-449399</v>
      </c>
      <c r="I97" s="50"/>
      <c r="J97" s="27"/>
    </row>
    <row r="98" spans="2:10">
      <c r="B98" s="42" t="s">
        <v>833</v>
      </c>
      <c r="C98" s="43"/>
      <c r="D98" s="43"/>
      <c r="E98" s="43"/>
      <c r="F98" s="43"/>
      <c r="G98" s="44"/>
      <c r="H98" s="34">
        <v>-1760152</v>
      </c>
      <c r="I98" s="50"/>
      <c r="J98" s="27"/>
    </row>
    <row r="99" spans="2:10">
      <c r="B99" s="42" t="s">
        <v>815</v>
      </c>
      <c r="C99" s="43"/>
      <c r="D99" s="43"/>
      <c r="E99" s="43"/>
      <c r="F99" s="43"/>
      <c r="G99" s="44"/>
      <c r="H99" s="34">
        <v>-374982</v>
      </c>
      <c r="I99" s="50"/>
      <c r="J99" s="27"/>
    </row>
    <row r="100" spans="2:10">
      <c r="B100" s="45" t="s">
        <v>866</v>
      </c>
      <c r="C100" s="46"/>
      <c r="D100" s="46"/>
      <c r="E100" s="46"/>
      <c r="F100" s="46"/>
      <c r="G100" s="47"/>
      <c r="H100" s="281">
        <v>-28</v>
      </c>
      <c r="I100" s="27"/>
      <c r="J100" s="27"/>
    </row>
    <row r="101" spans="2:10">
      <c r="B101" s="285" t="s">
        <v>42</v>
      </c>
      <c r="C101" s="282"/>
      <c r="D101" s="296"/>
      <c r="E101" s="296"/>
      <c r="F101" s="296"/>
      <c r="G101" s="297"/>
      <c r="H101" s="284">
        <f>H86</f>
        <v>18361141.310878754</v>
      </c>
      <c r="I101" s="200"/>
      <c r="J101" s="27"/>
    </row>
    <row r="102" spans="2:10">
      <c r="B102" s="6"/>
      <c r="C102" s="6"/>
      <c r="D102" s="6"/>
      <c r="E102" s="6"/>
      <c r="F102" s="6"/>
      <c r="G102" s="6"/>
      <c r="H102" s="6"/>
    </row>
    <row r="104" spans="2:10">
      <c r="B104" s="50" t="s">
        <v>869</v>
      </c>
      <c r="C104" s="201"/>
      <c r="D104" s="201"/>
      <c r="H104" s="201"/>
    </row>
    <row r="105" spans="2:10">
      <c r="B105" s="202" t="s">
        <v>867</v>
      </c>
      <c r="C105" s="203"/>
      <c r="D105" s="204"/>
      <c r="H105" s="156"/>
    </row>
    <row r="106" spans="2:10">
      <c r="B106" s="202" t="s">
        <v>868</v>
      </c>
      <c r="C106" s="203"/>
      <c r="D106" s="50"/>
      <c r="E106" s="156">
        <f>-'CY 2014 JAM'!I274</f>
        <v>213199.66000000003</v>
      </c>
    </row>
    <row r="107" spans="2:10">
      <c r="B107" s="205"/>
      <c r="C107" s="203"/>
      <c r="D107" s="204"/>
      <c r="H107" s="156"/>
    </row>
  </sheetData>
  <mergeCells count="1">
    <mergeCell ref="A84:A87"/>
  </mergeCells>
  <pageMargins left="0.7" right="0.7" top="0.5" bottom="0.25" header="0.3" footer="0.3"/>
  <pageSetup scale="55" orientation="portrait" r:id="rId1"/>
  <headerFooter scaleWithDoc="0" alignWithMargins="0"/>
  <rowBreaks count="1" manualBreakCount="1">
    <brk id="48" max="5" man="1"/>
  </rowBreaks>
  <customProperties>
    <customPr name="_pios_id" r:id="rId2"/>
  </customProperties>
  <ignoredErrors>
    <ignoredError sqref="F8 F10 F16:F17 F23 F12:F13 F24 F18:F21 F14" numberStoredAsText="1"/>
    <ignoredError sqref="E53" formulaRange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Q135"/>
  <sheetViews>
    <sheetView topLeftCell="A100" workbookViewId="0">
      <selection activeCell="F105" sqref="F105"/>
    </sheetView>
  </sheetViews>
  <sheetFormatPr defaultRowHeight="15"/>
  <cols>
    <col min="4" max="4" width="49.140625" bestFit="1" customWidth="1"/>
  </cols>
  <sheetData>
    <row r="1" spans="1:17">
      <c r="A1" s="213"/>
      <c r="B1" s="213"/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</row>
    <row r="2" spans="1:17">
      <c r="A2" s="213"/>
      <c r="B2" s="213"/>
      <c r="C2" s="213"/>
      <c r="D2" s="213"/>
      <c r="E2" s="213"/>
      <c r="F2" s="213"/>
      <c r="G2" s="213"/>
      <c r="H2" s="213"/>
      <c r="I2" s="213"/>
      <c r="J2" s="213"/>
      <c r="K2" s="213"/>
      <c r="L2" s="213"/>
      <c r="M2" s="213"/>
      <c r="N2" s="213"/>
      <c r="O2" s="213"/>
      <c r="P2" s="213"/>
      <c r="Q2" s="213"/>
    </row>
    <row r="3" spans="1:17">
      <c r="A3" s="213"/>
      <c r="B3" s="213"/>
      <c r="C3" s="213"/>
      <c r="D3" s="214"/>
      <c r="E3" s="213"/>
      <c r="F3" s="214"/>
      <c r="G3" s="213"/>
      <c r="H3" s="214"/>
      <c r="I3" s="213"/>
      <c r="J3" s="214"/>
      <c r="K3" s="213"/>
      <c r="L3" s="214"/>
      <c r="M3" s="213"/>
      <c r="N3" s="214"/>
      <c r="O3" s="213"/>
      <c r="P3" s="214"/>
      <c r="Q3" s="213"/>
    </row>
    <row r="4" spans="1:17" ht="18">
      <c r="A4" s="215"/>
      <c r="B4" s="216"/>
      <c r="C4" s="213"/>
      <c r="D4" s="213"/>
      <c r="E4" s="213"/>
      <c r="F4" s="213"/>
      <c r="G4" s="213"/>
      <c r="H4" s="213"/>
      <c r="I4" s="213"/>
      <c r="J4" s="213"/>
      <c r="K4" s="213"/>
      <c r="L4" s="213"/>
      <c r="M4" s="213"/>
      <c r="N4" s="213"/>
      <c r="O4" s="213"/>
      <c r="P4" s="213"/>
      <c r="Q4" s="213"/>
    </row>
    <row r="5" spans="1:17" ht="18">
      <c r="A5" s="197" t="s">
        <v>849</v>
      </c>
      <c r="B5" s="218"/>
      <c r="C5" s="214"/>
      <c r="D5" s="213"/>
      <c r="E5" s="214"/>
      <c r="F5" s="213"/>
      <c r="G5" s="214"/>
      <c r="H5" s="213"/>
      <c r="I5" s="214"/>
      <c r="J5" s="213"/>
      <c r="K5" s="214"/>
      <c r="L5" s="213"/>
      <c r="M5" s="214"/>
      <c r="N5" s="213"/>
      <c r="O5" s="214"/>
      <c r="P5" s="213"/>
      <c r="Q5" s="214"/>
    </row>
    <row r="6" spans="1:17" ht="15.75">
      <c r="A6" s="217" t="s">
        <v>881</v>
      </c>
      <c r="B6" s="216"/>
      <c r="C6" s="213"/>
      <c r="D6" s="213"/>
      <c r="E6" s="213"/>
      <c r="F6" s="213"/>
      <c r="G6" s="213"/>
      <c r="H6" s="213"/>
      <c r="I6" s="213"/>
      <c r="J6" s="213"/>
      <c r="K6" s="213"/>
      <c r="L6" s="213"/>
      <c r="M6" s="213"/>
      <c r="N6" s="213"/>
      <c r="O6" s="213"/>
      <c r="P6" s="213"/>
      <c r="Q6" s="213"/>
    </row>
    <row r="7" spans="1:17" ht="15.75">
      <c r="A7" s="217" t="s">
        <v>848</v>
      </c>
      <c r="B7" s="216"/>
      <c r="C7" s="213"/>
      <c r="D7" s="213"/>
      <c r="E7" s="213"/>
      <c r="F7" s="213"/>
      <c r="G7" s="213"/>
      <c r="H7" s="213"/>
      <c r="I7" s="213"/>
      <c r="J7" s="213"/>
      <c r="K7" s="213"/>
      <c r="L7" s="213"/>
      <c r="M7" s="213"/>
      <c r="N7" s="213"/>
      <c r="O7" s="213"/>
      <c r="P7" s="213"/>
      <c r="Q7" s="213"/>
    </row>
    <row r="8" spans="1:17">
      <c r="A8" s="219" t="s">
        <v>666</v>
      </c>
      <c r="B8" s="216"/>
      <c r="C8" s="213"/>
      <c r="D8" s="220"/>
      <c r="E8" s="213"/>
      <c r="F8" s="220"/>
      <c r="G8" s="213"/>
      <c r="H8" s="220"/>
      <c r="I8" s="213"/>
      <c r="J8" s="220"/>
      <c r="K8" s="213"/>
      <c r="L8" s="220"/>
      <c r="M8" s="213"/>
      <c r="N8" s="220"/>
      <c r="O8" s="213"/>
      <c r="P8" s="220"/>
      <c r="Q8" s="213"/>
    </row>
    <row r="9" spans="1:17">
      <c r="A9" s="216"/>
      <c r="B9" s="216"/>
      <c r="C9" s="213"/>
      <c r="D9" s="220"/>
      <c r="E9" s="213"/>
      <c r="F9" s="220"/>
      <c r="G9" s="213"/>
      <c r="H9" s="220"/>
      <c r="I9" s="213"/>
      <c r="J9" s="220"/>
      <c r="K9" s="213"/>
      <c r="L9" s="220"/>
      <c r="M9" s="213"/>
      <c r="N9" s="220"/>
      <c r="O9" s="213"/>
      <c r="P9" s="220"/>
      <c r="Q9" s="213"/>
    </row>
    <row r="10" spans="1:17">
      <c r="A10" s="218" t="s">
        <v>882</v>
      </c>
      <c r="B10" s="221" t="s">
        <v>946</v>
      </c>
      <c r="C10" s="218" t="s">
        <v>668</v>
      </c>
      <c r="D10" s="222">
        <v>42087.75</v>
      </c>
      <c r="E10" s="216"/>
      <c r="F10" s="216"/>
      <c r="G10" s="216"/>
      <c r="H10" s="216"/>
      <c r="I10" s="216"/>
      <c r="J10" s="216"/>
      <c r="K10" s="216"/>
      <c r="L10" s="216"/>
      <c r="M10" s="216"/>
      <c r="N10" s="216"/>
      <c r="O10" s="216"/>
      <c r="P10" s="216"/>
      <c r="Q10" s="216"/>
    </row>
    <row r="11" spans="1:17">
      <c r="A11" s="218" t="s">
        <v>883</v>
      </c>
      <c r="B11" s="223">
        <v>42088.69838696759</v>
      </c>
      <c r="C11" s="218" t="s">
        <v>884</v>
      </c>
      <c r="D11" s="223">
        <v>42087.533414351848</v>
      </c>
      <c r="E11" s="216"/>
      <c r="F11" s="216"/>
      <c r="G11" s="216"/>
      <c r="H11" s="216"/>
      <c r="I11" s="216"/>
      <c r="J11" s="216"/>
      <c r="K11" s="216"/>
      <c r="L11" s="216"/>
      <c r="M11" s="216"/>
      <c r="N11" s="216"/>
      <c r="O11" s="216"/>
      <c r="P11" s="216"/>
      <c r="Q11" s="216"/>
    </row>
    <row r="12" spans="1:17">
      <c r="A12" s="216"/>
      <c r="B12" s="216"/>
      <c r="C12" s="213"/>
      <c r="D12" s="220"/>
      <c r="E12" s="213"/>
      <c r="F12" s="220"/>
      <c r="G12" s="213"/>
      <c r="H12" s="220"/>
      <c r="I12" s="213"/>
      <c r="J12" s="220"/>
      <c r="K12" s="213"/>
      <c r="L12" s="220"/>
      <c r="M12" s="213"/>
      <c r="N12" s="220"/>
      <c r="O12" s="213"/>
      <c r="P12" s="220"/>
      <c r="Q12" s="213"/>
    </row>
    <row r="13" spans="1:17">
      <c r="C13" s="220"/>
      <c r="D13" s="220"/>
      <c r="E13" s="220"/>
      <c r="F13" s="220"/>
      <c r="G13" s="220"/>
      <c r="H13" s="220"/>
      <c r="I13" s="220"/>
      <c r="J13" s="220"/>
      <c r="K13" s="220"/>
      <c r="L13" s="220"/>
      <c r="M13" s="220"/>
      <c r="N13" s="220"/>
      <c r="O13" s="220"/>
      <c r="P13" s="220"/>
      <c r="Q13" s="220"/>
    </row>
    <row r="14" spans="1:17">
      <c r="C14" s="220"/>
      <c r="D14" s="220"/>
      <c r="E14" s="220"/>
      <c r="F14" s="220"/>
      <c r="G14" s="220"/>
      <c r="H14" s="220"/>
      <c r="I14" s="220"/>
      <c r="J14" s="220"/>
      <c r="K14" s="220"/>
      <c r="L14" s="220"/>
      <c r="M14" s="220"/>
      <c r="N14" s="220"/>
      <c r="O14" s="220"/>
      <c r="P14" s="220"/>
      <c r="Q14" s="220"/>
    </row>
    <row r="15" spans="1:17">
      <c r="C15" s="220"/>
      <c r="D15" s="220"/>
      <c r="E15" s="220"/>
      <c r="F15" s="220"/>
      <c r="G15" s="220"/>
      <c r="H15" s="220"/>
      <c r="I15" s="220"/>
      <c r="J15" s="220"/>
      <c r="K15" s="220"/>
      <c r="L15" s="220"/>
      <c r="M15" s="220"/>
      <c r="N15" s="220"/>
      <c r="O15" s="220"/>
      <c r="P15" s="220"/>
      <c r="Q15" s="220"/>
    </row>
    <row r="16" spans="1:17">
      <c r="C16" s="220"/>
      <c r="D16" s="220"/>
      <c r="E16" s="220"/>
      <c r="F16" s="220"/>
      <c r="G16" s="220"/>
      <c r="H16" s="220"/>
      <c r="I16" s="220"/>
      <c r="J16" s="220"/>
      <c r="K16" s="220"/>
      <c r="L16" s="220"/>
      <c r="M16" s="220"/>
      <c r="N16" s="220"/>
      <c r="O16" s="220"/>
      <c r="P16" s="220"/>
      <c r="Q16" s="220"/>
    </row>
    <row r="17" spans="1:17">
      <c r="C17" s="220"/>
      <c r="D17" s="220"/>
      <c r="E17" s="220"/>
      <c r="F17" s="220"/>
      <c r="G17" s="220"/>
      <c r="H17" s="220"/>
      <c r="I17" s="220"/>
      <c r="J17" s="220"/>
      <c r="K17" s="220"/>
      <c r="L17" s="220"/>
      <c r="M17" s="220"/>
      <c r="N17" s="220"/>
      <c r="O17" s="220"/>
      <c r="P17" s="220"/>
      <c r="Q17" s="220"/>
    </row>
    <row r="18" spans="1:17">
      <c r="C18" s="220"/>
      <c r="D18" s="220"/>
      <c r="E18" s="220"/>
      <c r="F18" s="220"/>
      <c r="G18" s="220"/>
      <c r="H18" s="220"/>
      <c r="I18" s="220"/>
      <c r="J18" s="220"/>
      <c r="K18" s="220"/>
      <c r="L18" s="220"/>
      <c r="M18" s="220"/>
      <c r="N18" s="220"/>
      <c r="O18" s="220"/>
      <c r="P18" s="220"/>
      <c r="Q18" s="220"/>
    </row>
    <row r="19" spans="1:17">
      <c r="C19" s="220"/>
      <c r="D19" s="220"/>
      <c r="E19" s="220"/>
      <c r="F19" s="220"/>
      <c r="G19" s="220"/>
      <c r="H19" s="220"/>
      <c r="I19" s="220"/>
      <c r="J19" s="220"/>
      <c r="K19" s="220"/>
      <c r="L19" s="220"/>
      <c r="M19" s="220"/>
      <c r="N19" s="220"/>
      <c r="O19" s="220"/>
      <c r="P19" s="220"/>
      <c r="Q19" s="220"/>
    </row>
    <row r="20" spans="1:17">
      <c r="C20" s="220"/>
      <c r="D20" s="220"/>
      <c r="E20" s="220"/>
      <c r="F20" s="220"/>
      <c r="G20" s="220"/>
      <c r="H20" s="220"/>
      <c r="I20" s="220"/>
      <c r="J20" s="220"/>
      <c r="K20" s="220"/>
      <c r="L20" s="220"/>
      <c r="M20" s="220"/>
      <c r="N20" s="220"/>
      <c r="O20" s="220"/>
      <c r="P20" s="220"/>
      <c r="Q20" s="220"/>
    </row>
    <row r="21" spans="1:17">
      <c r="C21" s="220"/>
      <c r="D21" s="220"/>
      <c r="E21" s="220"/>
      <c r="F21" s="220"/>
      <c r="G21" s="220"/>
      <c r="H21" s="220"/>
      <c r="I21" s="220"/>
      <c r="J21" s="220"/>
      <c r="K21" s="220"/>
      <c r="L21" s="220"/>
      <c r="M21" s="220"/>
      <c r="N21" s="220"/>
      <c r="O21" s="220"/>
      <c r="P21" s="220"/>
      <c r="Q21" s="220"/>
    </row>
    <row r="22" spans="1:17">
      <c r="C22" s="220"/>
      <c r="D22" s="220"/>
      <c r="E22" s="220"/>
      <c r="F22" s="220"/>
      <c r="G22" s="220"/>
      <c r="H22" s="220"/>
      <c r="I22" s="220"/>
      <c r="J22" s="220"/>
      <c r="K22" s="220"/>
      <c r="L22" s="220"/>
      <c r="M22" s="220"/>
      <c r="N22" s="220"/>
      <c r="O22" s="220"/>
      <c r="P22" s="220"/>
      <c r="Q22" s="220"/>
    </row>
    <row r="23" spans="1:17">
      <c r="C23" s="220"/>
      <c r="D23" s="220"/>
      <c r="E23" s="220"/>
      <c r="F23" s="220"/>
      <c r="G23" s="220"/>
      <c r="H23" s="220"/>
      <c r="I23" s="220"/>
      <c r="J23" s="220"/>
      <c r="K23" s="220"/>
      <c r="L23" s="220"/>
      <c r="M23" s="220"/>
      <c r="N23" s="220"/>
      <c r="O23" s="220"/>
      <c r="P23" s="220"/>
      <c r="Q23" s="220"/>
    </row>
    <row r="24" spans="1:17">
      <c r="C24" s="220"/>
      <c r="D24" s="213"/>
      <c r="E24" s="220"/>
      <c r="F24" s="213"/>
      <c r="G24" s="220"/>
      <c r="H24" s="213"/>
      <c r="I24" s="220"/>
      <c r="J24" s="213"/>
      <c r="K24" s="220"/>
      <c r="L24" s="213"/>
      <c r="M24" s="220"/>
      <c r="N24" s="213"/>
      <c r="O24" s="220"/>
      <c r="P24" s="213"/>
      <c r="Q24" s="220"/>
    </row>
    <row r="25" spans="1:17">
      <c r="C25" s="220"/>
      <c r="D25" s="220"/>
      <c r="E25" s="220"/>
      <c r="F25" s="220"/>
      <c r="G25" s="220"/>
      <c r="H25" s="220"/>
      <c r="I25" s="220"/>
      <c r="J25" s="220"/>
      <c r="K25" s="220"/>
      <c r="L25" s="220"/>
      <c r="M25" s="220"/>
      <c r="N25" s="220"/>
      <c r="O25" s="220"/>
      <c r="P25" s="220"/>
      <c r="Q25" s="220"/>
    </row>
    <row r="26" spans="1:17">
      <c r="A26" s="216"/>
      <c r="B26" s="216"/>
      <c r="C26" s="213"/>
      <c r="D26" s="220"/>
      <c r="E26" s="213"/>
      <c r="F26" s="220"/>
      <c r="G26" s="213"/>
      <c r="H26" s="220"/>
      <c r="I26" s="213"/>
      <c r="J26" s="220"/>
      <c r="K26" s="213"/>
      <c r="L26" s="220"/>
      <c r="M26" s="213"/>
      <c r="N26" s="220"/>
      <c r="O26" s="213"/>
      <c r="P26" s="220"/>
      <c r="Q26" s="213"/>
    </row>
    <row r="27" spans="1:17">
      <c r="A27" s="218" t="s">
        <v>885</v>
      </c>
      <c r="B27" s="221" t="s">
        <v>889</v>
      </c>
      <c r="C27" s="220"/>
      <c r="D27" s="220"/>
      <c r="E27" s="220"/>
      <c r="F27" s="220"/>
      <c r="G27" s="220"/>
      <c r="H27" s="220"/>
      <c r="I27" s="220"/>
      <c r="J27" s="220"/>
      <c r="K27" s="220"/>
      <c r="L27" s="220"/>
      <c r="M27" s="220"/>
      <c r="N27" s="220"/>
      <c r="O27" s="220"/>
      <c r="P27" s="220"/>
      <c r="Q27" s="220"/>
    </row>
    <row r="28" spans="1:17">
      <c r="A28" s="218" t="s">
        <v>674</v>
      </c>
      <c r="B28" s="221" t="s">
        <v>890</v>
      </c>
      <c r="C28" s="220"/>
      <c r="D28" s="220"/>
      <c r="E28" s="220"/>
      <c r="F28" s="220"/>
      <c r="G28" s="220"/>
      <c r="H28" s="220"/>
      <c r="I28" s="220"/>
      <c r="J28" s="220"/>
      <c r="K28" s="220"/>
      <c r="L28" s="220"/>
      <c r="M28" s="220"/>
      <c r="N28" s="220"/>
      <c r="O28" s="220"/>
      <c r="P28" s="220"/>
      <c r="Q28" s="220"/>
    </row>
    <row r="29" spans="1:17">
      <c r="A29" s="218" t="s">
        <v>676</v>
      </c>
      <c r="B29" s="221" t="s">
        <v>891</v>
      </c>
      <c r="C29" s="220"/>
      <c r="D29" s="220"/>
      <c r="E29" s="220"/>
      <c r="F29" s="220"/>
      <c r="G29" s="220"/>
      <c r="H29" s="220"/>
      <c r="I29" s="220"/>
      <c r="J29" s="220"/>
      <c r="K29" s="220"/>
      <c r="L29" s="220"/>
      <c r="M29" s="220"/>
      <c r="N29" s="220"/>
      <c r="O29" s="220"/>
      <c r="P29" s="220"/>
      <c r="Q29" s="220"/>
    </row>
    <row r="30" spans="1:17">
      <c r="A30" s="218" t="s">
        <v>677</v>
      </c>
      <c r="B30" s="221" t="s">
        <v>678</v>
      </c>
      <c r="C30" s="220"/>
      <c r="D30" s="220"/>
      <c r="E30" s="220"/>
      <c r="F30" s="220"/>
      <c r="G30" s="220"/>
      <c r="H30" s="220"/>
      <c r="I30" s="220"/>
      <c r="J30" s="220"/>
      <c r="K30" s="220"/>
      <c r="L30" s="220"/>
      <c r="M30" s="220"/>
      <c r="N30" s="220"/>
      <c r="O30" s="220"/>
      <c r="P30" s="220"/>
      <c r="Q30" s="220"/>
    </row>
    <row r="31" spans="1:17">
      <c r="A31" s="218" t="s">
        <v>679</v>
      </c>
      <c r="B31" s="221" t="s">
        <v>707</v>
      </c>
      <c r="C31" s="220"/>
      <c r="D31" s="220"/>
      <c r="E31" s="220"/>
      <c r="F31" s="220"/>
      <c r="G31" s="220"/>
      <c r="H31" s="220"/>
      <c r="I31" s="220"/>
      <c r="J31" s="220"/>
      <c r="K31" s="220"/>
      <c r="L31" s="220"/>
      <c r="M31" s="220"/>
      <c r="N31" s="220"/>
      <c r="O31" s="220"/>
      <c r="P31" s="220"/>
      <c r="Q31" s="220"/>
    </row>
    <row r="32" spans="1:17">
      <c r="A32" s="218" t="s">
        <v>680</v>
      </c>
      <c r="B32" s="221" t="s">
        <v>669</v>
      </c>
      <c r="C32" s="220"/>
      <c r="D32" s="220"/>
      <c r="E32" s="220"/>
      <c r="F32" s="220"/>
      <c r="G32" s="220"/>
      <c r="H32" s="220"/>
      <c r="I32" s="220"/>
      <c r="J32" s="220"/>
      <c r="K32" s="220"/>
      <c r="L32" s="220"/>
      <c r="M32" s="220"/>
      <c r="N32" s="220"/>
      <c r="O32" s="220"/>
      <c r="P32" s="220"/>
      <c r="Q32" s="220"/>
    </row>
    <row r="33" spans="1:17">
      <c r="A33" s="218" t="s">
        <v>681</v>
      </c>
      <c r="B33" s="221" t="s">
        <v>947</v>
      </c>
      <c r="C33" s="220"/>
      <c r="D33" s="221"/>
      <c r="E33" s="220"/>
      <c r="F33" s="221"/>
      <c r="G33" s="220"/>
      <c r="H33" s="221"/>
      <c r="I33" s="220"/>
      <c r="J33" s="221"/>
      <c r="K33" s="220"/>
      <c r="L33" s="221"/>
      <c r="M33" s="220"/>
      <c r="N33" s="221"/>
      <c r="O33" s="220"/>
      <c r="P33" s="221"/>
      <c r="Q33" s="220"/>
    </row>
    <row r="34" spans="1:17">
      <c r="A34" s="218" t="s">
        <v>682</v>
      </c>
      <c r="B34" s="221" t="s">
        <v>669</v>
      </c>
      <c r="C34" s="220"/>
      <c r="D34" s="221"/>
      <c r="E34" s="220"/>
      <c r="F34" s="221"/>
      <c r="G34" s="220"/>
      <c r="H34" s="221"/>
      <c r="I34" s="220"/>
      <c r="J34" s="221"/>
      <c r="L34" s="221"/>
      <c r="N34" s="221"/>
      <c r="O34" s="220"/>
      <c r="P34" s="221"/>
    </row>
    <row r="35" spans="1:17">
      <c r="A35" s="216"/>
      <c r="B35" s="216"/>
      <c r="C35" s="216"/>
      <c r="D35" s="216"/>
      <c r="E35" s="216"/>
      <c r="F35" s="216"/>
      <c r="G35" s="216"/>
      <c r="H35" s="216"/>
      <c r="I35" s="216"/>
      <c r="J35" s="216"/>
      <c r="K35" s="216"/>
      <c r="L35" s="216"/>
      <c r="M35" s="216"/>
      <c r="N35" s="216"/>
      <c r="O35" s="216"/>
      <c r="P35" s="216"/>
      <c r="Q35" s="216"/>
    </row>
    <row r="36" spans="1:17">
      <c r="A36" s="253" t="s">
        <v>672</v>
      </c>
      <c r="B36" s="254"/>
      <c r="C36" s="253" t="s">
        <v>670</v>
      </c>
      <c r="D36" s="254"/>
      <c r="E36" s="253" t="s">
        <v>673</v>
      </c>
      <c r="F36" s="255" t="s">
        <v>30</v>
      </c>
      <c r="G36" s="255" t="s">
        <v>683</v>
      </c>
      <c r="H36" s="255" t="s">
        <v>684</v>
      </c>
      <c r="I36" s="255" t="s">
        <v>685</v>
      </c>
      <c r="J36" s="255" t="s">
        <v>686</v>
      </c>
      <c r="K36" s="255" t="s">
        <v>948</v>
      </c>
      <c r="L36" s="255" t="s">
        <v>688</v>
      </c>
      <c r="M36" s="255" t="s">
        <v>689</v>
      </c>
      <c r="N36" s="255" t="s">
        <v>690</v>
      </c>
      <c r="O36" s="255" t="s">
        <v>691</v>
      </c>
      <c r="P36" s="255" t="s">
        <v>134</v>
      </c>
      <c r="Q36" s="255" t="s">
        <v>29</v>
      </c>
    </row>
    <row r="37" spans="1:17">
      <c r="A37" s="256" t="s">
        <v>949</v>
      </c>
      <c r="B37" s="256" t="s">
        <v>950</v>
      </c>
      <c r="C37" s="256" t="s">
        <v>951</v>
      </c>
      <c r="D37" s="256" t="s">
        <v>952</v>
      </c>
      <c r="E37" s="256" t="s">
        <v>912</v>
      </c>
      <c r="F37" s="257">
        <v>20.130700000000001</v>
      </c>
      <c r="G37" s="258">
        <v>0</v>
      </c>
      <c r="H37" s="258">
        <v>0</v>
      </c>
      <c r="I37" s="258">
        <v>0</v>
      </c>
      <c r="J37" s="257"/>
      <c r="K37" s="257">
        <v>0</v>
      </c>
      <c r="L37" s="258">
        <v>0</v>
      </c>
      <c r="M37" s="258">
        <v>0</v>
      </c>
      <c r="N37" s="258">
        <v>20.130700000000001</v>
      </c>
      <c r="O37" s="258">
        <v>0</v>
      </c>
      <c r="P37" s="258">
        <v>0</v>
      </c>
      <c r="Q37" s="258">
        <v>0</v>
      </c>
    </row>
    <row r="38" spans="1:17">
      <c r="A38" s="256" t="s">
        <v>949</v>
      </c>
      <c r="B38" s="256" t="s">
        <v>950</v>
      </c>
      <c r="C38" s="256" t="s">
        <v>951</v>
      </c>
      <c r="D38" s="256" t="s">
        <v>952</v>
      </c>
      <c r="E38" s="256" t="s">
        <v>166</v>
      </c>
      <c r="F38" s="257">
        <v>593.13274000000104</v>
      </c>
      <c r="G38" s="258">
        <v>9.0595511996804472</v>
      </c>
      <c r="H38" s="258">
        <v>151.62646398243763</v>
      </c>
      <c r="I38" s="258">
        <v>47.653750874174342</v>
      </c>
      <c r="J38" s="257"/>
      <c r="K38" s="257">
        <v>90.575257770602988</v>
      </c>
      <c r="L38" s="258">
        <v>74.415687367803685</v>
      </c>
      <c r="M38" s="258">
        <v>257.32601622687633</v>
      </c>
      <c r="N38" s="258">
        <v>34.623019790761184</v>
      </c>
      <c r="O38" s="258">
        <v>16.159570402799307</v>
      </c>
      <c r="P38" s="258">
        <v>2.2686801554681106</v>
      </c>
      <c r="Q38" s="258">
        <v>0</v>
      </c>
    </row>
    <row r="39" spans="1:17">
      <c r="A39" s="256" t="s">
        <v>949</v>
      </c>
      <c r="B39" s="256" t="s">
        <v>950</v>
      </c>
      <c r="C39" s="256" t="s">
        <v>951</v>
      </c>
      <c r="D39" s="256" t="s">
        <v>952</v>
      </c>
      <c r="E39" s="256" t="s">
        <v>744</v>
      </c>
      <c r="F39" s="257">
        <v>8284.5071300000309</v>
      </c>
      <c r="G39" s="258">
        <v>126.53814474708119</v>
      </c>
      <c r="H39" s="258">
        <v>2117.8236122308731</v>
      </c>
      <c r="I39" s="258">
        <v>665.59778657361232</v>
      </c>
      <c r="J39" s="257"/>
      <c r="K39" s="257">
        <v>1265.0985491074896</v>
      </c>
      <c r="L39" s="258">
        <v>1039.3917769274071</v>
      </c>
      <c r="M39" s="258">
        <v>3594.1688468690113</v>
      </c>
      <c r="N39" s="258">
        <v>483.5926850348755</v>
      </c>
      <c r="O39" s="258">
        <v>225.70677218008251</v>
      </c>
      <c r="P39" s="258">
        <v>31.687505437088348</v>
      </c>
      <c r="Q39" s="258">
        <v>0</v>
      </c>
    </row>
    <row r="40" spans="1:17">
      <c r="A40" s="256" t="s">
        <v>949</v>
      </c>
      <c r="B40" s="256" t="s">
        <v>950</v>
      </c>
      <c r="C40" s="256" t="s">
        <v>951</v>
      </c>
      <c r="D40" s="256" t="s">
        <v>952</v>
      </c>
      <c r="E40" s="256" t="s">
        <v>745</v>
      </c>
      <c r="F40" s="257">
        <v>2873.861359190761</v>
      </c>
      <c r="G40" s="258">
        <v>43.895560586272637</v>
      </c>
      <c r="H40" s="258">
        <v>734.66427745980843</v>
      </c>
      <c r="I40" s="258">
        <v>230.89312732558375</v>
      </c>
      <c r="J40" s="257"/>
      <c r="K40" s="257">
        <v>438.85746958712514</v>
      </c>
      <c r="L40" s="258">
        <v>360.56072110258265</v>
      </c>
      <c r="M40" s="258">
        <v>1246.8023511042627</v>
      </c>
      <c r="N40" s="258">
        <v>167.75630816664307</v>
      </c>
      <c r="O40" s="258">
        <v>78.296748484542491</v>
      </c>
      <c r="P40" s="258">
        <v>10.992264961065343</v>
      </c>
      <c r="Q40" s="258">
        <v>0</v>
      </c>
    </row>
    <row r="41" spans="1:17">
      <c r="A41" s="256" t="s">
        <v>949</v>
      </c>
      <c r="B41" s="256" t="s">
        <v>950</v>
      </c>
      <c r="C41" s="256" t="s">
        <v>951</v>
      </c>
      <c r="D41" s="256" t="s">
        <v>952</v>
      </c>
      <c r="E41" s="256" t="s">
        <v>915</v>
      </c>
      <c r="F41" s="257">
        <v>-3601.75074919076</v>
      </c>
      <c r="G41" s="258">
        <v>0</v>
      </c>
      <c r="H41" s="258">
        <v>0</v>
      </c>
      <c r="I41" s="258">
        <v>0</v>
      </c>
      <c r="J41" s="257"/>
      <c r="K41" s="257">
        <v>0</v>
      </c>
      <c r="L41" s="258">
        <v>0</v>
      </c>
      <c r="M41" s="258">
        <v>-3601.75074919076</v>
      </c>
      <c r="N41" s="258">
        <v>0</v>
      </c>
      <c r="O41" s="258">
        <v>0</v>
      </c>
      <c r="P41" s="258">
        <v>0</v>
      </c>
      <c r="Q41" s="258">
        <v>0</v>
      </c>
    </row>
    <row r="42" spans="1:17">
      <c r="A42" s="256" t="s">
        <v>949</v>
      </c>
      <c r="B42" s="256" t="s">
        <v>950</v>
      </c>
      <c r="C42" s="256" t="s">
        <v>953</v>
      </c>
      <c r="D42" s="256" t="s">
        <v>954</v>
      </c>
      <c r="E42" s="256" t="s">
        <v>914</v>
      </c>
      <c r="F42" s="257">
        <v>11.60751</v>
      </c>
      <c r="G42" s="258">
        <v>0</v>
      </c>
      <c r="H42" s="258">
        <v>11.60751</v>
      </c>
      <c r="I42" s="258">
        <v>0</v>
      </c>
      <c r="J42" s="257"/>
      <c r="K42" s="257">
        <v>0</v>
      </c>
      <c r="L42" s="258">
        <v>0</v>
      </c>
      <c r="M42" s="258">
        <v>0</v>
      </c>
      <c r="N42" s="258">
        <v>0</v>
      </c>
      <c r="O42" s="258">
        <v>0</v>
      </c>
      <c r="P42" s="258">
        <v>0</v>
      </c>
      <c r="Q42" s="258">
        <v>0</v>
      </c>
    </row>
    <row r="43" spans="1:17">
      <c r="A43" s="256" t="s">
        <v>949</v>
      </c>
      <c r="B43" s="256" t="s">
        <v>950</v>
      </c>
      <c r="C43" s="256" t="s">
        <v>953</v>
      </c>
      <c r="D43" s="256" t="s">
        <v>954</v>
      </c>
      <c r="E43" s="256" t="s">
        <v>166</v>
      </c>
      <c r="F43" s="257">
        <v>828.69398000000297</v>
      </c>
      <c r="G43" s="258">
        <v>12.657530151980785</v>
      </c>
      <c r="H43" s="258">
        <v>211.84454918292508</v>
      </c>
      <c r="I43" s="258">
        <v>66.57932332962784</v>
      </c>
      <c r="J43" s="257"/>
      <c r="K43" s="257">
        <v>126.54700337642306</v>
      </c>
      <c r="L43" s="258">
        <v>103.9696984847963</v>
      </c>
      <c r="M43" s="258">
        <v>359.5224241787684</v>
      </c>
      <c r="N43" s="258">
        <v>48.37346876185709</v>
      </c>
      <c r="O43" s="258">
        <v>22.577304891626767</v>
      </c>
      <c r="P43" s="258">
        <v>3.1696810184207518</v>
      </c>
      <c r="Q43" s="258">
        <v>0</v>
      </c>
    </row>
    <row r="44" spans="1:17">
      <c r="A44" s="256" t="s">
        <v>949</v>
      </c>
      <c r="B44" s="256" t="s">
        <v>950</v>
      </c>
      <c r="C44" s="256" t="s">
        <v>955</v>
      </c>
      <c r="D44" s="256" t="s">
        <v>956</v>
      </c>
      <c r="E44" s="256" t="s">
        <v>165</v>
      </c>
      <c r="F44" s="257">
        <v>42.7744</v>
      </c>
      <c r="G44" s="258">
        <v>0.93798671353678642</v>
      </c>
      <c r="H44" s="258">
        <v>11.538966369620962</v>
      </c>
      <c r="I44" s="258">
        <v>3.3351214477236026</v>
      </c>
      <c r="J44" s="257"/>
      <c r="K44" s="257">
        <v>6.0430208317466114</v>
      </c>
      <c r="L44" s="258">
        <v>4.9764340824217141</v>
      </c>
      <c r="M44" s="258">
        <v>18.377879471342528</v>
      </c>
      <c r="N44" s="258">
        <v>2.4233994815005082</v>
      </c>
      <c r="O44" s="258">
        <v>1.0665867493248971</v>
      </c>
      <c r="P44" s="258">
        <v>0.11802568452899874</v>
      </c>
      <c r="Q44" s="258">
        <v>0</v>
      </c>
    </row>
    <row r="45" spans="1:17">
      <c r="A45" s="256" t="s">
        <v>949</v>
      </c>
      <c r="B45" s="256" t="s">
        <v>950</v>
      </c>
      <c r="C45" s="256" t="s">
        <v>957</v>
      </c>
      <c r="D45" s="256" t="s">
        <v>958</v>
      </c>
      <c r="E45" s="256" t="s">
        <v>165</v>
      </c>
      <c r="F45" s="257">
        <v>5.1331699999999998</v>
      </c>
      <c r="G45" s="258">
        <v>0.11256371236827696</v>
      </c>
      <c r="H45" s="258">
        <v>1.3847412470904847</v>
      </c>
      <c r="I45" s="258">
        <v>0.40023344247520398</v>
      </c>
      <c r="J45" s="257"/>
      <c r="K45" s="257">
        <v>0.72519668874132082</v>
      </c>
      <c r="L45" s="258">
        <v>0.59720024451224729</v>
      </c>
      <c r="M45" s="258">
        <v>2.2054495110606185</v>
      </c>
      <c r="N45" s="258">
        <v>0.29082164837973096</v>
      </c>
      <c r="O45" s="258">
        <v>0.1279964442290735</v>
      </c>
      <c r="P45" s="258">
        <v>1.4163749884363554E-2</v>
      </c>
      <c r="Q45" s="258">
        <v>0</v>
      </c>
    </row>
    <row r="46" spans="1:17">
      <c r="A46" s="256" t="s">
        <v>949</v>
      </c>
      <c r="B46" s="256" t="s">
        <v>950</v>
      </c>
      <c r="C46" s="256" t="s">
        <v>959</v>
      </c>
      <c r="D46" s="256" t="s">
        <v>960</v>
      </c>
      <c r="E46" s="256" t="s">
        <v>165</v>
      </c>
      <c r="F46" s="257">
        <v>2.0951900000000001</v>
      </c>
      <c r="G46" s="258">
        <v>4.5944779642382819E-2</v>
      </c>
      <c r="H46" s="258">
        <v>0.56520551890771453</v>
      </c>
      <c r="I46" s="258">
        <v>0.16336203678031755</v>
      </c>
      <c r="J46" s="257"/>
      <c r="K46" s="257">
        <v>0.29600127217371097</v>
      </c>
      <c r="L46" s="258">
        <v>0.24375736246795168</v>
      </c>
      <c r="M46" s="258">
        <v>0.90019145305514858</v>
      </c>
      <c r="N46" s="258">
        <v>0.1187037657955471</v>
      </c>
      <c r="O46" s="258">
        <v>5.2243909705759317E-2</v>
      </c>
      <c r="P46" s="258">
        <v>5.7811736451782577E-3</v>
      </c>
      <c r="Q46" s="258">
        <v>0</v>
      </c>
    </row>
    <row r="47" spans="1:17">
      <c r="A47" s="256" t="s">
        <v>949</v>
      </c>
      <c r="B47" s="256" t="s">
        <v>950</v>
      </c>
      <c r="C47" s="256" t="s">
        <v>961</v>
      </c>
      <c r="D47" s="256" t="s">
        <v>962</v>
      </c>
      <c r="E47" s="256" t="s">
        <v>163</v>
      </c>
      <c r="F47" s="257">
        <v>1287.14076</v>
      </c>
      <c r="G47" s="258">
        <v>31.159572275443725</v>
      </c>
      <c r="H47" s="258">
        <v>390.46631317060178</v>
      </c>
      <c r="I47" s="258">
        <v>88.906200461365444</v>
      </c>
      <c r="J47" s="257"/>
      <c r="K47" s="257">
        <v>96.349831753170108</v>
      </c>
      <c r="L47" s="258">
        <v>85.563877089357803</v>
      </c>
      <c r="M47" s="258">
        <v>629.63882650546338</v>
      </c>
      <c r="N47" s="258">
        <v>50.620015833955534</v>
      </c>
      <c r="O47" s="258">
        <v>10.785954663812305</v>
      </c>
      <c r="P47" s="258">
        <v>0</v>
      </c>
      <c r="Q47" s="258">
        <v>0</v>
      </c>
    </row>
    <row r="48" spans="1:17">
      <c r="A48" s="256" t="s">
        <v>949</v>
      </c>
      <c r="B48" s="256" t="s">
        <v>950</v>
      </c>
      <c r="C48" s="256" t="s">
        <v>963</v>
      </c>
      <c r="D48" s="256" t="s">
        <v>964</v>
      </c>
      <c r="E48" s="256" t="s">
        <v>165</v>
      </c>
      <c r="F48" s="257">
        <v>4809.0547800000004</v>
      </c>
      <c r="G48" s="258">
        <v>105.45628900254763</v>
      </c>
      <c r="H48" s="258">
        <v>1297.3068324999285</v>
      </c>
      <c r="I48" s="258">
        <v>374.96216755946807</v>
      </c>
      <c r="J48" s="257"/>
      <c r="K48" s="257">
        <v>679.40679978095818</v>
      </c>
      <c r="L48" s="258">
        <v>559.49222225034271</v>
      </c>
      <c r="M48" s="258">
        <v>2066.1944788921332</v>
      </c>
      <c r="N48" s="258">
        <v>272.45878049392957</v>
      </c>
      <c r="O48" s="258">
        <v>119.91457753061547</v>
      </c>
      <c r="P48" s="258">
        <v>13.26943177103486</v>
      </c>
      <c r="Q48" s="258">
        <v>0</v>
      </c>
    </row>
    <row r="49" spans="1:17">
      <c r="A49" s="256" t="s">
        <v>949</v>
      </c>
      <c r="B49" s="256" t="s">
        <v>950</v>
      </c>
      <c r="C49" s="256" t="s">
        <v>965</v>
      </c>
      <c r="D49" s="256" t="s">
        <v>966</v>
      </c>
      <c r="E49" s="256" t="s">
        <v>165</v>
      </c>
      <c r="F49" s="257">
        <v>69.986609999999999</v>
      </c>
      <c r="G49" s="258">
        <v>1.5347149300862384</v>
      </c>
      <c r="H49" s="258">
        <v>18.879823892650233</v>
      </c>
      <c r="I49" s="258">
        <v>5.4568584027938947</v>
      </c>
      <c r="J49" s="257"/>
      <c r="K49" s="257">
        <v>9.8874687236600796</v>
      </c>
      <c r="L49" s="258">
        <v>8.1423410104444809</v>
      </c>
      <c r="M49" s="258">
        <v>30.06951548561419</v>
      </c>
      <c r="N49" s="258">
        <v>3.9651173221828544</v>
      </c>
      <c r="O49" s="258">
        <v>1.7451277132155993</v>
      </c>
      <c r="P49" s="258">
        <v>0.1931112430125044</v>
      </c>
      <c r="Q49" s="258">
        <v>0</v>
      </c>
    </row>
    <row r="50" spans="1:17">
      <c r="A50" s="256" t="s">
        <v>949</v>
      </c>
      <c r="B50" s="256" t="s">
        <v>950</v>
      </c>
      <c r="C50" s="256" t="s">
        <v>967</v>
      </c>
      <c r="D50" s="256" t="s">
        <v>968</v>
      </c>
      <c r="E50" s="256" t="s">
        <v>165</v>
      </c>
      <c r="F50" s="257">
        <v>20.753430000000002</v>
      </c>
      <c r="G50" s="258">
        <v>0.45509560859569625</v>
      </c>
      <c r="H50" s="258">
        <v>5.5985152526811079</v>
      </c>
      <c r="I50" s="258">
        <v>1.6181456550373694</v>
      </c>
      <c r="J50" s="257"/>
      <c r="K50" s="257">
        <v>2.9319735594232785</v>
      </c>
      <c r="L50" s="258">
        <v>2.4144833446910603</v>
      </c>
      <c r="M50" s="258">
        <v>8.9166425515482199</v>
      </c>
      <c r="N50" s="258">
        <v>1.1757932665649804</v>
      </c>
      <c r="O50" s="258">
        <v>0.51749021473221835</v>
      </c>
      <c r="P50" s="258">
        <v>5.7264106149347703E-2</v>
      </c>
      <c r="Q50" s="258">
        <v>0</v>
      </c>
    </row>
    <row r="51" spans="1:17">
      <c r="A51" s="256" t="s">
        <v>949</v>
      </c>
      <c r="B51" s="256" t="s">
        <v>950</v>
      </c>
      <c r="C51" s="256" t="s">
        <v>969</v>
      </c>
      <c r="D51" s="256" t="s">
        <v>970</v>
      </c>
      <c r="E51" s="256" t="s">
        <v>165</v>
      </c>
      <c r="F51" s="257">
        <v>8.5390999999999995</v>
      </c>
      <c r="G51" s="258">
        <v>0.18725130792160669</v>
      </c>
      <c r="H51" s="258">
        <v>2.3035364079175946</v>
      </c>
      <c r="I51" s="258">
        <v>0.66579392239883228</v>
      </c>
      <c r="J51" s="257"/>
      <c r="K51" s="257">
        <v>1.2063748219581687</v>
      </c>
      <c r="L51" s="258">
        <v>0.99345094900705233</v>
      </c>
      <c r="M51" s="258">
        <v>3.6687960694654036</v>
      </c>
      <c r="N51" s="258">
        <v>0.48378587455302674</v>
      </c>
      <c r="O51" s="258">
        <v>0.21292387295111628</v>
      </c>
      <c r="P51" s="258">
        <v>2.3561595785366318E-2</v>
      </c>
      <c r="Q51" s="258">
        <v>0</v>
      </c>
    </row>
    <row r="52" spans="1:17">
      <c r="A52" s="256" t="s">
        <v>949</v>
      </c>
      <c r="B52" s="256" t="s">
        <v>950</v>
      </c>
      <c r="C52" s="256" t="s">
        <v>971</v>
      </c>
      <c r="D52" s="256" t="s">
        <v>972</v>
      </c>
      <c r="E52" s="256" t="s">
        <v>165</v>
      </c>
      <c r="F52" s="257">
        <v>756.40400000000204</v>
      </c>
      <c r="G52" s="258">
        <v>16.586951589410518</v>
      </c>
      <c r="H52" s="258">
        <v>204.0500934635389</v>
      </c>
      <c r="I52" s="258">
        <v>58.976846046792723</v>
      </c>
      <c r="J52" s="257"/>
      <c r="K52" s="257">
        <v>106.86216824120213</v>
      </c>
      <c r="L52" s="258">
        <v>88.001109207379287</v>
      </c>
      <c r="M52" s="258">
        <v>324.98647657574179</v>
      </c>
      <c r="N52" s="258">
        <v>42.854348895716022</v>
      </c>
      <c r="O52" s="258">
        <v>18.861059033822841</v>
      </c>
      <c r="P52" s="258">
        <v>2.0871151875998963</v>
      </c>
      <c r="Q52" s="258">
        <v>0</v>
      </c>
    </row>
    <row r="53" spans="1:17">
      <c r="A53" s="256" t="s">
        <v>949</v>
      </c>
      <c r="B53" s="256" t="s">
        <v>950</v>
      </c>
      <c r="C53" s="256" t="s">
        <v>973</v>
      </c>
      <c r="D53" s="256" t="s">
        <v>974</v>
      </c>
      <c r="E53" s="256" t="s">
        <v>165</v>
      </c>
      <c r="F53" s="257">
        <v>89.092190000000002</v>
      </c>
      <c r="G53" s="258">
        <v>1.9536753408556276</v>
      </c>
      <c r="H53" s="258">
        <v>24.033809573153125</v>
      </c>
      <c r="I53" s="258">
        <v>6.9465211363260799</v>
      </c>
      <c r="J53" s="257"/>
      <c r="K53" s="257">
        <v>12.586639675037574</v>
      </c>
      <c r="L53" s="258">
        <v>10.365111159796305</v>
      </c>
      <c r="M53" s="258">
        <v>38.278164735401269</v>
      </c>
      <c r="N53" s="258">
        <v>5.0475510364083371</v>
      </c>
      <c r="O53" s="258">
        <v>2.2215285152412685</v>
      </c>
      <c r="P53" s="258">
        <v>0.24582850281798496</v>
      </c>
      <c r="Q53" s="258">
        <v>0</v>
      </c>
    </row>
    <row r="54" spans="1:17">
      <c r="A54" s="256" t="s">
        <v>949</v>
      </c>
      <c r="B54" s="256" t="s">
        <v>950</v>
      </c>
      <c r="C54" s="256" t="s">
        <v>975</v>
      </c>
      <c r="D54" s="256" t="s">
        <v>976</v>
      </c>
      <c r="E54" s="256" t="s">
        <v>166</v>
      </c>
      <c r="F54" s="257">
        <v>8.8870500000000003</v>
      </c>
      <c r="G54" s="258">
        <v>0.13574142693441604</v>
      </c>
      <c r="H54" s="258">
        <v>2.2718556502801039</v>
      </c>
      <c r="I54" s="258">
        <v>0.71400757055887754</v>
      </c>
      <c r="J54" s="257"/>
      <c r="K54" s="257">
        <v>1.3571107954186377</v>
      </c>
      <c r="L54" s="258">
        <v>1.1149880790968285</v>
      </c>
      <c r="M54" s="258">
        <v>3.8555773746515114</v>
      </c>
      <c r="N54" s="258">
        <v>0.51876500365075728</v>
      </c>
      <c r="O54" s="258">
        <v>0.24212271632180909</v>
      </c>
      <c r="P54" s="258">
        <v>3.3992178505696448E-2</v>
      </c>
      <c r="Q54" s="258">
        <v>0</v>
      </c>
    </row>
    <row r="55" spans="1:17">
      <c r="A55" s="256" t="s">
        <v>949</v>
      </c>
      <c r="B55" s="256" t="s">
        <v>950</v>
      </c>
      <c r="C55" s="256" t="s">
        <v>977</v>
      </c>
      <c r="D55" s="256" t="s">
        <v>978</v>
      </c>
      <c r="E55" s="256" t="s">
        <v>166</v>
      </c>
      <c r="F55" s="257">
        <v>706.69763999999896</v>
      </c>
      <c r="G55" s="258">
        <v>10.794149471960223</v>
      </c>
      <c r="H55" s="258">
        <v>180.65781406356581</v>
      </c>
      <c r="I55" s="258">
        <v>56.777835733577675</v>
      </c>
      <c r="J55" s="257"/>
      <c r="K55" s="257">
        <v>107.91736249271385</v>
      </c>
      <c r="L55" s="258">
        <v>88.663779783602081</v>
      </c>
      <c r="M55" s="258">
        <v>306.59526293917725</v>
      </c>
      <c r="N55" s="258">
        <v>41.252159467380174</v>
      </c>
      <c r="O55" s="258">
        <v>19.253582709111765</v>
      </c>
      <c r="P55" s="258">
        <v>2.7030558316240336</v>
      </c>
      <c r="Q55" s="258">
        <v>0</v>
      </c>
    </row>
    <row r="56" spans="1:17">
      <c r="A56" s="256" t="s">
        <v>949</v>
      </c>
      <c r="B56" s="256" t="s">
        <v>950</v>
      </c>
      <c r="C56" s="256" t="s">
        <v>979</v>
      </c>
      <c r="D56" s="256" t="s">
        <v>980</v>
      </c>
      <c r="E56" s="256" t="s">
        <v>166</v>
      </c>
      <c r="F56" s="257">
        <v>430.97052000000099</v>
      </c>
      <c r="G56" s="258">
        <v>6.5826740427326751</v>
      </c>
      <c r="H56" s="258">
        <v>110.17185803682401</v>
      </c>
      <c r="I56" s="258">
        <v>34.625237167304881</v>
      </c>
      <c r="J56" s="257"/>
      <c r="K56" s="257">
        <v>65.812023697310707</v>
      </c>
      <c r="L56" s="258">
        <v>54.07047245623265</v>
      </c>
      <c r="M56" s="258">
        <v>186.97320101201191</v>
      </c>
      <c r="N56" s="258">
        <v>25.157102005859002</v>
      </c>
      <c r="O56" s="258">
        <v>11.741551241078062</v>
      </c>
      <c r="P56" s="258">
        <v>1.6484240379577986</v>
      </c>
      <c r="Q56" s="258">
        <v>0</v>
      </c>
    </row>
    <row r="57" spans="1:17">
      <c r="A57" s="256" t="s">
        <v>949</v>
      </c>
      <c r="B57" s="256" t="s">
        <v>950</v>
      </c>
      <c r="C57" s="256" t="s">
        <v>981</v>
      </c>
      <c r="D57" s="256" t="s">
        <v>982</v>
      </c>
      <c r="E57" s="256" t="s">
        <v>166</v>
      </c>
      <c r="F57" s="257">
        <v>16.362819999999999</v>
      </c>
      <c r="G57" s="258">
        <v>0.24992686386044877</v>
      </c>
      <c r="H57" s="258">
        <v>4.1829364155165427</v>
      </c>
      <c r="I57" s="258">
        <v>1.3146294164759074</v>
      </c>
      <c r="J57" s="257"/>
      <c r="K57" s="257">
        <v>2.4987098829748895</v>
      </c>
      <c r="L57" s="258">
        <v>2.0529139861266863</v>
      </c>
      <c r="M57" s="258">
        <v>7.0988819211656562</v>
      </c>
      <c r="N57" s="258">
        <v>0.95514916389990856</v>
      </c>
      <c r="O57" s="258">
        <v>0.4457958968482032</v>
      </c>
      <c r="P57" s="258">
        <v>6.2586336106647295E-2</v>
      </c>
      <c r="Q57" s="258">
        <v>0</v>
      </c>
    </row>
    <row r="58" spans="1:17">
      <c r="A58" s="256" t="s">
        <v>949</v>
      </c>
      <c r="B58" s="256" t="s">
        <v>950</v>
      </c>
      <c r="C58" s="256" t="s">
        <v>983</v>
      </c>
      <c r="D58" s="256" t="s">
        <v>984</v>
      </c>
      <c r="E58" s="256" t="s">
        <v>166</v>
      </c>
      <c r="F58" s="257">
        <v>5.2939499999999997</v>
      </c>
      <c r="G58" s="258">
        <v>8.086016474752046E-2</v>
      </c>
      <c r="H58" s="258">
        <v>1.3533276193787991</v>
      </c>
      <c r="I58" s="258">
        <v>0.42532903248661474</v>
      </c>
      <c r="J58" s="257"/>
      <c r="K58" s="257">
        <v>0.80842087030077425</v>
      </c>
      <c r="L58" s="258">
        <v>0.6641901577390309</v>
      </c>
      <c r="M58" s="258">
        <v>2.2967389451546203</v>
      </c>
      <c r="N58" s="258">
        <v>0.30902447843513042</v>
      </c>
      <c r="O58" s="258">
        <v>0.14423071256174333</v>
      </c>
      <c r="P58" s="258">
        <v>2.0248889496540662E-2</v>
      </c>
      <c r="Q58" s="258">
        <v>0</v>
      </c>
    </row>
    <row r="59" spans="1:17">
      <c r="A59" s="256" t="s">
        <v>949</v>
      </c>
      <c r="B59" s="256" t="s">
        <v>950</v>
      </c>
      <c r="C59" s="256" t="s">
        <v>983</v>
      </c>
      <c r="D59" s="256" t="s">
        <v>984</v>
      </c>
      <c r="E59" s="256" t="s">
        <v>745</v>
      </c>
      <c r="F59" s="257">
        <v>1.0376399999999999</v>
      </c>
      <c r="G59" s="258">
        <v>1.5848986361529128E-2</v>
      </c>
      <c r="H59" s="258">
        <v>0.26525880882369818</v>
      </c>
      <c r="I59" s="258">
        <v>8.3366563203167932E-2</v>
      </c>
      <c r="J59" s="257"/>
      <c r="K59" s="257">
        <v>0.1584544304080876</v>
      </c>
      <c r="L59" s="258">
        <v>0.13018450783938798</v>
      </c>
      <c r="M59" s="258">
        <v>0.450172026379214</v>
      </c>
      <c r="N59" s="258">
        <v>6.057030380026799E-2</v>
      </c>
      <c r="O59" s="258">
        <v>2.8269922568699622E-2</v>
      </c>
      <c r="P59" s="258">
        <v>3.9688810240350687E-3</v>
      </c>
      <c r="Q59" s="258">
        <v>0</v>
      </c>
    </row>
    <row r="60" spans="1:17">
      <c r="A60" s="256" t="s">
        <v>949</v>
      </c>
      <c r="B60" s="256" t="s">
        <v>950</v>
      </c>
      <c r="C60" s="256" t="s">
        <v>985</v>
      </c>
      <c r="D60" s="256" t="s">
        <v>986</v>
      </c>
      <c r="E60" s="256" t="s">
        <v>165</v>
      </c>
      <c r="F60" s="257">
        <v>483.05763000000002</v>
      </c>
      <c r="G60" s="258">
        <v>10.592822782144671</v>
      </c>
      <c r="H60" s="258">
        <v>130.31125503008357</v>
      </c>
      <c r="I60" s="258">
        <v>37.664020121837652</v>
      </c>
      <c r="J60" s="257"/>
      <c r="K60" s="257">
        <v>68.244728646670595</v>
      </c>
      <c r="L60" s="258">
        <v>56.199606626997877</v>
      </c>
      <c r="M60" s="258">
        <v>207.54411287715021</v>
      </c>
      <c r="N60" s="258">
        <v>27.367809018405037</v>
      </c>
      <c r="O60" s="258">
        <v>12.045122019672723</v>
      </c>
      <c r="P60" s="258">
        <v>1.3328815237082414</v>
      </c>
      <c r="Q60" s="258">
        <v>0</v>
      </c>
    </row>
    <row r="61" spans="1:17">
      <c r="A61" s="256" t="s">
        <v>949</v>
      </c>
      <c r="B61" s="256" t="s">
        <v>950</v>
      </c>
      <c r="C61" s="256" t="s">
        <v>987</v>
      </c>
      <c r="D61" s="256" t="s">
        <v>988</v>
      </c>
      <c r="E61" s="256" t="s">
        <v>166</v>
      </c>
      <c r="F61" s="257">
        <v>319.31268000000102</v>
      </c>
      <c r="G61" s="258">
        <v>4.8772043390610733</v>
      </c>
      <c r="H61" s="258">
        <v>81.628022376838786</v>
      </c>
      <c r="I61" s="258">
        <v>25.654370223577565</v>
      </c>
      <c r="J61" s="257"/>
      <c r="K61" s="257">
        <v>48.761139539223734</v>
      </c>
      <c r="L61" s="258">
        <v>40.061643819317034</v>
      </c>
      <c r="M61" s="258">
        <v>138.53131741661656</v>
      </c>
      <c r="N61" s="258">
        <v>18.63928340742244</v>
      </c>
      <c r="O61" s="258">
        <v>8.699495719906702</v>
      </c>
      <c r="P61" s="258">
        <v>1.2213426972608865</v>
      </c>
      <c r="Q61" s="258">
        <v>0</v>
      </c>
    </row>
    <row r="62" spans="1:17">
      <c r="A62" s="256" t="s">
        <v>949</v>
      </c>
      <c r="B62" s="256" t="s">
        <v>950</v>
      </c>
      <c r="C62" s="256" t="s">
        <v>989</v>
      </c>
      <c r="D62" s="256" t="s">
        <v>990</v>
      </c>
      <c r="E62" s="256" t="s">
        <v>165</v>
      </c>
      <c r="F62" s="257">
        <v>226.10811000000001</v>
      </c>
      <c r="G62" s="258">
        <v>4.9582554753056547</v>
      </c>
      <c r="H62" s="258">
        <v>60.995686139105572</v>
      </c>
      <c r="I62" s="258">
        <v>17.629657158610001</v>
      </c>
      <c r="J62" s="257"/>
      <c r="K62" s="257">
        <v>31.943779900053642</v>
      </c>
      <c r="L62" s="258">
        <v>26.305736723740324</v>
      </c>
      <c r="M62" s="258">
        <v>97.146601543751828</v>
      </c>
      <c r="N62" s="258">
        <v>12.810238753484793</v>
      </c>
      <c r="O62" s="258">
        <v>5.6380431763133156</v>
      </c>
      <c r="P62" s="258">
        <v>0.62389102968850874</v>
      </c>
      <c r="Q62" s="258">
        <v>0</v>
      </c>
    </row>
    <row r="63" spans="1:17">
      <c r="A63" s="256" t="s">
        <v>949</v>
      </c>
      <c r="B63" s="256" t="s">
        <v>950</v>
      </c>
      <c r="C63" s="256" t="s">
        <v>991</v>
      </c>
      <c r="D63" s="256" t="s">
        <v>992</v>
      </c>
      <c r="E63" s="256" t="s">
        <v>166</v>
      </c>
      <c r="F63" s="257">
        <v>3246.4765399999901</v>
      </c>
      <c r="G63" s="258">
        <v>49.586911072707416</v>
      </c>
      <c r="H63" s="258">
        <v>829.91837233961553</v>
      </c>
      <c r="I63" s="258">
        <v>260.82995225657373</v>
      </c>
      <c r="J63" s="257"/>
      <c r="K63" s="257">
        <v>495.75825043263319</v>
      </c>
      <c r="L63" s="258">
        <v>407.30980934815341</v>
      </c>
      <c r="M63" s="258">
        <v>1408.4585430441919</v>
      </c>
      <c r="N63" s="258">
        <v>189.50702585505792</v>
      </c>
      <c r="O63" s="258">
        <v>88.448441084479768</v>
      </c>
      <c r="P63" s="258">
        <v>12.417484999210698</v>
      </c>
      <c r="Q63" s="258">
        <v>0</v>
      </c>
    </row>
    <row r="64" spans="1:17">
      <c r="A64" s="256" t="s">
        <v>949</v>
      </c>
      <c r="B64" s="256" t="s">
        <v>950</v>
      </c>
      <c r="C64" s="256" t="s">
        <v>991</v>
      </c>
      <c r="D64" s="256" t="s">
        <v>992</v>
      </c>
      <c r="E64" s="256" t="s">
        <v>915</v>
      </c>
      <c r="F64" s="257">
        <v>11.62749</v>
      </c>
      <c r="G64" s="258">
        <v>0</v>
      </c>
      <c r="H64" s="258">
        <v>0</v>
      </c>
      <c r="I64" s="258">
        <v>0</v>
      </c>
      <c r="J64" s="257"/>
      <c r="K64" s="257">
        <v>0</v>
      </c>
      <c r="L64" s="258">
        <v>0</v>
      </c>
      <c r="M64" s="258">
        <v>11.62749</v>
      </c>
      <c r="N64" s="258">
        <v>0</v>
      </c>
      <c r="O64" s="258">
        <v>0</v>
      </c>
      <c r="P64" s="258">
        <v>0</v>
      </c>
      <c r="Q64" s="258">
        <v>0</v>
      </c>
    </row>
    <row r="65" spans="1:17">
      <c r="A65" s="256" t="s">
        <v>949</v>
      </c>
      <c r="B65" s="256" t="s">
        <v>950</v>
      </c>
      <c r="C65" s="256" t="s">
        <v>993</v>
      </c>
      <c r="D65" s="256" t="s">
        <v>994</v>
      </c>
      <c r="E65" s="256" t="s">
        <v>166</v>
      </c>
      <c r="F65" s="257">
        <v>28.557929999999999</v>
      </c>
      <c r="G65" s="258">
        <v>0.43619583196821976</v>
      </c>
      <c r="H65" s="258">
        <v>7.3004534272681809</v>
      </c>
      <c r="I65" s="258">
        <v>2.2944147067351355</v>
      </c>
      <c r="J65" s="257"/>
      <c r="K65" s="257">
        <v>4.360983126887974</v>
      </c>
      <c r="L65" s="258">
        <v>3.5829382656428947</v>
      </c>
      <c r="M65" s="258">
        <v>12.389635342985764</v>
      </c>
      <c r="N65" s="258">
        <v>1.6670160132674023</v>
      </c>
      <c r="O65" s="258">
        <v>0.77804486124507921</v>
      </c>
      <c r="P65" s="258">
        <v>0.10923155088732298</v>
      </c>
      <c r="Q65" s="258">
        <v>0</v>
      </c>
    </row>
    <row r="66" spans="1:17">
      <c r="A66" s="256" t="s">
        <v>949</v>
      </c>
      <c r="B66" s="256" t="s">
        <v>950</v>
      </c>
      <c r="C66" s="256" t="s">
        <v>993</v>
      </c>
      <c r="D66" s="256" t="s">
        <v>994</v>
      </c>
      <c r="E66" s="256" t="s">
        <v>165</v>
      </c>
      <c r="F66" s="257">
        <v>5142.4047300000102</v>
      </c>
      <c r="G66" s="258">
        <v>112.76621793336049</v>
      </c>
      <c r="H66" s="258">
        <v>1387.2324389927126</v>
      </c>
      <c r="I66" s="258">
        <v>400.953474692768</v>
      </c>
      <c r="J66" s="257"/>
      <c r="K66" s="257">
        <v>726.50133978880763</v>
      </c>
      <c r="L66" s="258">
        <v>598.27462603750575</v>
      </c>
      <c r="M66" s="258">
        <v>2209.4171822585913</v>
      </c>
      <c r="N66" s="258">
        <v>291.34484542969125</v>
      </c>
      <c r="O66" s="258">
        <v>128.22671375130184</v>
      </c>
      <c r="P66" s="258">
        <v>14.189230904078425</v>
      </c>
      <c r="Q66" s="258">
        <v>0</v>
      </c>
    </row>
    <row r="67" spans="1:17">
      <c r="A67" s="256" t="s">
        <v>949</v>
      </c>
      <c r="B67" s="256" t="s">
        <v>950</v>
      </c>
      <c r="C67" s="256" t="s">
        <v>993</v>
      </c>
      <c r="D67" s="256" t="s">
        <v>994</v>
      </c>
      <c r="E67" s="256" t="s">
        <v>917</v>
      </c>
      <c r="F67" s="257">
        <v>94.842479999999995</v>
      </c>
      <c r="G67" s="258">
        <v>0</v>
      </c>
      <c r="H67" s="258">
        <v>0</v>
      </c>
      <c r="I67" s="258">
        <v>0</v>
      </c>
      <c r="J67" s="257"/>
      <c r="K67" s="257">
        <v>94.842479999999995</v>
      </c>
      <c r="L67" s="258">
        <v>94.842479999999995</v>
      </c>
      <c r="M67" s="258">
        <v>0</v>
      </c>
      <c r="N67" s="258">
        <v>0</v>
      </c>
      <c r="O67" s="258">
        <v>0</v>
      </c>
      <c r="P67" s="258">
        <v>0</v>
      </c>
      <c r="Q67" s="258">
        <v>0</v>
      </c>
    </row>
    <row r="68" spans="1:17">
      <c r="A68" s="256" t="s">
        <v>949</v>
      </c>
      <c r="B68" s="256" t="s">
        <v>950</v>
      </c>
      <c r="C68" s="256" t="s">
        <v>995</v>
      </c>
      <c r="D68" s="256" t="s">
        <v>996</v>
      </c>
      <c r="E68" s="256" t="s">
        <v>163</v>
      </c>
      <c r="F68" s="257">
        <v>109.10708</v>
      </c>
      <c r="G68" s="258">
        <v>2.6413039278024422</v>
      </c>
      <c r="H68" s="258">
        <v>33.098663792148031</v>
      </c>
      <c r="I68" s="258">
        <v>7.5363132205014134</v>
      </c>
      <c r="J68" s="257"/>
      <c r="K68" s="257">
        <v>8.1672876252319675</v>
      </c>
      <c r="L68" s="258">
        <v>7.2529944453773094</v>
      </c>
      <c r="M68" s="258">
        <v>53.372603797146255</v>
      </c>
      <c r="N68" s="258">
        <v>4.2909076371698873</v>
      </c>
      <c r="O68" s="258">
        <v>0.91429317985465886</v>
      </c>
      <c r="P68" s="258">
        <v>0</v>
      </c>
      <c r="Q68" s="258">
        <v>0</v>
      </c>
    </row>
    <row r="69" spans="1:17">
      <c r="A69" s="256" t="s">
        <v>949</v>
      </c>
      <c r="B69" s="256" t="s">
        <v>950</v>
      </c>
      <c r="C69" s="256" t="s">
        <v>997</v>
      </c>
      <c r="D69" s="256" t="s">
        <v>998</v>
      </c>
      <c r="E69" s="256" t="s">
        <v>163</v>
      </c>
      <c r="F69" s="257">
        <v>242.51193000000001</v>
      </c>
      <c r="G69" s="258">
        <v>5.8708171206483657</v>
      </c>
      <c r="H69" s="258">
        <v>73.568285730448821</v>
      </c>
      <c r="I69" s="258">
        <v>16.750937374442735</v>
      </c>
      <c r="J69" s="257"/>
      <c r="K69" s="257">
        <v>18.153402005260535</v>
      </c>
      <c r="L69" s="258">
        <v>16.121205711194278</v>
      </c>
      <c r="M69" s="258">
        <v>118.6311021793569</v>
      </c>
      <c r="N69" s="258">
        <v>9.5373855898426498</v>
      </c>
      <c r="O69" s="258">
        <v>2.0321962940662552</v>
      </c>
      <c r="P69" s="258">
        <v>0</v>
      </c>
      <c r="Q69" s="258">
        <v>0</v>
      </c>
    </row>
    <row r="70" spans="1:17">
      <c r="A70" s="256" t="s">
        <v>949</v>
      </c>
      <c r="B70" s="256" t="s">
        <v>950</v>
      </c>
      <c r="C70" s="256" t="s">
        <v>999</v>
      </c>
      <c r="D70" s="256" t="s">
        <v>1000</v>
      </c>
      <c r="E70" s="256" t="s">
        <v>165</v>
      </c>
      <c r="F70" s="257">
        <v>1678.9396099999999</v>
      </c>
      <c r="G70" s="258">
        <v>36.816952359603732</v>
      </c>
      <c r="H70" s="258">
        <v>452.91641019896326</v>
      </c>
      <c r="I70" s="258">
        <v>130.90697947238769</v>
      </c>
      <c r="J70" s="257"/>
      <c r="K70" s="257">
        <v>237.19484173885621</v>
      </c>
      <c r="L70" s="258">
        <v>195.33020445714774</v>
      </c>
      <c r="M70" s="258">
        <v>721.35084985979529</v>
      </c>
      <c r="N70" s="258">
        <v>95.120945713900497</v>
      </c>
      <c r="O70" s="258">
        <v>41.864637281708461</v>
      </c>
      <c r="P70" s="258">
        <v>4.6326306564931397</v>
      </c>
      <c r="Q70" s="258">
        <v>0</v>
      </c>
    </row>
    <row r="71" spans="1:17">
      <c r="A71" s="256" t="s">
        <v>949</v>
      </c>
      <c r="B71" s="256" t="s">
        <v>950</v>
      </c>
      <c r="C71" s="256" t="s">
        <v>1001</v>
      </c>
      <c r="D71" s="256" t="s">
        <v>1002</v>
      </c>
      <c r="E71" s="256" t="s">
        <v>165</v>
      </c>
      <c r="F71" s="257">
        <v>311.58362</v>
      </c>
      <c r="G71" s="258">
        <v>6.8326217484218343</v>
      </c>
      <c r="H71" s="258">
        <v>84.053847920830151</v>
      </c>
      <c r="I71" s="258">
        <v>24.294185630221833</v>
      </c>
      <c r="J71" s="257"/>
      <c r="K71" s="257">
        <v>44.019467403190227</v>
      </c>
      <c r="L71" s="258">
        <v>36.250078226517168</v>
      </c>
      <c r="M71" s="258">
        <v>133.87087168036467</v>
      </c>
      <c r="N71" s="258">
        <v>17.652885444379148</v>
      </c>
      <c r="O71" s="258">
        <v>7.769389176673057</v>
      </c>
      <c r="P71" s="258">
        <v>0.85974017259209767</v>
      </c>
      <c r="Q71" s="258">
        <v>0</v>
      </c>
    </row>
    <row r="72" spans="1:17">
      <c r="A72" s="256" t="s">
        <v>949</v>
      </c>
      <c r="B72" s="256" t="s">
        <v>950</v>
      </c>
      <c r="C72" s="256" t="s">
        <v>1003</v>
      </c>
      <c r="D72" s="256" t="s">
        <v>1004</v>
      </c>
      <c r="E72" s="256" t="s">
        <v>165</v>
      </c>
      <c r="F72" s="257">
        <v>234.78443000000101</v>
      </c>
      <c r="G72" s="258">
        <v>5.1485158385695327</v>
      </c>
      <c r="H72" s="258">
        <v>63.336239476898299</v>
      </c>
      <c r="I72" s="258">
        <v>18.306150129155853</v>
      </c>
      <c r="J72" s="257"/>
      <c r="K72" s="257">
        <v>33.169540693960883</v>
      </c>
      <c r="L72" s="258">
        <v>27.315152041266746</v>
      </c>
      <c r="M72" s="258">
        <v>100.87435373232296</v>
      </c>
      <c r="N72" s="258">
        <v>13.301798877982971</v>
      </c>
      <c r="O72" s="258">
        <v>5.8543886526941336</v>
      </c>
      <c r="P72" s="258">
        <v>0.64783125111049844</v>
      </c>
      <c r="Q72" s="258">
        <v>0</v>
      </c>
    </row>
    <row r="73" spans="1:17">
      <c r="A73" s="256" t="s">
        <v>949</v>
      </c>
      <c r="B73" s="256" t="s">
        <v>950</v>
      </c>
      <c r="C73" s="256" t="s">
        <v>1005</v>
      </c>
      <c r="D73" s="256" t="s">
        <v>1006</v>
      </c>
      <c r="E73" s="256" t="s">
        <v>917</v>
      </c>
      <c r="F73" s="257">
        <v>4.1735699999999998</v>
      </c>
      <c r="G73" s="258">
        <v>0</v>
      </c>
      <c r="H73" s="258">
        <v>0</v>
      </c>
      <c r="I73" s="258">
        <v>0</v>
      </c>
      <c r="J73" s="257"/>
      <c r="K73" s="257">
        <v>4.1735699999999998</v>
      </c>
      <c r="L73" s="258">
        <v>4.1735699999999998</v>
      </c>
      <c r="M73" s="258">
        <v>0</v>
      </c>
      <c r="N73" s="258">
        <v>0</v>
      </c>
      <c r="O73" s="258">
        <v>0</v>
      </c>
      <c r="P73" s="258">
        <v>0</v>
      </c>
      <c r="Q73" s="258">
        <v>0</v>
      </c>
    </row>
    <row r="74" spans="1:17">
      <c r="A74" s="256" t="s">
        <v>949</v>
      </c>
      <c r="B74" s="256" t="s">
        <v>950</v>
      </c>
      <c r="C74" s="256" t="s">
        <v>1007</v>
      </c>
      <c r="D74" s="256" t="s">
        <v>1008</v>
      </c>
      <c r="E74" s="256" t="s">
        <v>163</v>
      </c>
      <c r="F74" s="257">
        <v>13.40324</v>
      </c>
      <c r="G74" s="258">
        <v>0.32447051517902231</v>
      </c>
      <c r="H74" s="258">
        <v>4.0659995161218703</v>
      </c>
      <c r="I74" s="258">
        <v>0.92579706843546139</v>
      </c>
      <c r="J74" s="257"/>
      <c r="K74" s="257">
        <v>1.0033090079031914</v>
      </c>
      <c r="L74" s="258">
        <v>0.8909928234726745</v>
      </c>
      <c r="M74" s="258">
        <v>6.556548100435486</v>
      </c>
      <c r="N74" s="258">
        <v>0.52711579192496871</v>
      </c>
      <c r="O74" s="258">
        <v>0.11231618443051686</v>
      </c>
      <c r="P74" s="258">
        <v>0</v>
      </c>
      <c r="Q74" s="258">
        <v>0</v>
      </c>
    </row>
    <row r="75" spans="1:17">
      <c r="A75" s="256" t="s">
        <v>949</v>
      </c>
      <c r="B75" s="256" t="s">
        <v>950</v>
      </c>
      <c r="C75" s="256" t="s">
        <v>1007</v>
      </c>
      <c r="D75" s="256" t="s">
        <v>1008</v>
      </c>
      <c r="E75" s="256" t="s">
        <v>912</v>
      </c>
      <c r="F75" s="257">
        <v>1.03498</v>
      </c>
      <c r="G75" s="258">
        <v>0</v>
      </c>
      <c r="H75" s="258">
        <v>0</v>
      </c>
      <c r="I75" s="258">
        <v>0</v>
      </c>
      <c r="J75" s="257"/>
      <c r="K75" s="257">
        <v>0</v>
      </c>
      <c r="L75" s="258">
        <v>0</v>
      </c>
      <c r="M75" s="258">
        <v>0</v>
      </c>
      <c r="N75" s="258">
        <v>1.03498</v>
      </c>
      <c r="O75" s="258">
        <v>0</v>
      </c>
      <c r="P75" s="258">
        <v>0</v>
      </c>
      <c r="Q75" s="258">
        <v>0</v>
      </c>
    </row>
    <row r="76" spans="1:17">
      <c r="A76" s="256" t="s">
        <v>949</v>
      </c>
      <c r="B76" s="256" t="s">
        <v>950</v>
      </c>
      <c r="C76" s="256" t="s">
        <v>1007</v>
      </c>
      <c r="D76" s="256" t="s">
        <v>1008</v>
      </c>
      <c r="E76" s="256" t="s">
        <v>914</v>
      </c>
      <c r="F76" s="257">
        <v>5.0004200000000001</v>
      </c>
      <c r="G76" s="258">
        <v>0</v>
      </c>
      <c r="H76" s="258">
        <v>5.0004200000000001</v>
      </c>
      <c r="I76" s="258">
        <v>0</v>
      </c>
      <c r="J76" s="257"/>
      <c r="K76" s="257">
        <v>0</v>
      </c>
      <c r="L76" s="258">
        <v>0</v>
      </c>
      <c r="M76" s="258">
        <v>0</v>
      </c>
      <c r="N76" s="258">
        <v>0</v>
      </c>
      <c r="O76" s="258">
        <v>0</v>
      </c>
      <c r="P76" s="258">
        <v>0</v>
      </c>
      <c r="Q76" s="258">
        <v>0</v>
      </c>
    </row>
    <row r="77" spans="1:17">
      <c r="A77" s="256" t="s">
        <v>949</v>
      </c>
      <c r="B77" s="256" t="s">
        <v>950</v>
      </c>
      <c r="C77" s="256" t="s">
        <v>1007</v>
      </c>
      <c r="D77" s="256" t="s">
        <v>1008</v>
      </c>
      <c r="E77" s="256" t="s">
        <v>164</v>
      </c>
      <c r="F77" s="257">
        <v>48.952660000000002</v>
      </c>
      <c r="G77" s="258">
        <v>0.74152563588381371</v>
      </c>
      <c r="H77" s="258">
        <v>11.88984943998026</v>
      </c>
      <c r="I77" s="258">
        <v>3.740978665264846</v>
      </c>
      <c r="J77" s="257"/>
      <c r="K77" s="257">
        <v>8.3508475247736715</v>
      </c>
      <c r="L77" s="258">
        <v>6.8411094613670898</v>
      </c>
      <c r="M77" s="258">
        <v>20.995190412021799</v>
      </c>
      <c r="N77" s="258">
        <v>3.0604726812606375</v>
      </c>
      <c r="O77" s="258">
        <v>1.5097380634065818</v>
      </c>
      <c r="P77" s="258">
        <v>0.17379564081497706</v>
      </c>
      <c r="Q77" s="258">
        <v>0</v>
      </c>
    </row>
    <row r="78" spans="1:17">
      <c r="A78" s="256" t="s">
        <v>949</v>
      </c>
      <c r="B78" s="256" t="s">
        <v>950</v>
      </c>
      <c r="C78" s="256" t="s">
        <v>1007</v>
      </c>
      <c r="D78" s="256" t="s">
        <v>1008</v>
      </c>
      <c r="E78" s="256" t="s">
        <v>166</v>
      </c>
      <c r="F78" s="257">
        <v>4931.1860200000101</v>
      </c>
      <c r="G78" s="258">
        <v>75.319282195311743</v>
      </c>
      <c r="H78" s="258">
        <v>1260.5918524278902</v>
      </c>
      <c r="I78" s="258">
        <v>396.18367738609635</v>
      </c>
      <c r="J78" s="257"/>
      <c r="K78" s="257">
        <v>753.02443239989418</v>
      </c>
      <c r="L78" s="258">
        <v>618.67702197117671</v>
      </c>
      <c r="M78" s="258">
        <v>2139.3566199031034</v>
      </c>
      <c r="N78" s="258">
        <v>287.84880625943009</v>
      </c>
      <c r="O78" s="258">
        <v>134.34741042871744</v>
      </c>
      <c r="P78" s="258">
        <v>18.861349428284431</v>
      </c>
      <c r="Q78" s="258">
        <v>0</v>
      </c>
    </row>
    <row r="79" spans="1:17">
      <c r="A79" s="256" t="s">
        <v>949</v>
      </c>
      <c r="B79" s="256" t="s">
        <v>950</v>
      </c>
      <c r="C79" s="256" t="s">
        <v>1007</v>
      </c>
      <c r="D79" s="256" t="s">
        <v>1008</v>
      </c>
      <c r="E79" s="256" t="s">
        <v>165</v>
      </c>
      <c r="F79" s="257">
        <v>178.748719999999</v>
      </c>
      <c r="G79" s="258">
        <v>3.9197259206840145</v>
      </c>
      <c r="H79" s="258">
        <v>48.219857407533063</v>
      </c>
      <c r="I79" s="258">
        <v>13.937043881974674</v>
      </c>
      <c r="J79" s="257"/>
      <c r="K79" s="257">
        <v>25.253007373757107</v>
      </c>
      <c r="L79" s="258">
        <v>20.795878431895034</v>
      </c>
      <c r="M79" s="258">
        <v>76.798796285084876</v>
      </c>
      <c r="N79" s="258">
        <v>10.127074964625502</v>
      </c>
      <c r="O79" s="258">
        <v>4.4571289418620754</v>
      </c>
      <c r="P79" s="258">
        <v>0.49321416633973147</v>
      </c>
      <c r="Q79" s="258">
        <v>0</v>
      </c>
    </row>
    <row r="80" spans="1:17">
      <c r="A80" s="256" t="s">
        <v>949</v>
      </c>
      <c r="B80" s="256" t="s">
        <v>950</v>
      </c>
      <c r="C80" s="256" t="s">
        <v>1007</v>
      </c>
      <c r="D80" s="256" t="s">
        <v>1008</v>
      </c>
      <c r="E80" s="256" t="s">
        <v>915</v>
      </c>
      <c r="F80" s="257">
        <v>3.2439499999999999</v>
      </c>
      <c r="G80" s="258">
        <v>0</v>
      </c>
      <c r="H80" s="258">
        <v>0</v>
      </c>
      <c r="I80" s="258">
        <v>0</v>
      </c>
      <c r="J80" s="257"/>
      <c r="K80" s="257">
        <v>0</v>
      </c>
      <c r="L80" s="258">
        <v>0</v>
      </c>
      <c r="M80" s="258">
        <v>3.2439499999999999</v>
      </c>
      <c r="N80" s="258">
        <v>0</v>
      </c>
      <c r="O80" s="258">
        <v>0</v>
      </c>
      <c r="P80" s="258">
        <v>0</v>
      </c>
      <c r="Q80" s="258">
        <v>0</v>
      </c>
    </row>
    <row r="81" spans="1:17">
      <c r="A81" s="256" t="s">
        <v>949</v>
      </c>
      <c r="B81" s="256" t="s">
        <v>950</v>
      </c>
      <c r="C81" s="256" t="s">
        <v>1007</v>
      </c>
      <c r="D81" s="256" t="s">
        <v>1008</v>
      </c>
      <c r="E81" s="256" t="s">
        <v>917</v>
      </c>
      <c r="F81" s="257">
        <v>67.815079999999995</v>
      </c>
      <c r="G81" s="258">
        <v>0</v>
      </c>
      <c r="H81" s="258">
        <v>0</v>
      </c>
      <c r="I81" s="258">
        <v>0</v>
      </c>
      <c r="J81" s="257"/>
      <c r="K81" s="257">
        <v>67.815079999999995</v>
      </c>
      <c r="L81" s="258">
        <v>67.815079999999995</v>
      </c>
      <c r="M81" s="258">
        <v>0</v>
      </c>
      <c r="N81" s="258">
        <v>0</v>
      </c>
      <c r="O81" s="258">
        <v>0</v>
      </c>
      <c r="P81" s="258">
        <v>0</v>
      </c>
      <c r="Q81" s="258">
        <v>0</v>
      </c>
    </row>
    <row r="82" spans="1:17">
      <c r="A82" s="256" t="s">
        <v>949</v>
      </c>
      <c r="B82" s="256" t="s">
        <v>950</v>
      </c>
      <c r="C82" s="256" t="s">
        <v>1009</v>
      </c>
      <c r="D82" s="256" t="s">
        <v>1010</v>
      </c>
      <c r="E82" s="256" t="s">
        <v>166</v>
      </c>
      <c r="F82" s="257">
        <v>61.734360000000002</v>
      </c>
      <c r="G82" s="258">
        <v>0.94293495786373838</v>
      </c>
      <c r="H82" s="258">
        <v>15.781564701720599</v>
      </c>
      <c r="I82" s="258">
        <v>4.9598911228818503</v>
      </c>
      <c r="J82" s="257"/>
      <c r="K82" s="257">
        <v>9.4272414810607028</v>
      </c>
      <c r="L82" s="258">
        <v>7.745323304209168</v>
      </c>
      <c r="M82" s="258">
        <v>26.782970913249198</v>
      </c>
      <c r="N82" s="258">
        <v>3.6036283683311292</v>
      </c>
      <c r="O82" s="258">
        <v>1.6819181768515354</v>
      </c>
      <c r="P82" s="258">
        <v>0.23612845489278519</v>
      </c>
      <c r="Q82" s="258">
        <v>0</v>
      </c>
    </row>
    <row r="83" spans="1:17">
      <c r="A83" s="256" t="s">
        <v>949</v>
      </c>
      <c r="B83" s="256" t="s">
        <v>950</v>
      </c>
      <c r="C83" s="256" t="s">
        <v>1009</v>
      </c>
      <c r="D83" s="256" t="s">
        <v>1010</v>
      </c>
      <c r="E83" s="256" t="s">
        <v>744</v>
      </c>
      <c r="F83" s="257">
        <v>14.739050000000001</v>
      </c>
      <c r="G83" s="258">
        <v>0.22512528664266598</v>
      </c>
      <c r="H83" s="258">
        <v>3.7678412996732291</v>
      </c>
      <c r="I83" s="258">
        <v>1.1841717198446982</v>
      </c>
      <c r="J83" s="257"/>
      <c r="K83" s="257">
        <v>2.2507495591017346</v>
      </c>
      <c r="L83" s="258">
        <v>1.8491923694827992</v>
      </c>
      <c r="M83" s="258">
        <v>6.3944219627274927</v>
      </c>
      <c r="N83" s="258">
        <v>0.86036461222325666</v>
      </c>
      <c r="O83" s="258">
        <v>0.40155718961893544</v>
      </c>
      <c r="P83" s="258">
        <v>5.6375559786924261E-2</v>
      </c>
      <c r="Q83" s="258">
        <v>0</v>
      </c>
    </row>
    <row r="84" spans="1:17">
      <c r="A84" s="256" t="s">
        <v>949</v>
      </c>
      <c r="B84" s="256" t="s">
        <v>950</v>
      </c>
      <c r="C84" s="256" t="s">
        <v>1011</v>
      </c>
      <c r="D84" s="256" t="s">
        <v>1012</v>
      </c>
      <c r="E84" s="256" t="s">
        <v>166</v>
      </c>
      <c r="F84" s="257">
        <v>20.314240000000002</v>
      </c>
      <c r="G84" s="258">
        <v>0.31028113093638404</v>
      </c>
      <c r="H84" s="258">
        <v>5.1930641692289461</v>
      </c>
      <c r="I84" s="258">
        <v>1.6320962693075851</v>
      </c>
      <c r="J84" s="257"/>
      <c r="K84" s="257">
        <v>3.1021176211144428</v>
      </c>
      <c r="L84" s="258">
        <v>2.5486674921275294</v>
      </c>
      <c r="M84" s="258">
        <v>8.8131746898285392</v>
      </c>
      <c r="N84" s="258">
        <v>1.1858059522296329</v>
      </c>
      <c r="O84" s="258">
        <v>0.55345012898691326</v>
      </c>
      <c r="P84" s="258">
        <v>7.7700167354471841E-2</v>
      </c>
      <c r="Q84" s="258">
        <v>0</v>
      </c>
    </row>
    <row r="85" spans="1:17">
      <c r="A85" s="256" t="s">
        <v>949</v>
      </c>
      <c r="B85" s="256" t="s">
        <v>950</v>
      </c>
      <c r="C85" s="256" t="s">
        <v>1013</v>
      </c>
      <c r="D85" s="256" t="s">
        <v>1014</v>
      </c>
      <c r="E85" s="256" t="s">
        <v>163</v>
      </c>
      <c r="F85" s="257">
        <v>303.07936000000001</v>
      </c>
      <c r="G85" s="258">
        <v>7.3370555238381447</v>
      </c>
      <c r="H85" s="258">
        <v>91.941987989958108</v>
      </c>
      <c r="I85" s="258">
        <v>20.934489197484776</v>
      </c>
      <c r="J85" s="257"/>
      <c r="K85" s="257">
        <v>22.687219806370265</v>
      </c>
      <c r="L85" s="258">
        <v>20.14748185533432</v>
      </c>
      <c r="M85" s="258">
        <v>148.25925687290558</v>
      </c>
      <c r="N85" s="258">
        <v>11.919350609443143</v>
      </c>
      <c r="O85" s="258">
        <v>2.5397379510359448</v>
      </c>
      <c r="P85" s="258">
        <v>0</v>
      </c>
      <c r="Q85" s="258">
        <v>0</v>
      </c>
    </row>
    <row r="86" spans="1:17">
      <c r="A86" s="256" t="s">
        <v>949</v>
      </c>
      <c r="B86" s="256" t="s">
        <v>950</v>
      </c>
      <c r="C86" s="256" t="s">
        <v>1015</v>
      </c>
      <c r="D86" s="256" t="s">
        <v>1016</v>
      </c>
      <c r="E86" s="256" t="s">
        <v>165</v>
      </c>
      <c r="F86" s="257">
        <v>231.94774000000001</v>
      </c>
      <c r="G86" s="258">
        <v>5.0863109325878337</v>
      </c>
      <c r="H86" s="258">
        <v>62.571004417819701</v>
      </c>
      <c r="I86" s="258">
        <v>18.084973311724251</v>
      </c>
      <c r="J86" s="257"/>
      <c r="K86" s="257">
        <v>32.768782839655188</v>
      </c>
      <c r="L86" s="258">
        <v>26.985127521991902</v>
      </c>
      <c r="M86" s="258">
        <v>99.655579256992354</v>
      </c>
      <c r="N86" s="258">
        <v>13.141085154934135</v>
      </c>
      <c r="O86" s="258">
        <v>5.7836553176632854</v>
      </c>
      <c r="P86" s="258">
        <v>0.64000408628652239</v>
      </c>
      <c r="Q86" s="258">
        <v>0</v>
      </c>
    </row>
    <row r="87" spans="1:17">
      <c r="A87" s="256" t="s">
        <v>949</v>
      </c>
      <c r="B87" s="256" t="s">
        <v>950</v>
      </c>
      <c r="C87" s="256" t="s">
        <v>1017</v>
      </c>
      <c r="D87" s="256" t="s">
        <v>1018</v>
      </c>
      <c r="E87" s="256" t="s">
        <v>744</v>
      </c>
      <c r="F87" s="257">
        <v>274.36223999999999</v>
      </c>
      <c r="G87" s="258">
        <v>4.1906281560835952</v>
      </c>
      <c r="H87" s="258">
        <v>70.13704268204927</v>
      </c>
      <c r="I87" s="258">
        <v>22.042940732356822</v>
      </c>
      <c r="J87" s="257"/>
      <c r="K87" s="257">
        <v>41.896912671723364</v>
      </c>
      <c r="L87" s="258">
        <v>34.422066597386426</v>
      </c>
      <c r="M87" s="258">
        <v>119.02991937737583</v>
      </c>
      <c r="N87" s="258">
        <v>16.0153851317625</v>
      </c>
      <c r="O87" s="258">
        <v>7.4748460743369396</v>
      </c>
      <c r="P87" s="258">
        <v>1.0494112486486211</v>
      </c>
      <c r="Q87" s="258">
        <v>0</v>
      </c>
    </row>
    <row r="88" spans="1:17">
      <c r="A88" s="256" t="s">
        <v>949</v>
      </c>
      <c r="B88" s="256" t="s">
        <v>950</v>
      </c>
      <c r="C88" s="256" t="s">
        <v>1019</v>
      </c>
      <c r="D88" s="256" t="s">
        <v>1020</v>
      </c>
      <c r="E88" s="256" t="s">
        <v>911</v>
      </c>
      <c r="F88" s="257">
        <v>93.473010000000002</v>
      </c>
      <c r="G88" s="258">
        <v>93.473010000000002</v>
      </c>
      <c r="H88" s="258">
        <v>0</v>
      </c>
      <c r="I88" s="258">
        <v>0</v>
      </c>
      <c r="J88" s="257"/>
      <c r="K88" s="257">
        <v>0</v>
      </c>
      <c r="L88" s="258">
        <v>0</v>
      </c>
      <c r="M88" s="258">
        <v>0</v>
      </c>
      <c r="N88" s="258">
        <v>0</v>
      </c>
      <c r="O88" s="258">
        <v>0</v>
      </c>
      <c r="P88" s="258">
        <v>0</v>
      </c>
      <c r="Q88" s="258">
        <v>0</v>
      </c>
    </row>
    <row r="89" spans="1:17">
      <c r="A89" s="256" t="s">
        <v>949</v>
      </c>
      <c r="B89" s="256" t="s">
        <v>950</v>
      </c>
      <c r="C89" s="256" t="s">
        <v>1019</v>
      </c>
      <c r="D89" s="256" t="s">
        <v>1020</v>
      </c>
      <c r="E89" s="256" t="s">
        <v>163</v>
      </c>
      <c r="F89" s="257">
        <v>54.131160000000001</v>
      </c>
      <c r="G89" s="258">
        <v>1.3104268350367587</v>
      </c>
      <c r="H89" s="258">
        <v>16.421198931535624</v>
      </c>
      <c r="I89" s="258">
        <v>3.7389817118107946</v>
      </c>
      <c r="J89" s="257"/>
      <c r="K89" s="257">
        <v>4.0520262590425089</v>
      </c>
      <c r="L89" s="258">
        <v>3.5984191200225539</v>
      </c>
      <c r="M89" s="258">
        <v>26.479683589368641</v>
      </c>
      <c r="N89" s="258">
        <v>2.1288426732056722</v>
      </c>
      <c r="O89" s="258">
        <v>0.4536071390199547</v>
      </c>
      <c r="P89" s="258">
        <v>0</v>
      </c>
      <c r="Q89" s="258">
        <v>0</v>
      </c>
    </row>
    <row r="90" spans="1:17">
      <c r="A90" s="256" t="s">
        <v>949</v>
      </c>
      <c r="B90" s="256" t="s">
        <v>950</v>
      </c>
      <c r="C90" s="256" t="s">
        <v>1019</v>
      </c>
      <c r="D90" s="256" t="s">
        <v>1020</v>
      </c>
      <c r="E90" s="256" t="s">
        <v>912</v>
      </c>
      <c r="F90" s="257">
        <v>94.416319999999999</v>
      </c>
      <c r="G90" s="258">
        <v>0</v>
      </c>
      <c r="H90" s="258">
        <v>0</v>
      </c>
      <c r="I90" s="258">
        <v>0</v>
      </c>
      <c r="J90" s="257"/>
      <c r="K90" s="257">
        <v>0</v>
      </c>
      <c r="L90" s="258">
        <v>0</v>
      </c>
      <c r="M90" s="258">
        <v>0</v>
      </c>
      <c r="N90" s="258">
        <v>94.416319999999999</v>
      </c>
      <c r="O90" s="258">
        <v>0</v>
      </c>
      <c r="P90" s="258">
        <v>0</v>
      </c>
      <c r="Q90" s="258">
        <v>0</v>
      </c>
    </row>
    <row r="91" spans="1:17">
      <c r="A91" s="256" t="s">
        <v>949</v>
      </c>
      <c r="B91" s="256" t="s">
        <v>950</v>
      </c>
      <c r="C91" s="256" t="s">
        <v>1019</v>
      </c>
      <c r="D91" s="256" t="s">
        <v>1020</v>
      </c>
      <c r="E91" s="256" t="s">
        <v>914</v>
      </c>
      <c r="F91" s="257">
        <v>299.22590000000002</v>
      </c>
      <c r="G91" s="258">
        <v>0</v>
      </c>
      <c r="H91" s="258">
        <v>299.22590000000002</v>
      </c>
      <c r="I91" s="258">
        <v>0</v>
      </c>
      <c r="J91" s="257"/>
      <c r="K91" s="257">
        <v>0</v>
      </c>
      <c r="L91" s="258">
        <v>0</v>
      </c>
      <c r="M91" s="258">
        <v>0</v>
      </c>
      <c r="N91" s="258">
        <v>0</v>
      </c>
      <c r="O91" s="258">
        <v>0</v>
      </c>
      <c r="P91" s="258">
        <v>0</v>
      </c>
      <c r="Q91" s="258">
        <v>0</v>
      </c>
    </row>
    <row r="92" spans="1:17">
      <c r="A92" s="256" t="s">
        <v>949</v>
      </c>
      <c r="B92" s="256" t="s">
        <v>950</v>
      </c>
      <c r="C92" s="256" t="s">
        <v>1019</v>
      </c>
      <c r="D92" s="256" t="s">
        <v>1020</v>
      </c>
      <c r="E92" s="256" t="s">
        <v>165</v>
      </c>
      <c r="F92" s="257">
        <v>494.72165000000001</v>
      </c>
      <c r="G92" s="258">
        <v>10.848599503417846</v>
      </c>
      <c r="H92" s="258">
        <v>133.45778039372598</v>
      </c>
      <c r="I92" s="258">
        <v>38.573464164738944</v>
      </c>
      <c r="J92" s="257"/>
      <c r="K92" s="257">
        <v>69.89258147083433</v>
      </c>
      <c r="L92" s="258">
        <v>57.556615180386082</v>
      </c>
      <c r="M92" s="258">
        <v>212.55552048804196</v>
      </c>
      <c r="N92" s="258">
        <v>28.028638393456738</v>
      </c>
      <c r="O92" s="258">
        <v>12.335966290448248</v>
      </c>
      <c r="P92" s="258">
        <v>1.3650655857841543</v>
      </c>
      <c r="Q92" s="258">
        <v>0</v>
      </c>
    </row>
    <row r="93" spans="1:17">
      <c r="A93" s="256" t="s">
        <v>949</v>
      </c>
      <c r="B93" s="256" t="s">
        <v>950</v>
      </c>
      <c r="C93" s="256" t="s">
        <v>1019</v>
      </c>
      <c r="D93" s="256" t="s">
        <v>1020</v>
      </c>
      <c r="E93" s="256" t="s">
        <v>915</v>
      </c>
      <c r="F93" s="257">
        <v>0.72789000000000004</v>
      </c>
      <c r="G93" s="258">
        <v>0</v>
      </c>
      <c r="H93" s="258">
        <v>0</v>
      </c>
      <c r="I93" s="258">
        <v>0</v>
      </c>
      <c r="J93" s="257"/>
      <c r="K93" s="257">
        <v>0</v>
      </c>
      <c r="L93" s="258">
        <v>0</v>
      </c>
      <c r="M93" s="258">
        <v>0.72789000000000004</v>
      </c>
      <c r="N93" s="258">
        <v>0</v>
      </c>
      <c r="O93" s="258">
        <v>0</v>
      </c>
      <c r="P93" s="258">
        <v>0</v>
      </c>
      <c r="Q93" s="258">
        <v>0</v>
      </c>
    </row>
    <row r="94" spans="1:17">
      <c r="A94" s="256" t="s">
        <v>949</v>
      </c>
      <c r="B94" s="256" t="s">
        <v>950</v>
      </c>
      <c r="C94" s="256" t="s">
        <v>1019</v>
      </c>
      <c r="D94" s="256" t="s">
        <v>1020</v>
      </c>
      <c r="E94" s="256" t="s">
        <v>916</v>
      </c>
      <c r="F94" s="257">
        <v>72.62782</v>
      </c>
      <c r="G94" s="258">
        <v>0</v>
      </c>
      <c r="H94" s="258">
        <v>0</v>
      </c>
      <c r="I94" s="258">
        <v>72.62782</v>
      </c>
      <c r="J94" s="257"/>
      <c r="K94" s="257">
        <v>0</v>
      </c>
      <c r="L94" s="258">
        <v>0</v>
      </c>
      <c r="M94" s="258">
        <v>0</v>
      </c>
      <c r="N94" s="258">
        <v>0</v>
      </c>
      <c r="O94" s="258">
        <v>0</v>
      </c>
      <c r="P94" s="258">
        <v>0</v>
      </c>
      <c r="Q94" s="258">
        <v>0</v>
      </c>
    </row>
    <row r="95" spans="1:17">
      <c r="A95" s="256" t="s">
        <v>949</v>
      </c>
      <c r="B95" s="256" t="s">
        <v>950</v>
      </c>
      <c r="C95" s="256" t="s">
        <v>1019</v>
      </c>
      <c r="D95" s="256" t="s">
        <v>1020</v>
      </c>
      <c r="E95" s="256" t="s">
        <v>917</v>
      </c>
      <c r="F95" s="257">
        <v>34.65766</v>
      </c>
      <c r="G95" s="258">
        <v>0</v>
      </c>
      <c r="H95" s="258">
        <v>0</v>
      </c>
      <c r="I95" s="258">
        <v>0</v>
      </c>
      <c r="J95" s="257"/>
      <c r="K95" s="257">
        <v>34.65766</v>
      </c>
      <c r="L95" s="258">
        <v>34.65766</v>
      </c>
      <c r="M95" s="258">
        <v>0</v>
      </c>
      <c r="N95" s="258">
        <v>0</v>
      </c>
      <c r="O95" s="258">
        <v>0</v>
      </c>
      <c r="P95" s="258">
        <v>0</v>
      </c>
      <c r="Q95" s="258">
        <v>0</v>
      </c>
    </row>
    <row r="96" spans="1:17">
      <c r="A96" s="256" t="s">
        <v>949</v>
      </c>
      <c r="B96" s="256" t="s">
        <v>950</v>
      </c>
      <c r="C96" s="256" t="s">
        <v>1019</v>
      </c>
      <c r="D96" s="256" t="s">
        <v>1020</v>
      </c>
      <c r="E96" s="256" t="s">
        <v>918</v>
      </c>
      <c r="F96" s="257">
        <v>0.63314999999999999</v>
      </c>
      <c r="G96" s="258">
        <v>0</v>
      </c>
      <c r="H96" s="258">
        <v>0</v>
      </c>
      <c r="I96" s="258">
        <v>0</v>
      </c>
      <c r="J96" s="257"/>
      <c r="K96" s="257">
        <v>0.63314999999999999</v>
      </c>
      <c r="L96" s="258">
        <v>0</v>
      </c>
      <c r="M96" s="258">
        <v>0</v>
      </c>
      <c r="N96" s="258">
        <v>0</v>
      </c>
      <c r="O96" s="258">
        <v>0.63314999999999999</v>
      </c>
      <c r="P96" s="258">
        <v>0</v>
      </c>
      <c r="Q96" s="258">
        <v>0</v>
      </c>
    </row>
    <row r="97" spans="1:17" ht="15.75" thickBot="1">
      <c r="A97" s="259" t="s">
        <v>1021</v>
      </c>
      <c r="B97" s="260"/>
      <c r="C97" s="260"/>
      <c r="D97" s="260"/>
      <c r="E97" s="260"/>
      <c r="F97" s="261">
        <v>36704.070370000045</v>
      </c>
      <c r="G97" s="262">
        <v>812.99722792507907</v>
      </c>
      <c r="H97" s="262">
        <v>10715.222339648675</v>
      </c>
      <c r="I97" s="262">
        <v>3187.4824239164996</v>
      </c>
      <c r="J97" s="257">
        <v>0</v>
      </c>
      <c r="K97" s="261">
        <v>5908.0317662748466</v>
      </c>
      <c r="L97" s="258">
        <v>4903.3750813853585</v>
      </c>
      <c r="M97" s="262">
        <v>13595.439330240933</v>
      </c>
      <c r="N97" s="262">
        <v>2357.3052821295782</v>
      </c>
      <c r="O97" s="258">
        <v>1004.6566848894863</v>
      </c>
      <c r="P97" s="262">
        <v>127.59199986443824</v>
      </c>
      <c r="Q97" s="262">
        <v>0</v>
      </c>
    </row>
    <row r="98" spans="1:17">
      <c r="A98" s="263" t="s">
        <v>940</v>
      </c>
      <c r="B98" s="263" t="s">
        <v>941</v>
      </c>
      <c r="C98" s="263" t="s">
        <v>1022</v>
      </c>
      <c r="D98" s="263" t="s">
        <v>1023</v>
      </c>
      <c r="E98" s="263" t="s">
        <v>83</v>
      </c>
      <c r="F98" s="264">
        <v>4483.4423999999999</v>
      </c>
      <c r="G98" s="265">
        <v>0</v>
      </c>
      <c r="H98" s="265">
        <v>0</v>
      </c>
      <c r="I98" s="265">
        <v>0</v>
      </c>
      <c r="J98" s="257"/>
      <c r="K98" s="264">
        <v>0</v>
      </c>
      <c r="L98" s="258">
        <v>0</v>
      </c>
      <c r="M98" s="265">
        <v>0</v>
      </c>
      <c r="N98" s="265">
        <v>0</v>
      </c>
      <c r="O98" s="258">
        <v>0</v>
      </c>
      <c r="P98" s="265">
        <v>0</v>
      </c>
      <c r="Q98" s="265">
        <v>4483.4423999999999</v>
      </c>
    </row>
    <row r="99" spans="1:17">
      <c r="A99" s="256" t="s">
        <v>940</v>
      </c>
      <c r="B99" s="256" t="s">
        <v>941</v>
      </c>
      <c r="C99" s="256" t="s">
        <v>1024</v>
      </c>
      <c r="D99" s="256" t="s">
        <v>1025</v>
      </c>
      <c r="E99" s="256" t="s">
        <v>166</v>
      </c>
      <c r="F99" s="257">
        <v>-244.39699999999999</v>
      </c>
      <c r="G99" s="258">
        <v>-3.7329369721662955</v>
      </c>
      <c r="H99" s="258">
        <v>-62.47682924722001</v>
      </c>
      <c r="I99" s="258">
        <v>-19.635459260595809</v>
      </c>
      <c r="J99" s="257"/>
      <c r="K99" s="257">
        <v>-37.321024081998949</v>
      </c>
      <c r="L99" s="258">
        <v>-30.662564244268637</v>
      </c>
      <c r="M99" s="258">
        <v>-106.02973355980954</v>
      </c>
      <c r="N99" s="258">
        <v>-14.26622001645474</v>
      </c>
      <c r="O99" s="258">
        <v>-6.6584598377303124</v>
      </c>
      <c r="P99" s="258">
        <v>-0.9347968617546536</v>
      </c>
      <c r="Q99" s="258">
        <v>0</v>
      </c>
    </row>
    <row r="100" spans="1:17" ht="15.75" thickBot="1">
      <c r="A100" s="260" t="s">
        <v>1026</v>
      </c>
      <c r="B100" s="260"/>
      <c r="C100" s="260"/>
      <c r="D100" s="260"/>
      <c r="E100" s="260"/>
      <c r="F100" s="261">
        <v>4239.0454</v>
      </c>
      <c r="G100" s="262">
        <v>-3.7329369721662955</v>
      </c>
      <c r="H100" s="262">
        <v>-62.47682924722001</v>
      </c>
      <c r="I100" s="262">
        <v>-19.635459260595809</v>
      </c>
      <c r="J100" s="257">
        <v>0</v>
      </c>
      <c r="K100" s="261">
        <v>-37.321024081998949</v>
      </c>
      <c r="L100" s="258">
        <v>-30.662564244268637</v>
      </c>
      <c r="M100" s="262">
        <v>-106.02973355980954</v>
      </c>
      <c r="N100" s="262">
        <v>-14.26622001645474</v>
      </c>
      <c r="O100" s="258">
        <v>-6.6584598377303124</v>
      </c>
      <c r="P100" s="262">
        <v>-0.9347968617546536</v>
      </c>
      <c r="Q100" s="262">
        <v>4483.4423999999999</v>
      </c>
    </row>
    <row r="101" spans="1:17">
      <c r="A101" s="263" t="s">
        <v>1027</v>
      </c>
      <c r="B101" s="263" t="s">
        <v>1028</v>
      </c>
      <c r="C101" s="263" t="s">
        <v>1029</v>
      </c>
      <c r="D101" s="263" t="s">
        <v>1030</v>
      </c>
      <c r="E101" s="263" t="s">
        <v>166</v>
      </c>
      <c r="F101" s="264">
        <v>4834.2956599999798</v>
      </c>
      <c r="G101" s="265">
        <v>73.839372020102488</v>
      </c>
      <c r="H101" s="265">
        <v>1235.8231258174017</v>
      </c>
      <c r="I101" s="265">
        <v>388.39926629870553</v>
      </c>
      <c r="J101" s="257"/>
      <c r="K101" s="264">
        <v>738.22863924828152</v>
      </c>
      <c r="L101" s="258">
        <v>606.52095259163752</v>
      </c>
      <c r="M101" s="265">
        <v>2097.3214924043318</v>
      </c>
      <c r="N101" s="265">
        <v>282.1930118215526</v>
      </c>
      <c r="O101" s="258">
        <v>131.707686656644</v>
      </c>
      <c r="P101" s="265">
        <v>18.490752389604303</v>
      </c>
      <c r="Q101" s="265">
        <v>0</v>
      </c>
    </row>
    <row r="102" spans="1:17" ht="15.75" thickBot="1">
      <c r="A102" s="260" t="s">
        <v>1031</v>
      </c>
      <c r="B102" s="260"/>
      <c r="C102" s="260"/>
      <c r="D102" s="260"/>
      <c r="E102" s="260"/>
      <c r="F102" s="261">
        <v>4834.2956599999798</v>
      </c>
      <c r="G102" s="262">
        <v>73.839372020102488</v>
      </c>
      <c r="H102" s="262">
        <v>1235.8231258174017</v>
      </c>
      <c r="I102" s="262">
        <v>388.39926629870553</v>
      </c>
      <c r="J102" s="257">
        <v>0</v>
      </c>
      <c r="K102" s="261">
        <v>738.22863924828152</v>
      </c>
      <c r="L102" s="258">
        <v>606.52095259163752</v>
      </c>
      <c r="M102" s="262">
        <v>2097.3214924043318</v>
      </c>
      <c r="N102" s="262">
        <v>282.1930118215526</v>
      </c>
      <c r="O102" s="258">
        <v>131.707686656644</v>
      </c>
      <c r="P102" s="262">
        <v>18.490752389604303</v>
      </c>
      <c r="Q102" s="262">
        <v>0</v>
      </c>
    </row>
    <row r="103" spans="1:17">
      <c r="A103" s="263" t="s">
        <v>1032</v>
      </c>
      <c r="B103" s="263" t="s">
        <v>1033</v>
      </c>
      <c r="C103" s="263" t="s">
        <v>1034</v>
      </c>
      <c r="D103" s="263" t="s">
        <v>1035</v>
      </c>
      <c r="E103" s="263" t="s">
        <v>915</v>
      </c>
      <c r="F103" s="264">
        <v>1205.41606</v>
      </c>
      <c r="G103" s="265">
        <v>0</v>
      </c>
      <c r="H103" s="265">
        <v>0</v>
      </c>
      <c r="I103" s="265">
        <v>0</v>
      </c>
      <c r="J103" s="257"/>
      <c r="K103" s="264">
        <v>0</v>
      </c>
      <c r="L103" s="258">
        <v>0</v>
      </c>
      <c r="M103" s="265">
        <v>1205.41606</v>
      </c>
      <c r="N103" s="265">
        <v>0</v>
      </c>
      <c r="O103" s="258">
        <v>0</v>
      </c>
      <c r="P103" s="265">
        <v>0</v>
      </c>
      <c r="Q103" s="265">
        <v>0</v>
      </c>
    </row>
    <row r="104" spans="1:17">
      <c r="A104" s="256" t="s">
        <v>1032</v>
      </c>
      <c r="B104" s="256" t="s">
        <v>1033</v>
      </c>
      <c r="C104" s="256" t="s">
        <v>1034</v>
      </c>
      <c r="D104" s="256" t="s">
        <v>1035</v>
      </c>
      <c r="E104" s="256" t="s">
        <v>917</v>
      </c>
      <c r="F104" s="257">
        <v>555.18600000000004</v>
      </c>
      <c r="G104" s="258">
        <v>0</v>
      </c>
      <c r="H104" s="258">
        <v>0</v>
      </c>
      <c r="I104" s="258">
        <v>0</v>
      </c>
      <c r="J104" s="257"/>
      <c r="K104" s="257">
        <v>555.18600000000004</v>
      </c>
      <c r="L104" s="258">
        <v>555.18600000000004</v>
      </c>
      <c r="M104" s="258">
        <v>0</v>
      </c>
      <c r="N104" s="258">
        <v>0</v>
      </c>
      <c r="O104" s="258">
        <v>0</v>
      </c>
      <c r="P104" s="258">
        <v>0</v>
      </c>
      <c r="Q104" s="258">
        <v>0</v>
      </c>
    </row>
    <row r="105" spans="1:17" ht="15.75" thickBot="1">
      <c r="A105" s="260" t="s">
        <v>1036</v>
      </c>
      <c r="B105" s="260"/>
      <c r="C105" s="260"/>
      <c r="D105" s="260"/>
      <c r="E105" s="260"/>
      <c r="F105" s="261">
        <v>1760.6020600000002</v>
      </c>
      <c r="G105" s="262">
        <v>0</v>
      </c>
      <c r="H105" s="262">
        <v>0</v>
      </c>
      <c r="I105" s="262">
        <v>0</v>
      </c>
      <c r="J105" s="257">
        <v>0</v>
      </c>
      <c r="K105" s="261">
        <v>555.18600000000004</v>
      </c>
      <c r="L105" s="258">
        <v>555.18600000000004</v>
      </c>
      <c r="M105" s="262">
        <v>1205.41606</v>
      </c>
      <c r="N105" s="262">
        <v>0</v>
      </c>
      <c r="O105" s="258">
        <v>0</v>
      </c>
      <c r="P105" s="262">
        <v>0</v>
      </c>
      <c r="Q105" s="262">
        <v>0</v>
      </c>
    </row>
    <row r="106" spans="1:17">
      <c r="A106" s="263" t="s">
        <v>741</v>
      </c>
      <c r="B106" s="263" t="s">
        <v>660</v>
      </c>
      <c r="C106" s="263" t="s">
        <v>1037</v>
      </c>
      <c r="D106" s="263" t="s">
        <v>1038</v>
      </c>
      <c r="E106" s="263" t="s">
        <v>83</v>
      </c>
      <c r="F106" s="264">
        <v>27.51024</v>
      </c>
      <c r="G106" s="265">
        <v>0</v>
      </c>
      <c r="H106" s="265">
        <v>0</v>
      </c>
      <c r="I106" s="265">
        <v>0</v>
      </c>
      <c r="J106" s="257"/>
      <c r="K106" s="264">
        <v>0</v>
      </c>
      <c r="L106" s="258">
        <v>0</v>
      </c>
      <c r="M106" s="265">
        <v>0</v>
      </c>
      <c r="N106" s="265">
        <v>0</v>
      </c>
      <c r="O106" s="258">
        <v>0</v>
      </c>
      <c r="P106" s="265">
        <v>0</v>
      </c>
      <c r="Q106" s="265">
        <v>27.51024</v>
      </c>
    </row>
    <row r="107" spans="1:17" ht="15.75" thickBot="1">
      <c r="A107" s="260" t="s">
        <v>1039</v>
      </c>
      <c r="B107" s="260"/>
      <c r="C107" s="260"/>
      <c r="D107" s="260"/>
      <c r="E107" s="260"/>
      <c r="F107" s="261">
        <v>27.51024</v>
      </c>
      <c r="G107" s="262">
        <v>0</v>
      </c>
      <c r="H107" s="262">
        <v>0</v>
      </c>
      <c r="I107" s="262">
        <v>0</v>
      </c>
      <c r="J107" s="257">
        <v>0</v>
      </c>
      <c r="K107" s="261">
        <v>0</v>
      </c>
      <c r="L107" s="258">
        <v>0</v>
      </c>
      <c r="M107" s="262">
        <v>0</v>
      </c>
      <c r="N107" s="262">
        <v>0</v>
      </c>
      <c r="O107" s="258">
        <v>0</v>
      </c>
      <c r="P107" s="262">
        <v>0</v>
      </c>
      <c r="Q107" s="262">
        <v>27.51024</v>
      </c>
    </row>
    <row r="108" spans="1:17">
      <c r="A108" s="263" t="s">
        <v>1040</v>
      </c>
      <c r="B108" s="263" t="s">
        <v>1041</v>
      </c>
      <c r="C108" s="263" t="s">
        <v>1042</v>
      </c>
      <c r="D108" s="263" t="s">
        <v>1043</v>
      </c>
      <c r="E108" s="263" t="s">
        <v>83</v>
      </c>
      <c r="F108" s="264">
        <v>-1049.3820599999999</v>
      </c>
      <c r="G108" s="265">
        <v>0</v>
      </c>
      <c r="H108" s="265">
        <v>0</v>
      </c>
      <c r="I108" s="265">
        <v>0</v>
      </c>
      <c r="J108" s="257"/>
      <c r="K108" s="264">
        <v>0</v>
      </c>
      <c r="L108" s="258">
        <v>0</v>
      </c>
      <c r="M108" s="265">
        <v>0</v>
      </c>
      <c r="N108" s="265">
        <v>0</v>
      </c>
      <c r="O108" s="258">
        <v>0</v>
      </c>
      <c r="P108" s="265">
        <v>0</v>
      </c>
      <c r="Q108" s="265">
        <v>-1049.3820599999999</v>
      </c>
    </row>
    <row r="109" spans="1:17" ht="15.75" thickBot="1">
      <c r="A109" s="260" t="s">
        <v>1044</v>
      </c>
      <c r="B109" s="260"/>
      <c r="C109" s="260"/>
      <c r="D109" s="260"/>
      <c r="E109" s="260"/>
      <c r="F109" s="261">
        <v>-1049.3820599999999</v>
      </c>
      <c r="G109" s="262">
        <v>0</v>
      </c>
      <c r="H109" s="262">
        <v>0</v>
      </c>
      <c r="I109" s="262">
        <v>0</v>
      </c>
      <c r="J109" s="257">
        <v>0</v>
      </c>
      <c r="K109" s="261">
        <v>0</v>
      </c>
      <c r="L109" s="258">
        <v>0</v>
      </c>
      <c r="M109" s="262">
        <v>0</v>
      </c>
      <c r="N109" s="262">
        <v>0</v>
      </c>
      <c r="O109" s="258">
        <v>0</v>
      </c>
      <c r="P109" s="262">
        <v>0</v>
      </c>
      <c r="Q109" s="262">
        <v>-1049.3820599999999</v>
      </c>
    </row>
    <row r="110" spans="1:17">
      <c r="A110" s="263" t="s">
        <v>1045</v>
      </c>
      <c r="B110" s="263" t="s">
        <v>1046</v>
      </c>
      <c r="C110" s="263" t="s">
        <v>1047</v>
      </c>
      <c r="D110" s="263" t="s">
        <v>1048</v>
      </c>
      <c r="E110" s="263" t="s">
        <v>912</v>
      </c>
      <c r="F110" s="264">
        <v>2950.1068599999999</v>
      </c>
      <c r="G110" s="265">
        <v>0</v>
      </c>
      <c r="H110" s="265">
        <v>0</v>
      </c>
      <c r="I110" s="265">
        <v>0</v>
      </c>
      <c r="J110" s="257"/>
      <c r="K110" s="264">
        <v>0</v>
      </c>
      <c r="L110" s="258">
        <v>0</v>
      </c>
      <c r="M110" s="265">
        <v>0</v>
      </c>
      <c r="N110" s="265">
        <v>2950.1068599999999</v>
      </c>
      <c r="O110" s="258">
        <v>0</v>
      </c>
      <c r="P110" s="265">
        <v>0</v>
      </c>
      <c r="Q110" s="265">
        <v>0</v>
      </c>
    </row>
    <row r="111" spans="1:17">
      <c r="A111" s="256" t="s">
        <v>1045</v>
      </c>
      <c r="B111" s="256" t="s">
        <v>1046</v>
      </c>
      <c r="C111" s="256" t="s">
        <v>1047</v>
      </c>
      <c r="D111" s="256" t="s">
        <v>1048</v>
      </c>
      <c r="E111" s="256" t="s">
        <v>914</v>
      </c>
      <c r="F111" s="257">
        <v>21643.216209999999</v>
      </c>
      <c r="G111" s="258">
        <v>0</v>
      </c>
      <c r="H111" s="258">
        <v>21643.216209999999</v>
      </c>
      <c r="I111" s="258">
        <v>0</v>
      </c>
      <c r="J111" s="257"/>
      <c r="K111" s="257">
        <v>0</v>
      </c>
      <c r="L111" s="258">
        <v>0</v>
      </c>
      <c r="M111" s="258">
        <v>0</v>
      </c>
      <c r="N111" s="258">
        <v>0</v>
      </c>
      <c r="O111" s="258">
        <v>0</v>
      </c>
      <c r="P111" s="258">
        <v>0</v>
      </c>
      <c r="Q111" s="258">
        <v>0</v>
      </c>
    </row>
    <row r="112" spans="1:17">
      <c r="A112" s="256" t="s">
        <v>1045</v>
      </c>
      <c r="B112" s="256" t="s">
        <v>1046</v>
      </c>
      <c r="C112" s="256" t="s">
        <v>1047</v>
      </c>
      <c r="D112" s="256" t="s">
        <v>1048</v>
      </c>
      <c r="E112" s="256" t="s">
        <v>916</v>
      </c>
      <c r="F112" s="257">
        <v>6354.6203100000002</v>
      </c>
      <c r="G112" s="258">
        <v>0</v>
      </c>
      <c r="H112" s="258">
        <v>0</v>
      </c>
      <c r="I112" s="258">
        <v>6354.6203100000002</v>
      </c>
      <c r="J112" s="257"/>
      <c r="K112" s="257">
        <v>0</v>
      </c>
      <c r="L112" s="258">
        <v>0</v>
      </c>
      <c r="M112" s="258">
        <v>0</v>
      </c>
      <c r="N112" s="258">
        <v>0</v>
      </c>
      <c r="O112" s="258">
        <v>0</v>
      </c>
      <c r="P112" s="258">
        <v>0</v>
      </c>
      <c r="Q112" s="258">
        <v>0</v>
      </c>
    </row>
    <row r="113" spans="1:17">
      <c r="A113" s="256" t="s">
        <v>1045</v>
      </c>
      <c r="B113" s="256" t="s">
        <v>1046</v>
      </c>
      <c r="C113" s="256" t="s">
        <v>1049</v>
      </c>
      <c r="D113" s="256" t="s">
        <v>1050</v>
      </c>
      <c r="E113" s="256" t="s">
        <v>912</v>
      </c>
      <c r="F113" s="257">
        <v>217.5498</v>
      </c>
      <c r="G113" s="258">
        <v>0</v>
      </c>
      <c r="H113" s="258">
        <v>0</v>
      </c>
      <c r="I113" s="258">
        <v>0</v>
      </c>
      <c r="J113" s="257"/>
      <c r="K113" s="257">
        <v>0</v>
      </c>
      <c r="L113" s="258">
        <v>0</v>
      </c>
      <c r="M113" s="258">
        <v>0</v>
      </c>
      <c r="N113" s="258">
        <v>217.5498</v>
      </c>
      <c r="O113" s="258">
        <v>0</v>
      </c>
      <c r="P113" s="258">
        <v>0</v>
      </c>
      <c r="Q113" s="258">
        <v>0</v>
      </c>
    </row>
    <row r="114" spans="1:17">
      <c r="A114" s="256" t="s">
        <v>1045</v>
      </c>
      <c r="B114" s="256" t="s">
        <v>1046</v>
      </c>
      <c r="C114" s="256" t="s">
        <v>1049</v>
      </c>
      <c r="D114" s="256" t="s">
        <v>1050</v>
      </c>
      <c r="E114" s="256" t="s">
        <v>914</v>
      </c>
      <c r="F114" s="257">
        <v>754.01918999999998</v>
      </c>
      <c r="G114" s="258">
        <v>0</v>
      </c>
      <c r="H114" s="258">
        <v>754.01918999999998</v>
      </c>
      <c r="I114" s="258">
        <v>0</v>
      </c>
      <c r="J114" s="257"/>
      <c r="K114" s="257">
        <v>0</v>
      </c>
      <c r="L114" s="258">
        <v>0</v>
      </c>
      <c r="M114" s="258">
        <v>0</v>
      </c>
      <c r="N114" s="258">
        <v>0</v>
      </c>
      <c r="O114" s="258">
        <v>0</v>
      </c>
      <c r="P114" s="258">
        <v>0</v>
      </c>
      <c r="Q114" s="258">
        <v>0</v>
      </c>
    </row>
    <row r="115" spans="1:17">
      <c r="A115" s="256" t="s">
        <v>1045</v>
      </c>
      <c r="B115" s="256" t="s">
        <v>1046</v>
      </c>
      <c r="C115" s="256" t="s">
        <v>1049</v>
      </c>
      <c r="D115" s="256" t="s">
        <v>1050</v>
      </c>
      <c r="E115" s="256" t="s">
        <v>916</v>
      </c>
      <c r="F115" s="257">
        <v>421.63396999999998</v>
      </c>
      <c r="G115" s="258">
        <v>0</v>
      </c>
      <c r="H115" s="258">
        <v>0</v>
      </c>
      <c r="I115" s="258">
        <v>421.63396999999998</v>
      </c>
      <c r="J115" s="257"/>
      <c r="K115" s="257">
        <v>0</v>
      </c>
      <c r="L115" s="258">
        <v>0</v>
      </c>
      <c r="M115" s="258">
        <v>0</v>
      </c>
      <c r="N115" s="258">
        <v>0</v>
      </c>
      <c r="O115" s="258">
        <v>0</v>
      </c>
      <c r="P115" s="258">
        <v>0</v>
      </c>
      <c r="Q115" s="258">
        <v>0</v>
      </c>
    </row>
    <row r="116" spans="1:17">
      <c r="A116" s="256" t="s">
        <v>1045</v>
      </c>
      <c r="B116" s="256" t="s">
        <v>1046</v>
      </c>
      <c r="C116" s="256" t="s">
        <v>1051</v>
      </c>
      <c r="D116" s="256" t="s">
        <v>1052</v>
      </c>
      <c r="E116" s="256" t="s">
        <v>912</v>
      </c>
      <c r="F116" s="257">
        <v>25.690709999999999</v>
      </c>
      <c r="G116" s="258">
        <v>0</v>
      </c>
      <c r="H116" s="258">
        <v>0</v>
      </c>
      <c r="I116" s="258">
        <v>0</v>
      </c>
      <c r="J116" s="257"/>
      <c r="K116" s="257">
        <v>0</v>
      </c>
      <c r="L116" s="258">
        <v>0</v>
      </c>
      <c r="M116" s="258">
        <v>0</v>
      </c>
      <c r="N116" s="258">
        <v>25.690709999999999</v>
      </c>
      <c r="O116" s="258">
        <v>0</v>
      </c>
      <c r="P116" s="258">
        <v>0</v>
      </c>
      <c r="Q116" s="258">
        <v>0</v>
      </c>
    </row>
    <row r="117" spans="1:17">
      <c r="A117" s="256" t="s">
        <v>1045</v>
      </c>
      <c r="B117" s="256" t="s">
        <v>1046</v>
      </c>
      <c r="C117" s="256" t="s">
        <v>1051</v>
      </c>
      <c r="D117" s="256" t="s">
        <v>1052</v>
      </c>
      <c r="E117" s="256" t="s">
        <v>914</v>
      </c>
      <c r="F117" s="257">
        <v>1.4887699999999999</v>
      </c>
      <c r="G117" s="258">
        <v>0</v>
      </c>
      <c r="H117" s="258">
        <v>1.4887699999999999</v>
      </c>
      <c r="I117" s="258">
        <v>0</v>
      </c>
      <c r="J117" s="257"/>
      <c r="K117" s="257">
        <v>0</v>
      </c>
      <c r="L117" s="258">
        <v>0</v>
      </c>
      <c r="M117" s="258">
        <v>0</v>
      </c>
      <c r="N117" s="258">
        <v>0</v>
      </c>
      <c r="O117" s="258">
        <v>0</v>
      </c>
      <c r="P117" s="258">
        <v>0</v>
      </c>
      <c r="Q117" s="258">
        <v>0</v>
      </c>
    </row>
    <row r="118" spans="1:17">
      <c r="A118" s="256" t="s">
        <v>1045</v>
      </c>
      <c r="B118" s="256" t="s">
        <v>1046</v>
      </c>
      <c r="C118" s="256" t="s">
        <v>1051</v>
      </c>
      <c r="D118" s="256" t="s">
        <v>1052</v>
      </c>
      <c r="E118" s="256" t="s">
        <v>916</v>
      </c>
      <c r="F118" s="257">
        <v>13.40751</v>
      </c>
      <c r="G118" s="258">
        <v>0</v>
      </c>
      <c r="H118" s="258">
        <v>0</v>
      </c>
      <c r="I118" s="258">
        <v>13.40751</v>
      </c>
      <c r="J118" s="257"/>
      <c r="K118" s="257">
        <v>0</v>
      </c>
      <c r="L118" s="258">
        <v>0</v>
      </c>
      <c r="M118" s="258">
        <v>0</v>
      </c>
      <c r="N118" s="258">
        <v>0</v>
      </c>
      <c r="O118" s="258">
        <v>0</v>
      </c>
      <c r="P118" s="258">
        <v>0</v>
      </c>
      <c r="Q118" s="258">
        <v>0</v>
      </c>
    </row>
    <row r="119" spans="1:17">
      <c r="A119" s="256" t="s">
        <v>1045</v>
      </c>
      <c r="B119" s="256" t="s">
        <v>1046</v>
      </c>
      <c r="C119" s="256" t="s">
        <v>1053</v>
      </c>
      <c r="D119" s="256" t="s">
        <v>1054</v>
      </c>
      <c r="E119" s="256" t="s">
        <v>912</v>
      </c>
      <c r="F119" s="257">
        <v>1313.6677199999999</v>
      </c>
      <c r="G119" s="258">
        <v>0</v>
      </c>
      <c r="H119" s="258">
        <v>0</v>
      </c>
      <c r="I119" s="258">
        <v>0</v>
      </c>
      <c r="J119" s="257"/>
      <c r="K119" s="257">
        <v>0</v>
      </c>
      <c r="L119" s="258">
        <v>0</v>
      </c>
      <c r="M119" s="258">
        <v>0</v>
      </c>
      <c r="N119" s="258">
        <v>1313.6677199999999</v>
      </c>
      <c r="O119" s="258">
        <v>0</v>
      </c>
      <c r="P119" s="258">
        <v>0</v>
      </c>
      <c r="Q119" s="258">
        <v>0</v>
      </c>
    </row>
    <row r="120" spans="1:17">
      <c r="A120" s="256" t="s">
        <v>1045</v>
      </c>
      <c r="B120" s="256" t="s">
        <v>1046</v>
      </c>
      <c r="C120" s="256" t="s">
        <v>1053</v>
      </c>
      <c r="D120" s="256" t="s">
        <v>1054</v>
      </c>
      <c r="E120" s="256" t="s">
        <v>914</v>
      </c>
      <c r="F120" s="257">
        <v>622.16867999999999</v>
      </c>
      <c r="G120" s="258">
        <v>0</v>
      </c>
      <c r="H120" s="258">
        <v>622.16867999999999</v>
      </c>
      <c r="I120" s="258">
        <v>0</v>
      </c>
      <c r="J120" s="257"/>
      <c r="K120" s="257">
        <v>0</v>
      </c>
      <c r="L120" s="258">
        <v>0</v>
      </c>
      <c r="M120" s="258">
        <v>0</v>
      </c>
      <c r="N120" s="258">
        <v>0</v>
      </c>
      <c r="O120" s="258">
        <v>0</v>
      </c>
      <c r="P120" s="258">
        <v>0</v>
      </c>
      <c r="Q120" s="258">
        <v>0</v>
      </c>
    </row>
    <row r="121" spans="1:17">
      <c r="A121" s="256" t="s">
        <v>1045</v>
      </c>
      <c r="B121" s="256" t="s">
        <v>1046</v>
      </c>
      <c r="C121" s="256" t="s">
        <v>1053</v>
      </c>
      <c r="D121" s="256" t="s">
        <v>1054</v>
      </c>
      <c r="E121" s="256" t="s">
        <v>916</v>
      </c>
      <c r="F121" s="257">
        <v>472.42281000000003</v>
      </c>
      <c r="G121" s="258">
        <v>0</v>
      </c>
      <c r="H121" s="258">
        <v>0</v>
      </c>
      <c r="I121" s="258">
        <v>472.42281000000003</v>
      </c>
      <c r="J121" s="257"/>
      <c r="K121" s="257">
        <v>0</v>
      </c>
      <c r="L121" s="258">
        <v>0</v>
      </c>
      <c r="M121" s="258">
        <v>0</v>
      </c>
      <c r="N121" s="258">
        <v>0</v>
      </c>
      <c r="O121" s="258">
        <v>0</v>
      </c>
      <c r="P121" s="258">
        <v>0</v>
      </c>
      <c r="Q121" s="258">
        <v>0</v>
      </c>
    </row>
    <row r="122" spans="1:17">
      <c r="A122" s="256" t="s">
        <v>1045</v>
      </c>
      <c r="B122" s="256" t="s">
        <v>1046</v>
      </c>
      <c r="C122" s="256" t="s">
        <v>1055</v>
      </c>
      <c r="D122" s="256" t="s">
        <v>1056</v>
      </c>
      <c r="E122" s="256" t="s">
        <v>914</v>
      </c>
      <c r="F122" s="257">
        <v>6.5599999999999999E-3</v>
      </c>
      <c r="G122" s="258">
        <v>0</v>
      </c>
      <c r="H122" s="258">
        <v>6.5599999999999999E-3</v>
      </c>
      <c r="I122" s="258">
        <v>0</v>
      </c>
      <c r="J122" s="257"/>
      <c r="K122" s="257">
        <v>0</v>
      </c>
      <c r="L122" s="258">
        <v>0</v>
      </c>
      <c r="M122" s="258">
        <v>0</v>
      </c>
      <c r="N122" s="258">
        <v>0</v>
      </c>
      <c r="O122" s="258">
        <v>0</v>
      </c>
      <c r="P122" s="258">
        <v>0</v>
      </c>
      <c r="Q122" s="258">
        <v>0</v>
      </c>
    </row>
    <row r="123" spans="1:17" ht="15.75" thickBot="1">
      <c r="A123" s="260" t="s">
        <v>1057</v>
      </c>
      <c r="B123" s="260"/>
      <c r="C123" s="260"/>
      <c r="D123" s="260"/>
      <c r="E123" s="260"/>
      <c r="F123" s="261">
        <v>34789.999099999994</v>
      </c>
      <c r="G123" s="262">
        <v>0</v>
      </c>
      <c r="H123" s="262">
        <v>23020.899409999998</v>
      </c>
      <c r="I123" s="262">
        <v>7262.0846000000001</v>
      </c>
      <c r="J123" s="257">
        <v>0</v>
      </c>
      <c r="K123" s="261">
        <v>0</v>
      </c>
      <c r="L123" s="258">
        <v>0</v>
      </c>
      <c r="M123" s="262">
        <v>0</v>
      </c>
      <c r="N123" s="262">
        <v>4507.015089999999</v>
      </c>
      <c r="O123" s="258">
        <v>0</v>
      </c>
      <c r="P123" s="262">
        <v>0</v>
      </c>
      <c r="Q123" s="262">
        <v>0</v>
      </c>
    </row>
    <row r="124" spans="1:17">
      <c r="A124" s="263" t="s">
        <v>1058</v>
      </c>
      <c r="B124" s="263" t="s">
        <v>1046</v>
      </c>
      <c r="C124" s="263" t="s">
        <v>1059</v>
      </c>
      <c r="D124" s="263" t="s">
        <v>1060</v>
      </c>
      <c r="E124" s="263" t="s">
        <v>914</v>
      </c>
      <c r="F124" s="264">
        <v>-23020.899410000002</v>
      </c>
      <c r="G124" s="265">
        <v>0</v>
      </c>
      <c r="H124" s="265">
        <v>-23020.899410000002</v>
      </c>
      <c r="I124" s="265">
        <v>0</v>
      </c>
      <c r="J124" s="257"/>
      <c r="K124" s="264">
        <v>0</v>
      </c>
      <c r="L124" s="258">
        <v>0</v>
      </c>
      <c r="M124" s="265">
        <v>0</v>
      </c>
      <c r="N124" s="265">
        <v>0</v>
      </c>
      <c r="O124" s="258">
        <v>0</v>
      </c>
      <c r="P124" s="265">
        <v>0</v>
      </c>
      <c r="Q124" s="265">
        <v>0</v>
      </c>
    </row>
    <row r="125" spans="1:17">
      <c r="A125" s="256" t="s">
        <v>1058</v>
      </c>
      <c r="B125" s="256" t="s">
        <v>1046</v>
      </c>
      <c r="C125" s="256" t="s">
        <v>1061</v>
      </c>
      <c r="D125" s="256" t="s">
        <v>1062</v>
      </c>
      <c r="E125" s="256" t="s">
        <v>916</v>
      </c>
      <c r="F125" s="257">
        <v>-7262.0846000000001</v>
      </c>
      <c r="G125" s="258">
        <v>0</v>
      </c>
      <c r="H125" s="258">
        <v>0</v>
      </c>
      <c r="I125" s="258">
        <v>-7262.0846000000001</v>
      </c>
      <c r="J125" s="257"/>
      <c r="K125" s="257">
        <v>0</v>
      </c>
      <c r="L125" s="258">
        <v>0</v>
      </c>
      <c r="M125" s="258">
        <v>0</v>
      </c>
      <c r="N125" s="258">
        <v>0</v>
      </c>
      <c r="O125" s="258">
        <v>0</v>
      </c>
      <c r="P125" s="258">
        <v>0</v>
      </c>
      <c r="Q125" s="258">
        <v>0</v>
      </c>
    </row>
    <row r="126" spans="1:17">
      <c r="A126" s="256" t="s">
        <v>1058</v>
      </c>
      <c r="B126" s="256" t="s">
        <v>1046</v>
      </c>
      <c r="C126" s="256" t="s">
        <v>1063</v>
      </c>
      <c r="D126" s="256" t="s">
        <v>1064</v>
      </c>
      <c r="E126" s="256" t="s">
        <v>912</v>
      </c>
      <c r="F126" s="257">
        <v>-4507.0150899999999</v>
      </c>
      <c r="G126" s="258">
        <v>0</v>
      </c>
      <c r="H126" s="258">
        <v>0</v>
      </c>
      <c r="I126" s="258">
        <v>0</v>
      </c>
      <c r="J126" s="257"/>
      <c r="K126" s="257">
        <v>0</v>
      </c>
      <c r="L126" s="258">
        <v>0</v>
      </c>
      <c r="M126" s="258">
        <v>0</v>
      </c>
      <c r="N126" s="258">
        <v>-4507.0150899999999</v>
      </c>
      <c r="O126" s="258">
        <v>0</v>
      </c>
      <c r="P126" s="258">
        <v>0</v>
      </c>
      <c r="Q126" s="258">
        <v>0</v>
      </c>
    </row>
    <row r="127" spans="1:17" ht="15.75" thickBot="1">
      <c r="A127" s="260" t="s">
        <v>1065</v>
      </c>
      <c r="B127" s="260"/>
      <c r="C127" s="260"/>
      <c r="D127" s="260"/>
      <c r="E127" s="260"/>
      <c r="F127" s="261">
        <v>-34789.999100000001</v>
      </c>
      <c r="G127" s="262">
        <v>0</v>
      </c>
      <c r="H127" s="262">
        <v>-23020.899410000002</v>
      </c>
      <c r="I127" s="262">
        <v>-7262.0846000000001</v>
      </c>
      <c r="J127" s="257">
        <v>0</v>
      </c>
      <c r="K127" s="261">
        <v>0</v>
      </c>
      <c r="L127" s="258">
        <v>0</v>
      </c>
      <c r="M127" s="262">
        <v>0</v>
      </c>
      <c r="N127" s="262">
        <v>-4507.0150899999999</v>
      </c>
      <c r="O127" s="258">
        <v>0</v>
      </c>
      <c r="P127" s="262">
        <v>0</v>
      </c>
      <c r="Q127" s="262">
        <v>0</v>
      </c>
    </row>
    <row r="128" spans="1:17">
      <c r="A128" s="263" t="s">
        <v>741</v>
      </c>
      <c r="B128" s="263" t="s">
        <v>660</v>
      </c>
      <c r="C128" s="263" t="s">
        <v>1066</v>
      </c>
      <c r="D128" s="263" t="s">
        <v>1067</v>
      </c>
      <c r="E128" s="263" t="s">
        <v>912</v>
      </c>
      <c r="F128" s="264">
        <v>239.49420000000001</v>
      </c>
      <c r="G128" s="265">
        <v>0</v>
      </c>
      <c r="H128" s="265">
        <v>0</v>
      </c>
      <c r="I128" s="265">
        <v>0</v>
      </c>
      <c r="J128" s="257"/>
      <c r="K128" s="264">
        <v>0</v>
      </c>
      <c r="L128" s="258">
        <v>0</v>
      </c>
      <c r="M128" s="265">
        <v>0</v>
      </c>
      <c r="N128" s="265">
        <v>239.49420000000001</v>
      </c>
      <c r="O128" s="258">
        <v>0</v>
      </c>
      <c r="P128" s="265">
        <v>0</v>
      </c>
      <c r="Q128" s="265">
        <v>0</v>
      </c>
    </row>
    <row r="129" spans="1:17">
      <c r="A129" s="256" t="s">
        <v>741</v>
      </c>
      <c r="B129" s="256" t="s">
        <v>660</v>
      </c>
      <c r="C129" s="256" t="s">
        <v>1066</v>
      </c>
      <c r="D129" s="256" t="s">
        <v>1067</v>
      </c>
      <c r="E129" s="256" t="s">
        <v>911</v>
      </c>
      <c r="F129" s="257">
        <v>51.021239999999999</v>
      </c>
      <c r="G129" s="258">
        <v>51.021239999999999</v>
      </c>
      <c r="H129" s="258">
        <v>0</v>
      </c>
      <c r="I129" s="258">
        <v>0</v>
      </c>
      <c r="J129" s="257"/>
      <c r="K129" s="257">
        <v>0</v>
      </c>
      <c r="L129" s="258">
        <v>0</v>
      </c>
      <c r="M129" s="258">
        <v>0</v>
      </c>
      <c r="N129" s="258">
        <v>0</v>
      </c>
      <c r="O129" s="258">
        <v>0</v>
      </c>
      <c r="P129" s="258">
        <v>0</v>
      </c>
      <c r="Q129" s="258">
        <v>0</v>
      </c>
    </row>
    <row r="130" spans="1:17" ht="15.75" thickBot="1">
      <c r="A130" s="260" t="s">
        <v>1039</v>
      </c>
      <c r="B130" s="260"/>
      <c r="C130" s="260"/>
      <c r="D130" s="260"/>
      <c r="E130" s="260"/>
      <c r="F130" s="261">
        <v>290.51544000000001</v>
      </c>
      <c r="G130" s="262">
        <v>51.021239999999999</v>
      </c>
      <c r="H130" s="262">
        <v>0</v>
      </c>
      <c r="I130" s="262">
        <v>0</v>
      </c>
      <c r="J130" s="257">
        <v>0</v>
      </c>
      <c r="K130" s="261">
        <v>0</v>
      </c>
      <c r="L130" s="258">
        <v>0</v>
      </c>
      <c r="M130" s="262">
        <v>0</v>
      </c>
      <c r="N130" s="262">
        <v>239.49420000000001</v>
      </c>
      <c r="O130" s="258">
        <v>0</v>
      </c>
      <c r="P130" s="262">
        <v>0</v>
      </c>
      <c r="Q130" s="262">
        <v>0</v>
      </c>
    </row>
    <row r="131" spans="1:17" ht="15.75" thickBot="1">
      <c r="A131" s="266" t="s">
        <v>910</v>
      </c>
      <c r="B131" s="266"/>
      <c r="C131" s="266"/>
      <c r="D131" s="266"/>
      <c r="E131" s="266"/>
      <c r="F131" s="267">
        <v>46806.657110000029</v>
      </c>
      <c r="G131" s="268">
        <v>934.12490297301531</v>
      </c>
      <c r="H131" s="268">
        <v>11888.568636218861</v>
      </c>
      <c r="I131" s="268">
        <v>3556.2462309546099</v>
      </c>
      <c r="J131" s="257">
        <v>0</v>
      </c>
      <c r="K131" s="267">
        <v>7164.1253814411284</v>
      </c>
      <c r="L131" s="258">
        <v>6034.4194697327275</v>
      </c>
      <c r="M131" s="268">
        <v>16792.147149085456</v>
      </c>
      <c r="N131" s="268">
        <v>2864.7262739346752</v>
      </c>
      <c r="O131" s="258">
        <v>1129.7059117084</v>
      </c>
      <c r="P131" s="268">
        <v>145.14795539228788</v>
      </c>
      <c r="Q131" s="268">
        <v>3461.5705799999996</v>
      </c>
    </row>
    <row r="134" spans="1:17">
      <c r="D134" s="51"/>
      <c r="F134" s="269">
        <v>0</v>
      </c>
      <c r="K134" s="270"/>
      <c r="M134" s="269">
        <v>0</v>
      </c>
      <c r="N134" s="270"/>
    </row>
    <row r="135" spans="1:17">
      <c r="D135" s="51"/>
    </row>
  </sheetData>
  <pageMargins left="0.7" right="0.7" top="0.75" bottom="0.75" header="0.3" footer="0.3"/>
  <customProperties>
    <customPr name="_pios_id" r:id="rId1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R42"/>
  <sheetViews>
    <sheetView topLeftCell="A9" workbookViewId="0">
      <selection activeCell="F40" sqref="F40"/>
    </sheetView>
  </sheetViews>
  <sheetFormatPr defaultRowHeight="15"/>
  <cols>
    <col min="2" max="2" width="44.85546875" bestFit="1" customWidth="1"/>
    <col min="4" max="4" width="34.28515625" bestFit="1" customWidth="1"/>
  </cols>
  <sheetData>
    <row r="1" spans="1:18">
      <c r="A1" s="213"/>
      <c r="B1" s="213"/>
      <c r="C1" s="213"/>
      <c r="D1" s="214"/>
      <c r="E1" s="213"/>
      <c r="F1" s="214"/>
      <c r="G1" s="213"/>
      <c r="H1" s="214"/>
      <c r="I1" s="213"/>
      <c r="J1" s="214"/>
      <c r="K1" s="213"/>
      <c r="L1" s="214"/>
      <c r="M1" s="213"/>
      <c r="N1" s="214"/>
      <c r="O1" s="213"/>
      <c r="P1" s="214"/>
      <c r="Q1" s="213"/>
      <c r="R1" s="214"/>
    </row>
    <row r="2" spans="1:18" ht="18">
      <c r="A2" s="215"/>
      <c r="B2" s="216"/>
      <c r="C2" s="213"/>
      <c r="D2" s="213"/>
      <c r="E2" s="213"/>
      <c r="F2" s="213"/>
      <c r="G2" s="213"/>
      <c r="H2" s="213"/>
      <c r="I2" s="213"/>
      <c r="J2" s="213"/>
      <c r="K2" s="213"/>
      <c r="L2" s="213"/>
      <c r="M2" s="213"/>
      <c r="N2" s="213"/>
      <c r="O2" s="213"/>
      <c r="P2" s="213"/>
      <c r="Q2" s="213"/>
      <c r="R2" s="213"/>
    </row>
    <row r="3" spans="1:18" ht="15.75">
      <c r="A3" s="217" t="s">
        <v>880</v>
      </c>
      <c r="B3" s="218"/>
      <c r="C3" s="214"/>
      <c r="D3" s="213"/>
      <c r="E3" s="214"/>
      <c r="F3" s="213"/>
      <c r="G3" s="214"/>
      <c r="H3" s="213"/>
      <c r="I3" s="214"/>
      <c r="J3" s="213"/>
      <c r="K3" s="214"/>
      <c r="L3" s="213"/>
      <c r="M3" s="214"/>
      <c r="N3" s="213"/>
      <c r="O3" s="214"/>
      <c r="P3" s="213"/>
      <c r="Q3" s="214"/>
      <c r="R3" s="213"/>
    </row>
    <row r="4" spans="1:18" ht="15.75">
      <c r="A4" s="217" t="s">
        <v>881</v>
      </c>
      <c r="B4" s="216"/>
      <c r="C4" s="213"/>
      <c r="D4" s="213"/>
      <c r="E4" s="213"/>
      <c r="F4" s="213"/>
      <c r="G4" s="213"/>
      <c r="H4" s="213"/>
      <c r="I4" s="213"/>
      <c r="J4" s="213"/>
      <c r="K4" s="213"/>
      <c r="L4" s="213"/>
      <c r="M4" s="213"/>
      <c r="N4" s="213"/>
      <c r="O4" s="213"/>
      <c r="P4" s="213"/>
      <c r="Q4" s="213"/>
      <c r="R4" s="213"/>
    </row>
    <row r="5" spans="1:18" ht="15.75">
      <c r="A5" s="217" t="s">
        <v>848</v>
      </c>
      <c r="B5" s="216"/>
      <c r="C5" s="213"/>
      <c r="D5" s="213"/>
      <c r="E5" s="213"/>
      <c r="F5" s="213"/>
      <c r="G5" s="213"/>
      <c r="H5" s="213"/>
      <c r="I5" s="213"/>
      <c r="J5" s="213"/>
      <c r="K5" s="213"/>
      <c r="L5" s="213"/>
      <c r="M5" s="213"/>
      <c r="N5" s="213"/>
      <c r="O5" s="213"/>
      <c r="P5" s="213"/>
      <c r="Q5" s="213"/>
      <c r="R5" s="213"/>
    </row>
    <row r="6" spans="1:18">
      <c r="A6" s="219" t="s">
        <v>666</v>
      </c>
      <c r="B6" s="216"/>
      <c r="C6" s="213"/>
      <c r="D6" s="220"/>
      <c r="E6" s="213"/>
      <c r="F6" s="220"/>
      <c r="G6" s="213"/>
      <c r="H6" s="220"/>
      <c r="I6" s="213"/>
      <c r="J6" s="220"/>
      <c r="K6" s="213"/>
      <c r="L6" s="220"/>
      <c r="M6" s="213"/>
      <c r="N6" s="220"/>
      <c r="O6" s="213"/>
      <c r="P6" s="220"/>
      <c r="Q6" s="213"/>
      <c r="R6" s="220"/>
    </row>
    <row r="7" spans="1:18">
      <c r="A7" s="216"/>
      <c r="B7" s="216"/>
      <c r="C7" s="213"/>
      <c r="D7" s="220"/>
      <c r="E7" s="213"/>
      <c r="F7" s="220"/>
      <c r="G7" s="213"/>
      <c r="H7" s="220"/>
      <c r="I7" s="213"/>
      <c r="J7" s="220"/>
      <c r="K7" s="213"/>
      <c r="L7" s="220"/>
      <c r="M7" s="213"/>
      <c r="N7" s="220"/>
      <c r="O7" s="213"/>
      <c r="P7" s="220"/>
      <c r="Q7" s="213"/>
      <c r="R7" s="220"/>
    </row>
    <row r="8" spans="1:18">
      <c r="A8" s="218" t="s">
        <v>882</v>
      </c>
      <c r="B8" s="221" t="s">
        <v>667</v>
      </c>
      <c r="C8" s="218" t="s">
        <v>668</v>
      </c>
      <c r="D8" s="222">
        <v>42135.75</v>
      </c>
      <c r="E8" s="216"/>
      <c r="F8" s="216"/>
      <c r="G8" s="21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16"/>
    </row>
    <row r="9" spans="1:18">
      <c r="A9" s="218" t="s">
        <v>883</v>
      </c>
      <c r="B9" s="223">
        <v>42136.495030532409</v>
      </c>
      <c r="C9" s="218" t="s">
        <v>884</v>
      </c>
      <c r="D9" s="223">
        <v>42130.560486111113</v>
      </c>
      <c r="E9" s="216"/>
      <c r="F9" s="216"/>
      <c r="G9" s="216"/>
      <c r="H9" s="216"/>
      <c r="I9" s="216"/>
      <c r="J9" s="216"/>
      <c r="K9" s="216"/>
      <c r="L9" s="216"/>
      <c r="M9" s="216"/>
      <c r="N9" s="216"/>
      <c r="O9" s="216"/>
      <c r="P9" s="216"/>
      <c r="Q9" s="216"/>
      <c r="R9" s="216"/>
    </row>
    <row r="10" spans="1:18">
      <c r="A10" s="216"/>
      <c r="B10" s="216"/>
      <c r="C10" s="213"/>
      <c r="D10" s="220"/>
      <c r="E10" s="213"/>
      <c r="F10" s="220"/>
      <c r="G10" s="213"/>
      <c r="H10" s="220"/>
      <c r="I10" s="213"/>
      <c r="J10" s="220"/>
      <c r="K10" s="213"/>
      <c r="L10" s="220"/>
      <c r="M10" s="213"/>
      <c r="N10" s="220"/>
      <c r="O10" s="213"/>
      <c r="P10" s="220"/>
      <c r="Q10" s="213"/>
      <c r="R10" s="220"/>
    </row>
    <row r="11" spans="1:18">
      <c r="C11" s="220"/>
      <c r="D11" s="220"/>
      <c r="E11" s="220"/>
      <c r="F11" s="220"/>
      <c r="G11" s="220"/>
      <c r="H11" s="220"/>
      <c r="I11" s="220"/>
      <c r="J11" s="220"/>
      <c r="K11" s="220"/>
      <c r="L11" s="220"/>
      <c r="M11" s="220"/>
      <c r="N11" s="220"/>
      <c r="O11" s="220"/>
      <c r="P11" s="220"/>
      <c r="Q11" s="220"/>
      <c r="R11" s="220"/>
    </row>
    <row r="12" spans="1:18">
      <c r="C12" s="220"/>
      <c r="D12" s="220"/>
      <c r="E12" s="220"/>
      <c r="F12" s="220"/>
      <c r="G12" s="220"/>
      <c r="H12" s="220"/>
      <c r="I12" s="220"/>
      <c r="J12" s="220"/>
      <c r="K12" s="220"/>
      <c r="L12" s="220"/>
      <c r="M12" s="220"/>
      <c r="N12" s="220"/>
      <c r="O12" s="220"/>
      <c r="P12" s="220"/>
      <c r="Q12" s="220"/>
      <c r="R12" s="220"/>
    </row>
    <row r="13" spans="1:18">
      <c r="C13" s="220"/>
      <c r="D13" s="220"/>
      <c r="E13" s="220"/>
      <c r="F13" s="220"/>
      <c r="G13" s="220"/>
      <c r="H13" s="220"/>
      <c r="I13" s="220"/>
      <c r="J13" s="220"/>
      <c r="K13" s="220"/>
      <c r="L13" s="220"/>
      <c r="M13" s="220"/>
      <c r="N13" s="220"/>
      <c r="O13" s="220"/>
      <c r="P13" s="220"/>
      <c r="Q13" s="220"/>
      <c r="R13" s="220"/>
    </row>
    <row r="14" spans="1:18">
      <c r="C14" s="220"/>
      <c r="D14" s="220"/>
      <c r="E14" s="220"/>
      <c r="F14" s="220"/>
      <c r="G14" s="220"/>
      <c r="H14" s="220"/>
      <c r="I14" s="220"/>
      <c r="J14" s="220"/>
      <c r="K14" s="220"/>
      <c r="L14" s="220"/>
      <c r="M14" s="220"/>
      <c r="N14" s="220"/>
      <c r="O14" s="220"/>
      <c r="P14" s="220"/>
      <c r="Q14" s="220"/>
      <c r="R14" s="220"/>
    </row>
    <row r="15" spans="1:18">
      <c r="C15" s="220"/>
      <c r="D15" s="220"/>
      <c r="E15" s="220"/>
      <c r="F15" s="220"/>
      <c r="G15" s="220"/>
      <c r="H15" s="220"/>
      <c r="I15" s="220"/>
      <c r="J15" s="220"/>
      <c r="K15" s="220"/>
      <c r="L15" s="220"/>
      <c r="M15" s="220"/>
      <c r="N15" s="220"/>
      <c r="O15" s="220"/>
      <c r="P15" s="220"/>
      <c r="Q15" s="220"/>
      <c r="R15" s="220"/>
    </row>
    <row r="16" spans="1:18">
      <c r="C16" s="220"/>
      <c r="D16" s="220"/>
      <c r="E16" s="220"/>
      <c r="F16" s="220"/>
      <c r="G16" s="220"/>
      <c r="H16" s="220"/>
      <c r="I16" s="220"/>
      <c r="J16" s="220"/>
      <c r="K16" s="220"/>
      <c r="L16" s="220"/>
      <c r="M16" s="220"/>
      <c r="N16" s="220"/>
      <c r="O16" s="220"/>
      <c r="P16" s="220"/>
      <c r="Q16" s="220"/>
      <c r="R16" s="220"/>
    </row>
    <row r="17" spans="1:18">
      <c r="C17" s="220"/>
      <c r="D17" s="220"/>
      <c r="E17" s="220"/>
      <c r="F17" s="220"/>
      <c r="G17" s="220"/>
      <c r="H17" s="220"/>
      <c r="I17" s="220"/>
      <c r="J17" s="220"/>
      <c r="K17" s="220"/>
      <c r="L17" s="220"/>
      <c r="M17" s="220"/>
      <c r="N17" s="220"/>
      <c r="O17" s="220"/>
      <c r="P17" s="220"/>
      <c r="Q17" s="220"/>
      <c r="R17" s="220"/>
    </row>
    <row r="18" spans="1:18">
      <c r="C18" s="220"/>
      <c r="D18" s="220"/>
      <c r="E18" s="220"/>
      <c r="F18" s="220"/>
      <c r="G18" s="220"/>
      <c r="H18" s="220"/>
      <c r="I18" s="220"/>
      <c r="J18" s="220"/>
      <c r="K18" s="220"/>
      <c r="L18" s="220"/>
      <c r="M18" s="220"/>
      <c r="N18" s="220"/>
      <c r="O18" s="220"/>
      <c r="P18" s="220"/>
      <c r="Q18" s="220"/>
      <c r="R18" s="220"/>
    </row>
    <row r="19" spans="1:18">
      <c r="C19" s="220"/>
      <c r="D19" s="220"/>
      <c r="E19" s="220"/>
      <c r="F19" s="220"/>
      <c r="G19" s="220"/>
      <c r="H19" s="220"/>
      <c r="I19" s="220"/>
      <c r="J19" s="220"/>
      <c r="K19" s="220"/>
      <c r="L19" s="220"/>
      <c r="M19" s="220"/>
      <c r="N19" s="220"/>
      <c r="O19" s="220"/>
      <c r="P19" s="220"/>
      <c r="Q19" s="220"/>
      <c r="R19" s="220"/>
    </row>
    <row r="20" spans="1:18">
      <c r="C20" s="220"/>
      <c r="D20" s="220"/>
      <c r="E20" s="220"/>
      <c r="F20" s="220"/>
      <c r="G20" s="220"/>
      <c r="H20" s="220"/>
      <c r="I20" s="220"/>
      <c r="J20" s="220"/>
      <c r="K20" s="220"/>
      <c r="L20" s="220"/>
      <c r="M20" s="220"/>
      <c r="N20" s="220"/>
      <c r="O20" s="220"/>
      <c r="P20" s="220"/>
      <c r="Q20" s="220"/>
      <c r="R20" s="220"/>
    </row>
    <row r="21" spans="1:18">
      <c r="C21" s="220"/>
      <c r="D21" s="220"/>
      <c r="E21" s="220"/>
      <c r="F21" s="220"/>
      <c r="G21" s="220"/>
      <c r="H21" s="220"/>
      <c r="I21" s="220"/>
      <c r="J21" s="220"/>
      <c r="K21" s="220"/>
      <c r="L21" s="220"/>
      <c r="M21" s="220"/>
      <c r="N21" s="220"/>
      <c r="O21" s="220"/>
      <c r="P21" s="220"/>
      <c r="Q21" s="220"/>
      <c r="R21" s="220"/>
    </row>
    <row r="22" spans="1:18">
      <c r="C22" s="220"/>
      <c r="D22" s="213"/>
      <c r="E22" s="220"/>
      <c r="F22" s="213"/>
      <c r="G22" s="220"/>
      <c r="H22" s="213"/>
      <c r="I22" s="220"/>
      <c r="J22" s="213"/>
      <c r="K22" s="220"/>
      <c r="L22" s="213"/>
      <c r="M22" s="220"/>
      <c r="N22" s="213"/>
      <c r="O22" s="220"/>
      <c r="P22" s="213"/>
      <c r="Q22" s="220"/>
      <c r="R22" s="213"/>
    </row>
    <row r="23" spans="1:18">
      <c r="C23" s="220"/>
      <c r="D23" s="220"/>
      <c r="E23" s="220"/>
      <c r="F23" s="220"/>
      <c r="G23" s="220"/>
      <c r="H23" s="220"/>
      <c r="I23" s="220"/>
      <c r="J23" s="220"/>
      <c r="K23" s="220"/>
      <c r="L23" s="220"/>
      <c r="M23" s="220"/>
      <c r="N23" s="220"/>
      <c r="O23" s="220"/>
      <c r="P23" s="220"/>
      <c r="Q23" s="220"/>
      <c r="R23" s="220"/>
    </row>
    <row r="24" spans="1:18">
      <c r="A24" s="216"/>
      <c r="B24" s="216"/>
      <c r="C24" s="213"/>
      <c r="D24" s="220"/>
      <c r="E24" s="213"/>
      <c r="F24" s="220"/>
      <c r="G24" s="213"/>
      <c r="H24" s="220"/>
      <c r="I24" s="213"/>
      <c r="J24" s="220"/>
      <c r="K24" s="213"/>
      <c r="L24" s="220"/>
      <c r="M24" s="213"/>
      <c r="N24" s="220"/>
      <c r="O24" s="213"/>
      <c r="P24" s="220"/>
      <c r="Q24" s="213"/>
      <c r="R24" s="220"/>
    </row>
    <row r="25" spans="1:18">
      <c r="A25" s="218" t="s">
        <v>885</v>
      </c>
      <c r="B25" s="221" t="s">
        <v>921</v>
      </c>
      <c r="C25" s="220"/>
      <c r="D25" s="220"/>
      <c r="E25" s="220"/>
      <c r="F25" s="220"/>
      <c r="G25" s="220"/>
      <c r="H25" s="220"/>
      <c r="I25" s="220"/>
      <c r="J25" s="220"/>
      <c r="K25" s="220"/>
      <c r="L25" s="220"/>
      <c r="M25" s="220"/>
      <c r="N25" s="220"/>
      <c r="O25" s="220"/>
      <c r="P25" s="220"/>
      <c r="Q25" s="220"/>
      <c r="R25" s="220"/>
    </row>
    <row r="26" spans="1:18">
      <c r="A26" s="218" t="s">
        <v>674</v>
      </c>
      <c r="B26" s="221" t="s">
        <v>675</v>
      </c>
      <c r="C26" s="220"/>
      <c r="D26" s="220"/>
      <c r="E26" s="220"/>
      <c r="F26" s="220"/>
      <c r="G26" s="220"/>
      <c r="H26" s="220"/>
      <c r="I26" s="220"/>
      <c r="J26" s="220"/>
      <c r="K26" s="220"/>
      <c r="L26" s="220"/>
      <c r="M26" s="220"/>
      <c r="N26" s="220"/>
      <c r="O26" s="220"/>
      <c r="P26" s="220"/>
      <c r="Q26" s="220"/>
      <c r="R26" s="220"/>
    </row>
    <row r="27" spans="1:18">
      <c r="A27" s="218" t="s">
        <v>676</v>
      </c>
      <c r="B27" s="221" t="s">
        <v>655</v>
      </c>
      <c r="C27" s="220"/>
      <c r="D27" s="220"/>
      <c r="E27" s="220"/>
      <c r="F27" s="220"/>
      <c r="G27" s="220"/>
      <c r="H27" s="220"/>
      <c r="I27" s="220"/>
      <c r="J27" s="220"/>
      <c r="K27" s="220"/>
      <c r="L27" s="220"/>
      <c r="M27" s="220"/>
      <c r="N27" s="220"/>
      <c r="O27" s="220"/>
      <c r="P27" s="220"/>
      <c r="Q27" s="220"/>
      <c r="R27" s="220"/>
    </row>
    <row r="28" spans="1:18">
      <c r="A28" s="218" t="s">
        <v>677</v>
      </c>
      <c r="B28" s="221" t="s">
        <v>678</v>
      </c>
      <c r="C28" s="220"/>
      <c r="D28" s="220"/>
      <c r="E28" s="220"/>
      <c r="F28" s="220"/>
      <c r="G28" s="220"/>
      <c r="H28" s="220"/>
      <c r="I28" s="220"/>
      <c r="J28" s="220"/>
      <c r="K28" s="220"/>
      <c r="L28" s="220"/>
      <c r="M28" s="220"/>
      <c r="N28" s="220"/>
      <c r="O28" s="220"/>
      <c r="P28" s="220"/>
      <c r="Q28" s="220"/>
      <c r="R28" s="220"/>
    </row>
    <row r="29" spans="1:18">
      <c r="A29" s="218" t="s">
        <v>679</v>
      </c>
      <c r="B29" s="221" t="s">
        <v>707</v>
      </c>
      <c r="C29" s="220"/>
      <c r="D29" s="220"/>
      <c r="E29" s="220"/>
      <c r="F29" s="220"/>
      <c r="G29" s="220"/>
      <c r="H29" s="220"/>
      <c r="I29" s="220"/>
      <c r="J29" s="220"/>
      <c r="K29" s="220"/>
      <c r="L29" s="220"/>
      <c r="M29" s="220"/>
      <c r="N29" s="220"/>
      <c r="O29" s="220"/>
      <c r="P29" s="220"/>
      <c r="Q29" s="220"/>
      <c r="R29" s="220"/>
    </row>
    <row r="30" spans="1:18">
      <c r="A30" s="218" t="s">
        <v>680</v>
      </c>
      <c r="B30" s="221" t="s">
        <v>669</v>
      </c>
      <c r="C30" s="220"/>
      <c r="D30" s="220"/>
      <c r="E30" s="220"/>
      <c r="F30" s="220"/>
      <c r="G30" s="220"/>
      <c r="H30" s="220"/>
      <c r="I30" s="220"/>
      <c r="J30" s="220"/>
      <c r="K30" s="220"/>
      <c r="L30" s="220"/>
      <c r="M30" s="220"/>
      <c r="N30" s="220"/>
      <c r="O30" s="220"/>
      <c r="P30" s="220"/>
      <c r="Q30" s="220"/>
      <c r="R30" s="220"/>
    </row>
    <row r="31" spans="1:18">
      <c r="A31" s="218" t="s">
        <v>681</v>
      </c>
      <c r="B31" s="221" t="s">
        <v>886</v>
      </c>
      <c r="C31" s="220"/>
      <c r="D31" s="221"/>
      <c r="E31" s="220"/>
      <c r="F31" s="221"/>
      <c r="G31" s="220"/>
      <c r="H31" s="221"/>
      <c r="I31" s="220"/>
      <c r="J31" s="221"/>
      <c r="K31" s="220"/>
      <c r="L31" s="221"/>
      <c r="M31" s="220"/>
      <c r="N31" s="221"/>
      <c r="O31" s="220"/>
      <c r="P31" s="221"/>
      <c r="Q31" s="220"/>
      <c r="R31" s="221"/>
    </row>
    <row r="32" spans="1:18">
      <c r="A32" s="218" t="s">
        <v>682</v>
      </c>
      <c r="B32" s="221" t="s">
        <v>669</v>
      </c>
      <c r="C32" s="220"/>
      <c r="D32" s="221"/>
      <c r="E32" s="220"/>
      <c r="F32" s="221"/>
      <c r="G32" s="220"/>
      <c r="H32" s="221"/>
      <c r="I32" s="220"/>
      <c r="J32" s="221"/>
      <c r="L32" s="221"/>
      <c r="N32" s="221"/>
      <c r="O32" s="220"/>
      <c r="P32" s="221"/>
      <c r="R32" s="221"/>
    </row>
    <row r="33" spans="1:18">
      <c r="A33" s="216"/>
      <c r="B33" s="216"/>
      <c r="C33" s="216"/>
      <c r="D33" s="216"/>
      <c r="E33" s="216"/>
      <c r="F33" s="216"/>
      <c r="G33" s="216"/>
      <c r="H33" s="216"/>
      <c r="I33" s="216"/>
      <c r="J33" s="216"/>
      <c r="K33" s="216"/>
      <c r="L33" s="216"/>
      <c r="M33" s="216"/>
      <c r="N33" s="216"/>
      <c r="O33" s="216"/>
      <c r="P33" s="216"/>
      <c r="Q33" s="216"/>
      <c r="R33" s="216"/>
    </row>
    <row r="34" spans="1:18">
      <c r="A34" s="224" t="s">
        <v>669</v>
      </c>
      <c r="B34" s="225"/>
      <c r="C34" s="225"/>
      <c r="D34" s="225"/>
      <c r="E34" s="224" t="s">
        <v>669</v>
      </c>
      <c r="F34" s="226" t="s">
        <v>30</v>
      </c>
      <c r="G34" s="226" t="s">
        <v>683</v>
      </c>
      <c r="H34" s="226" t="s">
        <v>684</v>
      </c>
      <c r="I34" s="226" t="s">
        <v>685</v>
      </c>
      <c r="J34" s="226" t="s">
        <v>686</v>
      </c>
      <c r="K34" s="226" t="s">
        <v>687</v>
      </c>
      <c r="L34" s="226" t="s">
        <v>688</v>
      </c>
      <c r="M34" s="226" t="s">
        <v>689</v>
      </c>
      <c r="N34" s="226" t="s">
        <v>690</v>
      </c>
      <c r="O34" s="226" t="s">
        <v>691</v>
      </c>
      <c r="P34" s="226" t="s">
        <v>134</v>
      </c>
      <c r="Q34" s="226" t="s">
        <v>29</v>
      </c>
      <c r="R34" s="226" t="s">
        <v>692</v>
      </c>
    </row>
    <row r="35" spans="1:18">
      <c r="A35" s="224" t="s">
        <v>672</v>
      </c>
      <c r="B35" s="225"/>
      <c r="C35" s="224" t="s">
        <v>670</v>
      </c>
      <c r="D35" s="225"/>
      <c r="E35" s="224" t="s">
        <v>673</v>
      </c>
      <c r="F35" s="227" t="s">
        <v>887</v>
      </c>
      <c r="G35" s="227" t="s">
        <v>887</v>
      </c>
      <c r="H35" s="227" t="s">
        <v>887</v>
      </c>
      <c r="I35" s="227" t="s">
        <v>887</v>
      </c>
      <c r="J35" s="227" t="s">
        <v>887</v>
      </c>
      <c r="K35" s="227" t="s">
        <v>887</v>
      </c>
      <c r="L35" s="227" t="s">
        <v>887</v>
      </c>
      <c r="M35" s="227" t="s">
        <v>887</v>
      </c>
      <c r="N35" s="227" t="s">
        <v>887</v>
      </c>
      <c r="O35" s="227" t="s">
        <v>887</v>
      </c>
      <c r="P35" s="227" t="s">
        <v>887</v>
      </c>
      <c r="Q35" s="227" t="s">
        <v>887</v>
      </c>
      <c r="R35" s="227" t="s">
        <v>887</v>
      </c>
    </row>
    <row r="36" spans="1:18">
      <c r="A36" s="226" t="s">
        <v>940</v>
      </c>
      <c r="B36" s="228" t="s">
        <v>941</v>
      </c>
      <c r="C36" s="228" t="s">
        <v>942</v>
      </c>
      <c r="D36" s="228" t="s">
        <v>943</v>
      </c>
      <c r="E36" s="226" t="s">
        <v>655</v>
      </c>
      <c r="F36" s="240">
        <v>-233.74224000000001</v>
      </c>
      <c r="G36" s="240"/>
      <c r="H36" s="240"/>
      <c r="I36" s="240"/>
      <c r="J36" s="240"/>
      <c r="K36" s="240"/>
      <c r="L36" s="240"/>
      <c r="M36" s="240"/>
      <c r="N36" s="240"/>
      <c r="O36" s="240"/>
      <c r="P36" s="240"/>
      <c r="Q36" s="240"/>
      <c r="R36" s="241">
        <v>-233.74224000000001</v>
      </c>
    </row>
    <row r="37" spans="1:18">
      <c r="A37" s="226" t="s">
        <v>940</v>
      </c>
      <c r="B37" s="228" t="s">
        <v>941</v>
      </c>
      <c r="C37" s="228" t="s">
        <v>942</v>
      </c>
      <c r="D37" s="228" t="s">
        <v>943</v>
      </c>
      <c r="E37" s="247" t="s">
        <v>709</v>
      </c>
      <c r="F37" s="248">
        <v>-233.74224000000001</v>
      </c>
      <c r="G37" s="248"/>
      <c r="H37" s="248"/>
      <c r="I37" s="248"/>
      <c r="J37" s="248"/>
      <c r="K37" s="248"/>
      <c r="L37" s="248"/>
      <c r="M37" s="248"/>
      <c r="N37" s="248"/>
      <c r="O37" s="248"/>
      <c r="P37" s="248"/>
      <c r="Q37" s="248"/>
      <c r="R37" s="249">
        <v>-233.74224000000001</v>
      </c>
    </row>
    <row r="38" spans="1:18">
      <c r="A38" s="226" t="s">
        <v>940</v>
      </c>
      <c r="B38" s="228" t="s">
        <v>941</v>
      </c>
      <c r="C38" s="250" t="s">
        <v>709</v>
      </c>
      <c r="D38" s="251"/>
      <c r="E38" s="252"/>
      <c r="F38" s="248">
        <v>-233.74224000000001</v>
      </c>
      <c r="G38" s="248"/>
      <c r="H38" s="248"/>
      <c r="I38" s="248"/>
      <c r="J38" s="248"/>
      <c r="K38" s="248"/>
      <c r="L38" s="248"/>
      <c r="M38" s="248"/>
      <c r="N38" s="248"/>
      <c r="O38" s="248"/>
      <c r="P38" s="248"/>
      <c r="Q38" s="248"/>
      <c r="R38" s="249">
        <v>-233.74224000000001</v>
      </c>
    </row>
    <row r="39" spans="1:18">
      <c r="A39" s="226" t="s">
        <v>741</v>
      </c>
      <c r="B39" s="228" t="s">
        <v>660</v>
      </c>
      <c r="C39" s="228" t="s">
        <v>742</v>
      </c>
      <c r="D39" s="228" t="s">
        <v>743</v>
      </c>
      <c r="E39" s="226" t="s">
        <v>655</v>
      </c>
      <c r="F39" s="240">
        <v>97.198530000000005</v>
      </c>
      <c r="G39" s="240"/>
      <c r="H39" s="240"/>
      <c r="I39" s="240"/>
      <c r="J39" s="240"/>
      <c r="K39" s="240"/>
      <c r="L39" s="240"/>
      <c r="M39" s="240"/>
      <c r="N39" s="240"/>
      <c r="O39" s="240"/>
      <c r="P39" s="240"/>
      <c r="Q39" s="240"/>
      <c r="R39" s="241">
        <v>97.198530000000005</v>
      </c>
    </row>
    <row r="40" spans="1:18">
      <c r="A40" s="226" t="s">
        <v>741</v>
      </c>
      <c r="B40" s="228" t="s">
        <v>660</v>
      </c>
      <c r="C40" s="228" t="s">
        <v>742</v>
      </c>
      <c r="D40" s="228" t="s">
        <v>743</v>
      </c>
      <c r="E40" s="247" t="s">
        <v>709</v>
      </c>
      <c r="F40" s="248">
        <v>97.198530000000005</v>
      </c>
      <c r="G40" s="248"/>
      <c r="H40" s="248"/>
      <c r="I40" s="248"/>
      <c r="J40" s="248"/>
      <c r="K40" s="248"/>
      <c r="L40" s="248"/>
      <c r="M40" s="248"/>
      <c r="N40" s="248"/>
      <c r="O40" s="248"/>
      <c r="P40" s="248"/>
      <c r="Q40" s="248"/>
      <c r="R40" s="249">
        <v>97.198530000000005</v>
      </c>
    </row>
    <row r="41" spans="1:18">
      <c r="A41" s="226" t="s">
        <v>741</v>
      </c>
      <c r="B41" s="228" t="s">
        <v>660</v>
      </c>
      <c r="C41" s="250" t="s">
        <v>709</v>
      </c>
      <c r="D41" s="251"/>
      <c r="E41" s="252"/>
      <c r="F41" s="248">
        <v>97.198530000000005</v>
      </c>
      <c r="G41" s="248"/>
      <c r="H41" s="248"/>
      <c r="I41" s="248"/>
      <c r="J41" s="248"/>
      <c r="K41" s="248"/>
      <c r="L41" s="248"/>
      <c r="M41" s="248"/>
      <c r="N41" s="248"/>
      <c r="O41" s="248"/>
      <c r="P41" s="248"/>
      <c r="Q41" s="248"/>
      <c r="R41" s="249">
        <v>97.198530000000005</v>
      </c>
    </row>
    <row r="42" spans="1:18">
      <c r="A42" s="242" t="s">
        <v>740</v>
      </c>
      <c r="B42" s="243"/>
      <c r="C42" s="243"/>
      <c r="D42" s="243"/>
      <c r="E42" s="244"/>
      <c r="F42" s="245">
        <v>-136.54371</v>
      </c>
      <c r="G42" s="245"/>
      <c r="H42" s="245"/>
      <c r="I42" s="245"/>
      <c r="J42" s="245"/>
      <c r="K42" s="245"/>
      <c r="L42" s="245"/>
      <c r="M42" s="245"/>
      <c r="N42" s="245"/>
      <c r="O42" s="245"/>
      <c r="P42" s="245"/>
      <c r="Q42" s="245"/>
      <c r="R42" s="246">
        <v>-136.54371</v>
      </c>
    </row>
  </sheetData>
  <pageMargins left="0.7" right="0.7" top="0.75" bottom="0.75" header="0.3" footer="0.3"/>
  <customProperties>
    <customPr name="_pios_id" r:id="rId1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9" zoomScale="120" zoomScaleNormal="120" workbookViewId="0">
      <selection activeCell="P17" sqref="P17:P18"/>
    </sheetView>
  </sheetViews>
  <sheetFormatPr defaultRowHeight="15"/>
  <sheetData/>
  <pageMargins left="0.7" right="0.7" top="0.75" bottom="0.75" header="0.3" footer="0.3"/>
  <customProperties>
    <customPr name="_pios_id" r:id="rId1"/>
  </customPropertie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N2960"/>
  <sheetViews>
    <sheetView topLeftCell="A1249" workbookViewId="0">
      <selection activeCell="I93" sqref="I93"/>
    </sheetView>
  </sheetViews>
  <sheetFormatPr defaultRowHeight="15"/>
  <cols>
    <col min="1" max="1" width="3.7109375" customWidth="1"/>
    <col min="4" max="4" width="2.7109375" customWidth="1"/>
    <col min="5" max="5" width="5.7109375" customWidth="1"/>
    <col min="6" max="6" width="14.42578125" customWidth="1"/>
    <col min="7" max="7" width="12.7109375" customWidth="1"/>
    <col min="8" max="8" width="6.42578125" customWidth="1"/>
    <col min="9" max="9" width="16.7109375" customWidth="1"/>
    <col min="10" max="10" width="14.5703125" bestFit="1" customWidth="1"/>
    <col min="11" max="11" width="3.28515625" customWidth="1"/>
    <col min="12" max="12" width="14.5703125" bestFit="1" customWidth="1"/>
    <col min="13" max="13" width="14.5703125" hidden="1" customWidth="1"/>
    <col min="14" max="14" width="14.5703125" bestFit="1" customWidth="1"/>
  </cols>
  <sheetData>
    <row r="1" spans="1:14">
      <c r="A1" s="52"/>
      <c r="B1" s="52"/>
      <c r="C1" s="53" t="s">
        <v>751</v>
      </c>
      <c r="D1" s="54"/>
      <c r="E1" s="54"/>
      <c r="F1" s="54"/>
      <c r="G1" s="54"/>
      <c r="H1" s="55"/>
      <c r="I1" s="53"/>
      <c r="J1" s="53"/>
      <c r="K1" s="53"/>
      <c r="L1" s="55"/>
      <c r="M1" s="54"/>
      <c r="N1" s="54"/>
    </row>
    <row r="2" spans="1:14">
      <c r="A2" s="52"/>
      <c r="B2" s="52"/>
      <c r="C2" s="56" t="s">
        <v>44</v>
      </c>
      <c r="D2" s="54"/>
      <c r="E2" s="54"/>
      <c r="F2" s="54"/>
      <c r="G2" s="54"/>
      <c r="H2" s="55"/>
      <c r="I2" s="56"/>
      <c r="J2" s="56"/>
      <c r="K2" s="56"/>
      <c r="L2" s="55"/>
      <c r="M2" s="54"/>
      <c r="N2" s="54"/>
    </row>
    <row r="3" spans="1:14">
      <c r="A3" s="52"/>
      <c r="B3" s="52"/>
      <c r="C3" s="52"/>
      <c r="D3" s="52"/>
      <c r="E3" s="52"/>
      <c r="F3" s="52"/>
      <c r="G3" s="52"/>
      <c r="H3" s="57"/>
      <c r="I3" s="57"/>
      <c r="J3" s="57"/>
      <c r="K3" s="57"/>
      <c r="L3" s="52"/>
      <c r="M3" s="52"/>
      <c r="N3" s="52"/>
    </row>
    <row r="4" spans="1:14">
      <c r="A4" s="52"/>
      <c r="B4" s="52"/>
      <c r="C4" s="52"/>
      <c r="D4" s="52"/>
      <c r="E4" s="52"/>
      <c r="F4" s="52"/>
      <c r="G4" s="52"/>
      <c r="H4" s="57"/>
      <c r="I4" s="57"/>
      <c r="J4" s="57"/>
      <c r="K4" s="57"/>
      <c r="L4" s="57" t="s">
        <v>45</v>
      </c>
      <c r="M4" s="52"/>
      <c r="N4" s="52"/>
    </row>
    <row r="5" spans="1:14" ht="15.75" thickBot="1">
      <c r="A5" s="52"/>
      <c r="B5" s="52"/>
      <c r="C5" s="54" t="s">
        <v>46</v>
      </c>
      <c r="D5" s="54"/>
      <c r="E5" s="54"/>
      <c r="F5" s="54"/>
      <c r="G5" s="54"/>
      <c r="H5" s="55"/>
      <c r="I5" s="54"/>
      <c r="J5" s="54"/>
      <c r="K5" s="54"/>
      <c r="L5" s="55"/>
      <c r="M5" s="54"/>
      <c r="N5" s="54"/>
    </row>
    <row r="6" spans="1:14">
      <c r="A6" s="52"/>
      <c r="B6" s="52"/>
      <c r="C6" s="58"/>
      <c r="D6" s="59"/>
      <c r="E6" s="59"/>
      <c r="F6" s="59"/>
      <c r="G6" s="59"/>
      <c r="H6" s="60"/>
      <c r="I6" s="60"/>
      <c r="J6" s="60"/>
      <c r="K6" s="60"/>
      <c r="L6" s="59"/>
      <c r="M6" s="59"/>
      <c r="N6" s="61"/>
    </row>
    <row r="7" spans="1:14">
      <c r="A7" s="52"/>
      <c r="B7" s="52"/>
      <c r="C7" s="62"/>
      <c r="D7" s="63"/>
      <c r="E7" s="63"/>
      <c r="F7" s="63" t="s">
        <v>47</v>
      </c>
      <c r="G7" s="63"/>
      <c r="H7" s="64"/>
      <c r="I7" s="65" t="s">
        <v>140</v>
      </c>
      <c r="J7" s="64"/>
      <c r="K7" s="64"/>
      <c r="L7" s="66"/>
      <c r="M7" s="63"/>
      <c r="N7" s="67"/>
    </row>
    <row r="8" spans="1:14">
      <c r="A8" s="52"/>
      <c r="B8" s="52"/>
      <c r="C8" s="62"/>
      <c r="D8" s="63"/>
      <c r="E8" s="63"/>
      <c r="F8" s="63" t="s">
        <v>48</v>
      </c>
      <c r="G8" s="68"/>
      <c r="H8" s="64"/>
      <c r="I8" s="52" t="s">
        <v>875</v>
      </c>
      <c r="J8" s="64"/>
      <c r="K8" s="64"/>
      <c r="L8" s="66"/>
      <c r="M8" s="63"/>
      <c r="N8" s="67"/>
    </row>
    <row r="9" spans="1:14">
      <c r="A9" s="52"/>
      <c r="B9" s="52"/>
      <c r="C9" s="62"/>
      <c r="D9" s="63"/>
      <c r="E9" s="63"/>
      <c r="F9" s="63"/>
      <c r="G9" s="63"/>
      <c r="H9" s="64"/>
      <c r="I9" s="63"/>
      <c r="J9" s="64"/>
      <c r="K9" s="64"/>
      <c r="L9" s="66"/>
      <c r="M9" s="63"/>
      <c r="N9" s="67"/>
    </row>
    <row r="10" spans="1:14">
      <c r="A10" s="52"/>
      <c r="B10" s="52"/>
      <c r="C10" s="62"/>
      <c r="D10" s="63"/>
      <c r="E10" s="63"/>
      <c r="F10" s="63" t="s">
        <v>49</v>
      </c>
      <c r="G10" s="63"/>
      <c r="H10" s="64"/>
      <c r="I10" s="63" t="s">
        <v>876</v>
      </c>
      <c r="J10" s="64"/>
      <c r="K10" s="64"/>
      <c r="L10" s="66"/>
      <c r="M10" s="63"/>
      <c r="N10" s="67"/>
    </row>
    <row r="11" spans="1:14">
      <c r="A11" s="52"/>
      <c r="B11" s="52"/>
      <c r="C11" s="62"/>
      <c r="D11" s="63"/>
      <c r="E11" s="63"/>
      <c r="F11" s="63" t="s">
        <v>50</v>
      </c>
      <c r="G11" s="63"/>
      <c r="H11" s="64"/>
      <c r="I11" s="63" t="s">
        <v>51</v>
      </c>
      <c r="J11" s="64"/>
      <c r="K11" s="64"/>
      <c r="L11" s="66"/>
      <c r="M11" s="63"/>
      <c r="N11" s="67"/>
    </row>
    <row r="12" spans="1:14">
      <c r="A12" s="52"/>
      <c r="B12" s="52"/>
      <c r="C12" s="62"/>
      <c r="D12" s="63"/>
      <c r="E12" s="63"/>
      <c r="F12" s="68" t="s">
        <v>52</v>
      </c>
      <c r="G12" s="63"/>
      <c r="H12" s="64"/>
      <c r="I12" s="69">
        <v>42135.60343541667</v>
      </c>
      <c r="J12" s="64"/>
      <c r="K12" s="64"/>
      <c r="L12" s="66"/>
      <c r="M12" s="63"/>
      <c r="N12" s="67"/>
    </row>
    <row r="13" spans="1:14">
      <c r="A13" s="52"/>
      <c r="B13" s="52"/>
      <c r="C13" s="62"/>
      <c r="D13" s="63"/>
      <c r="E13" s="63"/>
      <c r="F13" s="63" t="s">
        <v>53</v>
      </c>
      <c r="G13" s="63"/>
      <c r="H13" s="64"/>
      <c r="I13" s="70">
        <v>42135.603435532408</v>
      </c>
      <c r="J13" s="64"/>
      <c r="K13" s="64"/>
      <c r="L13" s="66"/>
      <c r="M13" s="63"/>
      <c r="N13" s="67"/>
    </row>
    <row r="14" spans="1:14">
      <c r="A14" s="52"/>
      <c r="B14" s="52"/>
      <c r="C14" s="62"/>
      <c r="D14" s="63"/>
      <c r="E14" s="63"/>
      <c r="F14" s="63"/>
      <c r="G14" s="63"/>
      <c r="H14" s="64"/>
      <c r="I14" s="63"/>
      <c r="J14" s="64"/>
      <c r="K14" s="64"/>
      <c r="L14" s="66"/>
      <c r="M14" s="63"/>
      <c r="N14" s="67"/>
    </row>
    <row r="15" spans="1:14">
      <c r="A15" s="52"/>
      <c r="B15" s="52"/>
      <c r="C15" s="62"/>
      <c r="D15" s="63"/>
      <c r="E15" s="63"/>
      <c r="F15" s="68" t="s">
        <v>54</v>
      </c>
      <c r="G15" s="63"/>
      <c r="H15" s="64"/>
      <c r="I15" s="63" t="s">
        <v>752</v>
      </c>
      <c r="J15" s="64"/>
      <c r="K15" s="64"/>
      <c r="L15" s="66"/>
      <c r="M15" s="63"/>
      <c r="N15" s="67"/>
    </row>
    <row r="16" spans="1:14">
      <c r="A16" s="52"/>
      <c r="B16" s="52"/>
      <c r="C16" s="62"/>
      <c r="D16" s="63"/>
      <c r="E16" s="63"/>
      <c r="F16" s="63" t="s">
        <v>55</v>
      </c>
      <c r="G16" s="63"/>
      <c r="H16" s="64"/>
      <c r="I16" s="71" t="s">
        <v>753</v>
      </c>
      <c r="J16" s="64"/>
      <c r="K16" s="64"/>
      <c r="L16" s="66"/>
      <c r="M16" s="63"/>
      <c r="N16" s="67"/>
    </row>
    <row r="17" spans="1:14">
      <c r="A17" s="52"/>
      <c r="B17" s="52"/>
      <c r="C17" s="62"/>
      <c r="D17" s="63"/>
      <c r="E17" s="52"/>
      <c r="F17" s="72" t="s">
        <v>45</v>
      </c>
      <c r="G17" s="63"/>
      <c r="H17" s="64"/>
      <c r="I17" s="63" t="s">
        <v>45</v>
      </c>
      <c r="J17" s="64"/>
      <c r="K17" s="64"/>
      <c r="L17" s="66"/>
      <c r="M17" s="63"/>
      <c r="N17" s="67"/>
    </row>
    <row r="18" spans="1:14">
      <c r="A18" s="52"/>
      <c r="B18" s="52"/>
      <c r="C18" s="62"/>
      <c r="D18" s="63"/>
      <c r="E18" s="63"/>
      <c r="F18" s="68" t="s">
        <v>56</v>
      </c>
      <c r="G18" s="63"/>
      <c r="H18" s="64"/>
      <c r="I18" s="63" t="s">
        <v>754</v>
      </c>
      <c r="J18" s="64"/>
      <c r="K18" s="64"/>
      <c r="L18" s="66"/>
      <c r="M18" s="63"/>
      <c r="N18" s="67"/>
    </row>
    <row r="19" spans="1:14">
      <c r="A19" s="52"/>
      <c r="B19" s="52"/>
      <c r="C19" s="62"/>
      <c r="D19" s="63"/>
      <c r="E19" s="63"/>
      <c r="F19" s="63"/>
      <c r="G19" s="63"/>
      <c r="H19" s="64"/>
      <c r="I19" s="63"/>
      <c r="J19" s="64"/>
      <c r="K19" s="64"/>
      <c r="L19" s="66"/>
      <c r="M19" s="63"/>
      <c r="N19" s="67" t="s">
        <v>45</v>
      </c>
    </row>
    <row r="20" spans="1:14">
      <c r="A20" s="52"/>
      <c r="B20" s="52"/>
      <c r="C20" s="62"/>
      <c r="D20" s="63"/>
      <c r="E20" s="63"/>
      <c r="F20" s="68" t="s">
        <v>57</v>
      </c>
      <c r="G20" s="63"/>
      <c r="H20" s="64"/>
      <c r="I20" s="63" t="s">
        <v>817</v>
      </c>
      <c r="J20" s="64"/>
      <c r="K20" s="64"/>
      <c r="L20" s="66"/>
      <c r="M20" s="63"/>
      <c r="N20" s="67"/>
    </row>
    <row r="21" spans="1:14">
      <c r="A21" s="52"/>
      <c r="B21" s="52"/>
      <c r="C21" s="62"/>
      <c r="D21" s="63"/>
      <c r="E21" s="63"/>
      <c r="F21" s="63"/>
      <c r="G21" s="63"/>
      <c r="H21" s="64"/>
      <c r="I21" s="63"/>
      <c r="J21" s="64"/>
      <c r="K21" s="64"/>
      <c r="L21" s="66"/>
      <c r="M21" s="63"/>
      <c r="N21" s="67"/>
    </row>
    <row r="22" spans="1:14">
      <c r="A22" s="52"/>
      <c r="B22" s="52"/>
      <c r="C22" s="62"/>
      <c r="D22" s="63"/>
      <c r="E22" s="63"/>
      <c r="F22" s="63" t="s">
        <v>58</v>
      </c>
      <c r="G22" s="63"/>
      <c r="H22" s="64"/>
      <c r="I22" s="73" t="s">
        <v>755</v>
      </c>
      <c r="J22" s="64"/>
      <c r="K22" s="64"/>
      <c r="L22" s="66"/>
      <c r="M22" s="63"/>
      <c r="N22" s="67"/>
    </row>
    <row r="23" spans="1:14">
      <c r="A23" s="52"/>
      <c r="B23" s="52"/>
      <c r="C23" s="62"/>
      <c r="D23" s="63"/>
      <c r="E23" s="63"/>
      <c r="F23" s="63" t="s">
        <v>59</v>
      </c>
      <c r="G23" s="63"/>
      <c r="H23" s="64"/>
      <c r="I23" s="52" t="s">
        <v>756</v>
      </c>
      <c r="J23" s="64"/>
      <c r="K23" s="64"/>
      <c r="L23" s="66"/>
      <c r="M23" s="63"/>
      <c r="N23" s="67"/>
    </row>
    <row r="24" spans="1:14" ht="15.75" thickBot="1">
      <c r="A24" s="52"/>
      <c r="B24" s="52"/>
      <c r="C24" s="74"/>
      <c r="D24" s="75"/>
      <c r="E24" s="75"/>
      <c r="F24" s="75"/>
      <c r="G24" s="75"/>
      <c r="H24" s="76"/>
      <c r="I24" s="76"/>
      <c r="J24" s="76"/>
      <c r="K24" s="76"/>
      <c r="L24" s="75"/>
      <c r="M24" s="75"/>
      <c r="N24" s="77"/>
    </row>
    <row r="25" spans="1:14">
      <c r="A25" s="52"/>
      <c r="B25" s="52"/>
      <c r="C25" s="52"/>
      <c r="D25" s="52"/>
      <c r="E25" s="52"/>
      <c r="F25" s="52"/>
      <c r="G25" s="52"/>
      <c r="H25" s="57"/>
      <c r="I25" s="57"/>
      <c r="J25" s="57"/>
      <c r="K25" s="57"/>
      <c r="L25" s="52"/>
      <c r="M25" s="52"/>
      <c r="N25" s="52"/>
    </row>
    <row r="26" spans="1:14" ht="15.75" thickBot="1">
      <c r="A26" s="52"/>
      <c r="B26" s="52"/>
      <c r="C26" s="54" t="s">
        <v>60</v>
      </c>
      <c r="D26" s="54"/>
      <c r="E26" s="54"/>
      <c r="F26" s="54"/>
      <c r="G26" s="54"/>
      <c r="H26" s="54"/>
      <c r="I26" s="54"/>
      <c r="J26" s="54"/>
      <c r="K26" s="54"/>
      <c r="L26" s="55"/>
      <c r="M26" s="54"/>
      <c r="N26" s="54"/>
    </row>
    <row r="27" spans="1:14">
      <c r="A27" s="52"/>
      <c r="B27" s="52"/>
      <c r="C27" s="58"/>
      <c r="D27" s="59"/>
      <c r="E27" s="59"/>
      <c r="F27" s="59"/>
      <c r="G27" s="59"/>
      <c r="H27" s="60"/>
      <c r="I27" s="60"/>
      <c r="J27" s="60"/>
      <c r="K27" s="60"/>
      <c r="L27" s="59"/>
      <c r="M27" s="59"/>
      <c r="N27" s="61"/>
    </row>
    <row r="28" spans="1:14">
      <c r="A28" s="52"/>
      <c r="B28" s="52"/>
      <c r="C28" s="62"/>
      <c r="D28" s="63"/>
      <c r="E28" s="63"/>
      <c r="F28" s="78" t="s">
        <v>61</v>
      </c>
      <c r="G28" s="63"/>
      <c r="H28" s="64"/>
      <c r="I28" s="64"/>
      <c r="J28" s="79" t="s">
        <v>62</v>
      </c>
      <c r="K28" s="64"/>
      <c r="L28" s="63"/>
      <c r="M28" s="66"/>
      <c r="N28" s="67"/>
    </row>
    <row r="29" spans="1:14">
      <c r="A29" s="52"/>
      <c r="B29" s="52"/>
      <c r="C29" s="62"/>
      <c r="D29" s="63"/>
      <c r="E29" s="63"/>
      <c r="F29" s="72" t="s">
        <v>63</v>
      </c>
      <c r="G29" s="63"/>
      <c r="H29" s="64"/>
      <c r="I29" s="64"/>
      <c r="J29" s="80">
        <v>0.35</v>
      </c>
      <c r="K29" s="64"/>
      <c r="L29" s="9"/>
      <c r="M29" s="66"/>
      <c r="N29" s="67"/>
    </row>
    <row r="30" spans="1:14">
      <c r="A30" s="52"/>
      <c r="B30" s="52"/>
      <c r="C30" s="62"/>
      <c r="D30" s="63"/>
      <c r="E30" s="63"/>
      <c r="F30" s="72" t="s">
        <v>64</v>
      </c>
      <c r="G30" s="63"/>
      <c r="H30" s="64"/>
      <c r="I30" s="64"/>
      <c r="J30" s="80">
        <v>4.5400000000000003E-2</v>
      </c>
      <c r="K30" s="64"/>
      <c r="L30" s="63"/>
      <c r="M30" s="66"/>
      <c r="N30" s="67"/>
    </row>
    <row r="31" spans="1:14">
      <c r="A31" s="52"/>
      <c r="B31" s="52"/>
      <c r="C31" s="62"/>
      <c r="D31" s="63"/>
      <c r="E31" s="63"/>
      <c r="F31" s="63" t="s">
        <v>65</v>
      </c>
      <c r="G31" s="63"/>
      <c r="H31" s="64"/>
      <c r="I31" s="64"/>
      <c r="J31" s="81">
        <v>1.6140099485086905</v>
      </c>
      <c r="K31" s="64"/>
      <c r="L31" s="63"/>
      <c r="M31" s="66"/>
      <c r="N31" s="82" t="s">
        <v>45</v>
      </c>
    </row>
    <row r="32" spans="1:14">
      <c r="A32" s="52"/>
      <c r="B32" s="52"/>
      <c r="C32" s="62"/>
      <c r="D32" s="63"/>
      <c r="E32" s="63"/>
      <c r="F32" s="63" t="s">
        <v>66</v>
      </c>
      <c r="G32" s="63"/>
      <c r="H32" s="64"/>
      <c r="I32" s="64"/>
      <c r="J32" s="208">
        <v>0.37951000000000001</v>
      </c>
      <c r="K32" s="64"/>
      <c r="L32" s="63"/>
      <c r="M32" s="66"/>
      <c r="N32" s="67"/>
    </row>
    <row r="33" spans="1:14">
      <c r="A33" s="52"/>
      <c r="B33" s="52"/>
      <c r="C33" s="62"/>
      <c r="D33" s="63"/>
      <c r="E33" s="63"/>
      <c r="F33" s="63"/>
      <c r="G33" s="63"/>
      <c r="H33" s="64"/>
      <c r="I33" s="64"/>
      <c r="J33" s="64"/>
      <c r="K33" s="64"/>
      <c r="L33" s="63"/>
      <c r="M33" s="83"/>
      <c r="N33" s="67"/>
    </row>
    <row r="34" spans="1:14" ht="15.75" thickBot="1">
      <c r="A34" s="52"/>
      <c r="B34" s="52"/>
      <c r="C34" s="74"/>
      <c r="D34" s="75"/>
      <c r="E34" s="75"/>
      <c r="F34" s="75"/>
      <c r="G34" s="75"/>
      <c r="H34" s="76"/>
      <c r="I34" s="76"/>
      <c r="J34" s="76"/>
      <c r="K34" s="76"/>
      <c r="L34" s="75"/>
      <c r="M34" s="75"/>
      <c r="N34" s="77"/>
    </row>
    <row r="35" spans="1:14">
      <c r="A35" s="52"/>
      <c r="B35" s="52"/>
      <c r="C35" s="52"/>
      <c r="D35" s="52"/>
      <c r="E35" s="52"/>
      <c r="F35" s="52"/>
      <c r="G35" s="52"/>
      <c r="H35" s="57"/>
      <c r="I35" s="57"/>
      <c r="J35" s="57"/>
      <c r="K35" s="57"/>
      <c r="L35" s="52"/>
      <c r="M35" s="52"/>
      <c r="N35" s="52"/>
    </row>
    <row r="36" spans="1:14" ht="15.75" thickBot="1">
      <c r="A36" s="52"/>
      <c r="B36" s="52"/>
      <c r="C36" s="54" t="s">
        <v>67</v>
      </c>
      <c r="D36" s="54"/>
      <c r="E36" s="54"/>
      <c r="F36" s="54"/>
      <c r="G36" s="54"/>
      <c r="H36" s="54"/>
      <c r="I36" s="54"/>
      <c r="J36" s="54"/>
      <c r="K36" s="54"/>
      <c r="L36" s="55"/>
      <c r="M36" s="54"/>
      <c r="N36" s="54"/>
    </row>
    <row r="37" spans="1:14">
      <c r="A37" s="52"/>
      <c r="B37" s="52"/>
      <c r="C37" s="58"/>
      <c r="D37" s="59"/>
      <c r="E37" s="59"/>
      <c r="F37" s="59"/>
      <c r="G37" s="59"/>
      <c r="H37" s="60"/>
      <c r="I37" s="60"/>
      <c r="J37" s="60"/>
      <c r="K37" s="60"/>
      <c r="L37" s="59"/>
      <c r="M37" s="59"/>
      <c r="N37" s="61"/>
    </row>
    <row r="38" spans="1:14">
      <c r="A38" s="52"/>
      <c r="B38" s="52"/>
      <c r="C38" s="62"/>
      <c r="D38" s="63"/>
      <c r="E38" s="63"/>
      <c r="F38" s="78"/>
      <c r="G38" s="78"/>
      <c r="H38" s="64"/>
      <c r="I38" s="64"/>
      <c r="J38" s="64"/>
      <c r="K38" s="64"/>
      <c r="L38" s="63"/>
      <c r="M38" s="63"/>
      <c r="N38" s="67"/>
    </row>
    <row r="39" spans="1:14">
      <c r="A39" s="52"/>
      <c r="B39" s="52"/>
      <c r="C39" s="62"/>
      <c r="D39" s="63"/>
      <c r="E39" s="63"/>
      <c r="F39" s="63"/>
      <c r="G39" s="63"/>
      <c r="H39" s="64"/>
      <c r="I39" s="64"/>
      <c r="J39" s="64"/>
      <c r="K39" s="64"/>
      <c r="L39" s="63"/>
      <c r="M39" s="63"/>
      <c r="N39" s="67"/>
    </row>
    <row r="40" spans="1:14">
      <c r="A40" s="52"/>
      <c r="B40" s="52"/>
      <c r="C40" s="62"/>
      <c r="D40" s="63"/>
      <c r="E40" s="63"/>
      <c r="F40" s="63"/>
      <c r="G40" s="64" t="s">
        <v>68</v>
      </c>
      <c r="H40" s="64"/>
      <c r="I40" s="64" t="s">
        <v>69</v>
      </c>
      <c r="J40" s="64" t="s">
        <v>70</v>
      </c>
      <c r="K40" s="64"/>
      <c r="L40" s="66"/>
      <c r="M40" s="66"/>
      <c r="N40" s="67"/>
    </row>
    <row r="41" spans="1:14">
      <c r="A41" s="52"/>
      <c r="B41" s="52"/>
      <c r="C41" s="62"/>
      <c r="D41" s="63"/>
      <c r="E41" s="63"/>
      <c r="F41" s="63"/>
      <c r="G41" s="84" t="s">
        <v>71</v>
      </c>
      <c r="H41" s="64"/>
      <c r="I41" s="84" t="s">
        <v>72</v>
      </c>
      <c r="J41" s="84" t="s">
        <v>72</v>
      </c>
      <c r="K41" s="64"/>
      <c r="L41" s="66"/>
      <c r="M41" s="66"/>
      <c r="N41" s="67"/>
    </row>
    <row r="42" spans="1:14">
      <c r="A42" s="52"/>
      <c r="B42" s="52"/>
      <c r="C42" s="62"/>
      <c r="D42" s="63"/>
      <c r="E42" s="63"/>
      <c r="F42" s="63"/>
      <c r="G42" s="63"/>
      <c r="H42" s="64"/>
      <c r="I42" s="63"/>
      <c r="J42" s="63"/>
      <c r="K42" s="64"/>
      <c r="L42" s="66"/>
      <c r="M42" s="66"/>
      <c r="N42" s="67"/>
    </row>
    <row r="43" spans="1:14">
      <c r="A43" s="52"/>
      <c r="B43" s="52"/>
      <c r="C43" s="62"/>
      <c r="D43" s="63"/>
      <c r="E43" s="63"/>
      <c r="F43" s="63"/>
      <c r="G43" s="63"/>
      <c r="H43" s="64"/>
      <c r="I43" s="63"/>
      <c r="J43" s="63"/>
      <c r="K43" s="64"/>
      <c r="L43" s="66"/>
      <c r="M43" s="66"/>
      <c r="N43" s="67"/>
    </row>
    <row r="44" spans="1:14">
      <c r="A44" s="52"/>
      <c r="B44" s="52"/>
      <c r="C44" s="62"/>
      <c r="D44" s="63" t="s">
        <v>73</v>
      </c>
      <c r="E44" s="63"/>
      <c r="F44" s="63"/>
      <c r="G44" s="85">
        <v>0.48170000000000002</v>
      </c>
      <c r="H44" s="64"/>
      <c r="I44" s="86">
        <v>5.1968600491890261E-2</v>
      </c>
      <c r="J44" s="87">
        <v>2.5033274856943538E-2</v>
      </c>
      <c r="K44" s="64"/>
      <c r="L44" s="88"/>
      <c r="M44" s="66"/>
      <c r="N44" s="67"/>
    </row>
    <row r="45" spans="1:14">
      <c r="A45" s="52"/>
      <c r="B45" s="52"/>
      <c r="C45" s="62"/>
      <c r="D45" s="63" t="s">
        <v>74</v>
      </c>
      <c r="E45" s="63"/>
      <c r="F45" s="63"/>
      <c r="G45" s="85">
        <v>2.0000000000000001E-4</v>
      </c>
      <c r="H45" s="64"/>
      <c r="I45" s="86">
        <v>6.7526693360026688E-2</v>
      </c>
      <c r="J45" s="87">
        <v>1.3505338672005339E-5</v>
      </c>
      <c r="K45" s="64"/>
      <c r="L45" s="66"/>
      <c r="M45" s="66"/>
      <c r="N45" s="67"/>
    </row>
    <row r="46" spans="1:14">
      <c r="A46" s="52"/>
      <c r="B46" s="52"/>
      <c r="C46" s="62"/>
      <c r="D46" s="63" t="s">
        <v>75</v>
      </c>
      <c r="E46" s="63"/>
      <c r="F46" s="63"/>
      <c r="G46" s="85">
        <v>0.5181</v>
      </c>
      <c r="H46" s="64"/>
      <c r="I46" s="86">
        <v>9.8000000000000004E-2</v>
      </c>
      <c r="J46" s="87">
        <v>5.0773800000000001E-2</v>
      </c>
      <c r="K46" s="64"/>
      <c r="L46" s="66"/>
      <c r="M46" s="66"/>
      <c r="N46" s="67"/>
    </row>
    <row r="47" spans="1:14" ht="15.75" thickBot="1">
      <c r="A47" s="52"/>
      <c r="B47" s="52"/>
      <c r="C47" s="62"/>
      <c r="D47" s="63"/>
      <c r="E47" s="63"/>
      <c r="F47" s="63"/>
      <c r="G47" s="89">
        <v>1</v>
      </c>
      <c r="H47" s="64"/>
      <c r="I47" s="90"/>
      <c r="J47" s="91">
        <v>7.582058019561555E-2</v>
      </c>
      <c r="K47" s="64"/>
      <c r="L47" s="88"/>
      <c r="M47" s="66"/>
      <c r="N47" s="67"/>
    </row>
    <row r="48" spans="1:14" ht="16.5" thickTop="1" thickBot="1">
      <c r="A48" s="52"/>
      <c r="B48" s="52"/>
      <c r="C48" s="74"/>
      <c r="D48" s="75"/>
      <c r="E48" s="75"/>
      <c r="F48" s="75"/>
      <c r="G48" s="75"/>
      <c r="H48" s="76"/>
      <c r="I48" s="76"/>
      <c r="J48" s="76"/>
      <c r="K48" s="76"/>
      <c r="L48" s="75"/>
      <c r="M48" s="75"/>
      <c r="N48" s="77"/>
    </row>
    <row r="49" spans="1:14">
      <c r="A49" s="52"/>
      <c r="B49" s="52"/>
      <c r="C49" s="52"/>
      <c r="D49" s="52"/>
      <c r="E49" s="52"/>
      <c r="F49" s="52"/>
      <c r="G49" s="52"/>
      <c r="H49" s="57"/>
      <c r="I49" s="57"/>
      <c r="J49" s="57"/>
      <c r="K49" s="57"/>
      <c r="L49" s="52"/>
      <c r="M49" s="52"/>
      <c r="N49" s="52"/>
    </row>
    <row r="50" spans="1:14" ht="15.75" thickBot="1">
      <c r="A50" s="52"/>
      <c r="B50" s="52"/>
      <c r="C50" s="54" t="s">
        <v>76</v>
      </c>
      <c r="D50" s="54"/>
      <c r="E50" s="54"/>
      <c r="F50" s="54"/>
      <c r="G50" s="54"/>
      <c r="H50" s="54"/>
      <c r="I50" s="54"/>
      <c r="J50" s="54"/>
      <c r="K50" s="54"/>
      <c r="L50" s="55"/>
      <c r="M50" s="54"/>
      <c r="N50" s="54"/>
    </row>
    <row r="51" spans="1:14">
      <c r="A51" s="52"/>
      <c r="B51" s="52"/>
      <c r="C51" s="92" t="s">
        <v>45</v>
      </c>
      <c r="D51" s="93"/>
      <c r="E51" s="93"/>
      <c r="F51" s="93"/>
      <c r="G51" s="93"/>
      <c r="H51" s="93"/>
      <c r="I51" s="93"/>
      <c r="J51" s="93"/>
      <c r="K51" s="93"/>
      <c r="L51" s="93"/>
      <c r="M51" s="93"/>
      <c r="N51" s="94"/>
    </row>
    <row r="52" spans="1:14">
      <c r="A52" s="52"/>
      <c r="B52" s="52"/>
      <c r="C52" s="95" t="s">
        <v>45</v>
      </c>
      <c r="D52" s="96"/>
      <c r="E52" s="96"/>
      <c r="F52" s="96"/>
      <c r="G52" s="96"/>
      <c r="H52" s="96"/>
      <c r="I52" s="96"/>
      <c r="J52" s="96"/>
      <c r="K52" s="96"/>
      <c r="L52" s="96"/>
      <c r="M52" s="96"/>
      <c r="N52" s="97"/>
    </row>
    <row r="53" spans="1:14">
      <c r="A53" s="52"/>
      <c r="B53" s="52"/>
      <c r="C53" s="95" t="s">
        <v>45</v>
      </c>
      <c r="D53" s="96"/>
      <c r="E53" s="96"/>
      <c r="F53" s="96"/>
      <c r="G53" s="96"/>
      <c r="H53" s="96"/>
      <c r="I53" s="96"/>
      <c r="J53" s="96"/>
      <c r="K53" s="96"/>
      <c r="L53" s="96"/>
      <c r="M53" s="96"/>
      <c r="N53" s="97"/>
    </row>
    <row r="54" spans="1:14">
      <c r="A54" s="52"/>
      <c r="B54" s="52"/>
      <c r="C54" s="95" t="s">
        <v>45</v>
      </c>
      <c r="D54" s="96"/>
      <c r="E54" s="96"/>
      <c r="F54" s="96"/>
      <c r="G54" s="96"/>
      <c r="H54" s="96"/>
      <c r="I54" s="96"/>
      <c r="J54" s="96"/>
      <c r="K54" s="96"/>
      <c r="L54" s="96"/>
      <c r="M54" s="96"/>
      <c r="N54" s="97"/>
    </row>
    <row r="55" spans="1:14">
      <c r="A55" s="52"/>
      <c r="B55" s="52"/>
      <c r="C55" s="95" t="s">
        <v>77</v>
      </c>
      <c r="D55" s="96"/>
      <c r="E55" s="96"/>
      <c r="F55" s="96"/>
      <c r="G55" s="96"/>
      <c r="H55" s="96"/>
      <c r="I55" s="96"/>
      <c r="J55" s="96"/>
      <c r="K55" s="96"/>
      <c r="L55" s="96"/>
      <c r="M55" s="96"/>
      <c r="N55" s="97"/>
    </row>
    <row r="56" spans="1:14" ht="15.75" thickBot="1">
      <c r="A56" s="52"/>
      <c r="B56" s="52"/>
      <c r="C56" s="98" t="s">
        <v>45</v>
      </c>
      <c r="D56" s="99"/>
      <c r="E56" s="99"/>
      <c r="F56" s="99"/>
      <c r="G56" s="99"/>
      <c r="H56" s="99"/>
      <c r="I56" s="99"/>
      <c r="J56" s="99"/>
      <c r="K56" s="99"/>
      <c r="L56" s="99"/>
      <c r="M56" s="99"/>
      <c r="N56" s="100"/>
    </row>
    <row r="57" spans="1:14">
      <c r="A57" s="52"/>
      <c r="B57" s="52"/>
      <c r="C57" s="52"/>
      <c r="D57" s="52"/>
      <c r="E57" s="52"/>
      <c r="F57" s="52"/>
      <c r="G57" s="52"/>
      <c r="H57" s="57"/>
      <c r="I57" s="57"/>
      <c r="J57" s="57"/>
      <c r="K57" s="57"/>
      <c r="L57" s="101"/>
      <c r="M57" s="52"/>
      <c r="N57" s="52"/>
    </row>
    <row r="58" spans="1:14">
      <c r="A58" s="52"/>
      <c r="B58" s="52"/>
      <c r="C58" s="52"/>
      <c r="D58" s="52"/>
      <c r="E58" s="52"/>
      <c r="F58" s="52"/>
      <c r="G58" s="52"/>
      <c r="H58" s="57"/>
      <c r="I58" s="57"/>
      <c r="J58" s="57"/>
      <c r="K58" s="57"/>
      <c r="L58" s="101"/>
      <c r="M58" s="52"/>
      <c r="N58" s="52"/>
    </row>
    <row r="59" spans="1:14">
      <c r="A59" s="52"/>
      <c r="B59" s="52"/>
      <c r="C59" s="52"/>
      <c r="D59" s="52"/>
      <c r="E59" s="52"/>
      <c r="F59" s="52"/>
      <c r="G59" s="52"/>
      <c r="H59" s="57"/>
      <c r="I59" s="57"/>
      <c r="J59" s="57"/>
      <c r="K59" s="57"/>
      <c r="L59" s="101"/>
      <c r="M59" s="52"/>
      <c r="N59" s="52"/>
    </row>
    <row r="60" spans="1:14">
      <c r="A60" s="52"/>
      <c r="B60" s="102" t="s">
        <v>757</v>
      </c>
      <c r="C60" s="52"/>
      <c r="D60" s="52"/>
      <c r="E60" s="52"/>
      <c r="F60" s="52"/>
      <c r="G60" s="52"/>
      <c r="H60" s="57"/>
      <c r="I60" s="57"/>
      <c r="J60" s="57"/>
      <c r="K60" s="57"/>
      <c r="L60" s="52"/>
      <c r="M60" s="52"/>
      <c r="N60" s="52"/>
    </row>
    <row r="61" spans="1:14">
      <c r="A61" s="52"/>
      <c r="B61" s="103" t="s">
        <v>752</v>
      </c>
      <c r="C61" s="103"/>
      <c r="D61" s="103"/>
      <c r="E61" s="103"/>
      <c r="F61" s="103"/>
      <c r="G61" s="52"/>
      <c r="H61" s="57"/>
      <c r="I61" s="57"/>
      <c r="J61" s="57"/>
      <c r="K61" s="57"/>
      <c r="L61" s="52"/>
      <c r="M61" s="52"/>
      <c r="N61" s="52"/>
    </row>
    <row r="62" spans="1:14">
      <c r="A62" s="52"/>
      <c r="B62" s="52"/>
      <c r="C62" s="104" t="s">
        <v>78</v>
      </c>
      <c r="D62" s="104"/>
      <c r="E62" s="104"/>
      <c r="F62" s="104"/>
      <c r="G62" s="104"/>
      <c r="H62" s="104"/>
      <c r="I62" s="104"/>
      <c r="J62" s="104"/>
      <c r="K62" s="104"/>
      <c r="L62" s="104"/>
      <c r="M62" s="104"/>
      <c r="N62" s="104"/>
    </row>
    <row r="63" spans="1:14">
      <c r="A63" s="52"/>
      <c r="B63" s="52"/>
      <c r="C63" s="52"/>
      <c r="D63" s="52"/>
      <c r="E63" s="52"/>
      <c r="F63" s="52"/>
      <c r="G63" s="52"/>
      <c r="H63" s="57"/>
      <c r="I63" s="57"/>
      <c r="J63" s="57"/>
      <c r="K63" s="57"/>
      <c r="L63" s="105"/>
      <c r="M63" s="106"/>
      <c r="N63" s="106"/>
    </row>
    <row r="64" spans="1:14">
      <c r="A64" s="52"/>
      <c r="B64" s="52"/>
      <c r="C64" s="52"/>
      <c r="D64" s="52"/>
      <c r="E64" s="52"/>
      <c r="F64" s="52"/>
      <c r="G64" s="52"/>
      <c r="H64" s="57"/>
      <c r="I64" s="105" t="s">
        <v>877</v>
      </c>
      <c r="J64" s="105"/>
      <c r="K64" s="57"/>
      <c r="L64" s="105" t="s">
        <v>877</v>
      </c>
      <c r="M64" s="106"/>
      <c r="N64" s="106"/>
    </row>
    <row r="65" spans="1:14">
      <c r="A65" s="52"/>
      <c r="B65" s="52"/>
      <c r="C65" s="52"/>
      <c r="D65" s="52"/>
      <c r="E65" s="52"/>
      <c r="F65" s="52"/>
      <c r="G65" s="52"/>
      <c r="H65" s="64"/>
      <c r="I65" s="106" t="s">
        <v>750</v>
      </c>
      <c r="J65" s="106"/>
      <c r="K65" s="64"/>
      <c r="L65" s="106" t="s">
        <v>79</v>
      </c>
      <c r="M65" s="106"/>
      <c r="N65" s="107"/>
    </row>
    <row r="66" spans="1:14">
      <c r="A66" s="108"/>
      <c r="B66" s="108"/>
      <c r="C66" s="109" t="s">
        <v>80</v>
      </c>
      <c r="D66" s="108"/>
      <c r="E66" s="108"/>
      <c r="F66" s="108"/>
      <c r="G66" s="108"/>
      <c r="H66" s="110" t="s">
        <v>81</v>
      </c>
      <c r="I66" s="110" t="s">
        <v>82</v>
      </c>
      <c r="J66" s="110" t="s">
        <v>140</v>
      </c>
      <c r="K66" s="110"/>
      <c r="L66" s="110" t="s">
        <v>82</v>
      </c>
      <c r="M66" s="110" t="s">
        <v>83</v>
      </c>
      <c r="N66" s="110" t="s">
        <v>140</v>
      </c>
    </row>
    <row r="67" spans="1:14">
      <c r="A67" s="66"/>
      <c r="B67" s="66"/>
      <c r="C67" s="66"/>
      <c r="D67" s="66"/>
      <c r="E67" s="66"/>
      <c r="F67" s="66"/>
      <c r="G67" s="66"/>
      <c r="H67" s="111"/>
      <c r="I67" s="111"/>
      <c r="J67" s="111"/>
      <c r="K67" s="111"/>
      <c r="L67" s="66"/>
      <c r="M67" s="66"/>
      <c r="N67" s="112"/>
    </row>
    <row r="68" spans="1:14">
      <c r="A68" s="113">
        <v>1</v>
      </c>
      <c r="B68" s="66"/>
      <c r="C68" s="66" t="s">
        <v>3</v>
      </c>
      <c r="D68" s="66"/>
      <c r="E68" s="66"/>
      <c r="F68" s="66"/>
      <c r="G68" s="66"/>
      <c r="H68" s="111"/>
      <c r="I68" s="111"/>
      <c r="J68" s="111"/>
      <c r="K68" s="111"/>
      <c r="L68" s="114"/>
      <c r="M68" s="66"/>
      <c r="N68" s="112"/>
    </row>
    <row r="69" spans="1:14">
      <c r="A69" s="113">
        <v>2</v>
      </c>
      <c r="B69" s="66"/>
      <c r="C69" s="66"/>
      <c r="D69" s="66"/>
      <c r="E69" s="115" t="s">
        <v>84</v>
      </c>
      <c r="F69" s="66"/>
      <c r="G69" s="66"/>
      <c r="H69" s="116">
        <v>10.3</v>
      </c>
      <c r="I69" s="114">
        <v>4719129565.7199993</v>
      </c>
      <c r="J69" s="114">
        <v>2046740539.6600001</v>
      </c>
      <c r="K69" s="116"/>
      <c r="L69" s="114">
        <v>4658128026.6482353</v>
      </c>
      <c r="M69" s="114">
        <v>2672389026.0600004</v>
      </c>
      <c r="N69" s="117">
        <v>1985739000.5882339</v>
      </c>
    </row>
    <row r="70" spans="1:14">
      <c r="A70" s="113">
        <v>3</v>
      </c>
      <c r="B70" s="66"/>
      <c r="C70" s="66"/>
      <c r="D70" s="66"/>
      <c r="E70" s="115" t="s">
        <v>85</v>
      </c>
      <c r="F70" s="66"/>
      <c r="G70" s="66"/>
      <c r="H70" s="116">
        <v>10.3</v>
      </c>
      <c r="I70" s="114">
        <v>0</v>
      </c>
      <c r="J70" s="114">
        <v>0</v>
      </c>
      <c r="K70" s="116"/>
      <c r="L70" s="114">
        <v>0</v>
      </c>
      <c r="M70" s="114">
        <v>0</v>
      </c>
      <c r="N70" s="117">
        <v>0</v>
      </c>
    </row>
    <row r="71" spans="1:14">
      <c r="A71" s="113">
        <v>4</v>
      </c>
      <c r="B71" s="66"/>
      <c r="C71" s="66"/>
      <c r="D71" s="66"/>
      <c r="E71" s="115" t="s">
        <v>86</v>
      </c>
      <c r="F71" s="66"/>
      <c r="G71" s="66"/>
      <c r="H71" s="116">
        <v>10.3</v>
      </c>
      <c r="I71" s="114">
        <v>360600595.24000001</v>
      </c>
      <c r="J71" s="114">
        <v>151297038.91956836</v>
      </c>
      <c r="K71" s="116"/>
      <c r="L71" s="114">
        <v>360600595.24000001</v>
      </c>
      <c r="M71" s="114">
        <v>209493877.28620514</v>
      </c>
      <c r="N71" s="117">
        <v>151106717.9537949</v>
      </c>
    </row>
    <row r="72" spans="1:14">
      <c r="A72" s="113">
        <v>5</v>
      </c>
      <c r="B72" s="66"/>
      <c r="C72" s="66"/>
      <c r="D72" s="66"/>
      <c r="E72" s="115" t="s">
        <v>87</v>
      </c>
      <c r="F72" s="66"/>
      <c r="G72" s="66"/>
      <c r="H72" s="118">
        <v>10.4</v>
      </c>
      <c r="I72" s="119">
        <v>187266014.36000001</v>
      </c>
      <c r="J72" s="119">
        <v>72349080.408618644</v>
      </c>
      <c r="K72" s="118"/>
      <c r="L72" s="119">
        <v>172097099.87246898</v>
      </c>
      <c r="M72" s="119">
        <v>106172789.57416764</v>
      </c>
      <c r="N72" s="119">
        <v>65924310.298301354</v>
      </c>
    </row>
    <row r="73" spans="1:14">
      <c r="A73" s="113">
        <v>6</v>
      </c>
      <c r="B73" s="66"/>
      <c r="C73" s="66"/>
      <c r="D73" s="66"/>
      <c r="E73" s="115" t="s">
        <v>88</v>
      </c>
      <c r="F73" s="66"/>
      <c r="G73" s="66"/>
      <c r="H73" s="118">
        <v>10.4</v>
      </c>
      <c r="I73" s="181">
        <v>5266996175.3199987</v>
      </c>
      <c r="J73" s="181">
        <v>2270386658.9881868</v>
      </c>
      <c r="K73" s="118"/>
      <c r="L73" s="181">
        <v>5190825721.760704</v>
      </c>
      <c r="M73" s="181">
        <v>2988055692.9203734</v>
      </c>
      <c r="N73" s="181">
        <v>2202770028.8403301</v>
      </c>
    </row>
    <row r="74" spans="1:14">
      <c r="A74" s="113">
        <v>7</v>
      </c>
      <c r="B74" s="66"/>
      <c r="C74" s="66"/>
      <c r="D74" s="66"/>
      <c r="E74" s="66"/>
      <c r="F74" s="66"/>
      <c r="G74" s="66"/>
      <c r="H74" s="118"/>
      <c r="I74" s="66"/>
      <c r="J74" s="66"/>
      <c r="K74" s="118"/>
      <c r="L74" s="66"/>
      <c r="M74" s="66"/>
      <c r="N74" s="66"/>
    </row>
    <row r="75" spans="1:14">
      <c r="A75" s="113">
        <v>8</v>
      </c>
      <c r="B75" s="66"/>
      <c r="C75" s="66" t="s">
        <v>89</v>
      </c>
      <c r="D75" s="66"/>
      <c r="E75" s="66"/>
      <c r="F75" s="66"/>
      <c r="G75" s="66"/>
      <c r="H75" s="118"/>
      <c r="I75" s="66"/>
      <c r="J75" s="66"/>
      <c r="K75" s="118"/>
      <c r="L75" s="66"/>
      <c r="M75" s="66"/>
      <c r="N75" s="66"/>
    </row>
    <row r="76" spans="1:14">
      <c r="A76" s="113">
        <v>9</v>
      </c>
      <c r="B76" s="66"/>
      <c r="C76" s="66"/>
      <c r="D76" s="115" t="s">
        <v>90</v>
      </c>
      <c r="E76" s="115"/>
      <c r="F76" s="66"/>
      <c r="G76" s="66"/>
      <c r="H76" s="118">
        <v>10.5</v>
      </c>
      <c r="I76" s="114">
        <v>1157521278.6700001</v>
      </c>
      <c r="J76" s="114">
        <v>498113701.4384501</v>
      </c>
      <c r="K76" s="118"/>
      <c r="L76" s="114">
        <v>1156081080.5493507</v>
      </c>
      <c r="M76" s="114">
        <v>659107577.83426404</v>
      </c>
      <c r="N76" s="114">
        <v>496973502.71508676</v>
      </c>
    </row>
    <row r="77" spans="1:14">
      <c r="A77" s="113">
        <v>10</v>
      </c>
      <c r="B77" s="66"/>
      <c r="C77" s="66"/>
      <c r="D77" s="115" t="s">
        <v>91</v>
      </c>
      <c r="E77" s="115"/>
      <c r="F77" s="66"/>
      <c r="G77" s="66"/>
      <c r="H77" s="118">
        <v>10.6</v>
      </c>
      <c r="I77" s="114">
        <v>0</v>
      </c>
      <c r="J77" s="114">
        <v>0</v>
      </c>
      <c r="K77" s="118"/>
      <c r="L77" s="114">
        <v>0</v>
      </c>
      <c r="M77" s="114">
        <v>0</v>
      </c>
      <c r="N77" s="114">
        <v>0</v>
      </c>
    </row>
    <row r="78" spans="1:14">
      <c r="A78" s="113">
        <v>11</v>
      </c>
      <c r="B78" s="66"/>
      <c r="C78" s="66"/>
      <c r="D78" s="115" t="s">
        <v>92</v>
      </c>
      <c r="E78" s="115"/>
      <c r="F78" s="66"/>
      <c r="G78" s="66"/>
      <c r="H78" s="118">
        <v>10.7</v>
      </c>
      <c r="I78" s="114">
        <v>40474223.510000005</v>
      </c>
      <c r="J78" s="114">
        <v>17559426.403783511</v>
      </c>
      <c r="K78" s="118"/>
      <c r="L78" s="114">
        <v>40474223.510000005</v>
      </c>
      <c r="M78" s="114">
        <v>22936739.87502113</v>
      </c>
      <c r="N78" s="114">
        <v>17537483.634978879</v>
      </c>
    </row>
    <row r="79" spans="1:14">
      <c r="A79" s="113">
        <v>12</v>
      </c>
      <c r="B79" s="66"/>
      <c r="C79" s="66"/>
      <c r="D79" s="115" t="s">
        <v>93</v>
      </c>
      <c r="E79" s="115"/>
      <c r="F79" s="66"/>
      <c r="G79" s="66"/>
      <c r="H79" s="118">
        <v>10.9</v>
      </c>
      <c r="I79" s="114">
        <v>1109166024.8499999</v>
      </c>
      <c r="J79" s="114">
        <v>478447989.46398091</v>
      </c>
      <c r="K79" s="118"/>
      <c r="L79" s="114">
        <v>1090648735.5963922</v>
      </c>
      <c r="M79" s="114">
        <v>610702988.67224681</v>
      </c>
      <c r="N79" s="114">
        <v>479945746.92414534</v>
      </c>
    </row>
    <row r="80" spans="1:14">
      <c r="A80" s="113">
        <v>13</v>
      </c>
      <c r="B80" s="66"/>
      <c r="C80" s="66"/>
      <c r="D80" s="66" t="s">
        <v>94</v>
      </c>
      <c r="E80" s="66"/>
      <c r="F80" s="66"/>
      <c r="G80" s="66"/>
      <c r="H80" s="120">
        <v>10.1</v>
      </c>
      <c r="I80" s="114">
        <v>211983804.33000001</v>
      </c>
      <c r="J80" s="114">
        <v>91937573.04152137</v>
      </c>
      <c r="K80" s="120"/>
      <c r="L80" s="114">
        <v>211853754.21000001</v>
      </c>
      <c r="M80" s="114">
        <v>120086657.75731421</v>
      </c>
      <c r="N80" s="114">
        <v>91767096.452685788</v>
      </c>
    </row>
    <row r="81" spans="1:14">
      <c r="A81" s="113">
        <v>14</v>
      </c>
      <c r="B81" s="66"/>
      <c r="C81" s="66"/>
      <c r="D81" s="66" t="s">
        <v>95</v>
      </c>
      <c r="E81" s="66"/>
      <c r="F81" s="66"/>
      <c r="G81" s="66"/>
      <c r="H81" s="120">
        <v>10.119999999999999</v>
      </c>
      <c r="I81" s="114">
        <v>206637281.32999998</v>
      </c>
      <c r="J81" s="114">
        <v>83381739.125825807</v>
      </c>
      <c r="K81" s="120"/>
      <c r="L81" s="114">
        <v>206637281.32999998</v>
      </c>
      <c r="M81" s="114">
        <v>123255542.20417416</v>
      </c>
      <c r="N81" s="114">
        <v>83381739.125825807</v>
      </c>
    </row>
    <row r="82" spans="1:14">
      <c r="A82" s="113">
        <v>15</v>
      </c>
      <c r="B82" s="66"/>
      <c r="C82" s="66"/>
      <c r="D82" s="66" t="s">
        <v>96</v>
      </c>
      <c r="E82" s="66"/>
      <c r="F82" s="66"/>
      <c r="G82" s="66"/>
      <c r="H82" s="120">
        <v>10.119999999999999</v>
      </c>
      <c r="I82" s="114">
        <v>85292257.680000007</v>
      </c>
      <c r="J82" s="114">
        <v>34319903.114849873</v>
      </c>
      <c r="K82" s="120"/>
      <c r="L82" s="114">
        <v>85156139.043058559</v>
      </c>
      <c r="M82" s="114">
        <v>50972354.565150119</v>
      </c>
      <c r="N82" s="114">
        <v>34183784.477908425</v>
      </c>
    </row>
    <row r="83" spans="1:14">
      <c r="A83" s="113">
        <v>16</v>
      </c>
      <c r="B83" s="66"/>
      <c r="C83" s="66"/>
      <c r="D83" s="66" t="s">
        <v>97</v>
      </c>
      <c r="E83" s="66"/>
      <c r="F83" s="66"/>
      <c r="G83" s="66"/>
      <c r="H83" s="120">
        <v>10.130000000000001</v>
      </c>
      <c r="I83" s="114">
        <v>136004345.46000001</v>
      </c>
      <c r="J83" s="114">
        <v>70520089.253416628</v>
      </c>
      <c r="K83" s="120"/>
      <c r="L83" s="114">
        <v>22839224.920000009</v>
      </c>
      <c r="M83" s="114">
        <v>17866727.59954657</v>
      </c>
      <c r="N83" s="114">
        <v>4972497.3204534389</v>
      </c>
    </row>
    <row r="84" spans="1:14">
      <c r="A84" s="113">
        <v>17</v>
      </c>
      <c r="B84" s="66"/>
      <c r="C84" s="66"/>
      <c r="D84" s="66" t="s">
        <v>98</v>
      </c>
      <c r="E84" s="66"/>
      <c r="F84" s="66"/>
      <c r="G84" s="66"/>
      <c r="H84" s="120">
        <v>10.130000000000001</v>
      </c>
      <c r="I84" s="114">
        <v>0</v>
      </c>
      <c r="J84" s="114">
        <v>0</v>
      </c>
      <c r="K84" s="120"/>
      <c r="L84" s="114">
        <v>0</v>
      </c>
      <c r="M84" s="114">
        <v>0</v>
      </c>
      <c r="N84" s="114">
        <v>0</v>
      </c>
    </row>
    <row r="85" spans="1:14">
      <c r="A85" s="113">
        <v>18</v>
      </c>
      <c r="B85" s="66"/>
      <c r="C85" s="66"/>
      <c r="D85" s="66" t="s">
        <v>99</v>
      </c>
      <c r="E85" s="66"/>
      <c r="F85" s="66"/>
      <c r="G85" s="66"/>
      <c r="H85" s="120">
        <v>10.14</v>
      </c>
      <c r="I85" s="114">
        <v>103932848.67000002</v>
      </c>
      <c r="J85" s="114">
        <v>41625714.312551178</v>
      </c>
      <c r="K85" s="120"/>
      <c r="L85" s="114">
        <v>138315484.7847296</v>
      </c>
      <c r="M85" s="114">
        <v>81594419.524607882</v>
      </c>
      <c r="N85" s="114">
        <v>56721065.260121718</v>
      </c>
    </row>
    <row r="86" spans="1:14">
      <c r="A86" s="113">
        <v>19</v>
      </c>
      <c r="B86" s="66"/>
      <c r="C86" s="66"/>
      <c r="D86" s="66"/>
      <c r="E86" s="66"/>
      <c r="F86" s="66"/>
      <c r="G86" s="66"/>
      <c r="H86" s="120"/>
      <c r="I86" s="182"/>
      <c r="J86" s="182"/>
      <c r="K86" s="120"/>
      <c r="L86" s="182"/>
      <c r="M86" s="182"/>
      <c r="N86" s="182"/>
    </row>
    <row r="87" spans="1:14">
      <c r="A87" s="113">
        <v>20</v>
      </c>
      <c r="B87" s="66"/>
      <c r="C87" s="66"/>
      <c r="D87" s="66" t="s">
        <v>100</v>
      </c>
      <c r="E87" s="66"/>
      <c r="F87" s="66"/>
      <c r="G87" s="66"/>
      <c r="H87" s="120">
        <v>10.14</v>
      </c>
      <c r="I87" s="117">
        <v>3051012064.4999995</v>
      </c>
      <c r="J87" s="117">
        <v>1315906136.1543794</v>
      </c>
      <c r="K87" s="120"/>
      <c r="L87" s="117">
        <v>2952005923.9435306</v>
      </c>
      <c r="M87" s="117">
        <v>1686523008.032325</v>
      </c>
      <c r="N87" s="117">
        <v>1265482915.9112062</v>
      </c>
    </row>
    <row r="88" spans="1:14">
      <c r="A88" s="113">
        <v>21</v>
      </c>
      <c r="B88" s="66"/>
      <c r="C88" s="66"/>
      <c r="D88" s="66"/>
      <c r="E88" s="66"/>
      <c r="F88" s="66"/>
      <c r="G88" s="66"/>
      <c r="H88" s="120"/>
      <c r="I88" s="117"/>
      <c r="J88" s="117"/>
      <c r="K88" s="120"/>
      <c r="L88" s="117"/>
      <c r="M88" s="66"/>
      <c r="N88" s="66"/>
    </row>
    <row r="89" spans="1:14">
      <c r="A89" s="113">
        <v>22</v>
      </c>
      <c r="B89" s="66"/>
      <c r="C89" s="66"/>
      <c r="D89" s="66" t="s">
        <v>101</v>
      </c>
      <c r="E89" s="66"/>
      <c r="F89" s="66"/>
      <c r="G89" s="66"/>
      <c r="H89" s="120">
        <v>10.16</v>
      </c>
      <c r="I89" s="114">
        <v>646078659.1500001</v>
      </c>
      <c r="J89" s="114">
        <v>265452394.47504428</v>
      </c>
      <c r="K89" s="120"/>
      <c r="L89" s="114">
        <v>676931608.39058363</v>
      </c>
      <c r="M89" s="114">
        <v>398366765.42487681</v>
      </c>
      <c r="N89" s="114">
        <v>278564842.96570653</v>
      </c>
    </row>
    <row r="90" spans="1:14">
      <c r="A90" s="113">
        <v>23</v>
      </c>
      <c r="B90" s="66"/>
      <c r="C90" s="66"/>
      <c r="D90" s="66" t="s">
        <v>102</v>
      </c>
      <c r="E90" s="66"/>
      <c r="F90" s="66"/>
      <c r="G90" s="66"/>
      <c r="H90" s="120">
        <v>10.17</v>
      </c>
      <c r="I90" s="114">
        <v>46806657.109999999</v>
      </c>
      <c r="J90" s="114">
        <v>16792147.149085447</v>
      </c>
      <c r="K90" s="120"/>
      <c r="L90" s="114">
        <v>14412858.410000015</v>
      </c>
      <c r="M90" s="114">
        <v>14473155.887317844</v>
      </c>
      <c r="N90" s="114">
        <v>-60297.47731783241</v>
      </c>
    </row>
    <row r="91" spans="1:14">
      <c r="A91" s="113">
        <v>24</v>
      </c>
      <c r="B91" s="66"/>
      <c r="C91" s="66"/>
      <c r="D91" s="66" t="s">
        <v>14</v>
      </c>
      <c r="E91" s="66"/>
      <c r="F91" s="66"/>
      <c r="G91" s="66"/>
      <c r="H91" s="120">
        <v>10.17</v>
      </c>
      <c r="I91" s="114">
        <v>171415396.45999998</v>
      </c>
      <c r="J91" s="114">
        <v>59338955.227185659</v>
      </c>
      <c r="K91" s="120"/>
      <c r="L91" s="114">
        <v>171415396.45999998</v>
      </c>
      <c r="M91" s="114">
        <v>112032648.11536717</v>
      </c>
      <c r="N91" s="114">
        <v>59382748.344632827</v>
      </c>
    </row>
    <row r="92" spans="1:14">
      <c r="A92" s="113">
        <v>25</v>
      </c>
      <c r="B92" s="66"/>
      <c r="C92" s="66"/>
      <c r="D92" s="66" t="s">
        <v>15</v>
      </c>
      <c r="E92" s="66"/>
      <c r="F92" s="66"/>
      <c r="G92" s="66"/>
      <c r="H92" s="120">
        <v>10.199999999999999</v>
      </c>
      <c r="I92" s="8">
        <v>27369979.490617558</v>
      </c>
      <c r="J92" s="8">
        <v>12766543.946690096</v>
      </c>
      <c r="K92" s="120"/>
      <c r="L92" s="8">
        <v>56453268.192033127</v>
      </c>
      <c r="M92" s="8">
        <v>38907598.860332891</v>
      </c>
      <c r="N92" s="114">
        <v>17545669.331699811</v>
      </c>
    </row>
    <row r="93" spans="1:14">
      <c r="A93" s="113">
        <v>26</v>
      </c>
      <c r="B93" s="66"/>
      <c r="C93" s="66"/>
      <c r="D93" s="66" t="s">
        <v>33</v>
      </c>
      <c r="E93" s="66"/>
      <c r="F93" s="66"/>
      <c r="G93" s="66"/>
      <c r="H93" s="120">
        <v>10.199999999999999</v>
      </c>
      <c r="I93" s="8">
        <v>12963104.149753202</v>
      </c>
      <c r="J93" s="8">
        <v>5745140.9711344782</v>
      </c>
      <c r="K93" s="120"/>
      <c r="L93" s="8">
        <v>16915040.060214493</v>
      </c>
      <c r="M93" s="8">
        <v>10525505.536961317</v>
      </c>
      <c r="N93" s="114">
        <v>6389534.5232531754</v>
      </c>
    </row>
    <row r="94" spans="1:14">
      <c r="A94" s="113">
        <v>27</v>
      </c>
      <c r="B94" s="66"/>
      <c r="C94" s="66"/>
      <c r="D94" s="66" t="s">
        <v>34</v>
      </c>
      <c r="E94" s="66"/>
      <c r="F94" s="66"/>
      <c r="G94" s="66"/>
      <c r="H94" s="120">
        <v>10.19</v>
      </c>
      <c r="I94" s="114">
        <v>295102598.00050795</v>
      </c>
      <c r="J94" s="114">
        <v>137565718.15943962</v>
      </c>
      <c r="K94" s="120"/>
      <c r="L94" s="114">
        <v>277476604.23522198</v>
      </c>
      <c r="M94" s="114">
        <v>147712091.99449033</v>
      </c>
      <c r="N94" s="114">
        <v>129764512.24073149</v>
      </c>
    </row>
    <row r="95" spans="1:14">
      <c r="A95" s="113">
        <v>28</v>
      </c>
      <c r="B95" s="66"/>
      <c r="C95" s="66"/>
      <c r="D95" s="66" t="s">
        <v>35</v>
      </c>
      <c r="E95" s="66"/>
      <c r="F95" s="66"/>
      <c r="G95" s="66"/>
      <c r="H95" s="120">
        <v>10.17</v>
      </c>
      <c r="I95" s="114">
        <v>-5019198.3499999996</v>
      </c>
      <c r="J95" s="114">
        <v>-4161291.3441787832</v>
      </c>
      <c r="K95" s="120"/>
      <c r="L95" s="114">
        <v>-5019198.3499999996</v>
      </c>
      <c r="M95" s="114">
        <v>-840565.14615226304</v>
      </c>
      <c r="N95" s="114">
        <v>-4178633.2038477366</v>
      </c>
    </row>
    <row r="96" spans="1:14">
      <c r="A96" s="113">
        <v>29</v>
      </c>
      <c r="B96" s="66"/>
      <c r="C96" s="66"/>
      <c r="D96" s="66" t="s">
        <v>103</v>
      </c>
      <c r="E96" s="66"/>
      <c r="F96" s="66"/>
      <c r="G96" s="66"/>
      <c r="H96" s="118">
        <v>10.4</v>
      </c>
      <c r="I96" s="114">
        <v>-214316.41000000003</v>
      </c>
      <c r="J96" s="114">
        <v>-138089.85096535113</v>
      </c>
      <c r="K96" s="118"/>
      <c r="L96" s="114">
        <v>576527.46</v>
      </c>
      <c r="M96" s="114">
        <v>-186819.94848165946</v>
      </c>
      <c r="N96" s="114">
        <v>763347.40848165937</v>
      </c>
    </row>
    <row r="97" spans="1:14">
      <c r="A97" s="113">
        <v>30</v>
      </c>
      <c r="B97" s="66"/>
      <c r="C97" s="66"/>
      <c r="D97" s="66"/>
      <c r="E97" s="66"/>
      <c r="F97" s="66"/>
      <c r="G97" s="66"/>
      <c r="H97" s="118"/>
      <c r="I97" s="182"/>
      <c r="J97" s="182"/>
      <c r="K97" s="118"/>
      <c r="L97" s="182"/>
      <c r="M97" s="182"/>
      <c r="N97" s="182"/>
    </row>
    <row r="98" spans="1:14">
      <c r="A98" s="113">
        <v>31</v>
      </c>
      <c r="B98" s="66"/>
      <c r="C98" s="66"/>
      <c r="D98" s="66" t="s">
        <v>104</v>
      </c>
      <c r="E98" s="66"/>
      <c r="F98" s="66"/>
      <c r="G98" s="66"/>
      <c r="H98" s="120">
        <v>10.199999999999999</v>
      </c>
      <c r="I98" s="117">
        <v>4245514944.1008787</v>
      </c>
      <c r="J98" s="117">
        <v>1809267654.887815</v>
      </c>
      <c r="K98" s="120"/>
      <c r="L98" s="117">
        <v>4161168028.8015838</v>
      </c>
      <c r="M98" s="117">
        <v>2407513388.7570376</v>
      </c>
      <c r="N98" s="117">
        <v>1753654640.0445464</v>
      </c>
    </row>
    <row r="99" spans="1:14">
      <c r="A99" s="113">
        <v>32</v>
      </c>
      <c r="B99" s="66"/>
      <c r="C99" s="66"/>
      <c r="D99" s="66"/>
      <c r="E99" s="66"/>
      <c r="F99" s="66"/>
      <c r="G99" s="66"/>
      <c r="H99" s="118"/>
      <c r="I99" s="66"/>
      <c r="J99" s="66"/>
      <c r="K99" s="118"/>
      <c r="L99" s="66"/>
      <c r="M99" s="66"/>
      <c r="N99" s="66"/>
    </row>
    <row r="100" spans="1:14" ht="15.75" thickBot="1">
      <c r="A100" s="113">
        <v>33</v>
      </c>
      <c r="B100" s="66"/>
      <c r="C100" s="66" t="s">
        <v>105</v>
      </c>
      <c r="D100" s="66"/>
      <c r="E100" s="66"/>
      <c r="F100" s="66"/>
      <c r="G100" s="66"/>
      <c r="H100" s="118"/>
      <c r="I100" s="121">
        <v>1021481231.21912</v>
      </c>
      <c r="J100" s="121">
        <v>461119004.10037184</v>
      </c>
      <c r="K100" s="118"/>
      <c r="L100" s="121">
        <v>1029657692.9591203</v>
      </c>
      <c r="M100" s="121">
        <v>580542304.1633358</v>
      </c>
      <c r="N100" s="121">
        <v>449115388.79578376</v>
      </c>
    </row>
    <row r="101" spans="1:14" ht="15.75" thickTop="1">
      <c r="A101" s="113">
        <v>34</v>
      </c>
      <c r="B101" s="66"/>
      <c r="C101" s="66"/>
      <c r="D101" s="66"/>
      <c r="E101" s="66"/>
      <c r="F101" s="66"/>
      <c r="G101" s="66"/>
      <c r="H101" s="118"/>
      <c r="I101" s="66"/>
      <c r="J101" s="66"/>
      <c r="K101" s="118"/>
      <c r="L101" s="66"/>
      <c r="M101" s="66"/>
      <c r="N101" s="66"/>
    </row>
    <row r="102" spans="1:14">
      <c r="A102" s="113">
        <v>35</v>
      </c>
      <c r="B102" s="66"/>
      <c r="C102" s="66" t="s">
        <v>106</v>
      </c>
      <c r="D102" s="66"/>
      <c r="E102" s="66"/>
      <c r="F102" s="66"/>
      <c r="G102" s="66"/>
      <c r="H102" s="120"/>
      <c r="I102" s="66"/>
      <c r="J102" s="66"/>
      <c r="K102" s="120"/>
      <c r="L102" s="66"/>
      <c r="M102" s="66"/>
      <c r="N102" s="66"/>
    </row>
    <row r="103" spans="1:14">
      <c r="A103" s="113">
        <v>36</v>
      </c>
      <c r="B103" s="66"/>
      <c r="C103" s="66"/>
      <c r="D103" s="66" t="s">
        <v>107</v>
      </c>
      <c r="E103" s="66"/>
      <c r="F103" s="66"/>
      <c r="G103" s="66"/>
      <c r="H103" s="120">
        <v>10.3</v>
      </c>
      <c r="I103" s="114">
        <v>25123827686.589241</v>
      </c>
      <c r="J103" s="114">
        <v>10794369461.241196</v>
      </c>
      <c r="K103" s="120"/>
      <c r="L103" s="114">
        <v>25275216821.070274</v>
      </c>
      <c r="M103" s="114">
        <v>14407343583.629095</v>
      </c>
      <c r="N103" s="114">
        <v>10867873237.441181</v>
      </c>
    </row>
    <row r="104" spans="1:14">
      <c r="A104" s="113">
        <v>37</v>
      </c>
      <c r="B104" s="66"/>
      <c r="C104" s="66"/>
      <c r="D104" s="66" t="s">
        <v>108</v>
      </c>
      <c r="E104" s="66"/>
      <c r="F104" s="66"/>
      <c r="G104" s="66"/>
      <c r="H104" s="120">
        <v>10.31</v>
      </c>
      <c r="I104" s="114">
        <v>53274726.493846178</v>
      </c>
      <c r="J104" s="114">
        <v>23562048.559300534</v>
      </c>
      <c r="K104" s="120"/>
      <c r="L104" s="114">
        <v>42118979.677692331</v>
      </c>
      <c r="M104" s="114">
        <v>23410211.136734523</v>
      </c>
      <c r="N104" s="114">
        <v>18708768.540957805</v>
      </c>
    </row>
    <row r="105" spans="1:14">
      <c r="A105" s="113">
        <v>38</v>
      </c>
      <c r="B105" s="66"/>
      <c r="C105" s="66"/>
      <c r="D105" s="66" t="s">
        <v>109</v>
      </c>
      <c r="E105" s="66"/>
      <c r="F105" s="66"/>
      <c r="G105" s="66"/>
      <c r="H105" s="120">
        <v>10.33</v>
      </c>
      <c r="I105" s="114">
        <v>752787565.60692239</v>
      </c>
      <c r="J105" s="114">
        <v>226431855.905514</v>
      </c>
      <c r="K105" s="120"/>
      <c r="L105" s="114">
        <v>745887390.14538383</v>
      </c>
      <c r="M105" s="114">
        <v>522326389.85246599</v>
      </c>
      <c r="N105" s="114">
        <v>223561000.29291785</v>
      </c>
    </row>
    <row r="106" spans="1:14">
      <c r="A106" s="113">
        <v>39</v>
      </c>
      <c r="B106" s="66"/>
      <c r="C106" s="66"/>
      <c r="D106" s="66" t="s">
        <v>110</v>
      </c>
      <c r="E106" s="66"/>
      <c r="F106" s="66"/>
      <c r="G106" s="66"/>
      <c r="H106" s="120">
        <v>10.31</v>
      </c>
      <c r="I106" s="114">
        <v>38644411.736923993</v>
      </c>
      <c r="J106" s="114">
        <v>16765576.828036465</v>
      </c>
      <c r="K106" s="120"/>
      <c r="L106" s="114">
        <v>38644411.736923993</v>
      </c>
      <c r="M106" s="114">
        <v>21899785.660224997</v>
      </c>
      <c r="N106" s="114">
        <v>16744626.076699011</v>
      </c>
    </row>
    <row r="107" spans="1:14">
      <c r="A107" s="113">
        <v>40</v>
      </c>
      <c r="B107" s="66"/>
      <c r="C107" s="66"/>
      <c r="D107" s="66" t="s">
        <v>878</v>
      </c>
      <c r="E107" s="66"/>
      <c r="F107" s="66"/>
      <c r="G107" s="66"/>
      <c r="H107" s="120">
        <v>10.31</v>
      </c>
      <c r="I107" s="114">
        <v>9420769.1807692293</v>
      </c>
      <c r="J107" s="114">
        <v>4047602.3166079517</v>
      </c>
      <c r="K107" s="120"/>
      <c r="L107" s="114">
        <v>9420769.1807692293</v>
      </c>
      <c r="M107" s="114">
        <v>5370013.6133454889</v>
      </c>
      <c r="N107" s="114">
        <v>4050755.5674237404</v>
      </c>
    </row>
    <row r="108" spans="1:14">
      <c r="A108" s="113">
        <v>41</v>
      </c>
      <c r="B108" s="66"/>
      <c r="C108" s="66"/>
      <c r="D108" s="66" t="s">
        <v>111</v>
      </c>
      <c r="E108" s="66"/>
      <c r="F108" s="66"/>
      <c r="G108" s="66"/>
      <c r="H108" s="120">
        <v>10.32</v>
      </c>
      <c r="I108" s="114">
        <v>42348883.446923047</v>
      </c>
      <c r="J108" s="114">
        <v>15301854.271602251</v>
      </c>
      <c r="K108" s="120"/>
      <c r="L108" s="114">
        <v>42348883.446923047</v>
      </c>
      <c r="M108" s="114">
        <v>27042771.988090612</v>
      </c>
      <c r="N108" s="114">
        <v>15306111.458832437</v>
      </c>
    </row>
    <row r="109" spans="1:14">
      <c r="A109" s="113">
        <v>42</v>
      </c>
      <c r="B109" s="66"/>
      <c r="C109" s="66"/>
      <c r="D109" s="66" t="s">
        <v>112</v>
      </c>
      <c r="E109" s="66"/>
      <c r="F109" s="66"/>
      <c r="G109" s="66"/>
      <c r="H109" s="120">
        <v>10.32</v>
      </c>
      <c r="I109" s="114">
        <v>212556354.47846165</v>
      </c>
      <c r="J109" s="114">
        <v>91162791.471607551</v>
      </c>
      <c r="K109" s="120"/>
      <c r="L109" s="114">
        <v>212556354.47846165</v>
      </c>
      <c r="M109" s="114">
        <v>121480687.16496402</v>
      </c>
      <c r="N109" s="114">
        <v>91075667.313497633</v>
      </c>
    </row>
    <row r="110" spans="1:14">
      <c r="A110" s="113">
        <v>43</v>
      </c>
      <c r="B110" s="66"/>
      <c r="C110" s="66"/>
      <c r="D110" s="66" t="s">
        <v>113</v>
      </c>
      <c r="E110" s="66"/>
      <c r="F110" s="66"/>
      <c r="G110" s="66"/>
      <c r="H110" s="120">
        <v>10.32</v>
      </c>
      <c r="I110" s="114">
        <v>217370043.28461573</v>
      </c>
      <c r="J110" s="114">
        <v>92974893.554417044</v>
      </c>
      <c r="K110" s="120"/>
      <c r="L110" s="114">
        <v>217370043.28461573</v>
      </c>
      <c r="M110" s="114">
        <v>124462695.59983748</v>
      </c>
      <c r="N110" s="114">
        <v>92907347.684778243</v>
      </c>
    </row>
    <row r="111" spans="1:14">
      <c r="A111" s="113">
        <v>44</v>
      </c>
      <c r="B111" s="66"/>
      <c r="C111" s="66"/>
      <c r="D111" s="66" t="s">
        <v>114</v>
      </c>
      <c r="E111" s="66"/>
      <c r="F111" s="66"/>
      <c r="G111" s="66"/>
      <c r="H111" s="120">
        <v>10.33</v>
      </c>
      <c r="I111" s="114">
        <v>44484942.42462974</v>
      </c>
      <c r="J111" s="114">
        <v>25809835.256773412</v>
      </c>
      <c r="K111" s="120"/>
      <c r="L111" s="114">
        <v>43354190.502018094</v>
      </c>
      <c r="M111" s="114">
        <v>18467964.452117957</v>
      </c>
      <c r="N111" s="114">
        <v>24886226.049900137</v>
      </c>
    </row>
    <row r="112" spans="1:14">
      <c r="A112" s="113">
        <v>45</v>
      </c>
      <c r="B112" s="66"/>
      <c r="C112" s="66"/>
      <c r="D112" s="66" t="s">
        <v>115</v>
      </c>
      <c r="E112" s="66"/>
      <c r="F112" s="66"/>
      <c r="G112" s="66"/>
      <c r="H112" s="120">
        <v>10.31</v>
      </c>
      <c r="I112" s="114">
        <v>8853164.9592307787</v>
      </c>
      <c r="J112" s="114">
        <v>4648118.8037464432</v>
      </c>
      <c r="K112" s="120"/>
      <c r="L112" s="114">
        <v>8853164.9592307787</v>
      </c>
      <c r="M112" s="114">
        <v>4205047.6461908109</v>
      </c>
      <c r="N112" s="114">
        <v>4648117.3130399678</v>
      </c>
    </row>
    <row r="113" spans="1:14">
      <c r="A113" s="113">
        <v>46</v>
      </c>
      <c r="B113" s="66"/>
      <c r="C113" s="66"/>
      <c r="D113" s="66" t="s">
        <v>116</v>
      </c>
      <c r="E113" s="66"/>
      <c r="F113" s="66"/>
      <c r="G113" s="66"/>
      <c r="H113" s="120">
        <v>10.34</v>
      </c>
      <c r="I113" s="114">
        <v>0</v>
      </c>
      <c r="J113" s="114">
        <v>0</v>
      </c>
      <c r="K113" s="120"/>
      <c r="L113" s="114">
        <v>0</v>
      </c>
      <c r="M113" s="114">
        <v>0</v>
      </c>
      <c r="N113" s="114">
        <v>0</v>
      </c>
    </row>
    <row r="114" spans="1:14">
      <c r="A114" s="113">
        <v>47</v>
      </c>
      <c r="B114" s="66"/>
      <c r="C114" s="66"/>
      <c r="D114" s="66"/>
      <c r="E114" s="66"/>
      <c r="F114" s="66"/>
      <c r="G114" s="66"/>
      <c r="H114" s="120"/>
      <c r="I114" s="183"/>
      <c r="J114" s="183"/>
      <c r="K114" s="120"/>
      <c r="L114" s="183"/>
      <c r="M114" s="183"/>
      <c r="N114" s="183"/>
    </row>
    <row r="115" spans="1:14">
      <c r="A115" s="113">
        <v>48</v>
      </c>
      <c r="B115" s="66"/>
      <c r="C115" s="66"/>
      <c r="D115" s="66" t="s">
        <v>117</v>
      </c>
      <c r="E115" s="66"/>
      <c r="F115" s="66"/>
      <c r="G115" s="66"/>
      <c r="H115" s="120"/>
      <c r="I115" s="114">
        <v>26503568548.201565</v>
      </c>
      <c r="J115" s="114">
        <v>11295074038.208803</v>
      </c>
      <c r="K115" s="120"/>
      <c r="L115" s="114">
        <v>26635771008.482292</v>
      </c>
      <c r="M115" s="114">
        <v>15276009150.743069</v>
      </c>
      <c r="N115" s="114">
        <v>11359761857.739225</v>
      </c>
    </row>
    <row r="116" spans="1:14">
      <c r="A116" s="113">
        <v>49</v>
      </c>
      <c r="B116" s="66"/>
      <c r="C116" s="66"/>
      <c r="D116" s="66"/>
      <c r="E116" s="66"/>
      <c r="F116" s="66"/>
      <c r="G116" s="66"/>
      <c r="H116" s="120"/>
      <c r="I116" s="66"/>
      <c r="J116" s="66"/>
      <c r="K116" s="120"/>
      <c r="L116" s="66"/>
      <c r="M116" s="66"/>
      <c r="N116" s="66"/>
    </row>
    <row r="117" spans="1:14">
      <c r="A117" s="113">
        <v>50</v>
      </c>
      <c r="B117" s="66"/>
      <c r="C117" s="66" t="s">
        <v>118</v>
      </c>
      <c r="D117" s="66"/>
      <c r="E117" s="66"/>
      <c r="F117" s="66"/>
      <c r="G117" s="66"/>
      <c r="H117" s="120"/>
      <c r="I117" s="66"/>
      <c r="J117" s="66"/>
      <c r="K117" s="120"/>
      <c r="L117" s="66"/>
      <c r="M117" s="66"/>
      <c r="N117" s="66"/>
    </row>
    <row r="118" spans="1:14">
      <c r="A118" s="113">
        <v>51</v>
      </c>
      <c r="B118" s="66"/>
      <c r="C118" s="66"/>
      <c r="D118" s="66" t="s">
        <v>119</v>
      </c>
      <c r="E118" s="66"/>
      <c r="F118" s="66"/>
      <c r="G118" s="66"/>
      <c r="H118" s="120">
        <v>10.38</v>
      </c>
      <c r="I118" s="114">
        <v>-8067628501.6307697</v>
      </c>
      <c r="J118" s="114">
        <v>-3269498411.2591696</v>
      </c>
      <c r="K118" s="120"/>
      <c r="L118" s="114">
        <v>-8058579039.6515741</v>
      </c>
      <c r="M118" s="114">
        <v>-4795841103.3315907</v>
      </c>
      <c r="N118" s="114">
        <v>-3262737936.3199825</v>
      </c>
    </row>
    <row r="119" spans="1:14">
      <c r="A119" s="113">
        <v>52</v>
      </c>
      <c r="B119" s="66"/>
      <c r="C119" s="66"/>
      <c r="D119" s="66" t="s">
        <v>120</v>
      </c>
      <c r="E119" s="66"/>
      <c r="F119" s="66"/>
      <c r="G119" s="66"/>
      <c r="H119" s="120">
        <v>10.39</v>
      </c>
      <c r="I119" s="114">
        <v>-530326293.9946149</v>
      </c>
      <c r="J119" s="114">
        <v>-222823293.16935217</v>
      </c>
      <c r="K119" s="120"/>
      <c r="L119" s="114">
        <v>-513798238.06153792</v>
      </c>
      <c r="M119" s="114">
        <v>-291064436.66044283</v>
      </c>
      <c r="N119" s="114">
        <v>-222733801.40109515</v>
      </c>
    </row>
    <row r="120" spans="1:14">
      <c r="A120" s="113">
        <v>53</v>
      </c>
      <c r="B120" s="66"/>
      <c r="C120" s="66"/>
      <c r="D120" s="66" t="s">
        <v>121</v>
      </c>
      <c r="E120" s="66"/>
      <c r="F120" s="66"/>
      <c r="G120" s="66"/>
      <c r="H120" s="120">
        <v>10.35</v>
      </c>
      <c r="I120" s="114">
        <v>-4097932636.4438477</v>
      </c>
      <c r="J120" s="114">
        <v>-1759088676.4206069</v>
      </c>
      <c r="K120" s="120"/>
      <c r="L120" s="114">
        <v>-4108073453.6943545</v>
      </c>
      <c r="M120" s="114">
        <v>-2339185647.0285282</v>
      </c>
      <c r="N120" s="114">
        <v>-1768887806.6658261</v>
      </c>
    </row>
    <row r="121" spans="1:14">
      <c r="A121" s="113">
        <v>54</v>
      </c>
      <c r="B121" s="66"/>
      <c r="C121" s="66"/>
      <c r="D121" s="66" t="s">
        <v>122</v>
      </c>
      <c r="E121" s="66"/>
      <c r="F121" s="66"/>
      <c r="G121" s="66"/>
      <c r="H121" s="120">
        <v>10.35</v>
      </c>
      <c r="I121" s="114">
        <v>-1319750.1753846148</v>
      </c>
      <c r="J121" s="114">
        <v>-184401.69749406789</v>
      </c>
      <c r="K121" s="120"/>
      <c r="L121" s="114">
        <v>-1319750.1753846148</v>
      </c>
      <c r="M121" s="114">
        <v>-1135469.5761329893</v>
      </c>
      <c r="N121" s="114">
        <v>-184280.59925162574</v>
      </c>
    </row>
    <row r="122" spans="1:14">
      <c r="A122" s="113">
        <v>55</v>
      </c>
      <c r="B122" s="66"/>
      <c r="C122" s="66"/>
      <c r="D122" s="66" t="s">
        <v>123</v>
      </c>
      <c r="E122" s="66"/>
      <c r="F122" s="66"/>
      <c r="G122" s="66"/>
      <c r="H122" s="120">
        <v>10.34</v>
      </c>
      <c r="I122" s="114">
        <v>-27212112.47769234</v>
      </c>
      <c r="J122" s="114">
        <v>-12192622.272867864</v>
      </c>
      <c r="K122" s="120"/>
      <c r="L122" s="114">
        <v>-27212112.47769225</v>
      </c>
      <c r="M122" s="114">
        <v>-14662631.852744419</v>
      </c>
      <c r="N122" s="114">
        <v>-12549480.624947831</v>
      </c>
    </row>
    <row r="123" spans="1:14">
      <c r="A123" s="113">
        <v>56</v>
      </c>
      <c r="B123" s="66"/>
      <c r="C123" s="66"/>
      <c r="D123" s="66" t="s">
        <v>124</v>
      </c>
      <c r="E123" s="66"/>
      <c r="F123" s="66"/>
      <c r="G123" s="66"/>
      <c r="H123" s="120">
        <v>10.34</v>
      </c>
      <c r="I123" s="114">
        <v>0</v>
      </c>
      <c r="J123" s="114">
        <v>0</v>
      </c>
      <c r="K123" s="120"/>
      <c r="L123" s="114">
        <v>-16474459.013846155</v>
      </c>
      <c r="M123" s="114">
        <v>0</v>
      </c>
      <c r="N123" s="114">
        <v>-16474459.013846155</v>
      </c>
    </row>
    <row r="124" spans="1:14">
      <c r="A124" s="113">
        <v>57</v>
      </c>
      <c r="B124" s="66"/>
      <c r="C124" s="66"/>
      <c r="D124" s="66" t="s">
        <v>125</v>
      </c>
      <c r="E124" s="66"/>
      <c r="F124" s="66"/>
      <c r="G124" s="66"/>
      <c r="H124" s="120">
        <v>10.34</v>
      </c>
      <c r="I124" s="114">
        <v>-231635071.83692297</v>
      </c>
      <c r="J124" s="114">
        <v>-86276722.81910938</v>
      </c>
      <c r="K124" s="120"/>
      <c r="L124" s="114">
        <v>-195427661.05069155</v>
      </c>
      <c r="M124" s="114">
        <v>-124663815.289388</v>
      </c>
      <c r="N124" s="114">
        <v>-70763845.761303544</v>
      </c>
    </row>
    <row r="125" spans="1:14">
      <c r="A125" s="113">
        <v>58</v>
      </c>
      <c r="B125" s="66"/>
      <c r="C125" s="66"/>
      <c r="D125" s="66"/>
      <c r="E125" s="66"/>
      <c r="F125" s="66"/>
      <c r="G125" s="66"/>
      <c r="H125" s="120"/>
      <c r="I125" s="182"/>
      <c r="J125" s="182"/>
      <c r="K125" s="120"/>
      <c r="L125" s="182"/>
      <c r="M125" s="182"/>
      <c r="N125" s="182"/>
    </row>
    <row r="126" spans="1:14">
      <c r="A126" s="113">
        <v>59</v>
      </c>
      <c r="B126" s="66"/>
      <c r="C126" s="66"/>
      <c r="D126" s="66" t="s">
        <v>126</v>
      </c>
      <c r="E126" s="66"/>
      <c r="F126" s="66"/>
      <c r="G126" s="66"/>
      <c r="H126" s="120"/>
      <c r="I126" s="117">
        <v>-12956054366.559233</v>
      </c>
      <c r="J126" s="117">
        <v>-5350064127.6386003</v>
      </c>
      <c r="K126" s="120"/>
      <c r="L126" s="117">
        <v>-12920884714.12508</v>
      </c>
      <c r="M126" s="117">
        <v>-7566553103.7388258</v>
      </c>
      <c r="N126" s="117">
        <v>-5354331610.3862534</v>
      </c>
    </row>
    <row r="127" spans="1:14">
      <c r="A127" s="113">
        <v>60</v>
      </c>
      <c r="B127" s="66"/>
      <c r="C127" s="66"/>
      <c r="D127" s="66"/>
      <c r="E127" s="66"/>
      <c r="F127" s="66"/>
      <c r="G127" s="66"/>
      <c r="H127" s="120"/>
      <c r="I127" s="66"/>
      <c r="J127" s="66"/>
      <c r="K127" s="120"/>
      <c r="L127" s="66"/>
      <c r="M127" s="66"/>
      <c r="N127" s="112"/>
    </row>
    <row r="128" spans="1:14" ht="15.75" thickBot="1">
      <c r="A128" s="113">
        <v>61</v>
      </c>
      <c r="B128" s="66"/>
      <c r="C128" s="66" t="s">
        <v>127</v>
      </c>
      <c r="D128" s="66"/>
      <c r="E128" s="66"/>
      <c r="F128" s="66"/>
      <c r="G128" s="66"/>
      <c r="H128" s="120"/>
      <c r="I128" s="121">
        <v>13547514181.642332</v>
      </c>
      <c r="J128" s="121">
        <v>5945009910.5702028</v>
      </c>
      <c r="K128" s="120"/>
      <c r="L128" s="121">
        <v>13714886294.357212</v>
      </c>
      <c r="M128" s="121">
        <v>7709456047.0042429</v>
      </c>
      <c r="N128" s="121">
        <v>6005430247.352972</v>
      </c>
    </row>
    <row r="129" spans="1:14" ht="15.75" thickTop="1">
      <c r="A129" s="113">
        <v>62</v>
      </c>
      <c r="B129" s="66"/>
      <c r="C129" s="66"/>
      <c r="D129" s="66"/>
      <c r="E129" s="66"/>
      <c r="F129" s="66"/>
      <c r="G129" s="66"/>
      <c r="H129" s="120"/>
      <c r="I129" s="66"/>
      <c r="J129" s="66"/>
      <c r="K129" s="120"/>
      <c r="L129" s="66"/>
      <c r="M129" s="66"/>
      <c r="N129" s="112"/>
    </row>
    <row r="130" spans="1:14">
      <c r="A130" s="113">
        <v>63</v>
      </c>
      <c r="B130" s="66"/>
      <c r="C130" s="66" t="s">
        <v>128</v>
      </c>
      <c r="D130" s="66"/>
      <c r="E130" s="66"/>
      <c r="F130" s="66"/>
      <c r="G130" s="66"/>
      <c r="H130" s="120"/>
      <c r="I130" s="88">
        <v>7.5399901230831443E-2</v>
      </c>
      <c r="J130" s="88">
        <v>7.7564042959878704E-2</v>
      </c>
      <c r="K130" s="120"/>
      <c r="L130" s="88">
        <v>7.5075919031334426E-2</v>
      </c>
      <c r="M130" s="88"/>
      <c r="N130" s="122">
        <v>7.4784881398587785E-2</v>
      </c>
    </row>
    <row r="131" spans="1:14">
      <c r="A131" s="113">
        <v>64</v>
      </c>
      <c r="B131" s="66"/>
      <c r="C131" s="66"/>
      <c r="D131" s="66"/>
      <c r="E131" s="66"/>
      <c r="F131" s="66"/>
      <c r="G131" s="66"/>
      <c r="H131" s="120"/>
      <c r="I131" s="88"/>
      <c r="J131" s="88"/>
      <c r="K131" s="120"/>
      <c r="L131" s="88"/>
      <c r="M131" s="88"/>
      <c r="N131" s="122"/>
    </row>
    <row r="132" spans="1:14">
      <c r="A132" s="113">
        <v>65</v>
      </c>
      <c r="B132" s="66"/>
      <c r="C132" s="66" t="s">
        <v>129</v>
      </c>
      <c r="D132" s="66"/>
      <c r="E132" s="66"/>
      <c r="F132" s="66"/>
      <c r="G132" s="66"/>
      <c r="H132" s="120"/>
      <c r="I132" s="88">
        <v>9.7188035196324837E-2</v>
      </c>
      <c r="J132" s="88">
        <v>0.10136510859730392</v>
      </c>
      <c r="K132" s="120"/>
      <c r="L132" s="88">
        <v>9.656270765435028E-2</v>
      </c>
      <c r="M132" s="88"/>
      <c r="N132" s="122">
        <v>9.6000967386551325E-2</v>
      </c>
    </row>
    <row r="133" spans="1:14">
      <c r="A133" s="113">
        <v>66</v>
      </c>
      <c r="B133" s="66"/>
      <c r="C133" s="66" t="s">
        <v>130</v>
      </c>
      <c r="D133" s="66"/>
      <c r="E133" s="66"/>
      <c r="F133" s="66"/>
      <c r="G133" s="66"/>
      <c r="H133" s="120"/>
      <c r="I133" s="8">
        <v>1626619915.55</v>
      </c>
      <c r="J133" s="8">
        <v>699856023.46898425</v>
      </c>
      <c r="K133" s="120"/>
      <c r="L133" s="8">
        <v>1605091242.9856296</v>
      </c>
      <c r="M133" s="8" t="s">
        <v>45</v>
      </c>
      <c r="N133" s="8">
        <v>689804482.64227629</v>
      </c>
    </row>
    <row r="134" spans="1:14">
      <c r="A134" s="113">
        <v>67</v>
      </c>
      <c r="B134" s="66"/>
      <c r="C134" s="66" t="s">
        <v>131</v>
      </c>
      <c r="D134" s="66"/>
      <c r="E134" s="66"/>
      <c r="F134" s="66"/>
      <c r="G134" s="66"/>
      <c r="H134" s="120"/>
      <c r="I134" s="209">
        <v>70189670.975089073</v>
      </c>
      <c r="J134" s="209">
        <v>30801096.34666419</v>
      </c>
      <c r="K134" s="210"/>
      <c r="L134" s="209">
        <v>71056825.891064644</v>
      </c>
      <c r="M134" s="211"/>
      <c r="N134" s="209">
        <v>31114134.111535728</v>
      </c>
    </row>
    <row r="135" spans="1:14">
      <c r="A135" s="113">
        <v>68</v>
      </c>
      <c r="B135" s="66"/>
      <c r="C135" s="66"/>
      <c r="D135" s="66" t="s">
        <v>132</v>
      </c>
      <c r="E135" s="66"/>
      <c r="F135" s="66"/>
      <c r="G135" s="66"/>
      <c r="H135" s="118"/>
      <c r="I135" s="114">
        <v>113119745.64471477</v>
      </c>
      <c r="J135" s="114">
        <v>49639956.077719532</v>
      </c>
      <c r="K135" s="118"/>
      <c r="L135" s="114">
        <v>114517278.10450554</v>
      </c>
      <c r="M135" s="114"/>
      <c r="N135" s="114">
        <v>50144456.980025023</v>
      </c>
    </row>
    <row r="136" spans="1:14">
      <c r="A136" s="113">
        <v>69</v>
      </c>
      <c r="B136" s="66"/>
      <c r="C136" s="66"/>
      <c r="D136" s="66" t="s">
        <v>133</v>
      </c>
      <c r="E136" s="66"/>
      <c r="F136" s="66"/>
      <c r="G136" s="66"/>
      <c r="H136" s="118"/>
      <c r="I136" s="114">
        <v>-871045991.08446693</v>
      </c>
      <c r="J136" s="114">
        <v>-372240985.62132549</v>
      </c>
      <c r="K136" s="118"/>
      <c r="L136" s="114">
        <v>-885366978.30777931</v>
      </c>
      <c r="M136" s="114"/>
      <c r="N136" s="114">
        <v>-389092617.59334755</v>
      </c>
    </row>
    <row r="137" spans="1:14">
      <c r="A137" s="113"/>
      <c r="B137" s="123"/>
      <c r="C137" s="123" t="s">
        <v>757</v>
      </c>
      <c r="D137" s="123"/>
      <c r="E137" s="123"/>
      <c r="F137" s="123"/>
      <c r="G137" s="123"/>
      <c r="H137" s="124"/>
      <c r="I137" s="124"/>
      <c r="J137" s="124"/>
      <c r="K137" s="124"/>
      <c r="L137" s="125"/>
      <c r="M137" s="123"/>
      <c r="N137" s="123"/>
    </row>
    <row r="138" spans="1:14">
      <c r="A138" s="113"/>
      <c r="B138" s="123"/>
      <c r="C138" s="126" t="s">
        <v>752</v>
      </c>
      <c r="D138" s="123"/>
      <c r="E138" s="123"/>
      <c r="F138" s="123"/>
      <c r="G138" s="123"/>
      <c r="H138" s="124"/>
      <c r="I138" s="127" t="s">
        <v>877</v>
      </c>
      <c r="J138" s="212"/>
      <c r="K138" s="124"/>
      <c r="L138" s="127" t="s">
        <v>877</v>
      </c>
      <c r="M138" s="128"/>
      <c r="N138" s="128"/>
    </row>
    <row r="139" spans="1:14">
      <c r="A139" s="113"/>
      <c r="B139" s="123"/>
      <c r="C139" s="126" t="s">
        <v>134</v>
      </c>
      <c r="D139" s="129"/>
      <c r="E139" s="130"/>
      <c r="F139" s="126" t="s">
        <v>135</v>
      </c>
      <c r="G139" s="126"/>
      <c r="H139" s="124"/>
      <c r="I139" s="106" t="s">
        <v>750</v>
      </c>
      <c r="J139" s="106"/>
      <c r="K139" s="124"/>
      <c r="L139" s="128" t="s">
        <v>79</v>
      </c>
      <c r="M139" s="128"/>
      <c r="N139" s="128"/>
    </row>
    <row r="140" spans="1:14">
      <c r="A140" s="113"/>
      <c r="B140" s="131"/>
      <c r="C140" s="132" t="s">
        <v>136</v>
      </c>
      <c r="D140" s="132" t="s">
        <v>137</v>
      </c>
      <c r="E140" s="132"/>
      <c r="F140" s="132" t="s">
        <v>138</v>
      </c>
      <c r="G140" s="132" t="s">
        <v>139</v>
      </c>
      <c r="H140" s="133" t="s">
        <v>81</v>
      </c>
      <c r="I140" s="133" t="s">
        <v>82</v>
      </c>
      <c r="J140" s="134" t="s">
        <v>140</v>
      </c>
      <c r="K140" s="133"/>
      <c r="L140" s="134" t="s">
        <v>82</v>
      </c>
      <c r="M140" s="134" t="s">
        <v>83</v>
      </c>
      <c r="N140" s="134" t="s">
        <v>140</v>
      </c>
    </row>
    <row r="141" spans="1:14">
      <c r="A141" s="113">
        <v>70</v>
      </c>
      <c r="B141" s="66"/>
      <c r="C141" s="135" t="s">
        <v>141</v>
      </c>
      <c r="D141" s="66"/>
      <c r="E141" s="66"/>
      <c r="F141" s="66"/>
      <c r="G141" s="66"/>
      <c r="H141" s="118"/>
      <c r="I141" s="118"/>
      <c r="J141" s="118"/>
      <c r="K141" s="118"/>
      <c r="L141" s="66"/>
      <c r="M141" s="66"/>
      <c r="N141" s="66"/>
    </row>
    <row r="142" spans="1:14">
      <c r="A142" s="113">
        <v>71</v>
      </c>
      <c r="B142" s="66"/>
      <c r="C142" s="135">
        <v>440</v>
      </c>
      <c r="D142" s="66" t="s">
        <v>142</v>
      </c>
      <c r="E142" s="66"/>
      <c r="F142" s="66"/>
      <c r="G142" s="66"/>
      <c r="H142" s="118"/>
      <c r="I142" s="118"/>
      <c r="J142" s="118"/>
      <c r="K142" s="118"/>
      <c r="L142" s="66"/>
      <c r="M142" s="66"/>
      <c r="N142" s="13"/>
    </row>
    <row r="143" spans="1:14">
      <c r="A143" s="113">
        <v>72</v>
      </c>
      <c r="B143" s="66"/>
      <c r="C143" s="135"/>
      <c r="D143" s="66"/>
      <c r="E143" s="66"/>
      <c r="F143" s="135">
        <v>0</v>
      </c>
      <c r="G143" s="66" t="s">
        <v>162</v>
      </c>
      <c r="H143" s="118"/>
      <c r="I143" s="8">
        <v>1732822428.7699997</v>
      </c>
      <c r="J143" s="8">
        <v>752465204.41999996</v>
      </c>
      <c r="K143" s="118"/>
      <c r="L143" s="8">
        <v>1716230124.5114594</v>
      </c>
      <c r="M143" s="8">
        <v>980357224.34999979</v>
      </c>
      <c r="N143" s="13">
        <v>735872900.16145957</v>
      </c>
    </row>
    <row r="144" spans="1:14">
      <c r="A144" s="113">
        <v>73</v>
      </c>
      <c r="B144" s="66"/>
      <c r="C144" s="135"/>
      <c r="D144" s="66"/>
      <c r="E144" s="66"/>
      <c r="F144" s="66"/>
      <c r="G144" s="66"/>
      <c r="H144" s="118"/>
      <c r="I144" s="8"/>
      <c r="J144" s="8"/>
      <c r="K144" s="118"/>
      <c r="L144" s="8"/>
      <c r="M144" s="8"/>
      <c r="N144" s="8"/>
    </row>
    <row r="145" spans="1:14">
      <c r="A145" s="113">
        <v>74</v>
      </c>
      <c r="B145" s="66"/>
      <c r="C145" s="135"/>
      <c r="D145" s="66"/>
      <c r="E145" s="66"/>
      <c r="F145" s="66"/>
      <c r="G145" s="66"/>
      <c r="H145" s="118" t="s">
        <v>143</v>
      </c>
      <c r="I145" s="184">
        <v>1732822428.7699997</v>
      </c>
      <c r="J145" s="184">
        <v>752465204.41999996</v>
      </c>
      <c r="K145" s="118"/>
      <c r="L145" s="184">
        <v>1716230124.5114594</v>
      </c>
      <c r="M145" s="184">
        <v>980357224.34999979</v>
      </c>
      <c r="N145" s="184">
        <v>735872900.16145957</v>
      </c>
    </row>
    <row r="146" spans="1:14">
      <c r="A146" s="113">
        <v>75</v>
      </c>
      <c r="B146" s="66"/>
      <c r="C146" s="135"/>
      <c r="D146" s="66"/>
      <c r="E146" s="66"/>
      <c r="F146" s="66"/>
      <c r="G146" s="66"/>
      <c r="H146" s="118"/>
      <c r="I146" s="8"/>
      <c r="J146" s="8"/>
      <c r="K146" s="118"/>
      <c r="L146" s="8"/>
      <c r="M146" s="8"/>
      <c r="N146" s="8"/>
    </row>
    <row r="147" spans="1:14">
      <c r="A147" s="113">
        <v>76</v>
      </c>
      <c r="B147" s="66"/>
      <c r="C147" s="135">
        <v>442</v>
      </c>
      <c r="D147" s="66" t="s">
        <v>144</v>
      </c>
      <c r="E147" s="66"/>
      <c r="F147" s="66"/>
      <c r="G147" s="66"/>
      <c r="H147" s="118"/>
      <c r="I147" s="8"/>
      <c r="J147" s="8"/>
      <c r="K147" s="118"/>
      <c r="L147" s="8"/>
      <c r="M147" s="8"/>
      <c r="N147" s="8"/>
    </row>
    <row r="148" spans="1:14">
      <c r="A148" s="113">
        <v>77</v>
      </c>
      <c r="B148" s="66"/>
      <c r="C148" s="135"/>
      <c r="D148" s="66"/>
      <c r="E148" s="66"/>
      <c r="F148" s="135">
        <v>0</v>
      </c>
      <c r="G148" s="66" t="s">
        <v>162</v>
      </c>
      <c r="H148" s="118"/>
      <c r="I148" s="8">
        <v>2948361169.6799998</v>
      </c>
      <c r="J148" s="8">
        <v>1267319461.3099999</v>
      </c>
      <c r="K148" s="118"/>
      <c r="L148" s="8">
        <v>2904504531.7986579</v>
      </c>
      <c r="M148" s="8">
        <v>1681041708.3700004</v>
      </c>
      <c r="N148" s="13">
        <v>1223462823.4286575</v>
      </c>
    </row>
    <row r="149" spans="1:14">
      <c r="A149" s="113">
        <v>78</v>
      </c>
      <c r="B149" s="66"/>
      <c r="C149" s="135"/>
      <c r="D149" s="66"/>
      <c r="E149" s="66"/>
      <c r="F149" s="135" t="s">
        <v>599</v>
      </c>
      <c r="G149" s="66" t="s">
        <v>164</v>
      </c>
      <c r="H149" s="118"/>
      <c r="I149" s="8">
        <v>0</v>
      </c>
      <c r="J149" s="8">
        <v>0</v>
      </c>
      <c r="K149" s="118"/>
      <c r="L149" s="8">
        <v>0</v>
      </c>
      <c r="M149" s="8">
        <v>0</v>
      </c>
      <c r="N149" s="13">
        <v>0</v>
      </c>
    </row>
    <row r="150" spans="1:14">
      <c r="A150" s="113">
        <v>79</v>
      </c>
      <c r="B150" s="66"/>
      <c r="C150" s="135"/>
      <c r="D150" s="66"/>
      <c r="E150" s="66"/>
      <c r="F150" s="135" t="s">
        <v>758</v>
      </c>
      <c r="G150" s="66" t="s">
        <v>166</v>
      </c>
      <c r="H150" s="118"/>
      <c r="I150" s="8">
        <v>0</v>
      </c>
      <c r="J150" s="8">
        <v>0</v>
      </c>
      <c r="K150" s="118"/>
      <c r="L150" s="8">
        <v>0</v>
      </c>
      <c r="M150" s="8">
        <v>0</v>
      </c>
      <c r="N150" s="13">
        <v>0</v>
      </c>
    </row>
    <row r="151" spans="1:14">
      <c r="A151" s="113">
        <v>80</v>
      </c>
      <c r="B151" s="66"/>
      <c r="C151" s="135"/>
      <c r="D151" s="66"/>
      <c r="E151" s="66"/>
      <c r="F151" s="66"/>
      <c r="G151" s="66"/>
      <c r="H151" s="118"/>
      <c r="I151" s="14"/>
      <c r="J151" s="14"/>
      <c r="K151" s="118"/>
      <c r="L151" s="14"/>
      <c r="M151" s="8"/>
      <c r="N151" s="8"/>
    </row>
    <row r="152" spans="1:14">
      <c r="A152" s="113">
        <v>81</v>
      </c>
      <c r="B152" s="66"/>
      <c r="C152" s="135"/>
      <c r="D152" s="66"/>
      <c r="E152" s="66"/>
      <c r="F152" s="66"/>
      <c r="G152" s="66"/>
      <c r="H152" s="118"/>
      <c r="I152" s="8"/>
      <c r="J152" s="8"/>
      <c r="K152" s="118"/>
      <c r="L152" s="8"/>
      <c r="M152" s="8"/>
      <c r="N152" s="8"/>
    </row>
    <row r="153" spans="1:14">
      <c r="A153" s="113">
        <v>82</v>
      </c>
      <c r="B153" s="66"/>
      <c r="C153" s="135"/>
      <c r="D153" s="66"/>
      <c r="E153" s="66"/>
      <c r="F153" s="66"/>
      <c r="G153" s="66"/>
      <c r="H153" s="118" t="s">
        <v>143</v>
      </c>
      <c r="I153" s="184">
        <v>2948361169.6799998</v>
      </c>
      <c r="J153" s="184">
        <v>1267319461.3099999</v>
      </c>
      <c r="K153" s="118"/>
      <c r="L153" s="184">
        <v>2904504531.7986579</v>
      </c>
      <c r="M153" s="184">
        <v>1681041708.3700004</v>
      </c>
      <c r="N153" s="184">
        <v>1223462823.4286575</v>
      </c>
    </row>
    <row r="154" spans="1:14">
      <c r="A154" s="113">
        <v>83</v>
      </c>
      <c r="B154" s="66"/>
      <c r="C154" s="135"/>
      <c r="D154" s="66"/>
      <c r="E154" s="66"/>
      <c r="F154" s="66"/>
      <c r="G154" s="66"/>
      <c r="H154" s="118"/>
      <c r="I154" s="8"/>
      <c r="J154" s="8"/>
      <c r="K154" s="118"/>
      <c r="L154" s="8"/>
      <c r="M154" s="8"/>
      <c r="N154" s="8"/>
    </row>
    <row r="155" spans="1:14">
      <c r="A155" s="113">
        <v>84</v>
      </c>
      <c r="B155" s="66"/>
      <c r="C155" s="135">
        <v>444</v>
      </c>
      <c r="D155" s="66" t="s">
        <v>145</v>
      </c>
      <c r="E155" s="66"/>
      <c r="F155" s="66"/>
      <c r="G155" s="66"/>
      <c r="H155" s="118"/>
      <c r="I155" s="8"/>
      <c r="J155" s="8"/>
      <c r="K155" s="118"/>
      <c r="L155" s="8"/>
      <c r="M155" s="8"/>
      <c r="N155" s="8"/>
    </row>
    <row r="156" spans="1:14">
      <c r="A156" s="113">
        <v>85</v>
      </c>
      <c r="B156" s="66"/>
      <c r="C156" s="135"/>
      <c r="D156" s="66"/>
      <c r="E156" s="66"/>
      <c r="F156" s="135">
        <v>0</v>
      </c>
      <c r="G156" s="66" t="s">
        <v>162</v>
      </c>
      <c r="H156" s="118"/>
      <c r="I156" s="8">
        <v>20446444.119999997</v>
      </c>
      <c r="J156" s="8">
        <v>9485807.8000000007</v>
      </c>
      <c r="K156" s="118"/>
      <c r="L156" s="8">
        <v>20267244.733795814</v>
      </c>
      <c r="M156" s="8">
        <v>10960636.319999997</v>
      </c>
      <c r="N156" s="13">
        <v>9306608.4137958176</v>
      </c>
    </row>
    <row r="157" spans="1:14">
      <c r="A157" s="113">
        <v>86</v>
      </c>
      <c r="B157" s="66"/>
      <c r="C157" s="135"/>
      <c r="D157" s="66"/>
      <c r="E157" s="66"/>
      <c r="F157" s="135">
        <v>0</v>
      </c>
      <c r="G157" s="66" t="s">
        <v>165</v>
      </c>
      <c r="H157" s="118"/>
      <c r="I157" s="8">
        <v>0</v>
      </c>
      <c r="J157" s="8">
        <v>0</v>
      </c>
      <c r="K157" s="118"/>
      <c r="L157" s="8">
        <v>0</v>
      </c>
      <c r="M157" s="8">
        <v>0</v>
      </c>
      <c r="N157" s="13">
        <v>0</v>
      </c>
    </row>
    <row r="158" spans="1:14">
      <c r="A158" s="113">
        <v>87</v>
      </c>
      <c r="B158" s="66"/>
      <c r="C158" s="135"/>
      <c r="D158" s="66"/>
      <c r="E158" s="66"/>
      <c r="F158" s="66"/>
      <c r="G158" s="66"/>
      <c r="H158" s="118" t="s">
        <v>143</v>
      </c>
      <c r="I158" s="184">
        <v>20446444.119999997</v>
      </c>
      <c r="J158" s="184">
        <v>9485807.8000000007</v>
      </c>
      <c r="K158" s="118"/>
      <c r="L158" s="184">
        <v>20267244.733795814</v>
      </c>
      <c r="M158" s="184">
        <v>10960636.319999997</v>
      </c>
      <c r="N158" s="184">
        <v>9306608.4137958176</v>
      </c>
    </row>
    <row r="159" spans="1:14">
      <c r="A159" s="113">
        <v>88</v>
      </c>
      <c r="B159" s="66"/>
      <c r="C159" s="135"/>
      <c r="D159" s="66"/>
      <c r="E159" s="66"/>
      <c r="F159" s="66"/>
      <c r="G159" s="66"/>
      <c r="H159" s="118"/>
      <c r="I159" s="8"/>
      <c r="J159" s="8"/>
      <c r="K159" s="118"/>
      <c r="L159" s="8"/>
      <c r="M159" s="8"/>
      <c r="N159" s="8"/>
    </row>
    <row r="160" spans="1:14">
      <c r="A160" s="113">
        <v>89</v>
      </c>
      <c r="B160" s="66"/>
      <c r="C160" s="135">
        <v>445</v>
      </c>
      <c r="D160" s="66" t="s">
        <v>146</v>
      </c>
      <c r="E160" s="66"/>
      <c r="F160" s="66"/>
      <c r="G160" s="66"/>
      <c r="H160" s="118"/>
      <c r="I160" s="8"/>
      <c r="J160" s="8"/>
      <c r="K160" s="118"/>
      <c r="L160" s="8"/>
      <c r="M160" s="8"/>
      <c r="N160" s="8"/>
    </row>
    <row r="161" spans="1:14">
      <c r="A161" s="113">
        <v>90</v>
      </c>
      <c r="B161" s="66"/>
      <c r="C161" s="135"/>
      <c r="D161" s="66"/>
      <c r="E161" s="66"/>
      <c r="F161" s="135">
        <v>0</v>
      </c>
      <c r="G161" s="66" t="s">
        <v>162</v>
      </c>
      <c r="H161" s="118"/>
      <c r="I161" s="8">
        <v>17499523.149999999</v>
      </c>
      <c r="J161" s="8">
        <v>17470066.129999999</v>
      </c>
      <c r="K161" s="118"/>
      <c r="L161" s="8">
        <v>17126125.604321346</v>
      </c>
      <c r="M161" s="8">
        <v>29457.019999999553</v>
      </c>
      <c r="N161" s="13">
        <v>17096668.584321346</v>
      </c>
    </row>
    <row r="162" spans="1:14">
      <c r="A162" s="113">
        <v>91</v>
      </c>
      <c r="B162" s="66"/>
      <c r="C162" s="135"/>
      <c r="D162" s="66"/>
      <c r="E162" s="66"/>
      <c r="F162" s="66"/>
      <c r="G162" s="66"/>
      <c r="H162" s="118"/>
      <c r="I162" s="8"/>
      <c r="J162" s="8"/>
      <c r="K162" s="118"/>
      <c r="L162" s="8"/>
      <c r="M162" s="8"/>
      <c r="N162" s="8"/>
    </row>
    <row r="163" spans="1:14">
      <c r="A163" s="113">
        <v>92</v>
      </c>
      <c r="B163" s="66"/>
      <c r="C163" s="135"/>
      <c r="D163" s="66"/>
      <c r="E163" s="66"/>
      <c r="F163" s="66"/>
      <c r="G163" s="66"/>
      <c r="H163" s="118" t="s">
        <v>143</v>
      </c>
      <c r="I163" s="184">
        <v>17499523.149999999</v>
      </c>
      <c r="J163" s="184">
        <v>17470066.129999999</v>
      </c>
      <c r="K163" s="118"/>
      <c r="L163" s="184">
        <v>17126125.604321346</v>
      </c>
      <c r="M163" s="184">
        <v>29457.019999999553</v>
      </c>
      <c r="N163" s="184">
        <v>17096668.584321346</v>
      </c>
    </row>
    <row r="164" spans="1:14">
      <c r="A164" s="113">
        <v>93</v>
      </c>
      <c r="B164" s="66"/>
      <c r="C164" s="135"/>
      <c r="D164" s="66"/>
      <c r="E164" s="66"/>
      <c r="F164" s="66"/>
      <c r="G164" s="66"/>
      <c r="H164" s="118"/>
      <c r="I164" s="8"/>
      <c r="J164" s="8"/>
      <c r="K164" s="118"/>
      <c r="L164" s="8"/>
      <c r="M164" s="8"/>
      <c r="N164" s="8"/>
    </row>
    <row r="165" spans="1:14">
      <c r="A165" s="113">
        <v>94</v>
      </c>
      <c r="B165" s="66"/>
      <c r="C165" s="135">
        <v>448</v>
      </c>
      <c r="D165" s="66" t="s">
        <v>85</v>
      </c>
      <c r="E165" s="66"/>
      <c r="F165" s="66"/>
      <c r="G165" s="66"/>
      <c r="H165" s="118"/>
      <c r="I165" s="8"/>
      <c r="J165" s="8"/>
      <c r="K165" s="118"/>
      <c r="L165" s="8"/>
      <c r="M165" s="8"/>
      <c r="N165" s="8"/>
    </row>
    <row r="166" spans="1:14">
      <c r="A166" s="113">
        <v>95</v>
      </c>
      <c r="B166" s="66"/>
      <c r="C166" s="135"/>
      <c r="D166" s="66"/>
      <c r="E166" s="66"/>
      <c r="F166" s="135" t="s">
        <v>759</v>
      </c>
      <c r="G166" s="66" t="s">
        <v>162</v>
      </c>
      <c r="H166" s="118"/>
      <c r="I166" s="8">
        <v>0</v>
      </c>
      <c r="J166" s="8">
        <v>0</v>
      </c>
      <c r="K166" s="118"/>
      <c r="L166" s="8">
        <v>0</v>
      </c>
      <c r="M166" s="8">
        <v>0</v>
      </c>
      <c r="N166" s="13">
        <v>0</v>
      </c>
    </row>
    <row r="167" spans="1:14">
      <c r="A167" s="113">
        <v>96</v>
      </c>
      <c r="B167" s="66"/>
      <c r="C167" s="135"/>
      <c r="D167" s="66"/>
      <c r="E167" s="66"/>
      <c r="F167" s="135" t="s">
        <v>519</v>
      </c>
      <c r="G167" s="66" t="s">
        <v>165</v>
      </c>
      <c r="H167" s="118"/>
      <c r="I167" s="8">
        <v>0</v>
      </c>
      <c r="J167" s="8">
        <v>0</v>
      </c>
      <c r="K167" s="118"/>
      <c r="L167" s="8">
        <v>0</v>
      </c>
      <c r="M167" s="8">
        <v>0</v>
      </c>
      <c r="N167" s="13">
        <v>0</v>
      </c>
    </row>
    <row r="168" spans="1:14">
      <c r="A168" s="113">
        <v>97</v>
      </c>
      <c r="B168" s="66"/>
      <c r="C168" s="135"/>
      <c r="D168" s="66"/>
      <c r="E168" s="66"/>
      <c r="F168" s="66"/>
      <c r="G168" s="66"/>
      <c r="H168" s="118" t="s">
        <v>143</v>
      </c>
      <c r="I168" s="184">
        <v>0</v>
      </c>
      <c r="J168" s="184">
        <v>0</v>
      </c>
      <c r="K168" s="118"/>
      <c r="L168" s="184">
        <v>0</v>
      </c>
      <c r="M168" s="184">
        <v>0</v>
      </c>
      <c r="N168" s="184">
        <v>0</v>
      </c>
    </row>
    <row r="169" spans="1:14">
      <c r="A169" s="113">
        <v>98</v>
      </c>
      <c r="B169" s="66"/>
      <c r="C169" s="135"/>
      <c r="D169" s="66"/>
      <c r="E169" s="66"/>
      <c r="F169" s="66"/>
      <c r="G169" s="66"/>
      <c r="H169" s="118"/>
      <c r="I169" s="8"/>
      <c r="J169" s="8"/>
      <c r="K169" s="118"/>
      <c r="L169" s="8"/>
      <c r="M169" s="8"/>
      <c r="N169" s="8"/>
    </row>
    <row r="170" spans="1:14" ht="15.75" thickBot="1">
      <c r="A170" s="113">
        <v>99</v>
      </c>
      <c r="B170" s="66"/>
      <c r="C170" s="136" t="s">
        <v>147</v>
      </c>
      <c r="D170" s="66"/>
      <c r="E170" s="66"/>
      <c r="F170" s="66"/>
      <c r="G170" s="66"/>
      <c r="H170" s="137" t="s">
        <v>143</v>
      </c>
      <c r="I170" s="15">
        <v>4719129565.7199993</v>
      </c>
      <c r="J170" s="15">
        <v>2046740539.6600001</v>
      </c>
      <c r="K170" s="137"/>
      <c r="L170" s="15">
        <v>4658128026.6482353</v>
      </c>
      <c r="M170" s="15">
        <v>2672389026.0600004</v>
      </c>
      <c r="N170" s="15">
        <v>1985739000.5882339</v>
      </c>
    </row>
    <row r="171" spans="1:14" ht="15.75" thickTop="1">
      <c r="A171" s="113">
        <v>100</v>
      </c>
      <c r="B171" s="66"/>
      <c r="C171" s="135"/>
      <c r="D171" s="66"/>
      <c r="E171" s="66"/>
      <c r="F171" s="66"/>
      <c r="G171" s="66"/>
      <c r="H171" s="118"/>
      <c r="I171" s="16"/>
      <c r="J171" s="16"/>
      <c r="K171" s="118"/>
      <c r="L171" s="16"/>
      <c r="M171" s="8"/>
      <c r="N171" s="8"/>
    </row>
    <row r="172" spans="1:14">
      <c r="A172" s="113">
        <v>101</v>
      </c>
      <c r="B172" s="66"/>
      <c r="C172" s="135"/>
      <c r="D172" s="66"/>
      <c r="E172" s="115"/>
      <c r="F172" s="66"/>
      <c r="G172" s="66"/>
      <c r="H172" s="118"/>
      <c r="I172" s="16"/>
      <c r="J172" s="16"/>
      <c r="K172" s="118"/>
      <c r="L172" s="16"/>
      <c r="M172" s="16"/>
      <c r="N172" s="16"/>
    </row>
    <row r="173" spans="1:14">
      <c r="A173" s="113">
        <v>102</v>
      </c>
      <c r="B173" s="66"/>
      <c r="C173" s="138"/>
      <c r="D173" s="139"/>
      <c r="E173" s="140"/>
      <c r="F173" s="66"/>
      <c r="G173" s="139"/>
      <c r="H173" s="141"/>
      <c r="I173" s="185"/>
      <c r="J173" s="185"/>
      <c r="K173" s="118"/>
      <c r="L173" s="185"/>
      <c r="M173" s="185"/>
      <c r="N173" s="185"/>
    </row>
    <row r="174" spans="1:14">
      <c r="A174" s="113">
        <v>103</v>
      </c>
      <c r="B174" s="66"/>
      <c r="C174" s="135">
        <v>447</v>
      </c>
      <c r="D174" s="66" t="s">
        <v>148</v>
      </c>
      <c r="E174" s="66"/>
      <c r="F174" s="66"/>
      <c r="G174" s="66"/>
      <c r="H174" s="118"/>
      <c r="I174" s="8"/>
      <c r="J174" s="8"/>
      <c r="K174" s="118"/>
      <c r="L174" s="8"/>
      <c r="M174" s="8"/>
      <c r="N174" s="8"/>
    </row>
    <row r="175" spans="1:14">
      <c r="A175" s="113">
        <v>104</v>
      </c>
      <c r="B175" s="66"/>
      <c r="C175" s="135"/>
      <c r="D175" s="66"/>
      <c r="E175" s="66"/>
      <c r="F175" s="135" t="s">
        <v>599</v>
      </c>
      <c r="G175" s="66" t="s">
        <v>162</v>
      </c>
      <c r="H175" s="118"/>
      <c r="I175" s="8">
        <v>11976876.24</v>
      </c>
      <c r="J175" s="8">
        <v>0</v>
      </c>
      <c r="K175" s="118"/>
      <c r="L175" s="8">
        <v>11976876.24</v>
      </c>
      <c r="M175" s="8">
        <v>11976876.24</v>
      </c>
      <c r="N175" s="13">
        <v>0</v>
      </c>
    </row>
    <row r="176" spans="1:14">
      <c r="A176" s="113">
        <v>105</v>
      </c>
      <c r="B176" s="66"/>
      <c r="C176" s="135"/>
      <c r="D176" s="66"/>
      <c r="E176" s="66"/>
      <c r="F176" s="135"/>
      <c r="G176" s="66"/>
      <c r="H176" s="118"/>
      <c r="I176" s="184">
        <v>11976876.24</v>
      </c>
      <c r="J176" s="184">
        <v>0</v>
      </c>
      <c r="K176" s="118"/>
      <c r="L176" s="184">
        <v>11976876.24</v>
      </c>
      <c r="M176" s="184">
        <v>11976876.24</v>
      </c>
      <c r="N176" s="186">
        <v>0</v>
      </c>
    </row>
    <row r="177" spans="1:14">
      <c r="A177" s="113">
        <v>106</v>
      </c>
      <c r="B177" s="66"/>
      <c r="C177" s="135"/>
      <c r="D177" s="66"/>
      <c r="E177" s="66"/>
      <c r="F177" s="135"/>
      <c r="G177" s="66"/>
      <c r="H177" s="118"/>
      <c r="I177" s="12"/>
      <c r="J177" s="12"/>
      <c r="K177" s="118"/>
      <c r="L177" s="12"/>
      <c r="M177" s="12"/>
      <c r="N177" s="18"/>
    </row>
    <row r="178" spans="1:14">
      <c r="A178" s="113">
        <v>107</v>
      </c>
      <c r="B178" s="66"/>
      <c r="C178" s="135" t="s">
        <v>149</v>
      </c>
      <c r="D178" s="66" t="s">
        <v>150</v>
      </c>
      <c r="E178" s="66"/>
      <c r="F178" s="135"/>
      <c r="G178" s="66"/>
      <c r="H178" s="118"/>
      <c r="I178" s="8"/>
      <c r="J178" s="8"/>
      <c r="K178" s="118"/>
      <c r="L178" s="8"/>
      <c r="M178" s="8"/>
      <c r="N178" s="13"/>
    </row>
    <row r="179" spans="1:14">
      <c r="A179" s="113">
        <v>108</v>
      </c>
      <c r="B179" s="66"/>
      <c r="C179" s="135" t="s">
        <v>45</v>
      </c>
      <c r="D179" s="66"/>
      <c r="E179" s="66"/>
      <c r="F179" s="135" t="s">
        <v>599</v>
      </c>
      <c r="G179" s="66" t="s">
        <v>166</v>
      </c>
      <c r="H179" s="118"/>
      <c r="I179" s="8">
        <v>358585360.41000003</v>
      </c>
      <c r="J179" s="8">
        <v>155569463.71158642</v>
      </c>
      <c r="K179" s="118"/>
      <c r="L179" s="8">
        <v>358585360.41000003</v>
      </c>
      <c r="M179" s="8">
        <v>203210300.81485724</v>
      </c>
      <c r="N179" s="13">
        <v>155375059.59514278</v>
      </c>
    </row>
    <row r="180" spans="1:14">
      <c r="A180" s="113">
        <v>109</v>
      </c>
      <c r="B180" s="66"/>
      <c r="C180" s="135"/>
      <c r="D180" s="66"/>
      <c r="E180" s="66"/>
      <c r="F180" s="135" t="s">
        <v>599</v>
      </c>
      <c r="G180" s="66" t="s">
        <v>164</v>
      </c>
      <c r="H180" s="118"/>
      <c r="I180" s="8">
        <v>-9961641.4100000001</v>
      </c>
      <c r="J180" s="8">
        <v>-4272424.7920180699</v>
      </c>
      <c r="K180" s="118"/>
      <c r="L180" s="8">
        <v>-9961641.4100000001</v>
      </c>
      <c r="M180" s="8">
        <v>-5693299.7686521076</v>
      </c>
      <c r="N180" s="13">
        <v>-4268341.6413478926</v>
      </c>
    </row>
    <row r="181" spans="1:14">
      <c r="A181" s="113">
        <v>110</v>
      </c>
      <c r="B181" s="66"/>
      <c r="C181" s="135"/>
      <c r="D181" s="66"/>
      <c r="E181" s="66"/>
      <c r="F181" s="135" t="s">
        <v>599</v>
      </c>
      <c r="G181" s="66" t="s">
        <v>166</v>
      </c>
      <c r="H181" s="118"/>
      <c r="I181" s="8">
        <v>0</v>
      </c>
      <c r="J181" s="8">
        <v>0</v>
      </c>
      <c r="K181" s="118"/>
      <c r="L181" s="8">
        <v>0</v>
      </c>
      <c r="M181" s="8">
        <v>0</v>
      </c>
      <c r="N181" s="13">
        <v>0</v>
      </c>
    </row>
    <row r="182" spans="1:14">
      <c r="A182" s="113">
        <v>111</v>
      </c>
      <c r="B182" s="66"/>
      <c r="C182" s="135"/>
      <c r="D182" s="66"/>
      <c r="E182" s="66"/>
      <c r="F182" s="135"/>
      <c r="G182" s="66"/>
      <c r="H182" s="118"/>
      <c r="I182" s="184">
        <v>348623719</v>
      </c>
      <c r="J182" s="184">
        <v>151297038.91956836</v>
      </c>
      <c r="K182" s="118"/>
      <c r="L182" s="184">
        <v>348623719</v>
      </c>
      <c r="M182" s="184">
        <v>197517001.04620513</v>
      </c>
      <c r="N182" s="186">
        <v>151106717.9537949</v>
      </c>
    </row>
    <row r="183" spans="1:14">
      <c r="A183" s="113">
        <v>112</v>
      </c>
      <c r="B183" s="66"/>
      <c r="C183" s="135"/>
      <c r="D183" s="66"/>
      <c r="E183" s="66"/>
      <c r="F183" s="66"/>
      <c r="G183" s="66"/>
      <c r="H183" s="118"/>
      <c r="I183" s="8"/>
      <c r="J183" s="8"/>
      <c r="K183" s="118"/>
      <c r="L183" s="8"/>
      <c r="M183" s="8"/>
      <c r="N183" s="8"/>
    </row>
    <row r="184" spans="1:14">
      <c r="A184" s="113">
        <v>113</v>
      </c>
      <c r="B184" s="66"/>
      <c r="C184" s="135"/>
      <c r="D184" s="66" t="s">
        <v>151</v>
      </c>
      <c r="E184" s="66"/>
      <c r="F184" s="66"/>
      <c r="G184" s="66"/>
      <c r="H184" s="118" t="s">
        <v>143</v>
      </c>
      <c r="I184" s="184">
        <v>360600595.24000001</v>
      </c>
      <c r="J184" s="184">
        <v>151297038.91956836</v>
      </c>
      <c r="K184" s="118"/>
      <c r="L184" s="184">
        <v>360600595.24000001</v>
      </c>
      <c r="M184" s="184">
        <v>209493877.28620514</v>
      </c>
      <c r="N184" s="184">
        <v>151106717.9537949</v>
      </c>
    </row>
    <row r="185" spans="1:14">
      <c r="A185" s="113">
        <v>114</v>
      </c>
      <c r="B185" s="66"/>
      <c r="C185" s="135"/>
      <c r="D185" s="66"/>
      <c r="E185" s="66"/>
      <c r="F185" s="66"/>
      <c r="G185" s="66"/>
      <c r="H185" s="118"/>
      <c r="I185" s="12"/>
      <c r="J185" s="12"/>
      <c r="K185" s="118"/>
      <c r="L185" s="12"/>
      <c r="M185" s="12"/>
      <c r="N185" s="12"/>
    </row>
    <row r="186" spans="1:14">
      <c r="A186" s="113">
        <v>115</v>
      </c>
      <c r="B186" s="66"/>
      <c r="C186" s="135">
        <v>449</v>
      </c>
      <c r="D186" s="66" t="s">
        <v>152</v>
      </c>
      <c r="E186" s="66"/>
      <c r="F186" s="66"/>
      <c r="G186" s="66"/>
      <c r="H186" s="118"/>
      <c r="I186" s="8"/>
      <c r="J186" s="8"/>
      <c r="K186" s="118"/>
      <c r="L186" s="8"/>
      <c r="M186" s="8"/>
      <c r="N186" s="8"/>
    </row>
    <row r="187" spans="1:14">
      <c r="A187" s="113">
        <v>116</v>
      </c>
      <c r="B187" s="66"/>
      <c r="C187" s="135"/>
      <c r="D187" s="66"/>
      <c r="E187" s="66"/>
      <c r="F187" s="135" t="s">
        <v>599</v>
      </c>
      <c r="G187" s="66" t="s">
        <v>162</v>
      </c>
      <c r="H187" s="118"/>
      <c r="I187" s="8">
        <v>0.19</v>
      </c>
      <c r="J187" s="8">
        <v>0.19</v>
      </c>
      <c r="K187" s="118"/>
      <c r="L187" s="8">
        <v>0.19</v>
      </c>
      <c r="M187" s="8">
        <v>0</v>
      </c>
      <c r="N187" s="13">
        <v>0.19</v>
      </c>
    </row>
    <row r="188" spans="1:14">
      <c r="A188" s="113">
        <v>117</v>
      </c>
      <c r="B188" s="66"/>
      <c r="C188" s="135"/>
      <c r="D188" s="66"/>
      <c r="E188" s="66"/>
      <c r="F188" s="135" t="s">
        <v>599</v>
      </c>
      <c r="G188" s="66" t="s">
        <v>166</v>
      </c>
      <c r="H188" s="118"/>
      <c r="I188" s="8">
        <v>0</v>
      </c>
      <c r="J188" s="8">
        <v>0</v>
      </c>
      <c r="K188" s="118"/>
      <c r="L188" s="8">
        <v>0</v>
      </c>
      <c r="M188" s="8">
        <v>0</v>
      </c>
      <c r="N188" s="13">
        <v>0</v>
      </c>
    </row>
    <row r="189" spans="1:14">
      <c r="A189" s="113">
        <v>118</v>
      </c>
      <c r="B189" s="66"/>
      <c r="C189" s="135"/>
      <c r="D189" s="66"/>
      <c r="E189" s="66"/>
      <c r="F189" s="66"/>
      <c r="G189" s="66"/>
      <c r="H189" s="118"/>
      <c r="I189" s="8"/>
      <c r="J189" s="8"/>
      <c r="K189" s="118"/>
      <c r="L189" s="8"/>
      <c r="M189" s="8"/>
      <c r="N189" s="8"/>
    </row>
    <row r="190" spans="1:14">
      <c r="A190" s="113">
        <v>119</v>
      </c>
      <c r="B190" s="66"/>
      <c r="C190" s="135"/>
      <c r="D190" s="66"/>
      <c r="E190" s="66"/>
      <c r="F190" s="66"/>
      <c r="G190" s="66"/>
      <c r="H190" s="118"/>
      <c r="I190" s="8"/>
      <c r="J190" s="8"/>
      <c r="K190" s="118"/>
      <c r="L190" s="8"/>
      <c r="M190" s="8"/>
      <c r="N190" s="8"/>
    </row>
    <row r="191" spans="1:14">
      <c r="A191" s="113">
        <v>120</v>
      </c>
      <c r="B191" s="66"/>
      <c r="C191" s="135"/>
      <c r="D191" s="66"/>
      <c r="E191" s="66"/>
      <c r="F191" s="66"/>
      <c r="G191" s="66"/>
      <c r="H191" s="118" t="s">
        <v>143</v>
      </c>
      <c r="I191" s="184">
        <v>0.19</v>
      </c>
      <c r="J191" s="184">
        <v>0.19</v>
      </c>
      <c r="K191" s="118"/>
      <c r="L191" s="184">
        <v>0.19</v>
      </c>
      <c r="M191" s="184">
        <v>0</v>
      </c>
      <c r="N191" s="184">
        <v>0.19</v>
      </c>
    </row>
    <row r="192" spans="1:14">
      <c r="A192" s="113">
        <v>121</v>
      </c>
      <c r="B192" s="66"/>
      <c r="C192" s="135"/>
      <c r="D192" s="66"/>
      <c r="E192" s="66"/>
      <c r="F192" s="66"/>
      <c r="G192" s="66"/>
      <c r="H192" s="118"/>
      <c r="I192" s="8"/>
      <c r="J192" s="8"/>
      <c r="K192" s="118"/>
      <c r="L192" s="8"/>
      <c r="M192" s="8"/>
      <c r="N192" s="8"/>
    </row>
    <row r="193" spans="1:14" ht="15.75" thickBot="1">
      <c r="A193" s="113">
        <v>122</v>
      </c>
      <c r="B193" s="66"/>
      <c r="C193" s="136" t="s">
        <v>153</v>
      </c>
      <c r="D193" s="66"/>
      <c r="E193" s="66"/>
      <c r="F193" s="142"/>
      <c r="G193" s="142"/>
      <c r="H193" s="137" t="s">
        <v>143</v>
      </c>
      <c r="I193" s="15">
        <v>5079730161.1499996</v>
      </c>
      <c r="J193" s="15">
        <v>2198037578.7695684</v>
      </c>
      <c r="K193" s="137"/>
      <c r="L193" s="15">
        <v>5018728622.0782356</v>
      </c>
      <c r="M193" s="15">
        <v>2881882903.3462057</v>
      </c>
      <c r="N193" s="15">
        <v>2136845718.732029</v>
      </c>
    </row>
    <row r="194" spans="1:14" ht="15.75" thickTop="1">
      <c r="A194" s="113">
        <v>123</v>
      </c>
      <c r="B194" s="66"/>
      <c r="C194" s="135">
        <v>450</v>
      </c>
      <c r="D194" s="66" t="s">
        <v>154</v>
      </c>
      <c r="E194" s="66"/>
      <c r="F194" s="66"/>
      <c r="G194" s="66"/>
      <c r="H194" s="118"/>
      <c r="I194" s="8"/>
      <c r="J194" s="8"/>
      <c r="K194" s="118"/>
      <c r="L194" s="8"/>
      <c r="M194" s="8"/>
      <c r="N194" s="8"/>
    </row>
    <row r="195" spans="1:14">
      <c r="A195" s="113">
        <v>124</v>
      </c>
      <c r="B195" s="66"/>
      <c r="C195" s="135"/>
      <c r="D195" s="66"/>
      <c r="E195" s="66"/>
      <c r="F195" s="135" t="s">
        <v>760</v>
      </c>
      <c r="G195" s="66" t="s">
        <v>162</v>
      </c>
      <c r="H195" s="118"/>
      <c r="I195" s="8">
        <v>9670248.8300000001</v>
      </c>
      <c r="J195" s="8">
        <v>3552798.21</v>
      </c>
      <c r="K195" s="118"/>
      <c r="L195" s="8">
        <v>9670248.8300000001</v>
      </c>
      <c r="M195" s="8">
        <v>6117450.6200000001</v>
      </c>
      <c r="N195" s="13">
        <v>3552798.21</v>
      </c>
    </row>
    <row r="196" spans="1:14">
      <c r="A196" s="113">
        <v>125</v>
      </c>
      <c r="B196" s="66"/>
      <c r="C196" s="135"/>
      <c r="D196" s="66"/>
      <c r="E196" s="66"/>
      <c r="F196" s="135" t="s">
        <v>760</v>
      </c>
      <c r="G196" s="66" t="s">
        <v>165</v>
      </c>
      <c r="H196" s="118"/>
      <c r="I196" s="8">
        <v>0</v>
      </c>
      <c r="J196" s="8">
        <v>0</v>
      </c>
      <c r="K196" s="118"/>
      <c r="L196" s="8">
        <v>0</v>
      </c>
      <c r="M196" s="8">
        <v>0</v>
      </c>
      <c r="N196" s="13">
        <v>0</v>
      </c>
    </row>
    <row r="197" spans="1:14">
      <c r="A197" s="113">
        <v>126</v>
      </c>
      <c r="B197" s="66"/>
      <c r="C197" s="135"/>
      <c r="D197" s="66"/>
      <c r="E197" s="66"/>
      <c r="F197" s="66"/>
      <c r="G197" s="66"/>
      <c r="H197" s="118" t="s">
        <v>143</v>
      </c>
      <c r="I197" s="184">
        <v>9670248.8300000001</v>
      </c>
      <c r="J197" s="184">
        <v>3552798.21</v>
      </c>
      <c r="K197" s="118"/>
      <c r="L197" s="184">
        <v>9670248.8300000001</v>
      </c>
      <c r="M197" s="184">
        <v>6117450.6200000001</v>
      </c>
      <c r="N197" s="184">
        <v>3552798.21</v>
      </c>
    </row>
    <row r="198" spans="1:14">
      <c r="A198" s="113">
        <v>127</v>
      </c>
      <c r="B198" s="66"/>
      <c r="C198" s="135"/>
      <c r="D198" s="66"/>
      <c r="E198" s="66"/>
      <c r="F198" s="66"/>
      <c r="G198" s="66"/>
      <c r="H198" s="118"/>
      <c r="I198" s="8"/>
      <c r="J198" s="8"/>
      <c r="K198" s="118"/>
      <c r="L198" s="8"/>
      <c r="M198" s="8"/>
      <c r="N198" s="8"/>
    </row>
    <row r="199" spans="1:14">
      <c r="A199" s="113">
        <v>128</v>
      </c>
      <c r="B199" s="66"/>
      <c r="C199" s="135">
        <v>451</v>
      </c>
      <c r="D199" s="66" t="s">
        <v>155</v>
      </c>
      <c r="E199" s="66"/>
      <c r="F199" s="66"/>
      <c r="G199" s="66"/>
      <c r="H199" s="118"/>
      <c r="I199" s="8"/>
      <c r="J199" s="8"/>
      <c r="K199" s="118"/>
      <c r="L199" s="8"/>
      <c r="M199" s="8"/>
      <c r="N199" s="8"/>
    </row>
    <row r="200" spans="1:14">
      <c r="A200" s="113">
        <v>129</v>
      </c>
      <c r="B200" s="66"/>
      <c r="C200" s="135"/>
      <c r="D200" s="66"/>
      <c r="E200" s="66"/>
      <c r="F200" s="135" t="s">
        <v>760</v>
      </c>
      <c r="G200" s="66" t="s">
        <v>162</v>
      </c>
      <c r="H200" s="118"/>
      <c r="I200" s="8">
        <v>5956552.6700000009</v>
      </c>
      <c r="J200" s="8">
        <v>3737082.74</v>
      </c>
      <c r="K200" s="118"/>
      <c r="L200" s="8">
        <v>5956552.6700000009</v>
      </c>
      <c r="M200" s="8">
        <v>2219469.9300000006</v>
      </c>
      <c r="N200" s="13">
        <v>3737082.74</v>
      </c>
    </row>
    <row r="201" spans="1:14">
      <c r="A201" s="113">
        <v>130</v>
      </c>
      <c r="B201" s="66"/>
      <c r="C201" s="135"/>
      <c r="D201" s="66"/>
      <c r="E201" s="66"/>
      <c r="F201" s="135" t="s">
        <v>519</v>
      </c>
      <c r="G201" s="66" t="s">
        <v>166</v>
      </c>
      <c r="H201" s="118"/>
      <c r="I201" s="8">
        <v>0</v>
      </c>
      <c r="J201" s="8">
        <v>0</v>
      </c>
      <c r="K201" s="118"/>
      <c r="L201" s="8">
        <v>0</v>
      </c>
      <c r="M201" s="8">
        <v>0</v>
      </c>
      <c r="N201" s="13">
        <v>0</v>
      </c>
    </row>
    <row r="202" spans="1:14">
      <c r="A202" s="113">
        <v>131</v>
      </c>
      <c r="B202" s="66"/>
      <c r="C202" s="135"/>
      <c r="D202" s="66"/>
      <c r="E202" s="66"/>
      <c r="F202" s="135" t="s">
        <v>519</v>
      </c>
      <c r="G202" s="66" t="s">
        <v>165</v>
      </c>
      <c r="H202" s="118"/>
      <c r="I202" s="8">
        <v>-266.75</v>
      </c>
      <c r="J202" s="8">
        <v>-114.60825514748585</v>
      </c>
      <c r="K202" s="118"/>
      <c r="L202" s="8">
        <v>-266.75</v>
      </c>
      <c r="M202" s="8">
        <v>-152.05246024751304</v>
      </c>
      <c r="N202" s="13">
        <v>-114.69753975248696</v>
      </c>
    </row>
    <row r="203" spans="1:14">
      <c r="A203" s="113">
        <v>132</v>
      </c>
      <c r="B203" s="66"/>
      <c r="C203" s="135"/>
      <c r="D203" s="66"/>
      <c r="E203" s="66"/>
      <c r="F203" s="66"/>
      <c r="G203" s="66"/>
      <c r="H203" s="118" t="s">
        <v>143</v>
      </c>
      <c r="I203" s="184">
        <v>5956285.9200000009</v>
      </c>
      <c r="J203" s="184">
        <v>3736968.1317448528</v>
      </c>
      <c r="K203" s="118"/>
      <c r="L203" s="184">
        <v>5956285.9200000009</v>
      </c>
      <c r="M203" s="184">
        <v>2219317.877539753</v>
      </c>
      <c r="N203" s="184">
        <v>3736968.0424602479</v>
      </c>
    </row>
    <row r="204" spans="1:14">
      <c r="A204" s="113">
        <v>133</v>
      </c>
      <c r="B204" s="66"/>
      <c r="C204" s="135"/>
      <c r="D204" s="66"/>
      <c r="E204" s="66"/>
      <c r="F204" s="66"/>
      <c r="G204" s="66"/>
      <c r="H204" s="118"/>
      <c r="I204" s="8"/>
      <c r="J204" s="8"/>
      <c r="K204" s="118"/>
      <c r="L204" s="8"/>
      <c r="M204" s="8"/>
      <c r="N204" s="8"/>
    </row>
    <row r="205" spans="1:14">
      <c r="A205" s="113">
        <v>134</v>
      </c>
      <c r="B205" s="66"/>
      <c r="C205" s="135">
        <v>453</v>
      </c>
      <c r="D205" s="66" t="s">
        <v>156</v>
      </c>
      <c r="E205" s="66"/>
      <c r="F205" s="66"/>
      <c r="G205" s="66"/>
      <c r="H205" s="118"/>
      <c r="I205" s="8"/>
      <c r="J205" s="8"/>
      <c r="K205" s="118"/>
      <c r="L205" s="8"/>
      <c r="M205" s="8"/>
      <c r="N205" s="8"/>
    </row>
    <row r="206" spans="1:14">
      <c r="A206" s="113">
        <v>135</v>
      </c>
      <c r="B206" s="66"/>
      <c r="C206" s="135"/>
      <c r="D206" s="66"/>
      <c r="E206" s="66"/>
      <c r="F206" s="135" t="s">
        <v>599</v>
      </c>
      <c r="G206" s="66" t="s">
        <v>166</v>
      </c>
      <c r="H206" s="118"/>
      <c r="I206" s="8">
        <v>0</v>
      </c>
      <c r="J206" s="8">
        <v>0</v>
      </c>
      <c r="K206" s="118"/>
      <c r="L206" s="8">
        <v>0</v>
      </c>
      <c r="M206" s="8">
        <v>0</v>
      </c>
      <c r="N206" s="13">
        <v>0</v>
      </c>
    </row>
    <row r="207" spans="1:14">
      <c r="A207" s="113">
        <v>136</v>
      </c>
      <c r="B207" s="66"/>
      <c r="C207" s="135"/>
      <c r="D207" s="66"/>
      <c r="E207" s="66"/>
      <c r="F207" s="66"/>
      <c r="G207" s="66"/>
      <c r="H207" s="118" t="s">
        <v>143</v>
      </c>
      <c r="I207" s="184">
        <v>0</v>
      </c>
      <c r="J207" s="184">
        <v>0</v>
      </c>
      <c r="K207" s="118"/>
      <c r="L207" s="184">
        <v>0</v>
      </c>
      <c r="M207" s="184">
        <v>0</v>
      </c>
      <c r="N207" s="184">
        <v>0</v>
      </c>
    </row>
    <row r="208" spans="1:14">
      <c r="A208" s="113">
        <v>137</v>
      </c>
      <c r="B208" s="66"/>
      <c r="C208" s="135"/>
      <c r="D208" s="66"/>
      <c r="E208" s="66"/>
      <c r="F208" s="66"/>
      <c r="G208" s="66"/>
      <c r="H208" s="118"/>
      <c r="I208" s="8"/>
      <c r="J208" s="8"/>
      <c r="K208" s="118"/>
      <c r="L208" s="8"/>
      <c r="M208" s="8"/>
      <c r="N208" s="8"/>
    </row>
    <row r="209" spans="1:14">
      <c r="A209" s="113">
        <v>138</v>
      </c>
      <c r="B209" s="66"/>
      <c r="C209" s="135">
        <v>454</v>
      </c>
      <c r="D209" s="66" t="s">
        <v>157</v>
      </c>
      <c r="E209" s="66"/>
      <c r="F209" s="66"/>
      <c r="G209" s="66"/>
      <c r="H209" s="118"/>
      <c r="I209" s="8"/>
      <c r="J209" s="8"/>
      <c r="K209" s="118"/>
      <c r="L209" s="8"/>
      <c r="M209" s="8"/>
      <c r="N209" s="8"/>
    </row>
    <row r="210" spans="1:14">
      <c r="A210" s="113">
        <v>139</v>
      </c>
      <c r="B210" s="66"/>
      <c r="C210" s="135"/>
      <c r="D210" s="66"/>
      <c r="E210" s="66"/>
      <c r="F210" s="135" t="s">
        <v>759</v>
      </c>
      <c r="G210" s="66" t="s">
        <v>162</v>
      </c>
      <c r="H210" s="118"/>
      <c r="I210" s="8">
        <v>8712537.2800000012</v>
      </c>
      <c r="J210" s="8">
        <v>3239603.98</v>
      </c>
      <c r="K210" s="118"/>
      <c r="L210" s="8">
        <v>8712537.2800000012</v>
      </c>
      <c r="M210" s="8">
        <v>5472933.3000000007</v>
      </c>
      <c r="N210" s="13">
        <v>3239603.98</v>
      </c>
    </row>
    <row r="211" spans="1:14">
      <c r="A211" s="113">
        <v>140</v>
      </c>
      <c r="B211" s="66"/>
      <c r="C211" s="135"/>
      <c r="D211" s="66"/>
      <c r="E211" s="66"/>
      <c r="F211" s="135" t="s">
        <v>761</v>
      </c>
      <c r="G211" s="66" t="s">
        <v>166</v>
      </c>
      <c r="H211" s="118"/>
      <c r="I211" s="8">
        <v>5375610.9500000002</v>
      </c>
      <c r="J211" s="8">
        <v>2332166.9118266376</v>
      </c>
      <c r="K211" s="118"/>
      <c r="L211" s="8">
        <v>5375610.9500000002</v>
      </c>
      <c r="M211" s="8">
        <v>3046358.3816253226</v>
      </c>
      <c r="N211" s="13">
        <v>2329252.5683746776</v>
      </c>
    </row>
    <row r="212" spans="1:14">
      <c r="A212" s="113">
        <v>141</v>
      </c>
      <c r="B212" s="66"/>
      <c r="C212" s="135"/>
      <c r="D212" s="66"/>
      <c r="E212" s="66"/>
      <c r="F212" s="135" t="s">
        <v>519</v>
      </c>
      <c r="G212" s="66" t="s">
        <v>165</v>
      </c>
      <c r="H212" s="118"/>
      <c r="I212" s="8">
        <v>3734514.84</v>
      </c>
      <c r="J212" s="8">
        <v>1604521.9480217143</v>
      </c>
      <c r="K212" s="118"/>
      <c r="L212" s="8">
        <v>3734514.84</v>
      </c>
      <c r="M212" s="8">
        <v>2128742.902541134</v>
      </c>
      <c r="N212" s="13">
        <v>1605771.9374588658</v>
      </c>
    </row>
    <row r="213" spans="1:14">
      <c r="A213" s="113">
        <v>142</v>
      </c>
      <c r="B213" s="66"/>
      <c r="C213" s="135"/>
      <c r="D213" s="66"/>
      <c r="E213" s="66"/>
      <c r="F213" s="66"/>
      <c r="G213" s="66"/>
      <c r="H213" s="118" t="s">
        <v>143</v>
      </c>
      <c r="I213" s="184">
        <v>17822663.07</v>
      </c>
      <c r="J213" s="184">
        <v>7176292.8398483517</v>
      </c>
      <c r="K213" s="118"/>
      <c r="L213" s="184">
        <v>17822663.07</v>
      </c>
      <c r="M213" s="184">
        <v>10648034.584166458</v>
      </c>
      <c r="N213" s="184">
        <v>7174628.4858335424</v>
      </c>
    </row>
    <row r="214" spans="1:14">
      <c r="A214" s="113">
        <v>143</v>
      </c>
      <c r="B214" s="66"/>
      <c r="C214" s="135"/>
      <c r="D214" s="66"/>
      <c r="E214" s="66"/>
      <c r="F214" s="66"/>
      <c r="G214" s="66"/>
      <c r="H214" s="118"/>
      <c r="I214" s="16"/>
      <c r="J214" s="16"/>
      <c r="K214" s="118"/>
      <c r="L214" s="16"/>
      <c r="M214" s="8"/>
      <c r="N214" s="8"/>
    </row>
    <row r="215" spans="1:14">
      <c r="A215" s="113">
        <v>144</v>
      </c>
      <c r="B215" s="66"/>
      <c r="C215" s="135"/>
      <c r="D215" s="66"/>
      <c r="E215" s="115"/>
      <c r="F215" s="66"/>
      <c r="G215" s="66"/>
      <c r="H215" s="118"/>
      <c r="I215" s="16"/>
      <c r="J215" s="16"/>
      <c r="K215" s="118"/>
      <c r="L215" s="16"/>
      <c r="M215" s="16"/>
      <c r="N215" s="55"/>
    </row>
    <row r="216" spans="1:14">
      <c r="A216" s="113">
        <v>145</v>
      </c>
      <c r="B216" s="66"/>
      <c r="C216" s="138"/>
      <c r="D216" s="139"/>
      <c r="E216" s="140"/>
      <c r="F216" s="66"/>
      <c r="G216" s="139"/>
      <c r="H216" s="141"/>
      <c r="I216" s="185"/>
      <c r="J216" s="185"/>
      <c r="K216" s="118"/>
      <c r="L216" s="185"/>
      <c r="M216" s="185"/>
      <c r="N216" s="113"/>
    </row>
    <row r="217" spans="1:14">
      <c r="A217" s="113">
        <v>146</v>
      </c>
      <c r="B217" s="66"/>
      <c r="C217" s="135">
        <v>456</v>
      </c>
      <c r="D217" s="66" t="s">
        <v>158</v>
      </c>
      <c r="E217" s="66"/>
      <c r="F217" s="66"/>
      <c r="G217" s="66"/>
      <c r="H217" s="118"/>
      <c r="I217" s="8"/>
      <c r="J217" s="8"/>
      <c r="K217" s="118"/>
      <c r="L217" s="8"/>
      <c r="M217" s="8"/>
      <c r="N217" s="8"/>
    </row>
    <row r="218" spans="1:14">
      <c r="A218" s="113">
        <v>147</v>
      </c>
      <c r="B218" s="66"/>
      <c r="C218" s="135"/>
      <c r="D218" s="66"/>
      <c r="E218" s="66"/>
      <c r="F218" s="135" t="s">
        <v>762</v>
      </c>
      <c r="G218" s="66" t="s">
        <v>162</v>
      </c>
      <c r="H218" s="118"/>
      <c r="I218" s="8">
        <v>19008335.91</v>
      </c>
      <c r="J218" s="8">
        <v>-547324.93999999994</v>
      </c>
      <c r="K218" s="118"/>
      <c r="L218" s="8">
        <v>17977585.742655449</v>
      </c>
      <c r="M218" s="8">
        <v>18751058.170186467</v>
      </c>
      <c r="N218" s="13">
        <v>-773472.42753101967</v>
      </c>
    </row>
    <row r="219" spans="1:14">
      <c r="A219" s="113">
        <v>148</v>
      </c>
      <c r="B219" s="66"/>
      <c r="C219" s="135"/>
      <c r="D219" s="66"/>
      <c r="E219" s="66"/>
      <c r="F219" s="135" t="s">
        <v>760</v>
      </c>
      <c r="G219" s="66" t="s">
        <v>163</v>
      </c>
      <c r="H219" s="118"/>
      <c r="I219" s="8">
        <v>0</v>
      </c>
      <c r="J219" s="8">
        <v>0</v>
      </c>
      <c r="K219" s="118"/>
      <c r="L219" s="8">
        <v>0</v>
      </c>
      <c r="M219" s="8">
        <v>0</v>
      </c>
      <c r="N219" s="13">
        <v>0</v>
      </c>
    </row>
    <row r="220" spans="1:14">
      <c r="A220" s="113">
        <v>149</v>
      </c>
      <c r="B220" s="66"/>
      <c r="C220" s="135"/>
      <c r="D220" s="66"/>
      <c r="E220" s="66"/>
      <c r="F220" s="135" t="s">
        <v>763</v>
      </c>
      <c r="G220" s="66" t="s">
        <v>164</v>
      </c>
      <c r="H220" s="118"/>
      <c r="I220" s="8">
        <v>10357274.23</v>
      </c>
      <c r="J220" s="8">
        <v>4442106.8152042497</v>
      </c>
      <c r="K220" s="118"/>
      <c r="L220" s="8">
        <v>10357274.23</v>
      </c>
      <c r="M220" s="8">
        <v>5919412.730348967</v>
      </c>
      <c r="N220" s="13">
        <v>4437861.4996510334</v>
      </c>
    </row>
    <row r="221" spans="1:14">
      <c r="A221" s="113">
        <v>150</v>
      </c>
      <c r="B221" s="66"/>
      <c r="C221" s="135"/>
      <c r="D221" s="66"/>
      <c r="E221" s="66"/>
      <c r="F221" s="135" t="s">
        <v>764</v>
      </c>
      <c r="G221" s="66" t="s">
        <v>165</v>
      </c>
      <c r="H221" s="118"/>
      <c r="I221" s="8">
        <v>940683.21</v>
      </c>
      <c r="J221" s="8">
        <v>404161.42959563638</v>
      </c>
      <c r="K221" s="118"/>
      <c r="L221" s="8">
        <v>940683.21</v>
      </c>
      <c r="M221" s="8">
        <v>536206.92181453784</v>
      </c>
      <c r="N221" s="13">
        <v>404476.28818546218</v>
      </c>
    </row>
    <row r="222" spans="1:14">
      <c r="A222" s="113">
        <v>151</v>
      </c>
      <c r="B222" s="66"/>
      <c r="C222" s="135"/>
      <c r="D222" s="66"/>
      <c r="E222" s="66"/>
      <c r="F222" s="135" t="s">
        <v>765</v>
      </c>
      <c r="G222" s="66" t="s">
        <v>166</v>
      </c>
      <c r="H222" s="118"/>
      <c r="I222" s="8">
        <v>123510523</v>
      </c>
      <c r="J222" s="8">
        <v>53584077.732225552</v>
      </c>
      <c r="K222" s="118"/>
      <c r="L222" s="8">
        <v>109372358.67981353</v>
      </c>
      <c r="M222" s="8">
        <v>61981308.670111448</v>
      </c>
      <c r="N222" s="13">
        <v>47391050.009702086</v>
      </c>
    </row>
    <row r="223" spans="1:14">
      <c r="A223" s="113">
        <v>152</v>
      </c>
      <c r="B223" s="66"/>
      <c r="C223" s="135"/>
      <c r="D223" s="66"/>
      <c r="E223" s="66"/>
      <c r="F223" s="66"/>
      <c r="G223" s="66"/>
      <c r="H223" s="118"/>
      <c r="I223" s="8"/>
      <c r="J223" s="8"/>
      <c r="K223" s="118"/>
      <c r="L223" s="8"/>
      <c r="M223" s="8"/>
      <c r="N223" s="8"/>
    </row>
    <row r="224" spans="1:14">
      <c r="A224" s="113">
        <v>153</v>
      </c>
      <c r="B224" s="66"/>
      <c r="C224" s="135"/>
      <c r="D224" s="66"/>
      <c r="E224" s="66"/>
      <c r="F224" s="66"/>
      <c r="G224" s="66"/>
      <c r="H224" s="118"/>
      <c r="I224" s="8"/>
      <c r="J224" s="8"/>
      <c r="K224" s="118"/>
      <c r="L224" s="8"/>
      <c r="M224" s="8"/>
      <c r="N224" s="8"/>
    </row>
    <row r="225" spans="1:14">
      <c r="A225" s="113">
        <v>154</v>
      </c>
      <c r="B225" s="66"/>
      <c r="C225" s="135"/>
      <c r="D225" s="66"/>
      <c r="E225" s="66"/>
      <c r="F225" s="66"/>
      <c r="G225" s="66"/>
      <c r="H225" s="118" t="s">
        <v>143</v>
      </c>
      <c r="I225" s="184">
        <v>153816816.34999999</v>
      </c>
      <c r="J225" s="184">
        <v>57883021.037025437</v>
      </c>
      <c r="K225" s="118"/>
      <c r="L225" s="184">
        <v>138647901.86246899</v>
      </c>
      <c r="M225" s="184">
        <v>87187986.492461413</v>
      </c>
      <c r="N225" s="184">
        <v>51459915.37000756</v>
      </c>
    </row>
    <row r="226" spans="1:14">
      <c r="A226" s="113">
        <v>155</v>
      </c>
      <c r="B226" s="66"/>
      <c r="C226" s="135"/>
      <c r="D226" s="66"/>
      <c r="E226" s="66"/>
      <c r="F226" s="66"/>
      <c r="G226" s="66"/>
      <c r="H226" s="118"/>
      <c r="I226" s="8"/>
      <c r="J226" s="8"/>
      <c r="K226" s="118"/>
      <c r="L226" s="8"/>
      <c r="M226" s="8"/>
      <c r="N226" s="8"/>
    </row>
    <row r="227" spans="1:14" ht="15.75" thickBot="1">
      <c r="A227" s="113">
        <v>156</v>
      </c>
      <c r="B227" s="66"/>
      <c r="C227" s="142" t="s">
        <v>159</v>
      </c>
      <c r="D227" s="142"/>
      <c r="E227" s="66"/>
      <c r="F227" s="66"/>
      <c r="G227" s="66"/>
      <c r="H227" s="137" t="s">
        <v>143</v>
      </c>
      <c r="I227" s="15">
        <v>187266014.17000002</v>
      </c>
      <c r="J227" s="15">
        <v>72349080.218618646</v>
      </c>
      <c r="K227" s="137"/>
      <c r="L227" s="15">
        <v>172097099.68246898</v>
      </c>
      <c r="M227" s="15">
        <v>106172789.57416764</v>
      </c>
      <c r="N227" s="15">
        <v>65924310.108301356</v>
      </c>
    </row>
    <row r="228" spans="1:14" ht="15.75" thickTop="1">
      <c r="A228" s="113">
        <v>157</v>
      </c>
      <c r="B228" s="66"/>
      <c r="C228" s="135"/>
      <c r="D228" s="66"/>
      <c r="E228" s="66"/>
      <c r="F228" s="66"/>
      <c r="G228" s="66"/>
      <c r="H228" s="118"/>
      <c r="I228" s="8"/>
      <c r="J228" s="8"/>
      <c r="K228" s="118"/>
      <c r="L228" s="8"/>
      <c r="M228" s="8"/>
      <c r="N228" s="8"/>
    </row>
    <row r="229" spans="1:14" ht="15.75" thickBot="1">
      <c r="A229" s="113">
        <v>158</v>
      </c>
      <c r="B229" s="66"/>
      <c r="C229" s="136" t="s">
        <v>160</v>
      </c>
      <c r="D229" s="66"/>
      <c r="E229" s="66"/>
      <c r="F229" s="66"/>
      <c r="G229" s="66"/>
      <c r="H229" s="137" t="s">
        <v>143</v>
      </c>
      <c r="I229" s="15">
        <v>5266996175.3199997</v>
      </c>
      <c r="J229" s="15">
        <v>2270386658.9881873</v>
      </c>
      <c r="K229" s="137"/>
      <c r="L229" s="15">
        <v>5190825721.760705</v>
      </c>
      <c r="M229" s="15">
        <v>2988055692.9203734</v>
      </c>
      <c r="N229" s="15">
        <v>2202770028.8403301</v>
      </c>
    </row>
    <row r="230" spans="1:14" ht="15.75" thickTop="1">
      <c r="A230" s="113">
        <v>159</v>
      </c>
      <c r="B230" s="66"/>
      <c r="C230" s="135"/>
      <c r="D230" s="66"/>
      <c r="E230" s="66"/>
      <c r="F230" s="66"/>
      <c r="G230" s="66"/>
      <c r="H230" s="118"/>
      <c r="I230" s="8"/>
      <c r="J230" s="8"/>
      <c r="K230" s="118"/>
      <c r="L230" s="8"/>
      <c r="M230" s="8"/>
      <c r="N230" s="8"/>
    </row>
    <row r="231" spans="1:14">
      <c r="A231" s="113">
        <v>160</v>
      </c>
      <c r="B231" s="66"/>
      <c r="C231" s="135" t="s">
        <v>161</v>
      </c>
      <c r="D231" s="66"/>
      <c r="E231" s="66"/>
      <c r="F231" s="66"/>
      <c r="G231" s="66"/>
      <c r="H231" s="118"/>
      <c r="I231" s="8"/>
      <c r="J231" s="8"/>
      <c r="K231" s="118"/>
      <c r="L231" s="8"/>
      <c r="M231" s="8"/>
      <c r="N231" s="8"/>
    </row>
    <row r="232" spans="1:14">
      <c r="A232" s="113">
        <v>161</v>
      </c>
      <c r="B232" s="66"/>
      <c r="C232" s="135"/>
      <c r="D232" s="135" t="s">
        <v>45</v>
      </c>
      <c r="E232" s="115" t="s">
        <v>162</v>
      </c>
      <c r="F232" s="66"/>
      <c r="G232" s="66"/>
      <c r="H232" s="118"/>
      <c r="I232" s="8">
        <v>4774454116.8399982</v>
      </c>
      <c r="J232" s="8">
        <v>2056722699.8400002</v>
      </c>
      <c r="K232" s="118"/>
      <c r="L232" s="8">
        <v>4712421827.6008902</v>
      </c>
      <c r="M232" s="8">
        <v>2716926814.3201871</v>
      </c>
      <c r="N232" s="13">
        <v>1995495013.2807031</v>
      </c>
    </row>
    <row r="233" spans="1:14">
      <c r="A233" s="113">
        <v>162</v>
      </c>
      <c r="B233" s="66"/>
      <c r="C233" s="135"/>
      <c r="D233" s="66" t="s">
        <v>45</v>
      </c>
      <c r="E233" s="66" t="s">
        <v>163</v>
      </c>
      <c r="F233" s="66"/>
      <c r="G233" s="66"/>
      <c r="H233" s="118"/>
      <c r="I233" s="8">
        <v>0</v>
      </c>
      <c r="J233" s="8">
        <v>0</v>
      </c>
      <c r="K233" s="118"/>
      <c r="L233" s="8">
        <v>0</v>
      </c>
      <c r="M233" s="8">
        <v>0</v>
      </c>
      <c r="N233" s="13">
        <v>0</v>
      </c>
    </row>
    <row r="234" spans="1:14">
      <c r="A234" s="113">
        <v>163</v>
      </c>
      <c r="B234" s="66"/>
      <c r="C234" s="135"/>
      <c r="D234" s="66" t="s">
        <v>45</v>
      </c>
      <c r="E234" s="66" t="s">
        <v>164</v>
      </c>
      <c r="F234" s="66"/>
      <c r="G234" s="66"/>
      <c r="H234" s="118"/>
      <c r="I234" s="8">
        <v>395632.8200000003</v>
      </c>
      <c r="J234" s="8">
        <v>169682.02318617981</v>
      </c>
      <c r="K234" s="118"/>
      <c r="L234" s="8">
        <v>395632.8200000003</v>
      </c>
      <c r="M234" s="8">
        <v>226112.96169685945</v>
      </c>
      <c r="N234" s="13">
        <v>169519.85830314085</v>
      </c>
    </row>
    <row r="235" spans="1:14">
      <c r="A235" s="113">
        <v>164</v>
      </c>
      <c r="B235" s="66"/>
      <c r="C235" s="135"/>
      <c r="D235" s="66" t="s">
        <v>45</v>
      </c>
      <c r="E235" s="66" t="s">
        <v>165</v>
      </c>
      <c r="F235" s="66"/>
      <c r="G235" s="66"/>
      <c r="H235" s="118"/>
      <c r="I235" s="8">
        <v>4674931.3</v>
      </c>
      <c r="J235" s="8">
        <v>2008568.7693622033</v>
      </c>
      <c r="K235" s="118"/>
      <c r="L235" s="8">
        <v>4674931.3</v>
      </c>
      <c r="M235" s="8">
        <v>2664797.7718954245</v>
      </c>
      <c r="N235" s="13">
        <v>2010133.5281045754</v>
      </c>
    </row>
    <row r="236" spans="1:14">
      <c r="A236" s="113">
        <v>165</v>
      </c>
      <c r="B236" s="66"/>
      <c r="C236" s="135"/>
      <c r="D236" s="66" t="s">
        <v>45</v>
      </c>
      <c r="E236" s="66" t="s">
        <v>166</v>
      </c>
      <c r="F236" s="66"/>
      <c r="G236" s="66"/>
      <c r="H236" s="118"/>
      <c r="I236" s="8">
        <v>487471494.36000001</v>
      </c>
      <c r="J236" s="8">
        <v>211485708.35563862</v>
      </c>
      <c r="K236" s="118"/>
      <c r="L236" s="8">
        <v>473333330.03981352</v>
      </c>
      <c r="M236" s="8">
        <v>268237967.86659399</v>
      </c>
      <c r="N236" s="13">
        <v>205095362.17321953</v>
      </c>
    </row>
    <row r="237" spans="1:14">
      <c r="A237" s="113">
        <v>166</v>
      </c>
      <c r="B237" s="66"/>
      <c r="C237" s="135"/>
      <c r="D237" s="66" t="s">
        <v>45</v>
      </c>
      <c r="E237" s="66" t="s">
        <v>167</v>
      </c>
      <c r="F237" s="66"/>
      <c r="G237" s="66"/>
      <c r="H237" s="118"/>
      <c r="I237" s="8">
        <v>0</v>
      </c>
      <c r="J237" s="8">
        <v>0</v>
      </c>
      <c r="K237" s="118"/>
      <c r="L237" s="8">
        <v>0</v>
      </c>
      <c r="M237" s="8">
        <v>0</v>
      </c>
      <c r="N237" s="13">
        <v>0</v>
      </c>
    </row>
    <row r="238" spans="1:14">
      <c r="A238" s="113">
        <v>167</v>
      </c>
      <c r="B238" s="66"/>
      <c r="C238" s="135"/>
      <c r="D238" s="66"/>
      <c r="E238" s="66"/>
      <c r="F238" s="66"/>
      <c r="G238" s="66"/>
      <c r="H238" s="118"/>
      <c r="I238" s="8"/>
      <c r="J238" s="8"/>
      <c r="K238" s="118"/>
      <c r="L238" s="8"/>
      <c r="M238" s="8"/>
      <c r="N238" s="8"/>
    </row>
    <row r="239" spans="1:14" ht="15.75" thickBot="1">
      <c r="A239" s="113">
        <v>168</v>
      </c>
      <c r="B239" s="66"/>
      <c r="C239" s="135" t="s">
        <v>160</v>
      </c>
      <c r="D239" s="66"/>
      <c r="E239" s="66"/>
      <c r="F239" s="66"/>
      <c r="G239" s="66"/>
      <c r="H239" s="118" t="s">
        <v>45</v>
      </c>
      <c r="I239" s="19">
        <v>5266996175.3199978</v>
      </c>
      <c r="J239" s="19">
        <v>2270386658.9881873</v>
      </c>
      <c r="K239" s="118"/>
      <c r="L239" s="19">
        <v>5190825721.760704</v>
      </c>
      <c r="M239" s="19">
        <v>2988055692.920373</v>
      </c>
      <c r="N239" s="19">
        <v>2202770028.8403301</v>
      </c>
    </row>
    <row r="240" spans="1:14" ht="15.75" thickTop="1">
      <c r="A240" s="113">
        <v>169</v>
      </c>
      <c r="B240" s="66"/>
      <c r="C240" s="135" t="s">
        <v>168</v>
      </c>
      <c r="D240" s="66"/>
      <c r="E240" s="66"/>
      <c r="F240" s="66"/>
      <c r="G240" s="66"/>
      <c r="H240" s="118"/>
      <c r="I240" s="8"/>
      <c r="J240" s="8"/>
      <c r="K240" s="118"/>
      <c r="L240" s="8"/>
      <c r="M240" s="8"/>
      <c r="N240" s="8"/>
    </row>
    <row r="241" spans="1:14">
      <c r="A241" s="113">
        <v>170</v>
      </c>
      <c r="B241" s="66"/>
      <c r="C241" s="135">
        <v>41160</v>
      </c>
      <c r="D241" s="66" t="s">
        <v>169</v>
      </c>
      <c r="E241" s="66"/>
      <c r="F241" s="66"/>
      <c r="G241" s="66"/>
      <c r="H241" s="118"/>
      <c r="I241" s="8"/>
      <c r="J241" s="8"/>
      <c r="K241" s="118"/>
      <c r="L241" s="8"/>
      <c r="M241" s="8"/>
      <c r="N241" s="8"/>
    </row>
    <row r="242" spans="1:14">
      <c r="A242" s="113">
        <v>171</v>
      </c>
      <c r="B242" s="66"/>
      <c r="C242" s="135"/>
      <c r="D242" s="66"/>
      <c r="E242" s="66"/>
      <c r="F242" s="135" t="s">
        <v>759</v>
      </c>
      <c r="G242" s="66" t="s">
        <v>162</v>
      </c>
      <c r="H242" s="118"/>
      <c r="I242" s="8">
        <v>0</v>
      </c>
      <c r="J242" s="8">
        <v>0</v>
      </c>
      <c r="K242" s="118"/>
      <c r="L242" s="8">
        <v>0</v>
      </c>
      <c r="M242" s="8">
        <v>0</v>
      </c>
      <c r="N242" s="13">
        <v>0</v>
      </c>
    </row>
    <row r="243" spans="1:14">
      <c r="A243" s="113">
        <v>172</v>
      </c>
      <c r="B243" s="66"/>
      <c r="C243" s="135"/>
      <c r="D243" s="66"/>
      <c r="E243" s="66"/>
      <c r="F243" s="135" t="s">
        <v>761</v>
      </c>
      <c r="G243" s="66" t="s">
        <v>166</v>
      </c>
      <c r="H243" s="118"/>
      <c r="I243" s="8">
        <v>0</v>
      </c>
      <c r="J243" s="8">
        <v>0</v>
      </c>
      <c r="K243" s="118"/>
      <c r="L243" s="8">
        <v>0</v>
      </c>
      <c r="M243" s="8">
        <v>0</v>
      </c>
      <c r="N243" s="13">
        <v>0</v>
      </c>
    </row>
    <row r="244" spans="1:14">
      <c r="A244" s="113">
        <v>173</v>
      </c>
      <c r="B244" s="66"/>
      <c r="C244" s="135"/>
      <c r="D244" s="66"/>
      <c r="E244" s="66"/>
      <c r="F244" s="135" t="s">
        <v>766</v>
      </c>
      <c r="G244" s="66" t="s">
        <v>165</v>
      </c>
      <c r="H244" s="118"/>
      <c r="I244" s="8">
        <v>0</v>
      </c>
      <c r="J244" s="8">
        <v>0</v>
      </c>
      <c r="K244" s="118"/>
      <c r="L244" s="8">
        <v>0</v>
      </c>
      <c r="M244" s="8">
        <v>0</v>
      </c>
      <c r="N244" s="13">
        <v>0</v>
      </c>
    </row>
    <row r="245" spans="1:14">
      <c r="A245" s="113">
        <v>174</v>
      </c>
      <c r="B245" s="66"/>
      <c r="C245" s="135"/>
      <c r="D245" s="66"/>
      <c r="E245" s="66"/>
      <c r="F245" s="135" t="s">
        <v>761</v>
      </c>
      <c r="G245" s="66" t="s">
        <v>166</v>
      </c>
      <c r="H245" s="118"/>
      <c r="I245" s="8">
        <v>0</v>
      </c>
      <c r="J245" s="8">
        <v>0</v>
      </c>
      <c r="K245" s="118"/>
      <c r="L245" s="8">
        <v>0</v>
      </c>
      <c r="M245" s="8">
        <v>0</v>
      </c>
      <c r="N245" s="13">
        <v>0</v>
      </c>
    </row>
    <row r="246" spans="1:14">
      <c r="A246" s="113">
        <v>175</v>
      </c>
      <c r="B246" s="66"/>
      <c r="C246" s="135"/>
      <c r="D246" s="66"/>
      <c r="E246" s="66"/>
      <c r="F246" s="135" t="s">
        <v>599</v>
      </c>
      <c r="G246" s="66" t="s">
        <v>166</v>
      </c>
      <c r="H246" s="118"/>
      <c r="I246" s="8">
        <v>0</v>
      </c>
      <c r="J246" s="8">
        <v>0</v>
      </c>
      <c r="K246" s="118"/>
      <c r="L246" s="8">
        <v>0</v>
      </c>
      <c r="M246" s="8">
        <v>0</v>
      </c>
      <c r="N246" s="13">
        <v>0</v>
      </c>
    </row>
    <row r="247" spans="1:14">
      <c r="A247" s="113">
        <v>176</v>
      </c>
      <c r="B247" s="66"/>
      <c r="C247" s="135"/>
      <c r="D247" s="66"/>
      <c r="E247" s="66"/>
      <c r="F247" s="66"/>
      <c r="G247" s="66"/>
      <c r="H247" s="118" t="s">
        <v>143</v>
      </c>
      <c r="I247" s="184">
        <v>0</v>
      </c>
      <c r="J247" s="184">
        <v>0</v>
      </c>
      <c r="K247" s="118"/>
      <c r="L247" s="184">
        <v>0</v>
      </c>
      <c r="M247" s="184">
        <v>0</v>
      </c>
      <c r="N247" s="184">
        <v>0</v>
      </c>
    </row>
    <row r="248" spans="1:14">
      <c r="A248" s="113">
        <v>177</v>
      </c>
      <c r="B248" s="66"/>
      <c r="C248" s="135"/>
      <c r="D248" s="66"/>
      <c r="E248" s="66"/>
      <c r="F248" s="66"/>
      <c r="G248" s="66"/>
      <c r="H248" s="118"/>
      <c r="I248" s="8"/>
      <c r="J248" s="8"/>
      <c r="K248" s="118"/>
      <c r="L248" s="8"/>
      <c r="M248" s="8"/>
      <c r="N248" s="8"/>
    </row>
    <row r="249" spans="1:14">
      <c r="A249" s="113">
        <v>178</v>
      </c>
      <c r="B249" s="66"/>
      <c r="C249" s="135">
        <v>41170</v>
      </c>
      <c r="D249" s="66" t="s">
        <v>170</v>
      </c>
      <c r="E249" s="66"/>
      <c r="F249" s="66"/>
      <c r="G249" s="66"/>
      <c r="H249" s="118"/>
      <c r="I249" s="8"/>
      <c r="J249" s="8"/>
      <c r="K249" s="118"/>
      <c r="L249" s="8"/>
      <c r="M249" s="8"/>
      <c r="N249" s="8"/>
    </row>
    <row r="250" spans="1:14">
      <c r="A250" s="113">
        <v>179</v>
      </c>
      <c r="B250" s="66"/>
      <c r="C250" s="135"/>
      <c r="D250" s="66"/>
      <c r="E250" s="66"/>
      <c r="F250" s="135" t="s">
        <v>759</v>
      </c>
      <c r="G250" s="66" t="s">
        <v>162</v>
      </c>
      <c r="H250" s="118"/>
      <c r="I250" s="8">
        <v>0</v>
      </c>
      <c r="J250" s="8">
        <v>0</v>
      </c>
      <c r="K250" s="118"/>
      <c r="L250" s="8">
        <v>0</v>
      </c>
      <c r="M250" s="8">
        <v>0</v>
      </c>
      <c r="N250" s="13">
        <v>0</v>
      </c>
    </row>
    <row r="251" spans="1:14">
      <c r="A251" s="113">
        <v>180</v>
      </c>
      <c r="B251" s="66"/>
      <c r="C251" s="135"/>
      <c r="D251" s="66"/>
      <c r="E251" s="66"/>
      <c r="F251" s="135" t="s">
        <v>761</v>
      </c>
      <c r="G251" s="66" t="s">
        <v>166</v>
      </c>
      <c r="H251" s="118"/>
      <c r="I251" s="8">
        <v>0</v>
      </c>
      <c r="J251" s="8">
        <v>0</v>
      </c>
      <c r="K251" s="118"/>
      <c r="L251" s="8">
        <v>0</v>
      </c>
      <c r="M251" s="8">
        <v>0</v>
      </c>
      <c r="N251" s="13">
        <v>0</v>
      </c>
    </row>
    <row r="252" spans="1:14">
      <c r="A252" s="113">
        <v>181</v>
      </c>
      <c r="B252" s="66"/>
      <c r="C252" s="135"/>
      <c r="D252" s="66"/>
      <c r="E252" s="66"/>
      <c r="F252" s="66"/>
      <c r="G252" s="66"/>
      <c r="H252" s="118" t="s">
        <v>143</v>
      </c>
      <c r="I252" s="184">
        <v>0</v>
      </c>
      <c r="J252" s="184">
        <v>0</v>
      </c>
      <c r="K252" s="118"/>
      <c r="L252" s="184">
        <v>0</v>
      </c>
      <c r="M252" s="184">
        <v>0</v>
      </c>
      <c r="N252" s="184">
        <v>0</v>
      </c>
    </row>
    <row r="253" spans="1:14">
      <c r="A253" s="113">
        <v>182</v>
      </c>
      <c r="B253" s="66"/>
      <c r="C253" s="135"/>
      <c r="D253" s="66"/>
      <c r="E253" s="66"/>
      <c r="F253" s="66"/>
      <c r="G253" s="66"/>
      <c r="H253" s="118"/>
      <c r="I253" s="8"/>
      <c r="J253" s="8"/>
      <c r="K253" s="118"/>
      <c r="L253" s="8"/>
      <c r="M253" s="8"/>
      <c r="N253" s="8"/>
    </row>
    <row r="254" spans="1:14">
      <c r="A254" s="113">
        <v>183</v>
      </c>
      <c r="B254" s="66"/>
      <c r="C254" s="135">
        <v>4118</v>
      </c>
      <c r="D254" s="66" t="s">
        <v>171</v>
      </c>
      <c r="E254" s="66"/>
      <c r="F254" s="66"/>
      <c r="G254" s="66"/>
      <c r="H254" s="118"/>
      <c r="I254" s="8"/>
      <c r="J254" s="8"/>
      <c r="K254" s="118"/>
      <c r="L254" s="8"/>
      <c r="M254" s="8"/>
      <c r="N254" s="8"/>
    </row>
    <row r="255" spans="1:14">
      <c r="A255" s="113">
        <v>184</v>
      </c>
      <c r="B255" s="66"/>
      <c r="C255" s="135"/>
      <c r="D255" s="66"/>
      <c r="E255" s="66"/>
      <c r="F255" s="135" t="s">
        <v>599</v>
      </c>
      <c r="G255" s="66" t="s">
        <v>162</v>
      </c>
      <c r="H255" s="118"/>
      <c r="I255" s="8">
        <v>0</v>
      </c>
      <c r="J255" s="8">
        <v>0</v>
      </c>
      <c r="K255" s="118"/>
      <c r="L255" s="8">
        <v>0</v>
      </c>
      <c r="M255" s="8">
        <v>0</v>
      </c>
      <c r="N255" s="13">
        <v>0</v>
      </c>
    </row>
    <row r="256" spans="1:14">
      <c r="A256" s="113">
        <v>185</v>
      </c>
      <c r="B256" s="66"/>
      <c r="C256" s="135"/>
      <c r="D256" s="66"/>
      <c r="E256" s="66"/>
      <c r="F256" s="135" t="s">
        <v>599</v>
      </c>
      <c r="G256" s="66" t="s">
        <v>164</v>
      </c>
      <c r="H256" s="118"/>
      <c r="I256" s="8">
        <v>-1116.75</v>
      </c>
      <c r="J256" s="8">
        <v>-478.96026268287244</v>
      </c>
      <c r="K256" s="118"/>
      <c r="L256" s="8">
        <v>-218458.40000000014</v>
      </c>
      <c r="M256" s="8">
        <v>-124853.8375344019</v>
      </c>
      <c r="N256" s="13">
        <v>-93604.562465598239</v>
      </c>
    </row>
    <row r="257" spans="1:14">
      <c r="A257" s="113">
        <v>186</v>
      </c>
      <c r="B257" s="66"/>
      <c r="C257" s="135"/>
      <c r="D257" s="66"/>
      <c r="E257" s="66"/>
      <c r="F257" s="66"/>
      <c r="G257" s="66"/>
      <c r="H257" s="118" t="s">
        <v>143</v>
      </c>
      <c r="I257" s="184">
        <v>-1116.75</v>
      </c>
      <c r="J257" s="184">
        <v>-478.96026268287244</v>
      </c>
      <c r="K257" s="118"/>
      <c r="L257" s="184">
        <v>-218458.40000000014</v>
      </c>
      <c r="M257" s="184">
        <v>-124853.8375344019</v>
      </c>
      <c r="N257" s="184">
        <v>-93604.562465598239</v>
      </c>
    </row>
    <row r="258" spans="1:14">
      <c r="A258" s="113">
        <v>187</v>
      </c>
      <c r="B258" s="66"/>
      <c r="C258" s="135"/>
      <c r="D258" s="66"/>
      <c r="E258" s="66"/>
      <c r="F258" s="66"/>
      <c r="G258" s="66"/>
      <c r="H258" s="118"/>
      <c r="I258" s="8"/>
      <c r="J258" s="8"/>
      <c r="K258" s="118"/>
      <c r="L258" s="8"/>
      <c r="M258" s="8"/>
      <c r="N258" s="8"/>
    </row>
    <row r="259" spans="1:14">
      <c r="A259" s="113">
        <v>188</v>
      </c>
      <c r="B259" s="66"/>
      <c r="C259" s="135">
        <v>41181</v>
      </c>
      <c r="D259" s="115" t="s">
        <v>172</v>
      </c>
      <c r="E259" s="66"/>
      <c r="F259" s="66"/>
      <c r="G259" s="66"/>
      <c r="H259" s="118"/>
      <c r="I259" s="8"/>
      <c r="J259" s="8"/>
      <c r="K259" s="118"/>
      <c r="L259" s="8"/>
      <c r="M259" s="8"/>
      <c r="N259" s="8"/>
    </row>
    <row r="260" spans="1:14">
      <c r="A260" s="113">
        <v>189</v>
      </c>
      <c r="B260" s="66"/>
      <c r="C260" s="135"/>
      <c r="D260" s="66"/>
      <c r="E260" s="66"/>
      <c r="F260" s="135" t="s">
        <v>599</v>
      </c>
      <c r="G260" s="66" t="s">
        <v>164</v>
      </c>
      <c r="H260" s="118"/>
      <c r="I260" s="8">
        <v>0</v>
      </c>
      <c r="J260" s="8">
        <v>0</v>
      </c>
      <c r="K260" s="118"/>
      <c r="L260" s="8">
        <v>0</v>
      </c>
      <c r="M260" s="8">
        <v>0</v>
      </c>
      <c r="N260" s="13">
        <v>0</v>
      </c>
    </row>
    <row r="261" spans="1:14">
      <c r="A261" s="113">
        <v>190</v>
      </c>
      <c r="B261" s="66"/>
      <c r="C261" s="135"/>
      <c r="D261" s="66"/>
      <c r="E261" s="66"/>
      <c r="F261" s="66"/>
      <c r="G261" s="66"/>
      <c r="H261" s="118" t="s">
        <v>143</v>
      </c>
      <c r="I261" s="184">
        <v>0</v>
      </c>
      <c r="J261" s="184">
        <v>0</v>
      </c>
      <c r="K261" s="118"/>
      <c r="L261" s="184">
        <v>0</v>
      </c>
      <c r="M261" s="184">
        <v>0</v>
      </c>
      <c r="N261" s="184">
        <v>0</v>
      </c>
    </row>
    <row r="262" spans="1:14">
      <c r="A262" s="113">
        <v>191</v>
      </c>
      <c r="B262" s="66"/>
      <c r="C262" s="135"/>
      <c r="D262" s="66"/>
      <c r="E262" s="66"/>
      <c r="F262" s="66"/>
      <c r="G262" s="66"/>
      <c r="H262" s="118"/>
      <c r="I262" s="8"/>
      <c r="J262" s="8"/>
      <c r="K262" s="118"/>
      <c r="L262" s="8"/>
      <c r="M262" s="8"/>
      <c r="N262" s="8"/>
    </row>
    <row r="263" spans="1:14">
      <c r="A263" s="113">
        <v>192</v>
      </c>
      <c r="B263" s="66"/>
      <c r="C263" s="135">
        <v>4194</v>
      </c>
      <c r="D263" s="66" t="s">
        <v>173</v>
      </c>
      <c r="E263" s="66"/>
      <c r="F263" s="66"/>
      <c r="G263" s="66"/>
      <c r="H263" s="118"/>
      <c r="I263" s="8"/>
      <c r="J263" s="8"/>
      <c r="K263" s="118"/>
      <c r="L263" s="8"/>
      <c r="M263" s="8"/>
      <c r="N263" s="8"/>
    </row>
    <row r="264" spans="1:14">
      <c r="A264" s="113">
        <v>193</v>
      </c>
      <c r="B264" s="66"/>
      <c r="C264" s="135"/>
      <c r="D264" s="66"/>
      <c r="E264" s="66"/>
      <c r="F264" s="135" t="s">
        <v>599</v>
      </c>
      <c r="G264" s="66" t="s">
        <v>166</v>
      </c>
      <c r="H264" s="118"/>
      <c r="I264" s="8">
        <v>0</v>
      </c>
      <c r="J264" s="8">
        <v>0</v>
      </c>
      <c r="K264" s="118"/>
      <c r="L264" s="8">
        <v>0</v>
      </c>
      <c r="M264" s="8">
        <v>0</v>
      </c>
      <c r="N264" s="13">
        <v>0</v>
      </c>
    </row>
    <row r="265" spans="1:14">
      <c r="A265" s="113">
        <v>194</v>
      </c>
      <c r="B265" s="66"/>
      <c r="C265" s="135"/>
      <c r="D265" s="66"/>
      <c r="E265" s="66"/>
      <c r="F265" s="66"/>
      <c r="G265" s="66"/>
      <c r="H265" s="118" t="s">
        <v>143</v>
      </c>
      <c r="I265" s="184">
        <v>0</v>
      </c>
      <c r="J265" s="184">
        <v>0</v>
      </c>
      <c r="K265" s="118"/>
      <c r="L265" s="184">
        <v>0</v>
      </c>
      <c r="M265" s="184">
        <v>0</v>
      </c>
      <c r="N265" s="184">
        <v>0</v>
      </c>
    </row>
    <row r="266" spans="1:14">
      <c r="A266" s="113">
        <v>195</v>
      </c>
      <c r="B266" s="66"/>
      <c r="C266" s="135"/>
      <c r="D266" s="66"/>
      <c r="E266" s="66"/>
      <c r="F266" s="66"/>
      <c r="G266" s="66"/>
      <c r="H266" s="118"/>
      <c r="I266" s="8"/>
      <c r="J266" s="8"/>
      <c r="K266" s="118"/>
      <c r="L266" s="8"/>
      <c r="M266" s="8"/>
      <c r="N266" s="8"/>
    </row>
    <row r="267" spans="1:14">
      <c r="A267" s="113">
        <v>196</v>
      </c>
      <c r="B267" s="66"/>
      <c r="C267" s="135">
        <v>421</v>
      </c>
      <c r="D267" s="66" t="s">
        <v>174</v>
      </c>
      <c r="E267" s="66"/>
      <c r="F267" s="66"/>
      <c r="G267" s="66"/>
      <c r="H267" s="118"/>
      <c r="I267" s="8"/>
      <c r="J267" s="8"/>
      <c r="K267" s="118"/>
      <c r="L267" s="8"/>
      <c r="M267" s="8"/>
      <c r="N267" s="8"/>
    </row>
    <row r="268" spans="1:14">
      <c r="A268" s="113">
        <v>197</v>
      </c>
      <c r="B268" s="66"/>
      <c r="C268" s="135"/>
      <c r="D268" s="66"/>
      <c r="E268" s="66"/>
      <c r="F268" s="135" t="s">
        <v>759</v>
      </c>
      <c r="G268" s="66" t="s">
        <v>162</v>
      </c>
      <c r="H268" s="118"/>
      <c r="I268" s="8">
        <v>107101.73</v>
      </c>
      <c r="J268" s="8">
        <v>0</v>
      </c>
      <c r="K268" s="118"/>
      <c r="L268" s="8">
        <v>106708.17</v>
      </c>
      <c r="M268" s="8">
        <v>106708.17</v>
      </c>
      <c r="N268" s="13">
        <v>0</v>
      </c>
    </row>
    <row r="269" spans="1:14">
      <c r="A269" s="113">
        <v>198</v>
      </c>
      <c r="B269" s="66"/>
      <c r="C269" s="135"/>
      <c r="D269" s="66"/>
      <c r="E269" s="66"/>
      <c r="F269" s="135" t="s">
        <v>761</v>
      </c>
      <c r="G269" s="66" t="s">
        <v>166</v>
      </c>
      <c r="H269" s="118"/>
      <c r="I269" s="8">
        <v>1320.94</v>
      </c>
      <c r="J269" s="8">
        <v>573.07952326949521</v>
      </c>
      <c r="K269" s="118"/>
      <c r="L269" s="8">
        <v>1320.94</v>
      </c>
      <c r="M269" s="8">
        <v>748.57661353341678</v>
      </c>
      <c r="N269" s="13">
        <v>572.36338646658328</v>
      </c>
    </row>
    <row r="270" spans="1:14">
      <c r="A270" s="113">
        <v>199</v>
      </c>
      <c r="B270" s="66"/>
      <c r="C270" s="135"/>
      <c r="D270" s="66"/>
      <c r="E270" s="66"/>
      <c r="F270" s="135" t="s">
        <v>761</v>
      </c>
      <c r="G270" s="66" t="s">
        <v>166</v>
      </c>
      <c r="H270" s="118"/>
      <c r="I270" s="8">
        <v>0</v>
      </c>
      <c r="J270" s="8">
        <v>0</v>
      </c>
      <c r="K270" s="118"/>
      <c r="L270" s="8">
        <v>0</v>
      </c>
      <c r="M270" s="8">
        <v>0</v>
      </c>
      <c r="N270" s="13">
        <v>0</v>
      </c>
    </row>
    <row r="271" spans="1:14">
      <c r="A271" s="113">
        <v>200</v>
      </c>
      <c r="B271" s="66"/>
      <c r="C271" s="135"/>
      <c r="D271" s="66"/>
      <c r="E271" s="66"/>
      <c r="F271" s="135" t="s">
        <v>760</v>
      </c>
      <c r="G271" s="66" t="s">
        <v>163</v>
      </c>
      <c r="H271" s="118"/>
      <c r="I271" s="8">
        <v>0</v>
      </c>
      <c r="J271" s="8">
        <v>0</v>
      </c>
      <c r="K271" s="118"/>
      <c r="L271" s="8">
        <v>0</v>
      </c>
      <c r="M271" s="8">
        <v>0</v>
      </c>
      <c r="N271" s="13">
        <v>0</v>
      </c>
    </row>
    <row r="272" spans="1:14">
      <c r="A272" s="113">
        <v>201</v>
      </c>
      <c r="B272" s="66"/>
      <c r="C272" s="135"/>
      <c r="D272" s="66"/>
      <c r="E272" s="66"/>
      <c r="F272" s="135" t="s">
        <v>767</v>
      </c>
      <c r="G272" s="66" t="s">
        <v>165</v>
      </c>
      <c r="H272" s="118"/>
      <c r="I272" s="8">
        <v>-321622.33</v>
      </c>
      <c r="J272" s="8">
        <v>-138183.97022593775</v>
      </c>
      <c r="K272" s="118"/>
      <c r="L272" s="8">
        <v>-21531.510000000009</v>
      </c>
      <c r="M272" s="8">
        <v>-12273.361080951943</v>
      </c>
      <c r="N272" s="13">
        <v>-9258.1489190480661</v>
      </c>
    </row>
    <row r="273" spans="1:14">
      <c r="A273" s="113">
        <v>202</v>
      </c>
      <c r="B273" s="66"/>
      <c r="C273" s="135"/>
      <c r="D273" s="66"/>
      <c r="E273" s="66"/>
      <c r="F273" s="135" t="s">
        <v>599</v>
      </c>
      <c r="G273" s="66" t="s">
        <v>166</v>
      </c>
      <c r="H273" s="118"/>
      <c r="I273" s="8">
        <v>0</v>
      </c>
      <c r="J273" s="8">
        <v>0</v>
      </c>
      <c r="K273" s="118"/>
      <c r="L273" s="8">
        <v>-277306.36000000004</v>
      </c>
      <c r="M273" s="8">
        <v>-157149.49647983903</v>
      </c>
      <c r="N273" s="13">
        <v>-120156.86352016102</v>
      </c>
    </row>
    <row r="274" spans="1:14">
      <c r="A274" s="113">
        <v>203</v>
      </c>
      <c r="B274" s="66"/>
      <c r="C274" s="135"/>
      <c r="D274" s="66"/>
      <c r="E274" s="66"/>
      <c r="F274" s="66"/>
      <c r="G274" s="66"/>
      <c r="H274" s="118" t="s">
        <v>143</v>
      </c>
      <c r="I274" s="184">
        <v>-213199.66000000003</v>
      </c>
      <c r="J274" s="184">
        <v>-137610.89070266826</v>
      </c>
      <c r="K274" s="118"/>
      <c r="L274" s="184">
        <v>-190808.76000000007</v>
      </c>
      <c r="M274" s="184">
        <v>-61966.110947257563</v>
      </c>
      <c r="N274" s="184">
        <v>-128842.6490527425</v>
      </c>
    </row>
    <row r="275" spans="1:14">
      <c r="A275" s="113">
        <v>204</v>
      </c>
      <c r="B275" s="66"/>
      <c r="C275" s="135"/>
      <c r="D275" s="66"/>
      <c r="E275" s="66"/>
      <c r="F275" s="66"/>
      <c r="G275" s="66"/>
      <c r="H275" s="118"/>
      <c r="I275" s="8"/>
      <c r="J275" s="8"/>
      <c r="K275" s="118"/>
      <c r="L275" s="8"/>
      <c r="M275" s="8"/>
      <c r="N275" s="8"/>
    </row>
    <row r="276" spans="1:14" ht="15.75" thickBot="1">
      <c r="A276" s="113">
        <v>205</v>
      </c>
      <c r="B276" s="66"/>
      <c r="C276" s="136" t="s">
        <v>175</v>
      </c>
      <c r="D276" s="66"/>
      <c r="E276" s="66"/>
      <c r="F276" s="66"/>
      <c r="G276" s="66"/>
      <c r="H276" s="137" t="s">
        <v>45</v>
      </c>
      <c r="I276" s="15">
        <v>-214316.41000000003</v>
      </c>
      <c r="J276" s="15">
        <v>-138089.85096535113</v>
      </c>
      <c r="K276" s="137"/>
      <c r="L276" s="15">
        <v>-409267.16000000021</v>
      </c>
      <c r="M276" s="15">
        <v>-186819.94848165946</v>
      </c>
      <c r="N276" s="15">
        <v>-222447.21151834074</v>
      </c>
    </row>
    <row r="277" spans="1:14" ht="15.75" thickTop="1">
      <c r="A277" s="113">
        <v>206</v>
      </c>
      <c r="B277" s="66"/>
      <c r="C277" s="135" t="s">
        <v>176</v>
      </c>
      <c r="D277" s="66"/>
      <c r="E277" s="66"/>
      <c r="F277" s="66"/>
      <c r="G277" s="66"/>
      <c r="H277" s="118"/>
      <c r="I277" s="8"/>
      <c r="J277" s="8"/>
      <c r="K277" s="118"/>
      <c r="L277" s="8"/>
      <c r="M277" s="8"/>
      <c r="N277" s="8"/>
    </row>
    <row r="278" spans="1:14">
      <c r="A278" s="113">
        <v>207</v>
      </c>
      <c r="B278" s="66"/>
      <c r="C278" s="135">
        <v>4311</v>
      </c>
      <c r="D278" s="66" t="s">
        <v>177</v>
      </c>
      <c r="E278" s="66"/>
      <c r="F278" s="66"/>
      <c r="G278" s="66"/>
      <c r="H278" s="118"/>
      <c r="I278" s="8"/>
      <c r="J278" s="8"/>
      <c r="K278" s="118"/>
      <c r="L278" s="8"/>
      <c r="M278" s="8"/>
      <c r="N278" s="8"/>
    </row>
    <row r="279" spans="1:14">
      <c r="A279" s="113">
        <v>208</v>
      </c>
      <c r="B279" s="66"/>
      <c r="C279" s="135"/>
      <c r="D279" s="66"/>
      <c r="E279" s="66"/>
      <c r="F279" s="135" t="s">
        <v>760</v>
      </c>
      <c r="G279" s="66" t="s">
        <v>162</v>
      </c>
      <c r="H279" s="118"/>
      <c r="I279" s="8">
        <v>0</v>
      </c>
      <c r="J279" s="8">
        <v>0</v>
      </c>
      <c r="K279" s="118"/>
      <c r="L279" s="8">
        <v>985794.62000000011</v>
      </c>
      <c r="M279" s="8">
        <v>0</v>
      </c>
      <c r="N279" s="13">
        <v>985794.62000000011</v>
      </c>
    </row>
    <row r="280" spans="1:14">
      <c r="A280" s="113">
        <v>209</v>
      </c>
      <c r="B280" s="66"/>
      <c r="C280" s="135"/>
      <c r="D280" s="66"/>
      <c r="E280" s="66"/>
      <c r="F280" s="66"/>
      <c r="G280" s="66"/>
      <c r="H280" s="118" t="s">
        <v>143</v>
      </c>
      <c r="I280" s="184">
        <v>0</v>
      </c>
      <c r="J280" s="184">
        <v>0</v>
      </c>
      <c r="K280" s="118"/>
      <c r="L280" s="184">
        <v>985794.62000000011</v>
      </c>
      <c r="M280" s="184">
        <v>0</v>
      </c>
      <c r="N280" s="184">
        <v>985794.62000000011</v>
      </c>
    </row>
    <row r="281" spans="1:14">
      <c r="A281" s="113">
        <v>210</v>
      </c>
      <c r="B281" s="66"/>
      <c r="C281" s="136" t="s">
        <v>178</v>
      </c>
      <c r="D281" s="66"/>
      <c r="E281" s="66"/>
      <c r="F281" s="66"/>
      <c r="G281" s="66"/>
      <c r="H281" s="137"/>
      <c r="I281" s="20">
        <v>0</v>
      </c>
      <c r="J281" s="20">
        <v>0</v>
      </c>
      <c r="K281" s="137"/>
      <c r="L281" s="20">
        <v>985794.62000000011</v>
      </c>
      <c r="M281" s="20">
        <v>0</v>
      </c>
      <c r="N281" s="20">
        <v>985794.62000000011</v>
      </c>
    </row>
    <row r="282" spans="1:14">
      <c r="A282" s="113">
        <v>211</v>
      </c>
      <c r="B282" s="66"/>
      <c r="C282" s="135"/>
      <c r="D282" s="66"/>
      <c r="E282" s="66"/>
      <c r="F282" s="66"/>
      <c r="G282" s="66"/>
      <c r="H282" s="118"/>
      <c r="I282" s="8"/>
      <c r="J282" s="8"/>
      <c r="K282" s="118"/>
      <c r="L282" s="8"/>
      <c r="M282" s="8"/>
      <c r="N282" s="8"/>
    </row>
    <row r="283" spans="1:14" ht="15.75" thickBot="1">
      <c r="A283" s="113">
        <v>212</v>
      </c>
      <c r="B283" s="66"/>
      <c r="C283" s="136" t="s">
        <v>179</v>
      </c>
      <c r="D283" s="66"/>
      <c r="E283" s="66"/>
      <c r="F283" s="66"/>
      <c r="G283" s="66"/>
      <c r="H283" s="137" t="s">
        <v>143</v>
      </c>
      <c r="I283" s="15">
        <v>-214316.41000000003</v>
      </c>
      <c r="J283" s="15">
        <v>-138089.85096535113</v>
      </c>
      <c r="K283" s="137"/>
      <c r="L283" s="15">
        <v>576527.46</v>
      </c>
      <c r="M283" s="15">
        <v>-186819.94848165946</v>
      </c>
      <c r="N283" s="15">
        <v>763347.40848165937</v>
      </c>
    </row>
    <row r="284" spans="1:14" ht="15.75" thickTop="1">
      <c r="A284" s="113">
        <v>213</v>
      </c>
      <c r="B284" s="66"/>
      <c r="C284" s="135"/>
      <c r="D284" s="66"/>
      <c r="E284" s="66"/>
      <c r="F284" s="66"/>
      <c r="G284" s="66"/>
      <c r="H284" s="118"/>
      <c r="I284" s="16"/>
      <c r="J284" s="16"/>
      <c r="K284" s="118"/>
      <c r="L284" s="16"/>
      <c r="M284" s="8"/>
      <c r="N284" s="8"/>
    </row>
    <row r="285" spans="1:14">
      <c r="A285" s="113">
        <v>214</v>
      </c>
      <c r="B285" s="66"/>
      <c r="C285" s="135">
        <v>500</v>
      </c>
      <c r="D285" s="66" t="s">
        <v>180</v>
      </c>
      <c r="E285" s="66"/>
      <c r="F285" s="66"/>
      <c r="G285" s="66"/>
      <c r="H285" s="118"/>
      <c r="I285" s="8"/>
      <c r="J285" s="8"/>
      <c r="K285" s="118"/>
      <c r="L285" s="8"/>
      <c r="M285" s="8"/>
      <c r="N285" s="8"/>
    </row>
    <row r="286" spans="1:14">
      <c r="A286" s="113">
        <v>215</v>
      </c>
      <c r="B286" s="66"/>
      <c r="C286" s="135"/>
      <c r="D286" s="66"/>
      <c r="E286" s="66"/>
      <c r="F286" s="135" t="s">
        <v>599</v>
      </c>
      <c r="G286" s="66" t="s">
        <v>166</v>
      </c>
      <c r="H286" s="118"/>
      <c r="I286" s="8">
        <v>17045035.09</v>
      </c>
      <c r="J286" s="8">
        <v>7394855.6206103358</v>
      </c>
      <c r="K286" s="118"/>
      <c r="L286" s="8">
        <v>17045035.09</v>
      </c>
      <c r="M286" s="8">
        <v>9659420.2955701686</v>
      </c>
      <c r="N286" s="13">
        <v>7385614.7944298321</v>
      </c>
    </row>
    <row r="287" spans="1:14">
      <c r="A287" s="113">
        <v>216</v>
      </c>
      <c r="B287" s="66"/>
      <c r="C287" s="135"/>
      <c r="D287" s="66"/>
      <c r="E287" s="66"/>
      <c r="F287" s="135" t="s">
        <v>599</v>
      </c>
      <c r="G287" s="66" t="s">
        <v>166</v>
      </c>
      <c r="H287" s="118"/>
      <c r="I287" s="8">
        <v>1464607.03</v>
      </c>
      <c r="J287" s="8">
        <v>635408.34445890901</v>
      </c>
      <c r="K287" s="118"/>
      <c r="L287" s="8">
        <v>1464607.03</v>
      </c>
      <c r="M287" s="8">
        <v>829992.71024772909</v>
      </c>
      <c r="N287" s="13">
        <v>634614.31975227094</v>
      </c>
    </row>
    <row r="288" spans="1:14">
      <c r="A288" s="113">
        <v>217</v>
      </c>
      <c r="B288" s="66"/>
      <c r="C288" s="135"/>
      <c r="D288" s="66"/>
      <c r="E288" s="66"/>
      <c r="F288" s="66"/>
      <c r="G288" s="66"/>
      <c r="H288" s="118" t="s">
        <v>181</v>
      </c>
      <c r="I288" s="184">
        <v>18509642.120000001</v>
      </c>
      <c r="J288" s="184">
        <v>8030263.9650692446</v>
      </c>
      <c r="K288" s="118"/>
      <c r="L288" s="184">
        <v>18509642.120000001</v>
      </c>
      <c r="M288" s="184">
        <v>10489413.005817898</v>
      </c>
      <c r="N288" s="184">
        <v>8020229.1141821034</v>
      </c>
    </row>
    <row r="289" spans="1:14">
      <c r="A289" s="113">
        <v>218</v>
      </c>
      <c r="B289" s="66"/>
      <c r="C289" s="135"/>
      <c r="D289" s="66"/>
      <c r="E289" s="66"/>
      <c r="F289" s="66"/>
      <c r="G289" s="66"/>
      <c r="H289" s="118"/>
      <c r="I289" s="8"/>
      <c r="J289" s="8"/>
      <c r="K289" s="118"/>
      <c r="L289" s="8"/>
      <c r="M289" s="8"/>
      <c r="N289" s="8"/>
    </row>
    <row r="290" spans="1:14">
      <c r="A290" s="113">
        <v>219</v>
      </c>
      <c r="B290" s="66"/>
      <c r="C290" s="135">
        <v>501</v>
      </c>
      <c r="D290" s="66" t="s">
        <v>182</v>
      </c>
      <c r="E290" s="66"/>
      <c r="F290" s="66"/>
      <c r="G290" s="66"/>
      <c r="H290" s="118"/>
      <c r="I290" s="8"/>
      <c r="J290" s="8"/>
      <c r="K290" s="118"/>
      <c r="L290" s="8"/>
      <c r="M290" s="8"/>
      <c r="N290" s="8"/>
    </row>
    <row r="291" spans="1:14">
      <c r="A291" s="113">
        <v>220</v>
      </c>
      <c r="B291" s="66"/>
      <c r="C291" s="135"/>
      <c r="D291" s="66"/>
      <c r="E291" s="66"/>
      <c r="F291" s="135" t="s">
        <v>599</v>
      </c>
      <c r="G291" s="66" t="s">
        <v>164</v>
      </c>
      <c r="H291" s="118"/>
      <c r="I291" s="8">
        <v>14586874.5</v>
      </c>
      <c r="J291" s="8">
        <v>6256130.057973668</v>
      </c>
      <c r="K291" s="118"/>
      <c r="L291" s="8">
        <v>14586874.5</v>
      </c>
      <c r="M291" s="8">
        <v>8336723.4171709986</v>
      </c>
      <c r="N291" s="13">
        <v>6250151.0828290014</v>
      </c>
    </row>
    <row r="292" spans="1:14">
      <c r="A292" s="113">
        <v>221</v>
      </c>
      <c r="B292" s="66"/>
      <c r="C292" s="135"/>
      <c r="D292" s="66"/>
      <c r="E292" s="66"/>
      <c r="F292" s="135" t="s">
        <v>599</v>
      </c>
      <c r="G292" s="66" t="s">
        <v>164</v>
      </c>
      <c r="H292" s="118"/>
      <c r="I292" s="8">
        <v>0</v>
      </c>
      <c r="J292" s="8">
        <v>0</v>
      </c>
      <c r="K292" s="118"/>
      <c r="L292" s="8">
        <v>0</v>
      </c>
      <c r="M292" s="8">
        <v>0</v>
      </c>
      <c r="N292" s="13">
        <v>0</v>
      </c>
    </row>
    <row r="293" spans="1:14">
      <c r="A293" s="113">
        <v>222</v>
      </c>
      <c r="B293" s="66"/>
      <c r="C293" s="135"/>
      <c r="D293" s="66"/>
      <c r="E293" s="66"/>
      <c r="F293" s="135" t="s">
        <v>599</v>
      </c>
      <c r="G293" s="66" t="s">
        <v>164</v>
      </c>
      <c r="H293" s="118"/>
      <c r="I293" s="8">
        <v>0</v>
      </c>
      <c r="J293" s="8">
        <v>0</v>
      </c>
      <c r="K293" s="118"/>
      <c r="L293" s="8">
        <v>0</v>
      </c>
      <c r="M293" s="8">
        <v>0</v>
      </c>
      <c r="N293" s="13">
        <v>0</v>
      </c>
    </row>
    <row r="294" spans="1:14">
      <c r="A294" s="113">
        <v>223</v>
      </c>
      <c r="B294" s="66"/>
      <c r="C294" s="135"/>
      <c r="D294" s="66"/>
      <c r="E294" s="66"/>
      <c r="F294" s="135" t="s">
        <v>599</v>
      </c>
      <c r="G294" s="66" t="s">
        <v>164</v>
      </c>
      <c r="H294" s="118"/>
      <c r="I294" s="8">
        <v>0</v>
      </c>
      <c r="J294" s="8">
        <v>0</v>
      </c>
      <c r="K294" s="118"/>
      <c r="L294" s="8">
        <v>0</v>
      </c>
      <c r="M294" s="8">
        <v>0</v>
      </c>
      <c r="N294" s="13">
        <v>0</v>
      </c>
    </row>
    <row r="295" spans="1:14">
      <c r="A295" s="113">
        <v>224</v>
      </c>
      <c r="B295" s="66"/>
      <c r="C295" s="135"/>
      <c r="D295" s="66"/>
      <c r="E295" s="66"/>
      <c r="F295" s="135" t="s">
        <v>599</v>
      </c>
      <c r="G295" s="66" t="s">
        <v>164</v>
      </c>
      <c r="H295" s="118"/>
      <c r="I295" s="8">
        <v>4013340.73</v>
      </c>
      <c r="J295" s="8">
        <v>1721272.2008297928</v>
      </c>
      <c r="K295" s="118"/>
      <c r="L295" s="8">
        <v>4013340.73</v>
      </c>
      <c r="M295" s="8">
        <v>2293713.5467146952</v>
      </c>
      <c r="N295" s="13">
        <v>1719627.1832853046</v>
      </c>
    </row>
    <row r="296" spans="1:14">
      <c r="A296" s="113">
        <v>225</v>
      </c>
      <c r="B296" s="66"/>
      <c r="C296" s="135"/>
      <c r="D296" s="66"/>
      <c r="E296" s="66"/>
      <c r="F296" s="66"/>
      <c r="G296" s="66"/>
      <c r="H296" s="118" t="s">
        <v>181</v>
      </c>
      <c r="I296" s="184">
        <v>18600215.23</v>
      </c>
      <c r="J296" s="184">
        <v>7977402.2588034607</v>
      </c>
      <c r="K296" s="118"/>
      <c r="L296" s="184">
        <v>18600215.23</v>
      </c>
      <c r="M296" s="184">
        <v>10630436.963885695</v>
      </c>
      <c r="N296" s="184">
        <v>7969778.2661143057</v>
      </c>
    </row>
    <row r="297" spans="1:14">
      <c r="A297" s="113">
        <v>226</v>
      </c>
      <c r="B297" s="66"/>
      <c r="C297" s="135"/>
      <c r="D297" s="66"/>
      <c r="E297" s="66"/>
      <c r="F297" s="66"/>
      <c r="G297" s="66"/>
      <c r="H297" s="118"/>
      <c r="I297" s="8"/>
      <c r="J297" s="8"/>
      <c r="K297" s="118"/>
      <c r="L297" s="8"/>
      <c r="M297" s="8"/>
      <c r="N297" s="8"/>
    </row>
    <row r="298" spans="1:14">
      <c r="A298" s="113">
        <v>227</v>
      </c>
      <c r="B298" s="66"/>
      <c r="C298" s="135" t="s">
        <v>183</v>
      </c>
      <c r="D298" s="66" t="s">
        <v>184</v>
      </c>
      <c r="E298" s="66"/>
      <c r="F298" s="66"/>
      <c r="G298" s="66"/>
      <c r="H298" s="118"/>
      <c r="I298" s="8"/>
      <c r="J298" s="8"/>
      <c r="K298" s="118"/>
      <c r="L298" s="8"/>
      <c r="M298" s="8"/>
      <c r="N298" s="8"/>
    </row>
    <row r="299" spans="1:14">
      <c r="A299" s="113">
        <v>228</v>
      </c>
      <c r="B299" s="66"/>
      <c r="C299" s="135"/>
      <c r="D299" s="66"/>
      <c r="E299" s="66"/>
      <c r="F299" s="135" t="s">
        <v>599</v>
      </c>
      <c r="G299" s="66" t="s">
        <v>162</v>
      </c>
      <c r="H299" s="118"/>
      <c r="I299" s="8">
        <v>-253132.25</v>
      </c>
      <c r="J299" s="8">
        <v>0</v>
      </c>
      <c r="K299" s="118"/>
      <c r="L299" s="8">
        <v>-253132.25</v>
      </c>
      <c r="M299" s="8">
        <v>-253132.25</v>
      </c>
      <c r="N299" s="13">
        <v>0</v>
      </c>
    </row>
    <row r="300" spans="1:14">
      <c r="A300" s="113">
        <v>229</v>
      </c>
      <c r="B300" s="66"/>
      <c r="C300" s="135"/>
      <c r="D300" s="66"/>
      <c r="E300" s="66"/>
      <c r="F300" s="135" t="s">
        <v>599</v>
      </c>
      <c r="G300" s="66" t="s">
        <v>164</v>
      </c>
      <c r="H300" s="118"/>
      <c r="I300" s="8">
        <v>759594313.67999995</v>
      </c>
      <c r="J300" s="8">
        <v>325780606.23468906</v>
      </c>
      <c r="K300" s="118"/>
      <c r="L300" s="8">
        <v>759594313.67999995</v>
      </c>
      <c r="M300" s="8">
        <v>434125055.53578246</v>
      </c>
      <c r="N300" s="13">
        <v>325469258.14421749</v>
      </c>
    </row>
    <row r="301" spans="1:14">
      <c r="A301" s="113">
        <v>230</v>
      </c>
      <c r="B301" s="66"/>
      <c r="C301" s="135"/>
      <c r="D301" s="66"/>
      <c r="E301" s="66"/>
      <c r="F301" s="135" t="s">
        <v>599</v>
      </c>
      <c r="G301" s="66" t="s">
        <v>164</v>
      </c>
      <c r="H301" s="118"/>
      <c r="I301" s="8">
        <v>0</v>
      </c>
      <c r="J301" s="8">
        <v>0</v>
      </c>
      <c r="K301" s="118"/>
      <c r="L301" s="8">
        <v>0</v>
      </c>
      <c r="M301" s="8">
        <v>0</v>
      </c>
      <c r="N301" s="13">
        <v>0</v>
      </c>
    </row>
    <row r="302" spans="1:14">
      <c r="A302" s="113">
        <v>231</v>
      </c>
      <c r="B302" s="66"/>
      <c r="C302" s="135"/>
      <c r="D302" s="66"/>
      <c r="E302" s="66"/>
      <c r="F302" s="135" t="s">
        <v>599</v>
      </c>
      <c r="G302" s="66" t="s">
        <v>164</v>
      </c>
      <c r="H302" s="118"/>
      <c r="I302" s="8">
        <v>0</v>
      </c>
      <c r="J302" s="8">
        <v>0</v>
      </c>
      <c r="K302" s="118"/>
      <c r="L302" s="8">
        <v>0</v>
      </c>
      <c r="M302" s="8">
        <v>0</v>
      </c>
      <c r="N302" s="13">
        <v>0</v>
      </c>
    </row>
    <row r="303" spans="1:14">
      <c r="A303" s="113">
        <v>232</v>
      </c>
      <c r="B303" s="66"/>
      <c r="C303" s="135"/>
      <c r="D303" s="66"/>
      <c r="E303" s="66"/>
      <c r="F303" s="135" t="s">
        <v>599</v>
      </c>
      <c r="G303" s="66" t="s">
        <v>164</v>
      </c>
      <c r="H303" s="118"/>
      <c r="I303" s="8">
        <v>60702853.479999997</v>
      </c>
      <c r="J303" s="8">
        <v>26034703.065485306</v>
      </c>
      <c r="K303" s="118"/>
      <c r="L303" s="8">
        <v>60702853.479999997</v>
      </c>
      <c r="M303" s="8">
        <v>34693031.745478854</v>
      </c>
      <c r="N303" s="13">
        <v>26009821.734521139</v>
      </c>
    </row>
    <row r="304" spans="1:14">
      <c r="A304" s="113">
        <v>233</v>
      </c>
      <c r="B304" s="66"/>
      <c r="C304" s="135"/>
      <c r="D304" s="66"/>
      <c r="E304" s="66"/>
      <c r="F304" s="66"/>
      <c r="G304" s="66"/>
      <c r="H304" s="118" t="s">
        <v>181</v>
      </c>
      <c r="I304" s="184">
        <v>820044034.90999997</v>
      </c>
      <c r="J304" s="184">
        <v>351815309.30017436</v>
      </c>
      <c r="K304" s="118"/>
      <c r="L304" s="184">
        <v>820044034.90999997</v>
      </c>
      <c r="M304" s="184">
        <v>468564955.03126132</v>
      </c>
      <c r="N304" s="184">
        <v>351479079.87873864</v>
      </c>
    </row>
    <row r="305" spans="1:14">
      <c r="A305" s="113">
        <v>234</v>
      </c>
      <c r="B305" s="66"/>
      <c r="C305" s="135"/>
      <c r="D305" s="66"/>
      <c r="E305" s="66"/>
      <c r="F305" s="66"/>
      <c r="G305" s="66"/>
      <c r="H305" s="118"/>
      <c r="I305" s="8"/>
      <c r="J305" s="8"/>
      <c r="K305" s="118"/>
      <c r="L305" s="8"/>
      <c r="M305" s="8"/>
      <c r="N305" s="8"/>
    </row>
    <row r="306" spans="1:14">
      <c r="A306" s="113">
        <v>235</v>
      </c>
      <c r="B306" s="66"/>
      <c r="C306" s="135"/>
      <c r="D306" s="66" t="s">
        <v>185</v>
      </c>
      <c r="E306" s="66"/>
      <c r="F306" s="66"/>
      <c r="G306" s="66"/>
      <c r="H306" s="118"/>
      <c r="I306" s="184">
        <v>838644250.13999999</v>
      </c>
      <c r="J306" s="184">
        <v>359792711.55897784</v>
      </c>
      <c r="K306" s="118"/>
      <c r="L306" s="184">
        <v>838644250.13999999</v>
      </c>
      <c r="M306" s="184">
        <v>479195391.99514699</v>
      </c>
      <c r="N306" s="184">
        <v>359448858.14485294</v>
      </c>
    </row>
    <row r="307" spans="1:14">
      <c r="A307" s="113">
        <v>236</v>
      </c>
      <c r="B307" s="66"/>
      <c r="C307" s="135"/>
      <c r="D307" s="66"/>
      <c r="E307" s="66"/>
      <c r="F307" s="66"/>
      <c r="G307" s="66"/>
      <c r="H307" s="118"/>
      <c r="I307" s="8"/>
      <c r="J307" s="8"/>
      <c r="K307" s="118"/>
      <c r="L307" s="8"/>
      <c r="M307" s="8"/>
      <c r="N307" s="8"/>
    </row>
    <row r="308" spans="1:14">
      <c r="A308" s="113">
        <v>237</v>
      </c>
      <c r="B308" s="66"/>
      <c r="C308" s="135">
        <v>502</v>
      </c>
      <c r="D308" s="66" t="s">
        <v>186</v>
      </c>
      <c r="E308" s="66"/>
      <c r="F308" s="66"/>
      <c r="G308" s="66"/>
      <c r="H308" s="118"/>
      <c r="I308" s="8"/>
      <c r="J308" s="8"/>
      <c r="K308" s="118"/>
      <c r="L308" s="8"/>
      <c r="M308" s="8"/>
      <c r="N308" s="8"/>
    </row>
    <row r="309" spans="1:14">
      <c r="A309" s="113">
        <v>238</v>
      </c>
      <c r="B309" s="66"/>
      <c r="C309" s="135"/>
      <c r="D309" s="66"/>
      <c r="E309" s="66"/>
      <c r="F309" s="135" t="s">
        <v>599</v>
      </c>
      <c r="G309" s="66" t="s">
        <v>166</v>
      </c>
      <c r="H309" s="118"/>
      <c r="I309" s="8">
        <v>35298759.57</v>
      </c>
      <c r="J309" s="8">
        <v>15314091.712250467</v>
      </c>
      <c r="K309" s="118"/>
      <c r="L309" s="8">
        <v>35298759.57</v>
      </c>
      <c r="M309" s="8">
        <v>20003804.79116454</v>
      </c>
      <c r="N309" s="13">
        <v>15294954.778835461</v>
      </c>
    </row>
    <row r="310" spans="1:14">
      <c r="A310" s="113">
        <v>239</v>
      </c>
      <c r="B310" s="66"/>
      <c r="C310" s="135"/>
      <c r="D310" s="66"/>
      <c r="E310" s="66"/>
      <c r="F310" s="135" t="s">
        <v>599</v>
      </c>
      <c r="G310" s="66" t="s">
        <v>166</v>
      </c>
      <c r="H310" s="118"/>
      <c r="I310" s="8">
        <v>7854931.0999999996</v>
      </c>
      <c r="J310" s="8">
        <v>3407800.6344744889</v>
      </c>
      <c r="K310" s="118"/>
      <c r="L310" s="8">
        <v>7854931.0999999996</v>
      </c>
      <c r="M310" s="8">
        <v>4451388.9520919314</v>
      </c>
      <c r="N310" s="13">
        <v>3403542.1479080683</v>
      </c>
    </row>
    <row r="311" spans="1:14">
      <c r="A311" s="113">
        <v>240</v>
      </c>
      <c r="B311" s="66"/>
      <c r="C311" s="135"/>
      <c r="D311" s="66"/>
      <c r="E311" s="66"/>
      <c r="F311" s="66"/>
      <c r="G311" s="66"/>
      <c r="H311" s="118" t="s">
        <v>181</v>
      </c>
      <c r="I311" s="184">
        <v>43153690.670000002</v>
      </c>
      <c r="J311" s="184">
        <v>18721892.346724957</v>
      </c>
      <c r="K311" s="118"/>
      <c r="L311" s="184">
        <v>43153690.670000002</v>
      </c>
      <c r="M311" s="184">
        <v>24455193.743256472</v>
      </c>
      <c r="N311" s="184">
        <v>18698496.92674353</v>
      </c>
    </row>
    <row r="312" spans="1:14">
      <c r="A312" s="113">
        <v>241</v>
      </c>
      <c r="B312" s="66"/>
      <c r="C312" s="135"/>
      <c r="D312" s="66"/>
      <c r="E312" s="66"/>
      <c r="F312" s="66"/>
      <c r="G312" s="66"/>
      <c r="H312" s="118"/>
      <c r="I312" s="12"/>
      <c r="J312" s="12"/>
      <c r="K312" s="118"/>
      <c r="L312" s="12"/>
      <c r="M312" s="12"/>
      <c r="N312" s="12"/>
    </row>
    <row r="313" spans="1:14">
      <c r="A313" s="113">
        <v>242</v>
      </c>
      <c r="B313" s="66"/>
      <c r="C313" s="135">
        <v>503</v>
      </c>
      <c r="D313" s="66" t="s">
        <v>187</v>
      </c>
      <c r="E313" s="66"/>
      <c r="F313" s="66"/>
      <c r="G313" s="66"/>
      <c r="H313" s="118"/>
      <c r="I313" s="12"/>
      <c r="J313" s="12"/>
      <c r="K313" s="118"/>
      <c r="L313" s="12"/>
      <c r="M313" s="12"/>
      <c r="N313" s="12"/>
    </row>
    <row r="314" spans="1:14">
      <c r="A314" s="113">
        <v>243</v>
      </c>
      <c r="B314" s="66"/>
      <c r="C314" s="135"/>
      <c r="D314" s="66"/>
      <c r="E314" s="66"/>
      <c r="F314" s="135" t="s">
        <v>599</v>
      </c>
      <c r="G314" s="66" t="s">
        <v>164</v>
      </c>
      <c r="H314" s="118"/>
      <c r="I314" s="8">
        <v>0</v>
      </c>
      <c r="J314" s="8">
        <v>0</v>
      </c>
      <c r="K314" s="118"/>
      <c r="L314" s="8">
        <v>0</v>
      </c>
      <c r="M314" s="8">
        <v>0</v>
      </c>
      <c r="N314" s="13">
        <v>0</v>
      </c>
    </row>
    <row r="315" spans="1:14">
      <c r="A315" s="113">
        <v>244</v>
      </c>
      <c r="B315" s="66"/>
      <c r="C315" s="135"/>
      <c r="D315" s="66"/>
      <c r="E315" s="66"/>
      <c r="F315" s="66"/>
      <c r="G315" s="66"/>
      <c r="H315" s="118" t="s">
        <v>181</v>
      </c>
      <c r="I315" s="184">
        <v>0</v>
      </c>
      <c r="J315" s="184">
        <v>0</v>
      </c>
      <c r="K315" s="118"/>
      <c r="L315" s="184">
        <v>0</v>
      </c>
      <c r="M315" s="184">
        <v>0</v>
      </c>
      <c r="N315" s="184">
        <v>0</v>
      </c>
    </row>
    <row r="316" spans="1:14">
      <c r="A316" s="113">
        <v>245</v>
      </c>
      <c r="B316" s="66"/>
      <c r="C316" s="135"/>
      <c r="D316" s="66"/>
      <c r="E316" s="66"/>
      <c r="F316" s="66"/>
      <c r="G316" s="66"/>
      <c r="H316" s="118"/>
      <c r="I316" s="8"/>
      <c r="J316" s="8"/>
      <c r="K316" s="118"/>
      <c r="L316" s="8"/>
      <c r="M316" s="8"/>
      <c r="N316" s="8"/>
    </row>
    <row r="317" spans="1:14">
      <c r="A317" s="113">
        <v>246</v>
      </c>
      <c r="B317" s="66"/>
      <c r="C317" s="135" t="s">
        <v>188</v>
      </c>
      <c r="D317" s="66" t="s">
        <v>189</v>
      </c>
      <c r="E317" s="66"/>
      <c r="F317" s="66"/>
      <c r="G317" s="66"/>
      <c r="H317" s="118"/>
      <c r="I317" s="8"/>
      <c r="J317" s="8"/>
      <c r="K317" s="118"/>
      <c r="L317" s="8"/>
      <c r="M317" s="8"/>
      <c r="N317" s="8"/>
    </row>
    <row r="318" spans="1:14">
      <c r="A318" s="113">
        <v>247</v>
      </c>
      <c r="B318" s="66"/>
      <c r="C318" s="135"/>
      <c r="D318" s="66"/>
      <c r="E318" s="66"/>
      <c r="F318" s="135" t="s">
        <v>599</v>
      </c>
      <c r="G318" s="66" t="s">
        <v>164</v>
      </c>
      <c r="H318" s="118"/>
      <c r="I318" s="8">
        <v>4303809.4000000004</v>
      </c>
      <c r="J318" s="8">
        <v>1845850.6207844333</v>
      </c>
      <c r="K318" s="118"/>
      <c r="L318" s="8">
        <v>4303809.4000000004</v>
      </c>
      <c r="M318" s="8">
        <v>2459722.856189698</v>
      </c>
      <c r="N318" s="13">
        <v>1844086.5438103026</v>
      </c>
    </row>
    <row r="319" spans="1:14">
      <c r="A319" s="113">
        <v>248</v>
      </c>
      <c r="B319" s="66"/>
      <c r="C319" s="135"/>
      <c r="D319" s="66"/>
      <c r="E319" s="66"/>
      <c r="F319" s="66"/>
      <c r="G319" s="66"/>
      <c r="H319" s="118" t="s">
        <v>181</v>
      </c>
      <c r="I319" s="184">
        <v>4303809.4000000004</v>
      </c>
      <c r="J319" s="184">
        <v>1845850.6207844333</v>
      </c>
      <c r="K319" s="118"/>
      <c r="L319" s="184">
        <v>4303809.4000000004</v>
      </c>
      <c r="M319" s="184">
        <v>2459722.856189698</v>
      </c>
      <c r="N319" s="184">
        <v>1844086.5438103026</v>
      </c>
    </row>
    <row r="320" spans="1:14">
      <c r="A320" s="113">
        <v>249</v>
      </c>
      <c r="B320" s="66"/>
      <c r="C320" s="135"/>
      <c r="D320" s="66"/>
      <c r="E320" s="66"/>
      <c r="F320" s="66"/>
      <c r="G320" s="66"/>
      <c r="H320" s="118"/>
      <c r="I320" s="8"/>
      <c r="J320" s="8"/>
      <c r="K320" s="118"/>
      <c r="L320" s="8"/>
      <c r="M320" s="8"/>
      <c r="N320" s="8"/>
    </row>
    <row r="321" spans="1:14">
      <c r="A321" s="113">
        <v>250</v>
      </c>
      <c r="B321" s="66"/>
      <c r="C321" s="135">
        <v>505</v>
      </c>
      <c r="D321" s="66" t="s">
        <v>190</v>
      </c>
      <c r="E321" s="66"/>
      <c r="F321" s="66"/>
      <c r="G321" s="66"/>
      <c r="H321" s="118"/>
      <c r="I321" s="8"/>
      <c r="J321" s="8"/>
      <c r="K321" s="118"/>
      <c r="L321" s="8"/>
      <c r="M321" s="8"/>
      <c r="N321" s="8"/>
    </row>
    <row r="322" spans="1:14">
      <c r="A322" s="113">
        <v>251</v>
      </c>
      <c r="B322" s="66"/>
      <c r="C322" s="135"/>
      <c r="D322" s="66"/>
      <c r="E322" s="66"/>
      <c r="F322" s="135" t="s">
        <v>599</v>
      </c>
      <c r="G322" s="66" t="s">
        <v>166</v>
      </c>
      <c r="H322" s="118"/>
      <c r="I322" s="8">
        <v>3131093.09</v>
      </c>
      <c r="J322" s="8">
        <v>1358400.3325886191</v>
      </c>
      <c r="K322" s="118"/>
      <c r="L322" s="8">
        <v>3131093.09</v>
      </c>
      <c r="M322" s="8">
        <v>1774390.253887445</v>
      </c>
      <c r="N322" s="13">
        <v>1356702.8361125549</v>
      </c>
    </row>
    <row r="323" spans="1:14">
      <c r="A323" s="113">
        <v>252</v>
      </c>
      <c r="B323" s="66"/>
      <c r="C323" s="135"/>
      <c r="D323" s="66"/>
      <c r="E323" s="66"/>
      <c r="F323" s="135" t="s">
        <v>599</v>
      </c>
      <c r="G323" s="66" t="s">
        <v>166</v>
      </c>
      <c r="H323" s="118"/>
      <c r="I323" s="8">
        <v>790210.93</v>
      </c>
      <c r="J323" s="8">
        <v>342826.85288260214</v>
      </c>
      <c r="K323" s="118"/>
      <c r="L323" s="8">
        <v>790210.93</v>
      </c>
      <c r="M323" s="8">
        <v>447812.48350151547</v>
      </c>
      <c r="N323" s="13">
        <v>342398.44649848458</v>
      </c>
    </row>
    <row r="324" spans="1:14">
      <c r="A324" s="113">
        <v>253</v>
      </c>
      <c r="B324" s="66"/>
      <c r="C324" s="135"/>
      <c r="D324" s="66"/>
      <c r="E324" s="66"/>
      <c r="F324" s="66"/>
      <c r="G324" s="66"/>
      <c r="H324" s="118" t="s">
        <v>181</v>
      </c>
      <c r="I324" s="184">
        <v>3921304.02</v>
      </c>
      <c r="J324" s="184">
        <v>1701227.1854712213</v>
      </c>
      <c r="K324" s="118"/>
      <c r="L324" s="184">
        <v>3921304.02</v>
      </c>
      <c r="M324" s="184">
        <v>2222202.7373889606</v>
      </c>
      <c r="N324" s="184">
        <v>1699101.2826110395</v>
      </c>
    </row>
    <row r="325" spans="1:14">
      <c r="A325" s="113">
        <v>254</v>
      </c>
      <c r="B325" s="66"/>
      <c r="C325" s="135"/>
      <c r="D325" s="66"/>
      <c r="E325" s="66"/>
      <c r="F325" s="66"/>
      <c r="G325" s="66"/>
      <c r="H325" s="118"/>
      <c r="I325" s="8"/>
      <c r="J325" s="8"/>
      <c r="K325" s="118"/>
      <c r="L325" s="8"/>
      <c r="M325" s="8"/>
      <c r="N325" s="8"/>
    </row>
    <row r="326" spans="1:14">
      <c r="A326" s="113">
        <v>255</v>
      </c>
      <c r="B326" s="66"/>
      <c r="C326" s="135">
        <v>506</v>
      </c>
      <c r="D326" s="66" t="s">
        <v>191</v>
      </c>
      <c r="E326" s="66"/>
      <c r="F326" s="66"/>
      <c r="G326" s="66"/>
      <c r="H326" s="118"/>
      <c r="I326" s="8"/>
      <c r="J326" s="8"/>
      <c r="K326" s="118"/>
      <c r="L326" s="8"/>
      <c r="M326" s="8"/>
      <c r="N326" s="8"/>
    </row>
    <row r="327" spans="1:14">
      <c r="A327" s="113">
        <v>256</v>
      </c>
      <c r="B327" s="66"/>
      <c r="C327" s="135"/>
      <c r="D327" s="66"/>
      <c r="E327" s="66"/>
      <c r="F327" s="135" t="s">
        <v>599</v>
      </c>
      <c r="G327" s="66" t="s">
        <v>166</v>
      </c>
      <c r="H327" s="118"/>
      <c r="I327" s="8">
        <v>39579598.340000004</v>
      </c>
      <c r="J327" s="8">
        <v>17171300.246707123</v>
      </c>
      <c r="K327" s="118"/>
      <c r="L327" s="8">
        <v>39579598.340000004</v>
      </c>
      <c r="M327" s="8">
        <v>22429755.848388303</v>
      </c>
      <c r="N327" s="13">
        <v>17149842.491611701</v>
      </c>
    </row>
    <row r="328" spans="1:14">
      <c r="A328" s="113">
        <v>257</v>
      </c>
      <c r="B328" s="66"/>
      <c r="C328" s="135"/>
      <c r="D328" s="66"/>
      <c r="E328" s="66"/>
      <c r="F328" s="135" t="s">
        <v>599</v>
      </c>
      <c r="G328" s="66" t="s">
        <v>164</v>
      </c>
      <c r="H328" s="118"/>
      <c r="I328" s="8">
        <v>0</v>
      </c>
      <c r="J328" s="8">
        <v>0</v>
      </c>
      <c r="K328" s="118"/>
      <c r="L328" s="8">
        <v>0</v>
      </c>
      <c r="M328" s="8">
        <v>0</v>
      </c>
      <c r="N328" s="13">
        <v>0</v>
      </c>
    </row>
    <row r="329" spans="1:14">
      <c r="A329" s="113">
        <v>258</v>
      </c>
      <c r="B329" s="66"/>
      <c r="C329" s="135"/>
      <c r="D329" s="66"/>
      <c r="E329" s="66"/>
      <c r="F329" s="135" t="s">
        <v>599</v>
      </c>
      <c r="G329" s="66" t="s">
        <v>166</v>
      </c>
      <c r="H329" s="118"/>
      <c r="I329" s="8">
        <v>1981389.51</v>
      </c>
      <c r="J329" s="8">
        <v>859610.39547744696</v>
      </c>
      <c r="K329" s="118"/>
      <c r="L329" s="8">
        <v>1981389.51</v>
      </c>
      <c r="M329" s="8">
        <v>1122853.3086184352</v>
      </c>
      <c r="N329" s="13">
        <v>858536.20138156472</v>
      </c>
    </row>
    <row r="330" spans="1:14">
      <c r="A330" s="113">
        <v>259</v>
      </c>
      <c r="B330" s="66"/>
      <c r="C330" s="135"/>
      <c r="D330" s="66"/>
      <c r="E330" s="66"/>
      <c r="F330" s="66"/>
      <c r="G330" s="66"/>
      <c r="H330" s="118" t="s">
        <v>181</v>
      </c>
      <c r="I330" s="184">
        <v>41560987.850000001</v>
      </c>
      <c r="J330" s="184">
        <v>18030910.64218457</v>
      </c>
      <c r="K330" s="118"/>
      <c r="L330" s="184">
        <v>41560987.850000001</v>
      </c>
      <c r="M330" s="184">
        <v>23552609.157006737</v>
      </c>
      <c r="N330" s="184">
        <v>18008378.692993265</v>
      </c>
    </row>
    <row r="331" spans="1:14">
      <c r="A331" s="113">
        <v>260</v>
      </c>
      <c r="B331" s="66"/>
      <c r="C331" s="135"/>
      <c r="D331" s="66"/>
      <c r="E331" s="66"/>
      <c r="F331" s="66"/>
      <c r="G331" s="66"/>
      <c r="H331" s="118"/>
      <c r="I331" s="8"/>
      <c r="J331" s="8"/>
      <c r="K331" s="118"/>
      <c r="L331" s="8"/>
      <c r="M331" s="8"/>
      <c r="N331" s="8"/>
    </row>
    <row r="332" spans="1:14">
      <c r="A332" s="113">
        <v>261</v>
      </c>
      <c r="B332" s="66"/>
      <c r="C332" s="135">
        <v>507</v>
      </c>
      <c r="D332" s="66" t="s">
        <v>192</v>
      </c>
      <c r="E332" s="66"/>
      <c r="F332" s="66"/>
      <c r="G332" s="66"/>
      <c r="H332" s="118"/>
      <c r="I332" s="8"/>
      <c r="J332" s="8"/>
      <c r="K332" s="118"/>
      <c r="L332" s="8"/>
      <c r="M332" s="8"/>
      <c r="N332" s="8"/>
    </row>
    <row r="333" spans="1:14">
      <c r="A333" s="113">
        <v>262</v>
      </c>
      <c r="B333" s="66"/>
      <c r="C333" s="135"/>
      <c r="D333" s="66"/>
      <c r="E333" s="66"/>
      <c r="F333" s="135" t="s">
        <v>599</v>
      </c>
      <c r="G333" s="66" t="s">
        <v>166</v>
      </c>
      <c r="H333" s="118"/>
      <c r="I333" s="8">
        <v>379251.65</v>
      </c>
      <c r="J333" s="8">
        <v>164535.37237207554</v>
      </c>
      <c r="K333" s="118"/>
      <c r="L333" s="8">
        <v>379251.65</v>
      </c>
      <c r="M333" s="8">
        <v>214921.88580401885</v>
      </c>
      <c r="N333" s="13">
        <v>164329.76419598117</v>
      </c>
    </row>
    <row r="334" spans="1:14">
      <c r="A334" s="113">
        <v>263</v>
      </c>
      <c r="B334" s="66"/>
      <c r="C334" s="135"/>
      <c r="D334" s="66"/>
      <c r="E334" s="66"/>
      <c r="F334" s="135" t="s">
        <v>599</v>
      </c>
      <c r="G334" s="66" t="s">
        <v>166</v>
      </c>
      <c r="H334" s="118"/>
      <c r="I334" s="8">
        <v>0</v>
      </c>
      <c r="J334" s="8">
        <v>0</v>
      </c>
      <c r="K334" s="118"/>
      <c r="L334" s="8">
        <v>0</v>
      </c>
      <c r="M334" s="8">
        <v>0</v>
      </c>
      <c r="N334" s="13">
        <v>0</v>
      </c>
    </row>
    <row r="335" spans="1:14">
      <c r="A335" s="113">
        <v>264</v>
      </c>
      <c r="B335" s="66"/>
      <c r="C335" s="135"/>
      <c r="D335" s="66"/>
      <c r="E335" s="66"/>
      <c r="F335" s="66"/>
      <c r="G335" s="66"/>
      <c r="H335" s="118" t="s">
        <v>181</v>
      </c>
      <c r="I335" s="184">
        <v>379251.65</v>
      </c>
      <c r="J335" s="184">
        <v>164535.37237207554</v>
      </c>
      <c r="K335" s="118"/>
      <c r="L335" s="184">
        <v>379251.65</v>
      </c>
      <c r="M335" s="184">
        <v>214921.88580401885</v>
      </c>
      <c r="N335" s="184">
        <v>164329.76419598117</v>
      </c>
    </row>
    <row r="336" spans="1:14">
      <c r="A336" s="113">
        <v>265</v>
      </c>
      <c r="B336" s="66"/>
      <c r="C336" s="135"/>
      <c r="D336" s="66"/>
      <c r="E336" s="66"/>
      <c r="F336" s="66"/>
      <c r="G336" s="66"/>
      <c r="H336" s="118"/>
      <c r="I336" s="8"/>
      <c r="J336" s="8"/>
      <c r="K336" s="118"/>
      <c r="L336" s="8"/>
      <c r="M336" s="8"/>
      <c r="N336" s="8"/>
    </row>
    <row r="337" spans="1:14">
      <c r="A337" s="113">
        <v>266</v>
      </c>
      <c r="B337" s="66"/>
      <c r="C337" s="135">
        <v>510</v>
      </c>
      <c r="D337" s="66" t="s">
        <v>193</v>
      </c>
      <c r="E337" s="66"/>
      <c r="F337" s="66"/>
      <c r="G337" s="66"/>
      <c r="H337" s="118"/>
      <c r="I337" s="8"/>
      <c r="J337" s="8"/>
      <c r="K337" s="118"/>
      <c r="L337" s="8"/>
      <c r="M337" s="8"/>
      <c r="N337" s="8"/>
    </row>
    <row r="338" spans="1:14">
      <c r="A338" s="113">
        <v>267</v>
      </c>
      <c r="B338" s="66"/>
      <c r="C338" s="135"/>
      <c r="D338" s="66"/>
      <c r="E338" s="66"/>
      <c r="F338" s="135" t="s">
        <v>599</v>
      </c>
      <c r="G338" s="66" t="s">
        <v>166</v>
      </c>
      <c r="H338" s="118"/>
      <c r="I338" s="8">
        <v>4671934.71</v>
      </c>
      <c r="J338" s="8">
        <v>2026882.4597279266</v>
      </c>
      <c r="K338" s="118"/>
      <c r="L338" s="8">
        <v>2001367.9715152895</v>
      </c>
      <c r="M338" s="8">
        <v>1134175.1014816412</v>
      </c>
      <c r="N338" s="13">
        <v>867192.87003364833</v>
      </c>
    </row>
    <row r="339" spans="1:14">
      <c r="A339" s="113">
        <v>268</v>
      </c>
      <c r="B339" s="66"/>
      <c r="C339" s="135"/>
      <c r="D339" s="66"/>
      <c r="E339" s="66"/>
      <c r="F339" s="135" t="s">
        <v>599</v>
      </c>
      <c r="G339" s="66" t="s">
        <v>166</v>
      </c>
      <c r="H339" s="118"/>
      <c r="I339" s="8">
        <v>2070838.98</v>
      </c>
      <c r="J339" s="8">
        <v>898417.35084582772</v>
      </c>
      <c r="K339" s="118"/>
      <c r="L339" s="8">
        <v>3301207.5978354532</v>
      </c>
      <c r="M339" s="8">
        <v>1870794.1345999434</v>
      </c>
      <c r="N339" s="13">
        <v>1430413.4632355098</v>
      </c>
    </row>
    <row r="340" spans="1:14">
      <c r="A340" s="113">
        <v>269</v>
      </c>
      <c r="B340" s="66"/>
      <c r="C340" s="135"/>
      <c r="D340" s="66"/>
      <c r="E340" s="66"/>
      <c r="F340" s="66"/>
      <c r="G340" s="66"/>
      <c r="H340" s="118" t="s">
        <v>181</v>
      </c>
      <c r="I340" s="184">
        <v>6742773.6899999995</v>
      </c>
      <c r="J340" s="184">
        <v>2925299.8105737544</v>
      </c>
      <c r="K340" s="118"/>
      <c r="L340" s="184">
        <v>5302575.5693507427</v>
      </c>
      <c r="M340" s="184">
        <v>3004969.2360815844</v>
      </c>
      <c r="N340" s="184">
        <v>2297606.3332691584</v>
      </c>
    </row>
    <row r="341" spans="1:14">
      <c r="A341" s="113">
        <v>270</v>
      </c>
      <c r="B341" s="66"/>
      <c r="C341" s="135"/>
      <c r="D341" s="66"/>
      <c r="E341" s="66"/>
      <c r="F341" s="66"/>
      <c r="G341" s="66"/>
      <c r="H341" s="118"/>
      <c r="I341" s="16"/>
      <c r="J341" s="16"/>
      <c r="K341" s="118"/>
      <c r="L341" s="16"/>
      <c r="M341" s="8"/>
      <c r="N341" s="8"/>
    </row>
    <row r="342" spans="1:14">
      <c r="A342" s="113">
        <v>271</v>
      </c>
      <c r="B342" s="66"/>
      <c r="C342" s="135"/>
      <c r="D342" s="66"/>
      <c r="E342" s="115"/>
      <c r="F342" s="66"/>
      <c r="G342" s="66"/>
      <c r="H342" s="118"/>
      <c r="I342" s="16"/>
      <c r="J342" s="16"/>
      <c r="K342" s="118"/>
      <c r="L342" s="16"/>
      <c r="M342" s="16"/>
      <c r="N342" s="16"/>
    </row>
    <row r="343" spans="1:14">
      <c r="A343" s="113">
        <v>272</v>
      </c>
      <c r="B343" s="66"/>
      <c r="C343" s="138"/>
      <c r="D343" s="139"/>
      <c r="E343" s="140"/>
      <c r="F343" s="66"/>
      <c r="G343" s="139"/>
      <c r="H343" s="141"/>
      <c r="I343" s="185"/>
      <c r="J343" s="185"/>
      <c r="K343" s="118"/>
      <c r="L343" s="185"/>
      <c r="M343" s="185"/>
      <c r="N343" s="185"/>
    </row>
    <row r="344" spans="1:14">
      <c r="A344" s="113">
        <v>273</v>
      </c>
      <c r="B344" s="66"/>
      <c r="C344" s="135">
        <v>511</v>
      </c>
      <c r="D344" s="66" t="s">
        <v>194</v>
      </c>
      <c r="E344" s="66"/>
      <c r="F344" s="66"/>
      <c r="G344" s="66"/>
      <c r="H344" s="118"/>
      <c r="I344" s="8"/>
      <c r="J344" s="8"/>
      <c r="K344" s="118"/>
      <c r="L344" s="8"/>
      <c r="M344" s="8"/>
      <c r="N344" s="8"/>
    </row>
    <row r="345" spans="1:14">
      <c r="A345" s="113">
        <v>274</v>
      </c>
      <c r="B345" s="66"/>
      <c r="C345" s="135"/>
      <c r="D345" s="66"/>
      <c r="E345" s="66"/>
      <c r="F345" s="135" t="s">
        <v>599</v>
      </c>
      <c r="G345" s="66" t="s">
        <v>166</v>
      </c>
      <c r="H345" s="118"/>
      <c r="I345" s="8">
        <v>27449465.93</v>
      </c>
      <c r="J345" s="8">
        <v>11908736.845857231</v>
      </c>
      <c r="K345" s="118"/>
      <c r="L345" s="8">
        <v>27449465.93</v>
      </c>
      <c r="M345" s="8">
        <v>15555610.587294124</v>
      </c>
      <c r="N345" s="13">
        <v>11893855.342705876</v>
      </c>
    </row>
    <row r="346" spans="1:14">
      <c r="A346" s="113">
        <v>275</v>
      </c>
      <c r="B346" s="66"/>
      <c r="C346" s="135"/>
      <c r="D346" s="66"/>
      <c r="E346" s="66"/>
      <c r="F346" s="135" t="s">
        <v>599</v>
      </c>
      <c r="G346" s="66" t="s">
        <v>166</v>
      </c>
      <c r="H346" s="118"/>
      <c r="I346" s="8">
        <v>1262532.01</v>
      </c>
      <c r="J346" s="8">
        <v>547739.67205420195</v>
      </c>
      <c r="K346" s="118"/>
      <c r="L346" s="8">
        <v>1262532.01</v>
      </c>
      <c r="M346" s="8">
        <v>715476.80933527474</v>
      </c>
      <c r="N346" s="13">
        <v>547055.20066472527</v>
      </c>
    </row>
    <row r="347" spans="1:14">
      <c r="A347" s="113">
        <v>276</v>
      </c>
      <c r="B347" s="66"/>
      <c r="C347" s="135"/>
      <c r="D347" s="66"/>
      <c r="E347" s="66"/>
      <c r="F347" s="66"/>
      <c r="G347" s="66"/>
      <c r="H347" s="118" t="s">
        <v>181</v>
      </c>
      <c r="I347" s="184">
        <v>28711997.940000001</v>
      </c>
      <c r="J347" s="184">
        <v>12456476.517911432</v>
      </c>
      <c r="K347" s="118"/>
      <c r="L347" s="184">
        <v>28711997.940000001</v>
      </c>
      <c r="M347" s="184">
        <v>16271087.396629399</v>
      </c>
      <c r="N347" s="184">
        <v>12440910.543370601</v>
      </c>
    </row>
    <row r="348" spans="1:14">
      <c r="A348" s="113">
        <v>277</v>
      </c>
      <c r="B348" s="66"/>
      <c r="C348" s="135"/>
      <c r="D348" s="66"/>
      <c r="E348" s="66"/>
      <c r="F348" s="66"/>
      <c r="G348" s="66"/>
      <c r="H348" s="118"/>
      <c r="I348" s="8"/>
      <c r="J348" s="8"/>
      <c r="K348" s="118"/>
      <c r="L348" s="8"/>
      <c r="M348" s="8"/>
      <c r="N348" s="8"/>
    </row>
    <row r="349" spans="1:14">
      <c r="A349" s="113">
        <v>278</v>
      </c>
      <c r="B349" s="66"/>
      <c r="C349" s="135">
        <v>512</v>
      </c>
      <c r="D349" s="66" t="s">
        <v>195</v>
      </c>
      <c r="E349" s="66"/>
      <c r="F349" s="66"/>
      <c r="G349" s="66"/>
      <c r="H349" s="118"/>
      <c r="I349" s="8"/>
      <c r="J349" s="8"/>
      <c r="K349" s="118"/>
      <c r="L349" s="8"/>
      <c r="M349" s="8"/>
      <c r="N349" s="8"/>
    </row>
    <row r="350" spans="1:14">
      <c r="A350" s="113">
        <v>279</v>
      </c>
      <c r="B350" s="66"/>
      <c r="C350" s="135"/>
      <c r="D350" s="66"/>
      <c r="E350" s="66"/>
      <c r="F350" s="135" t="s">
        <v>599</v>
      </c>
      <c r="G350" s="66" t="s">
        <v>166</v>
      </c>
      <c r="H350" s="118"/>
      <c r="I350" s="8">
        <v>109274236.20999999</v>
      </c>
      <c r="J350" s="8">
        <v>47407775.66949673</v>
      </c>
      <c r="K350" s="118"/>
      <c r="L350" s="8">
        <v>109274236.20999999</v>
      </c>
      <c r="M350" s="8">
        <v>61925702.672742486</v>
      </c>
      <c r="N350" s="13">
        <v>47348533.537257507</v>
      </c>
    </row>
    <row r="351" spans="1:14">
      <c r="A351" s="113">
        <v>280</v>
      </c>
      <c r="B351" s="66"/>
      <c r="C351" s="135"/>
      <c r="D351" s="66"/>
      <c r="E351" s="66"/>
      <c r="F351" s="135" t="s">
        <v>599</v>
      </c>
      <c r="G351" s="66" t="s">
        <v>166</v>
      </c>
      <c r="H351" s="118"/>
      <c r="I351" s="8">
        <v>5668458.2999999998</v>
      </c>
      <c r="J351" s="8">
        <v>2459216.4521000297</v>
      </c>
      <c r="K351" s="118"/>
      <c r="L351" s="8">
        <v>5668458.2999999998</v>
      </c>
      <c r="M351" s="8">
        <v>3212314.9561444037</v>
      </c>
      <c r="N351" s="13">
        <v>2456143.3438555961</v>
      </c>
    </row>
    <row r="352" spans="1:14">
      <c r="A352" s="113">
        <v>281</v>
      </c>
      <c r="B352" s="66"/>
      <c r="C352" s="135"/>
      <c r="D352" s="66"/>
      <c r="E352" s="66"/>
      <c r="F352" s="66"/>
      <c r="G352" s="66"/>
      <c r="H352" s="118" t="s">
        <v>181</v>
      </c>
      <c r="I352" s="184">
        <v>114942694.50999999</v>
      </c>
      <c r="J352" s="184">
        <v>49866992.121596761</v>
      </c>
      <c r="K352" s="118"/>
      <c r="L352" s="184">
        <v>114942694.50999999</v>
      </c>
      <c r="M352" s="184">
        <v>65138017.628886893</v>
      </c>
      <c r="N352" s="184">
        <v>49804676.881113105</v>
      </c>
    </row>
    <row r="353" spans="1:14">
      <c r="A353" s="113">
        <v>282</v>
      </c>
      <c r="B353" s="66"/>
      <c r="C353" s="135"/>
      <c r="D353" s="66"/>
      <c r="E353" s="66"/>
      <c r="F353" s="66"/>
      <c r="G353" s="66"/>
      <c r="H353" s="118"/>
      <c r="I353" s="8"/>
      <c r="J353" s="8"/>
      <c r="K353" s="118"/>
      <c r="L353" s="8"/>
      <c r="M353" s="8"/>
      <c r="N353" s="8"/>
    </row>
    <row r="354" spans="1:14">
      <c r="A354" s="113">
        <v>283</v>
      </c>
      <c r="B354" s="66"/>
      <c r="C354" s="135">
        <v>513</v>
      </c>
      <c r="D354" s="66" t="s">
        <v>196</v>
      </c>
      <c r="E354" s="66"/>
      <c r="F354" s="66"/>
      <c r="G354" s="66"/>
      <c r="H354" s="118"/>
      <c r="I354" s="8"/>
      <c r="J354" s="8"/>
      <c r="K354" s="118"/>
      <c r="L354" s="8"/>
      <c r="M354" s="8"/>
      <c r="N354" s="8"/>
    </row>
    <row r="355" spans="1:14">
      <c r="A355" s="113">
        <v>284</v>
      </c>
      <c r="B355" s="66"/>
      <c r="C355" s="135"/>
      <c r="D355" s="66"/>
      <c r="E355" s="66"/>
      <c r="F355" s="135" t="s">
        <v>599</v>
      </c>
      <c r="G355" s="66" t="s">
        <v>166</v>
      </c>
      <c r="H355" s="118"/>
      <c r="I355" s="8">
        <v>43558350.810000002</v>
      </c>
      <c r="J355" s="8">
        <v>18897450.994443528</v>
      </c>
      <c r="K355" s="118"/>
      <c r="L355" s="8">
        <v>43558350.810000002</v>
      </c>
      <c r="M355" s="8">
        <v>24684514.618718762</v>
      </c>
      <c r="N355" s="13">
        <v>18873836.19128124</v>
      </c>
    </row>
    <row r="356" spans="1:14">
      <c r="A356" s="113">
        <v>285</v>
      </c>
      <c r="B356" s="66"/>
      <c r="C356" s="135"/>
      <c r="D356" s="66"/>
      <c r="E356" s="66"/>
      <c r="F356" s="135" t="s">
        <v>599</v>
      </c>
      <c r="G356" s="66" t="s">
        <v>166</v>
      </c>
      <c r="H356" s="118"/>
      <c r="I356" s="8">
        <v>1152865.2</v>
      </c>
      <c r="J356" s="8">
        <v>500161.58130573021</v>
      </c>
      <c r="K356" s="118"/>
      <c r="L356" s="8">
        <v>1152865.2</v>
      </c>
      <c r="M356" s="8">
        <v>653328.63512084214</v>
      </c>
      <c r="N356" s="13">
        <v>499536.56487915787</v>
      </c>
    </row>
    <row r="357" spans="1:14">
      <c r="A357" s="113">
        <v>286</v>
      </c>
      <c r="B357" s="66"/>
      <c r="C357" s="135"/>
      <c r="D357" s="66"/>
      <c r="E357" s="66"/>
      <c r="F357" s="66"/>
      <c r="G357" s="66"/>
      <c r="H357" s="118" t="s">
        <v>181</v>
      </c>
      <c r="I357" s="184">
        <v>44711216.010000005</v>
      </c>
      <c r="J357" s="184">
        <v>19397612.575749259</v>
      </c>
      <c r="K357" s="118"/>
      <c r="L357" s="184">
        <v>44711216.010000005</v>
      </c>
      <c r="M357" s="184">
        <v>25337843.253839605</v>
      </c>
      <c r="N357" s="184">
        <v>19373372.756160397</v>
      </c>
    </row>
    <row r="358" spans="1:14">
      <c r="A358" s="113">
        <v>287</v>
      </c>
      <c r="B358" s="66"/>
      <c r="C358" s="135"/>
      <c r="D358" s="66"/>
      <c r="E358" s="66"/>
      <c r="F358" s="66"/>
      <c r="G358" s="66"/>
      <c r="H358" s="118"/>
      <c r="I358" s="8"/>
      <c r="J358" s="8"/>
      <c r="K358" s="118"/>
      <c r="L358" s="8"/>
      <c r="M358" s="8"/>
      <c r="N358" s="8"/>
    </row>
    <row r="359" spans="1:14">
      <c r="A359" s="113">
        <v>288</v>
      </c>
      <c r="B359" s="66"/>
      <c r="C359" s="135">
        <v>514</v>
      </c>
      <c r="D359" s="66" t="s">
        <v>197</v>
      </c>
      <c r="E359" s="66"/>
      <c r="F359" s="66"/>
      <c r="G359" s="66"/>
      <c r="H359" s="118"/>
      <c r="I359" s="8"/>
      <c r="J359" s="8"/>
      <c r="K359" s="118"/>
      <c r="L359" s="8"/>
      <c r="M359" s="8"/>
      <c r="N359" s="8"/>
    </row>
    <row r="360" spans="1:14">
      <c r="A360" s="113">
        <v>289</v>
      </c>
      <c r="B360" s="66"/>
      <c r="C360" s="135"/>
      <c r="D360" s="66"/>
      <c r="E360" s="66"/>
      <c r="F360" s="135" t="s">
        <v>599</v>
      </c>
      <c r="G360" s="66" t="s">
        <v>166</v>
      </c>
      <c r="H360" s="118"/>
      <c r="I360" s="8">
        <v>9068241.7899999991</v>
      </c>
      <c r="J360" s="8">
        <v>3934186.0204897374</v>
      </c>
      <c r="K360" s="118"/>
      <c r="L360" s="8">
        <v>9068241.7899999991</v>
      </c>
      <c r="M360" s="8">
        <v>5138972.0425306289</v>
      </c>
      <c r="N360" s="13">
        <v>3929269.7474693703</v>
      </c>
    </row>
    <row r="361" spans="1:14">
      <c r="A361" s="113">
        <v>290</v>
      </c>
      <c r="B361" s="66"/>
      <c r="C361" s="135"/>
      <c r="D361" s="66"/>
      <c r="E361" s="66"/>
      <c r="F361" s="135" t="s">
        <v>599</v>
      </c>
      <c r="G361" s="66" t="s">
        <v>166</v>
      </c>
      <c r="H361" s="118"/>
      <c r="I361" s="8">
        <v>2871418.8799999999</v>
      </c>
      <c r="J361" s="8">
        <v>1245742.7005446332</v>
      </c>
      <c r="K361" s="118"/>
      <c r="L361" s="8">
        <v>2871418.8799999999</v>
      </c>
      <c r="M361" s="8">
        <v>1627232.8956851305</v>
      </c>
      <c r="N361" s="13">
        <v>1244185.9843148694</v>
      </c>
    </row>
    <row r="362" spans="1:14">
      <c r="A362" s="113">
        <v>291</v>
      </c>
      <c r="B362" s="66"/>
      <c r="C362" s="135"/>
      <c r="D362" s="66"/>
      <c r="E362" s="66"/>
      <c r="F362" s="66"/>
      <c r="G362" s="66"/>
      <c r="H362" s="118" t="s">
        <v>181</v>
      </c>
      <c r="I362" s="184">
        <v>11939660.669999998</v>
      </c>
      <c r="J362" s="184">
        <v>5179928.7210343704</v>
      </c>
      <c r="K362" s="118"/>
      <c r="L362" s="184">
        <v>11939660.669999998</v>
      </c>
      <c r="M362" s="184">
        <v>6766204.9382157596</v>
      </c>
      <c r="N362" s="184">
        <v>5173455.7317842394</v>
      </c>
    </row>
    <row r="363" spans="1:14">
      <c r="A363" s="113">
        <v>292</v>
      </c>
      <c r="B363" s="66"/>
      <c r="C363" s="135"/>
      <c r="D363" s="66"/>
      <c r="E363" s="66"/>
      <c r="F363" s="66"/>
      <c r="G363" s="66"/>
      <c r="H363" s="118"/>
      <c r="I363" s="8"/>
      <c r="J363" s="8"/>
      <c r="K363" s="118"/>
      <c r="L363" s="8"/>
      <c r="M363" s="8"/>
      <c r="N363" s="8"/>
    </row>
    <row r="364" spans="1:14" ht="15.75" thickBot="1">
      <c r="A364" s="113">
        <v>293</v>
      </c>
      <c r="B364" s="66"/>
      <c r="C364" s="136" t="s">
        <v>198</v>
      </c>
      <c r="D364" s="66"/>
      <c r="E364" s="66"/>
      <c r="F364" s="66"/>
      <c r="G364" s="66"/>
      <c r="H364" s="137" t="s">
        <v>181</v>
      </c>
      <c r="I364" s="15">
        <v>1157521278.6700001</v>
      </c>
      <c r="J364" s="15">
        <v>498113701.4384501</v>
      </c>
      <c r="K364" s="137"/>
      <c r="L364" s="15">
        <v>1156081080.5493507</v>
      </c>
      <c r="M364" s="15">
        <v>659107577.83426404</v>
      </c>
      <c r="N364" s="15">
        <v>496973502.71508676</v>
      </c>
    </row>
    <row r="365" spans="1:14" ht="15.75" thickTop="1">
      <c r="A365" s="113">
        <v>294</v>
      </c>
      <c r="B365" s="66"/>
      <c r="C365" s="135">
        <v>517</v>
      </c>
      <c r="D365" s="66" t="s">
        <v>199</v>
      </c>
      <c r="E365" s="66"/>
      <c r="F365" s="66"/>
      <c r="G365" s="66"/>
      <c r="H365" s="118"/>
      <c r="I365" s="8"/>
      <c r="J365" s="8"/>
      <c r="K365" s="118"/>
      <c r="L365" s="8"/>
      <c r="M365" s="8"/>
      <c r="N365" s="8"/>
    </row>
    <row r="366" spans="1:14">
      <c r="A366" s="113">
        <v>295</v>
      </c>
      <c r="B366" s="66"/>
      <c r="C366" s="135"/>
      <c r="D366" s="66"/>
      <c r="E366" s="66"/>
      <c r="F366" s="135" t="s">
        <v>599</v>
      </c>
      <c r="G366" s="66" t="s">
        <v>166</v>
      </c>
      <c r="H366" s="118"/>
      <c r="I366" s="8">
        <v>0</v>
      </c>
      <c r="J366" s="8">
        <v>0</v>
      </c>
      <c r="K366" s="118"/>
      <c r="L366" s="8">
        <v>0</v>
      </c>
      <c r="M366" s="8">
        <v>0</v>
      </c>
      <c r="N366" s="13">
        <v>0</v>
      </c>
    </row>
    <row r="367" spans="1:14">
      <c r="A367" s="113">
        <v>296</v>
      </c>
      <c r="B367" s="66"/>
      <c r="C367" s="135"/>
      <c r="D367" s="66"/>
      <c r="E367" s="66"/>
      <c r="F367" s="66"/>
      <c r="G367" s="66"/>
      <c r="H367" s="118" t="s">
        <v>181</v>
      </c>
      <c r="I367" s="184">
        <v>0</v>
      </c>
      <c r="J367" s="184">
        <v>0</v>
      </c>
      <c r="K367" s="118"/>
      <c r="L367" s="184">
        <v>0</v>
      </c>
      <c r="M367" s="184">
        <v>0</v>
      </c>
      <c r="N367" s="184">
        <v>0</v>
      </c>
    </row>
    <row r="368" spans="1:14">
      <c r="A368" s="113">
        <v>297</v>
      </c>
      <c r="B368" s="66"/>
      <c r="C368" s="135"/>
      <c r="D368" s="66"/>
      <c r="E368" s="66"/>
      <c r="F368" s="66"/>
      <c r="G368" s="66"/>
      <c r="H368" s="118"/>
      <c r="I368" s="8"/>
      <c r="J368" s="8"/>
      <c r="K368" s="118"/>
      <c r="L368" s="8"/>
      <c r="M368" s="8"/>
      <c r="N368" s="8"/>
    </row>
    <row r="369" spans="1:14">
      <c r="A369" s="113">
        <v>298</v>
      </c>
      <c r="B369" s="66"/>
      <c r="C369" s="135">
        <v>518</v>
      </c>
      <c r="D369" s="66" t="s">
        <v>200</v>
      </c>
      <c r="E369" s="66"/>
      <c r="F369" s="66"/>
      <c r="G369" s="66"/>
      <c r="H369" s="118"/>
      <c r="I369" s="8"/>
      <c r="J369" s="8"/>
      <c r="K369" s="118"/>
      <c r="L369" s="8"/>
      <c r="M369" s="8"/>
      <c r="N369" s="8"/>
    </row>
    <row r="370" spans="1:14">
      <c r="A370" s="113">
        <v>299</v>
      </c>
      <c r="B370" s="66"/>
      <c r="C370" s="135"/>
      <c r="D370" s="66"/>
      <c r="E370" s="66"/>
      <c r="F370" s="135" t="s">
        <v>599</v>
      </c>
      <c r="G370" s="66" t="s">
        <v>164</v>
      </c>
      <c r="H370" s="118"/>
      <c r="I370" s="8">
        <v>0</v>
      </c>
      <c r="J370" s="8">
        <v>0</v>
      </c>
      <c r="K370" s="118"/>
      <c r="L370" s="8">
        <v>0</v>
      </c>
      <c r="M370" s="8">
        <v>0</v>
      </c>
      <c r="N370" s="13">
        <v>0</v>
      </c>
    </row>
    <row r="371" spans="1:14">
      <c r="A371" s="113">
        <v>300</v>
      </c>
      <c r="B371" s="66"/>
      <c r="C371" s="135"/>
      <c r="D371" s="66"/>
      <c r="E371" s="66"/>
      <c r="F371" s="66"/>
      <c r="G371" s="66"/>
      <c r="H371" s="118"/>
      <c r="I371" s="8"/>
      <c r="J371" s="8"/>
      <c r="K371" s="118"/>
      <c r="L371" s="8"/>
      <c r="M371" s="8"/>
      <c r="N371" s="8"/>
    </row>
    <row r="372" spans="1:14">
      <c r="A372" s="113">
        <v>301</v>
      </c>
      <c r="B372" s="66"/>
      <c r="C372" s="135"/>
      <c r="D372" s="66"/>
      <c r="E372" s="66"/>
      <c r="F372" s="66"/>
      <c r="G372" s="66"/>
      <c r="H372" s="118" t="s">
        <v>181</v>
      </c>
      <c r="I372" s="184">
        <v>0</v>
      </c>
      <c r="J372" s="184">
        <v>0</v>
      </c>
      <c r="K372" s="118"/>
      <c r="L372" s="184">
        <v>0</v>
      </c>
      <c r="M372" s="184">
        <v>0</v>
      </c>
      <c r="N372" s="184">
        <v>0</v>
      </c>
    </row>
    <row r="373" spans="1:14">
      <c r="A373" s="113">
        <v>302</v>
      </c>
      <c r="B373" s="66"/>
      <c r="C373" s="135"/>
      <c r="D373" s="66"/>
      <c r="E373" s="66"/>
      <c r="F373" s="66"/>
      <c r="G373" s="66"/>
      <c r="H373" s="118"/>
      <c r="I373" s="8"/>
      <c r="J373" s="8"/>
      <c r="K373" s="118"/>
      <c r="L373" s="8"/>
      <c r="M373" s="8"/>
      <c r="N373" s="8"/>
    </row>
    <row r="374" spans="1:14">
      <c r="A374" s="113">
        <v>303</v>
      </c>
      <c r="B374" s="66"/>
      <c r="C374" s="135">
        <v>519</v>
      </c>
      <c r="D374" s="66" t="s">
        <v>201</v>
      </c>
      <c r="E374" s="66"/>
      <c r="F374" s="66"/>
      <c r="G374" s="66"/>
      <c r="H374" s="118"/>
      <c r="I374" s="8"/>
      <c r="J374" s="8"/>
      <c r="K374" s="118"/>
      <c r="L374" s="8"/>
      <c r="M374" s="8"/>
      <c r="N374" s="8"/>
    </row>
    <row r="375" spans="1:14">
      <c r="A375" s="113">
        <v>304</v>
      </c>
      <c r="B375" s="66"/>
      <c r="C375" s="135"/>
      <c r="D375" s="66"/>
      <c r="E375" s="66"/>
      <c r="F375" s="135" t="s">
        <v>599</v>
      </c>
      <c r="G375" s="66" t="s">
        <v>166</v>
      </c>
      <c r="H375" s="118"/>
      <c r="I375" s="8">
        <v>0</v>
      </c>
      <c r="J375" s="8">
        <v>0</v>
      </c>
      <c r="K375" s="118"/>
      <c r="L375" s="8">
        <v>0</v>
      </c>
      <c r="M375" s="8">
        <v>0</v>
      </c>
      <c r="N375" s="13">
        <v>0</v>
      </c>
    </row>
    <row r="376" spans="1:14">
      <c r="A376" s="113">
        <v>305</v>
      </c>
      <c r="B376" s="66"/>
      <c r="C376" s="135"/>
      <c r="D376" s="66"/>
      <c r="E376" s="66"/>
      <c r="F376" s="66"/>
      <c r="G376" s="66"/>
      <c r="H376" s="118" t="s">
        <v>181</v>
      </c>
      <c r="I376" s="184">
        <v>0</v>
      </c>
      <c r="J376" s="184">
        <v>0</v>
      </c>
      <c r="K376" s="118"/>
      <c r="L376" s="184">
        <v>0</v>
      </c>
      <c r="M376" s="184">
        <v>0</v>
      </c>
      <c r="N376" s="184">
        <v>0</v>
      </c>
    </row>
    <row r="377" spans="1:14">
      <c r="A377" s="113">
        <v>306</v>
      </c>
      <c r="B377" s="66"/>
      <c r="C377" s="135"/>
      <c r="D377" s="66"/>
      <c r="E377" s="66"/>
      <c r="F377" s="66"/>
      <c r="G377" s="66"/>
      <c r="H377" s="118"/>
      <c r="I377" s="8"/>
      <c r="J377" s="8"/>
      <c r="K377" s="118"/>
      <c r="L377" s="8"/>
      <c r="M377" s="8"/>
      <c r="N377" s="8"/>
    </row>
    <row r="378" spans="1:14">
      <c r="A378" s="113">
        <v>307</v>
      </c>
      <c r="B378" s="66"/>
      <c r="C378" s="135">
        <v>520</v>
      </c>
      <c r="D378" s="66" t="s">
        <v>186</v>
      </c>
      <c r="E378" s="66"/>
      <c r="F378" s="66"/>
      <c r="G378" s="66"/>
      <c r="H378" s="118"/>
      <c r="I378" s="8"/>
      <c r="J378" s="8"/>
      <c r="K378" s="118"/>
      <c r="L378" s="8"/>
      <c r="M378" s="8"/>
      <c r="N378" s="8"/>
    </row>
    <row r="379" spans="1:14">
      <c r="A379" s="113">
        <v>308</v>
      </c>
      <c r="B379" s="66"/>
      <c r="C379" s="135"/>
      <c r="D379" s="66"/>
      <c r="E379" s="66"/>
      <c r="F379" s="135" t="s">
        <v>599</v>
      </c>
      <c r="G379" s="66" t="s">
        <v>166</v>
      </c>
      <c r="H379" s="118"/>
      <c r="I379" s="8">
        <v>0</v>
      </c>
      <c r="J379" s="8">
        <v>0</v>
      </c>
      <c r="K379" s="118"/>
      <c r="L379" s="8">
        <v>0</v>
      </c>
      <c r="M379" s="8">
        <v>0</v>
      </c>
      <c r="N379" s="13">
        <v>0</v>
      </c>
    </row>
    <row r="380" spans="1:14">
      <c r="A380" s="113">
        <v>309</v>
      </c>
      <c r="B380" s="66"/>
      <c r="C380" s="135"/>
      <c r="D380" s="66"/>
      <c r="E380" s="66"/>
      <c r="F380" s="66"/>
      <c r="G380" s="66"/>
      <c r="H380" s="118" t="s">
        <v>181</v>
      </c>
      <c r="I380" s="184">
        <v>0</v>
      </c>
      <c r="J380" s="184">
        <v>0</v>
      </c>
      <c r="K380" s="118"/>
      <c r="L380" s="184">
        <v>0</v>
      </c>
      <c r="M380" s="184">
        <v>0</v>
      </c>
      <c r="N380" s="184">
        <v>0</v>
      </c>
    </row>
    <row r="381" spans="1:14">
      <c r="A381" s="113">
        <v>310</v>
      </c>
      <c r="B381" s="66"/>
      <c r="C381" s="135"/>
      <c r="D381" s="66"/>
      <c r="E381" s="66"/>
      <c r="F381" s="66"/>
      <c r="G381" s="66"/>
      <c r="H381" s="118"/>
      <c r="I381" s="187"/>
      <c r="J381" s="187"/>
      <c r="K381" s="116"/>
      <c r="L381" s="187"/>
      <c r="M381" s="12"/>
      <c r="N381" s="12"/>
    </row>
    <row r="382" spans="1:14">
      <c r="A382" s="113">
        <v>311</v>
      </c>
      <c r="B382" s="66"/>
      <c r="C382" s="135"/>
      <c r="D382" s="66"/>
      <c r="E382" s="115"/>
      <c r="F382" s="66"/>
      <c r="G382" s="66"/>
      <c r="H382" s="118"/>
      <c r="I382" s="187"/>
      <c r="J382" s="187"/>
      <c r="K382" s="116"/>
      <c r="L382" s="187"/>
      <c r="M382" s="187"/>
      <c r="N382" s="187"/>
    </row>
    <row r="383" spans="1:14">
      <c r="A383" s="113">
        <v>312</v>
      </c>
      <c r="B383" s="66"/>
      <c r="C383" s="138"/>
      <c r="D383" s="139"/>
      <c r="E383" s="140"/>
      <c r="F383" s="66"/>
      <c r="G383" s="139"/>
      <c r="H383" s="141"/>
      <c r="I383" s="188"/>
      <c r="J383" s="188"/>
      <c r="K383" s="116"/>
      <c r="L383" s="188"/>
      <c r="M383" s="188"/>
      <c r="N383" s="188"/>
    </row>
    <row r="384" spans="1:14">
      <c r="A384" s="113">
        <v>313</v>
      </c>
      <c r="B384" s="66"/>
      <c r="C384" s="135">
        <v>523</v>
      </c>
      <c r="D384" s="66" t="s">
        <v>190</v>
      </c>
      <c r="E384" s="66"/>
      <c r="F384" s="66"/>
      <c r="G384" s="66"/>
      <c r="H384" s="118"/>
      <c r="I384" s="10"/>
      <c r="J384" s="10"/>
      <c r="K384" s="189"/>
      <c r="L384" s="10"/>
      <c r="M384" s="10"/>
      <c r="N384" s="10"/>
    </row>
    <row r="385" spans="1:14">
      <c r="A385" s="113">
        <v>314</v>
      </c>
      <c r="B385" s="66"/>
      <c r="C385" s="135"/>
      <c r="D385" s="66"/>
      <c r="E385" s="66"/>
      <c r="F385" s="135" t="s">
        <v>599</v>
      </c>
      <c r="G385" s="66" t="s">
        <v>166</v>
      </c>
      <c r="H385" s="118"/>
      <c r="I385" s="8">
        <v>0</v>
      </c>
      <c r="J385" s="8">
        <v>0</v>
      </c>
      <c r="K385" s="118"/>
      <c r="L385" s="8">
        <v>0</v>
      </c>
      <c r="M385" s="8">
        <v>0</v>
      </c>
      <c r="N385" s="13">
        <v>0</v>
      </c>
    </row>
    <row r="386" spans="1:14">
      <c r="A386" s="113">
        <v>315</v>
      </c>
      <c r="B386" s="66"/>
      <c r="C386" s="135"/>
      <c r="D386" s="66"/>
      <c r="E386" s="66"/>
      <c r="F386" s="66"/>
      <c r="G386" s="66"/>
      <c r="H386" s="118" t="s">
        <v>181</v>
      </c>
      <c r="I386" s="184">
        <v>0</v>
      </c>
      <c r="J386" s="184">
        <v>0</v>
      </c>
      <c r="K386" s="118"/>
      <c r="L386" s="184">
        <v>0</v>
      </c>
      <c r="M386" s="184">
        <v>0</v>
      </c>
      <c r="N386" s="184">
        <v>0</v>
      </c>
    </row>
    <row r="387" spans="1:14">
      <c r="A387" s="113">
        <v>316</v>
      </c>
      <c r="B387" s="66"/>
      <c r="C387" s="135"/>
      <c r="D387" s="66"/>
      <c r="E387" s="66"/>
      <c r="F387" s="66"/>
      <c r="G387" s="66"/>
      <c r="H387" s="118"/>
      <c r="I387" s="8"/>
      <c r="J387" s="8"/>
      <c r="K387" s="118"/>
      <c r="L387" s="8"/>
      <c r="M387" s="8"/>
      <c r="N387" s="8"/>
    </row>
    <row r="388" spans="1:14">
      <c r="A388" s="113">
        <v>317</v>
      </c>
      <c r="B388" s="66"/>
      <c r="C388" s="135">
        <v>524</v>
      </c>
      <c r="D388" s="66" t="s">
        <v>202</v>
      </c>
      <c r="E388" s="66"/>
      <c r="F388" s="66"/>
      <c r="G388" s="66"/>
      <c r="H388" s="118"/>
      <c r="I388" s="8"/>
      <c r="J388" s="8"/>
      <c r="K388" s="118"/>
      <c r="L388" s="8"/>
      <c r="M388" s="8"/>
      <c r="N388" s="8"/>
    </row>
    <row r="389" spans="1:14">
      <c r="A389" s="113">
        <v>318</v>
      </c>
      <c r="B389" s="66"/>
      <c r="C389" s="135"/>
      <c r="D389" s="66"/>
      <c r="E389" s="66"/>
      <c r="F389" s="135" t="s">
        <v>599</v>
      </c>
      <c r="G389" s="66" t="s">
        <v>166</v>
      </c>
      <c r="H389" s="118"/>
      <c r="I389" s="8">
        <v>0</v>
      </c>
      <c r="J389" s="8">
        <v>0</v>
      </c>
      <c r="K389" s="118"/>
      <c r="L389" s="8">
        <v>0</v>
      </c>
      <c r="M389" s="8">
        <v>0</v>
      </c>
      <c r="N389" s="13">
        <v>0</v>
      </c>
    </row>
    <row r="390" spans="1:14">
      <c r="A390" s="113">
        <v>319</v>
      </c>
      <c r="B390" s="66"/>
      <c r="C390" s="135"/>
      <c r="D390" s="66"/>
      <c r="E390" s="66"/>
      <c r="F390" s="66"/>
      <c r="G390" s="66"/>
      <c r="H390" s="118" t="s">
        <v>181</v>
      </c>
      <c r="I390" s="184">
        <v>0</v>
      </c>
      <c r="J390" s="184">
        <v>0</v>
      </c>
      <c r="K390" s="118"/>
      <c r="L390" s="184">
        <v>0</v>
      </c>
      <c r="M390" s="184">
        <v>0</v>
      </c>
      <c r="N390" s="184">
        <v>0</v>
      </c>
    </row>
    <row r="391" spans="1:14">
      <c r="A391" s="113">
        <v>320</v>
      </c>
      <c r="B391" s="66"/>
      <c r="C391" s="135"/>
      <c r="D391" s="66"/>
      <c r="E391" s="66"/>
      <c r="F391" s="66"/>
      <c r="G391" s="66"/>
      <c r="H391" s="118"/>
      <c r="I391" s="8"/>
      <c r="J391" s="8"/>
      <c r="K391" s="118"/>
      <c r="L391" s="8"/>
      <c r="M391" s="8"/>
      <c r="N391" s="8"/>
    </row>
    <row r="392" spans="1:14">
      <c r="A392" s="113">
        <v>321</v>
      </c>
      <c r="B392" s="66"/>
      <c r="C392" s="135">
        <v>528</v>
      </c>
      <c r="D392" s="66" t="s">
        <v>203</v>
      </c>
      <c r="E392" s="66"/>
      <c r="F392" s="66"/>
      <c r="G392" s="66"/>
      <c r="H392" s="118"/>
      <c r="I392" s="8"/>
      <c r="J392" s="8"/>
      <c r="K392" s="118"/>
      <c r="L392" s="8"/>
      <c r="M392" s="8"/>
      <c r="N392" s="8"/>
    </row>
    <row r="393" spans="1:14">
      <c r="A393" s="113">
        <v>322</v>
      </c>
      <c r="B393" s="66"/>
      <c r="C393" s="135"/>
      <c r="D393" s="66"/>
      <c r="E393" s="66"/>
      <c r="F393" s="135" t="s">
        <v>599</v>
      </c>
      <c r="G393" s="66" t="s">
        <v>166</v>
      </c>
      <c r="H393" s="118"/>
      <c r="I393" s="8">
        <v>0</v>
      </c>
      <c r="J393" s="8">
        <v>0</v>
      </c>
      <c r="K393" s="118"/>
      <c r="L393" s="8">
        <v>0</v>
      </c>
      <c r="M393" s="8">
        <v>0</v>
      </c>
      <c r="N393" s="13">
        <v>0</v>
      </c>
    </row>
    <row r="394" spans="1:14">
      <c r="A394" s="113">
        <v>323</v>
      </c>
      <c r="B394" s="66"/>
      <c r="C394" s="135"/>
      <c r="D394" s="66"/>
      <c r="E394" s="66"/>
      <c r="F394" s="66"/>
      <c r="G394" s="66"/>
      <c r="H394" s="118" t="s">
        <v>181</v>
      </c>
      <c r="I394" s="184">
        <v>0</v>
      </c>
      <c r="J394" s="184">
        <v>0</v>
      </c>
      <c r="K394" s="118"/>
      <c r="L394" s="184">
        <v>0</v>
      </c>
      <c r="M394" s="184">
        <v>0</v>
      </c>
      <c r="N394" s="184">
        <v>0</v>
      </c>
    </row>
    <row r="395" spans="1:14">
      <c r="A395" s="113">
        <v>324</v>
      </c>
      <c r="B395" s="66"/>
      <c r="C395" s="135"/>
      <c r="D395" s="66"/>
      <c r="E395" s="66"/>
      <c r="F395" s="66"/>
      <c r="G395" s="66"/>
      <c r="H395" s="118"/>
      <c r="I395" s="8"/>
      <c r="J395" s="8"/>
      <c r="K395" s="118"/>
      <c r="L395" s="8"/>
      <c r="M395" s="8"/>
      <c r="N395" s="8"/>
    </row>
    <row r="396" spans="1:14">
      <c r="A396" s="113">
        <v>325</v>
      </c>
      <c r="B396" s="66"/>
      <c r="C396" s="135">
        <v>529</v>
      </c>
      <c r="D396" s="66" t="s">
        <v>194</v>
      </c>
      <c r="E396" s="66"/>
      <c r="F396" s="66"/>
      <c r="G396" s="66"/>
      <c r="H396" s="118"/>
      <c r="I396" s="8"/>
      <c r="J396" s="8"/>
      <c r="K396" s="118"/>
      <c r="L396" s="8"/>
      <c r="M396" s="8"/>
      <c r="N396" s="8"/>
    </row>
    <row r="397" spans="1:14">
      <c r="A397" s="113">
        <v>326</v>
      </c>
      <c r="B397" s="66"/>
      <c r="C397" s="135"/>
      <c r="D397" s="66"/>
      <c r="E397" s="66"/>
      <c r="F397" s="135" t="s">
        <v>599</v>
      </c>
      <c r="G397" s="66" t="s">
        <v>166</v>
      </c>
      <c r="H397" s="118"/>
      <c r="I397" s="8">
        <v>0</v>
      </c>
      <c r="J397" s="8">
        <v>0</v>
      </c>
      <c r="K397" s="118"/>
      <c r="L397" s="8">
        <v>0</v>
      </c>
      <c r="M397" s="8">
        <v>0</v>
      </c>
      <c r="N397" s="13">
        <v>0</v>
      </c>
    </row>
    <row r="398" spans="1:14">
      <c r="A398" s="113">
        <v>327</v>
      </c>
      <c r="B398" s="66"/>
      <c r="C398" s="135"/>
      <c r="D398" s="66"/>
      <c r="E398" s="66"/>
      <c r="F398" s="66"/>
      <c r="G398" s="66"/>
      <c r="H398" s="118" t="s">
        <v>181</v>
      </c>
      <c r="I398" s="184">
        <v>0</v>
      </c>
      <c r="J398" s="184">
        <v>0</v>
      </c>
      <c r="K398" s="118"/>
      <c r="L398" s="184">
        <v>0</v>
      </c>
      <c r="M398" s="184">
        <v>0</v>
      </c>
      <c r="N398" s="184">
        <v>0</v>
      </c>
    </row>
    <row r="399" spans="1:14">
      <c r="A399" s="113">
        <v>328</v>
      </c>
      <c r="B399" s="66"/>
      <c r="C399" s="135"/>
      <c r="D399" s="66"/>
      <c r="E399" s="66"/>
      <c r="F399" s="66"/>
      <c r="G399" s="66"/>
      <c r="H399" s="118"/>
      <c r="I399" s="8"/>
      <c r="J399" s="8"/>
      <c r="K399" s="118"/>
      <c r="L399" s="8"/>
      <c r="M399" s="8"/>
      <c r="N399" s="8"/>
    </row>
    <row r="400" spans="1:14">
      <c r="A400" s="113">
        <v>329</v>
      </c>
      <c r="B400" s="66"/>
      <c r="C400" s="135">
        <v>530</v>
      </c>
      <c r="D400" s="66" t="s">
        <v>204</v>
      </c>
      <c r="E400" s="66"/>
      <c r="F400" s="66"/>
      <c r="G400" s="66"/>
      <c r="H400" s="118"/>
      <c r="I400" s="8"/>
      <c r="J400" s="8"/>
      <c r="K400" s="118"/>
      <c r="L400" s="8"/>
      <c r="M400" s="8"/>
      <c r="N400" s="8"/>
    </row>
    <row r="401" spans="1:14">
      <c r="A401" s="113">
        <v>330</v>
      </c>
      <c r="B401" s="66"/>
      <c r="C401" s="135"/>
      <c r="D401" s="66"/>
      <c r="E401" s="66"/>
      <c r="F401" s="135" t="s">
        <v>599</v>
      </c>
      <c r="G401" s="66" t="s">
        <v>166</v>
      </c>
      <c r="H401" s="118"/>
      <c r="I401" s="8">
        <v>0</v>
      </c>
      <c r="J401" s="8">
        <v>0</v>
      </c>
      <c r="K401" s="118"/>
      <c r="L401" s="8">
        <v>0</v>
      </c>
      <c r="M401" s="8">
        <v>0</v>
      </c>
      <c r="N401" s="13">
        <v>0</v>
      </c>
    </row>
    <row r="402" spans="1:14">
      <c r="A402" s="113">
        <v>331</v>
      </c>
      <c r="B402" s="66"/>
      <c r="C402" s="135"/>
      <c r="D402" s="66"/>
      <c r="E402" s="66"/>
      <c r="F402" s="66"/>
      <c r="G402" s="66"/>
      <c r="H402" s="118" t="s">
        <v>181</v>
      </c>
      <c r="I402" s="184">
        <v>0</v>
      </c>
      <c r="J402" s="184">
        <v>0</v>
      </c>
      <c r="K402" s="118"/>
      <c r="L402" s="184">
        <v>0</v>
      </c>
      <c r="M402" s="184">
        <v>0</v>
      </c>
      <c r="N402" s="184">
        <v>0</v>
      </c>
    </row>
    <row r="403" spans="1:14">
      <c r="A403" s="113">
        <v>332</v>
      </c>
      <c r="B403" s="66"/>
      <c r="C403" s="135"/>
      <c r="D403" s="66"/>
      <c r="E403" s="66"/>
      <c r="F403" s="66"/>
      <c r="G403" s="66"/>
      <c r="H403" s="118"/>
      <c r="I403" s="8"/>
      <c r="J403" s="8"/>
      <c r="K403" s="118"/>
      <c r="L403" s="8"/>
      <c r="M403" s="8"/>
      <c r="N403" s="8"/>
    </row>
    <row r="404" spans="1:14">
      <c r="A404" s="113">
        <v>333</v>
      </c>
      <c r="B404" s="66"/>
      <c r="C404" s="135">
        <v>531</v>
      </c>
      <c r="D404" s="66" t="s">
        <v>196</v>
      </c>
      <c r="E404" s="66"/>
      <c r="F404" s="66"/>
      <c r="G404" s="66"/>
      <c r="H404" s="118"/>
      <c r="I404" s="8"/>
      <c r="J404" s="8"/>
      <c r="K404" s="118"/>
      <c r="L404" s="8"/>
      <c r="M404" s="8"/>
      <c r="N404" s="8"/>
    </row>
    <row r="405" spans="1:14">
      <c r="A405" s="113">
        <v>334</v>
      </c>
      <c r="B405" s="66"/>
      <c r="C405" s="135"/>
      <c r="D405" s="66"/>
      <c r="E405" s="66"/>
      <c r="F405" s="135" t="s">
        <v>599</v>
      </c>
      <c r="G405" s="66" t="s">
        <v>166</v>
      </c>
      <c r="H405" s="118"/>
      <c r="I405" s="8">
        <v>0</v>
      </c>
      <c r="J405" s="8">
        <v>0</v>
      </c>
      <c r="K405" s="118"/>
      <c r="L405" s="8">
        <v>0</v>
      </c>
      <c r="M405" s="8">
        <v>0</v>
      </c>
      <c r="N405" s="13">
        <v>0</v>
      </c>
    </row>
    <row r="406" spans="1:14">
      <c r="A406" s="113">
        <v>335</v>
      </c>
      <c r="B406" s="66"/>
      <c r="C406" s="135"/>
      <c r="D406" s="66"/>
      <c r="E406" s="66"/>
      <c r="F406" s="66"/>
      <c r="G406" s="66"/>
      <c r="H406" s="118" t="s">
        <v>181</v>
      </c>
      <c r="I406" s="184">
        <v>0</v>
      </c>
      <c r="J406" s="184">
        <v>0</v>
      </c>
      <c r="K406" s="118"/>
      <c r="L406" s="184">
        <v>0</v>
      </c>
      <c r="M406" s="184">
        <v>0</v>
      </c>
      <c r="N406" s="184">
        <v>0</v>
      </c>
    </row>
    <row r="407" spans="1:14">
      <c r="A407" s="113">
        <v>336</v>
      </c>
      <c r="B407" s="66"/>
      <c r="C407" s="135"/>
      <c r="D407" s="66"/>
      <c r="E407" s="66"/>
      <c r="F407" s="66"/>
      <c r="G407" s="66"/>
      <c r="H407" s="118"/>
      <c r="I407" s="8"/>
      <c r="J407" s="8"/>
      <c r="K407" s="118"/>
      <c r="L407" s="8"/>
      <c r="M407" s="8"/>
      <c r="N407" s="8"/>
    </row>
    <row r="408" spans="1:14">
      <c r="A408" s="113">
        <v>337</v>
      </c>
      <c r="B408" s="66"/>
      <c r="C408" s="135">
        <v>532</v>
      </c>
      <c r="D408" s="66" t="s">
        <v>205</v>
      </c>
      <c r="E408" s="66"/>
      <c r="F408" s="66"/>
      <c r="G408" s="66"/>
      <c r="H408" s="118"/>
      <c r="I408" s="8"/>
      <c r="J408" s="8"/>
      <c r="K408" s="118"/>
      <c r="L408" s="8"/>
      <c r="M408" s="8"/>
      <c r="N408" s="8"/>
    </row>
    <row r="409" spans="1:14">
      <c r="A409" s="113">
        <v>338</v>
      </c>
      <c r="B409" s="66"/>
      <c r="C409" s="135"/>
      <c r="D409" s="66"/>
      <c r="E409" s="66"/>
      <c r="F409" s="135" t="s">
        <v>599</v>
      </c>
      <c r="G409" s="66" t="s">
        <v>166</v>
      </c>
      <c r="H409" s="118"/>
      <c r="I409" s="8">
        <v>0</v>
      </c>
      <c r="J409" s="8">
        <v>0</v>
      </c>
      <c r="K409" s="118"/>
      <c r="L409" s="8">
        <v>0</v>
      </c>
      <c r="M409" s="8">
        <v>0</v>
      </c>
      <c r="N409" s="13">
        <v>0</v>
      </c>
    </row>
    <row r="410" spans="1:14">
      <c r="A410" s="113">
        <v>339</v>
      </c>
      <c r="B410" s="66"/>
      <c r="C410" s="135"/>
      <c r="D410" s="66"/>
      <c r="E410" s="66"/>
      <c r="F410" s="66"/>
      <c r="G410" s="66"/>
      <c r="H410" s="118" t="s">
        <v>181</v>
      </c>
      <c r="I410" s="184">
        <v>0</v>
      </c>
      <c r="J410" s="184">
        <v>0</v>
      </c>
      <c r="K410" s="118"/>
      <c r="L410" s="184">
        <v>0</v>
      </c>
      <c r="M410" s="184">
        <v>0</v>
      </c>
      <c r="N410" s="184">
        <v>0</v>
      </c>
    </row>
    <row r="411" spans="1:14">
      <c r="A411" s="113">
        <v>340</v>
      </c>
      <c r="B411" s="66"/>
      <c r="C411" s="135"/>
      <c r="D411" s="66"/>
      <c r="E411" s="66"/>
      <c r="F411" s="66"/>
      <c r="G411" s="66"/>
      <c r="H411" s="118"/>
      <c r="I411" s="8"/>
      <c r="J411" s="8"/>
      <c r="K411" s="118"/>
      <c r="L411" s="8"/>
      <c r="M411" s="8"/>
      <c r="N411" s="8"/>
    </row>
    <row r="412" spans="1:14" ht="15.75" thickBot="1">
      <c r="A412" s="113">
        <v>341</v>
      </c>
      <c r="B412" s="66"/>
      <c r="C412" s="136" t="s">
        <v>206</v>
      </c>
      <c r="D412" s="66"/>
      <c r="E412" s="66"/>
      <c r="F412" s="66"/>
      <c r="G412" s="66"/>
      <c r="H412" s="137" t="s">
        <v>181</v>
      </c>
      <c r="I412" s="15">
        <v>0</v>
      </c>
      <c r="J412" s="15">
        <v>0</v>
      </c>
      <c r="K412" s="137"/>
      <c r="L412" s="15">
        <v>0</v>
      </c>
      <c r="M412" s="15">
        <v>0</v>
      </c>
      <c r="N412" s="15">
        <v>0</v>
      </c>
    </row>
    <row r="413" spans="1:14" ht="15.75" thickTop="1">
      <c r="A413" s="113">
        <v>342</v>
      </c>
      <c r="B413" s="66"/>
      <c r="C413" s="135"/>
      <c r="D413" s="66"/>
      <c r="E413" s="66"/>
      <c r="F413" s="66"/>
      <c r="G413" s="66"/>
      <c r="H413" s="118"/>
      <c r="I413" s="8"/>
      <c r="J413" s="8"/>
      <c r="K413" s="118"/>
      <c r="L413" s="8"/>
      <c r="M413" s="8"/>
      <c r="N413" s="8"/>
    </row>
    <row r="414" spans="1:14">
      <c r="A414" s="113">
        <v>343</v>
      </c>
      <c r="B414" s="66"/>
      <c r="C414" s="135">
        <v>535</v>
      </c>
      <c r="D414" s="66" t="s">
        <v>199</v>
      </c>
      <c r="E414" s="66"/>
      <c r="F414" s="66"/>
      <c r="G414" s="66"/>
      <c r="H414" s="118"/>
      <c r="I414" s="8"/>
      <c r="J414" s="8"/>
      <c r="K414" s="118"/>
      <c r="L414" s="8"/>
      <c r="M414" s="8"/>
      <c r="N414" s="8"/>
    </row>
    <row r="415" spans="1:14">
      <c r="A415" s="113">
        <v>344</v>
      </c>
      <c r="B415" s="66"/>
      <c r="C415" s="135"/>
      <c r="D415" s="66"/>
      <c r="E415" s="66"/>
      <c r="F415" s="135" t="s">
        <v>599</v>
      </c>
      <c r="G415" s="66" t="s">
        <v>167</v>
      </c>
      <c r="H415" s="118"/>
      <c r="I415" s="8">
        <v>0</v>
      </c>
      <c r="J415" s="8">
        <v>0</v>
      </c>
      <c r="K415" s="118"/>
      <c r="L415" s="8">
        <v>0</v>
      </c>
      <c r="M415" s="8">
        <v>0</v>
      </c>
      <c r="N415" s="13">
        <v>0</v>
      </c>
    </row>
    <row r="416" spans="1:14">
      <c r="A416" s="113">
        <v>345</v>
      </c>
      <c r="B416" s="66"/>
      <c r="C416" s="135"/>
      <c r="D416" s="66"/>
      <c r="E416" s="66"/>
      <c r="F416" s="135" t="s">
        <v>599</v>
      </c>
      <c r="G416" s="66" t="s">
        <v>166</v>
      </c>
      <c r="H416" s="118"/>
      <c r="I416" s="8">
        <v>6328467.3899999997</v>
      </c>
      <c r="J416" s="8">
        <v>2745556.2515237229</v>
      </c>
      <c r="K416" s="118"/>
      <c r="L416" s="8">
        <v>6328467.3899999997</v>
      </c>
      <c r="M416" s="8">
        <v>3586342.0652435846</v>
      </c>
      <c r="N416" s="13">
        <v>2742125.3247564151</v>
      </c>
    </row>
    <row r="417" spans="1:14">
      <c r="A417" s="113">
        <v>346</v>
      </c>
      <c r="B417" s="66"/>
      <c r="C417" s="135"/>
      <c r="D417" s="66"/>
      <c r="E417" s="66"/>
      <c r="F417" s="135" t="s">
        <v>599</v>
      </c>
      <c r="G417" s="66" t="s">
        <v>166</v>
      </c>
      <c r="H417" s="118"/>
      <c r="I417" s="8">
        <v>1017738.36</v>
      </c>
      <c r="J417" s="8">
        <v>441537.85498347989</v>
      </c>
      <c r="K417" s="118"/>
      <c r="L417" s="8">
        <v>1017738.36</v>
      </c>
      <c r="M417" s="8">
        <v>576752.2635334332</v>
      </c>
      <c r="N417" s="13">
        <v>440986.09646656673</v>
      </c>
    </row>
    <row r="418" spans="1:14">
      <c r="A418" s="113">
        <v>347</v>
      </c>
      <c r="B418" s="66"/>
      <c r="C418" s="135"/>
      <c r="D418" s="66"/>
      <c r="E418" s="66"/>
      <c r="F418" s="66"/>
      <c r="G418" s="66"/>
      <c r="H418" s="118"/>
      <c r="I418" s="8"/>
      <c r="J418" s="8"/>
      <c r="K418" s="118"/>
      <c r="L418" s="8"/>
      <c r="M418" s="8"/>
      <c r="N418" s="8"/>
    </row>
    <row r="419" spans="1:14">
      <c r="A419" s="113">
        <v>348</v>
      </c>
      <c r="B419" s="66"/>
      <c r="C419" s="135"/>
      <c r="D419" s="66"/>
      <c r="E419" s="66"/>
      <c r="F419" s="66"/>
      <c r="G419" s="66"/>
      <c r="H419" s="118" t="s">
        <v>181</v>
      </c>
      <c r="I419" s="184">
        <v>7346205.75</v>
      </c>
      <c r="J419" s="184">
        <v>3187094.1065072026</v>
      </c>
      <c r="K419" s="118"/>
      <c r="L419" s="184">
        <v>7346205.75</v>
      </c>
      <c r="M419" s="184">
        <v>4163094.328777018</v>
      </c>
      <c r="N419" s="184">
        <v>3183111.421222982</v>
      </c>
    </row>
    <row r="420" spans="1:14">
      <c r="A420" s="113">
        <v>349</v>
      </c>
      <c r="B420" s="66"/>
      <c r="C420" s="135"/>
      <c r="D420" s="66"/>
      <c r="E420" s="66"/>
      <c r="F420" s="66"/>
      <c r="G420" s="66"/>
      <c r="H420" s="118"/>
      <c r="I420" s="8"/>
      <c r="J420" s="8"/>
      <c r="K420" s="118"/>
      <c r="L420" s="8"/>
      <c r="M420" s="8"/>
      <c r="N420" s="8"/>
    </row>
    <row r="421" spans="1:14">
      <c r="A421" s="113">
        <v>350</v>
      </c>
      <c r="B421" s="66"/>
      <c r="C421" s="135">
        <v>536</v>
      </c>
      <c r="D421" s="66" t="s">
        <v>207</v>
      </c>
      <c r="E421" s="66"/>
      <c r="F421" s="66"/>
      <c r="G421" s="66"/>
      <c r="H421" s="118"/>
      <c r="I421" s="8"/>
      <c r="J421" s="8"/>
      <c r="K421" s="118"/>
      <c r="L421" s="8"/>
      <c r="M421" s="8"/>
      <c r="N421" s="8"/>
    </row>
    <row r="422" spans="1:14">
      <c r="A422" s="113">
        <v>351</v>
      </c>
      <c r="B422" s="66"/>
      <c r="C422" s="135"/>
      <c r="D422" s="66"/>
      <c r="E422" s="66"/>
      <c r="F422" s="135" t="s">
        <v>599</v>
      </c>
      <c r="G422" s="66" t="s">
        <v>167</v>
      </c>
      <c r="H422" s="118"/>
      <c r="I422" s="8">
        <v>0</v>
      </c>
      <c r="J422" s="8">
        <v>0</v>
      </c>
      <c r="K422" s="118"/>
      <c r="L422" s="8">
        <v>0</v>
      </c>
      <c r="M422" s="8">
        <v>0</v>
      </c>
      <c r="N422" s="13">
        <v>0</v>
      </c>
    </row>
    <row r="423" spans="1:14">
      <c r="A423" s="113">
        <v>352</v>
      </c>
      <c r="B423" s="66"/>
      <c r="C423" s="135"/>
      <c r="D423" s="66"/>
      <c r="E423" s="66"/>
      <c r="F423" s="135" t="s">
        <v>599</v>
      </c>
      <c r="G423" s="66" t="s">
        <v>166</v>
      </c>
      <c r="H423" s="118"/>
      <c r="I423" s="8">
        <v>230030.68</v>
      </c>
      <c r="J423" s="8">
        <v>99797.01760243297</v>
      </c>
      <c r="K423" s="118"/>
      <c r="L423" s="8">
        <v>230030.68</v>
      </c>
      <c r="M423" s="8">
        <v>130358.37164684925</v>
      </c>
      <c r="N423" s="13">
        <v>99672.308353150744</v>
      </c>
    </row>
    <row r="424" spans="1:14">
      <c r="A424" s="113">
        <v>353</v>
      </c>
      <c r="B424" s="66"/>
      <c r="C424" s="135"/>
      <c r="D424" s="66"/>
      <c r="E424" s="66"/>
      <c r="F424" s="135" t="s">
        <v>599</v>
      </c>
      <c r="G424" s="66" t="s">
        <v>166</v>
      </c>
      <c r="H424" s="118"/>
      <c r="I424" s="8">
        <v>-29657.07</v>
      </c>
      <c r="J424" s="8">
        <v>-12866.488665018887</v>
      </c>
      <c r="K424" s="118"/>
      <c r="L424" s="8">
        <v>-29657.07</v>
      </c>
      <c r="M424" s="8">
        <v>-16806.659672599428</v>
      </c>
      <c r="N424" s="13">
        <v>-12850.410327400572</v>
      </c>
    </row>
    <row r="425" spans="1:14">
      <c r="A425" s="113">
        <v>354</v>
      </c>
      <c r="B425" s="66"/>
      <c r="C425" s="135"/>
      <c r="D425" s="66"/>
      <c r="E425" s="66"/>
      <c r="F425" s="66"/>
      <c r="G425" s="66"/>
      <c r="H425" s="118"/>
      <c r="I425" s="8"/>
      <c r="J425" s="8"/>
      <c r="K425" s="118"/>
      <c r="L425" s="8"/>
      <c r="M425" s="8"/>
      <c r="N425" s="8"/>
    </row>
    <row r="426" spans="1:14">
      <c r="A426" s="113">
        <v>355</v>
      </c>
      <c r="B426" s="66"/>
      <c r="C426" s="135"/>
      <c r="D426" s="66"/>
      <c r="E426" s="66"/>
      <c r="F426" s="66"/>
      <c r="G426" s="66"/>
      <c r="H426" s="118" t="s">
        <v>181</v>
      </c>
      <c r="I426" s="184">
        <v>200373.61</v>
      </c>
      <c r="J426" s="184">
        <v>86930.528937414085</v>
      </c>
      <c r="K426" s="118"/>
      <c r="L426" s="184">
        <v>200373.61</v>
      </c>
      <c r="M426" s="184">
        <v>113551.71197424982</v>
      </c>
      <c r="N426" s="184">
        <v>86821.898025750168</v>
      </c>
    </row>
    <row r="427" spans="1:14">
      <c r="A427" s="113">
        <v>356</v>
      </c>
      <c r="B427" s="66"/>
      <c r="C427" s="135"/>
      <c r="D427" s="66"/>
      <c r="E427" s="66"/>
      <c r="F427" s="66"/>
      <c r="G427" s="66"/>
      <c r="H427" s="118"/>
      <c r="I427" s="8"/>
      <c r="J427" s="8"/>
      <c r="K427" s="118"/>
      <c r="L427" s="8"/>
      <c r="M427" s="8"/>
      <c r="N427" s="8"/>
    </row>
    <row r="428" spans="1:14">
      <c r="A428" s="113">
        <v>357</v>
      </c>
      <c r="B428" s="66"/>
      <c r="C428" s="135">
        <v>537</v>
      </c>
      <c r="D428" s="66" t="s">
        <v>208</v>
      </c>
      <c r="E428" s="66"/>
      <c r="F428" s="66"/>
      <c r="G428" s="66"/>
      <c r="H428" s="118"/>
      <c r="I428" s="8"/>
      <c r="J428" s="8"/>
      <c r="K428" s="118"/>
      <c r="L428" s="8"/>
      <c r="M428" s="8"/>
      <c r="N428" s="8"/>
    </row>
    <row r="429" spans="1:14">
      <c r="A429" s="113">
        <v>358</v>
      </c>
      <c r="B429" s="66"/>
      <c r="C429" s="135"/>
      <c r="D429" s="66"/>
      <c r="E429" s="66"/>
      <c r="F429" s="135" t="s">
        <v>599</v>
      </c>
      <c r="G429" s="66" t="s">
        <v>167</v>
      </c>
      <c r="H429" s="118"/>
      <c r="I429" s="8">
        <v>0</v>
      </c>
      <c r="J429" s="8">
        <v>0</v>
      </c>
      <c r="K429" s="118"/>
      <c r="L429" s="8">
        <v>0</v>
      </c>
      <c r="M429" s="8">
        <v>0</v>
      </c>
      <c r="N429" s="13">
        <v>0</v>
      </c>
    </row>
    <row r="430" spans="1:14">
      <c r="A430" s="113">
        <v>359</v>
      </c>
      <c r="B430" s="66"/>
      <c r="C430" s="135"/>
      <c r="D430" s="66"/>
      <c r="E430" s="66"/>
      <c r="F430" s="135" t="s">
        <v>599</v>
      </c>
      <c r="G430" s="66" t="s">
        <v>166</v>
      </c>
      <c r="H430" s="118"/>
      <c r="I430" s="8">
        <v>4118366.41</v>
      </c>
      <c r="J430" s="8">
        <v>1786721.1674200967</v>
      </c>
      <c r="K430" s="118"/>
      <c r="L430" s="8">
        <v>4118366.41</v>
      </c>
      <c r="M430" s="8">
        <v>2333877.9812009442</v>
      </c>
      <c r="N430" s="13">
        <v>1784488.428799056</v>
      </c>
    </row>
    <row r="431" spans="1:14">
      <c r="A431" s="113">
        <v>360</v>
      </c>
      <c r="B431" s="66"/>
      <c r="C431" s="135"/>
      <c r="D431" s="66"/>
      <c r="E431" s="66"/>
      <c r="F431" s="135" t="s">
        <v>599</v>
      </c>
      <c r="G431" s="66" t="s">
        <v>166</v>
      </c>
      <c r="H431" s="118"/>
      <c r="I431" s="8">
        <v>268738.12</v>
      </c>
      <c r="J431" s="8">
        <v>116589.93875114722</v>
      </c>
      <c r="K431" s="118"/>
      <c r="L431" s="8">
        <v>268738.12</v>
      </c>
      <c r="M431" s="8">
        <v>152293.8754197291</v>
      </c>
      <c r="N431" s="13">
        <v>116444.24458027088</v>
      </c>
    </row>
    <row r="432" spans="1:14">
      <c r="A432" s="113">
        <v>361</v>
      </c>
      <c r="B432" s="66"/>
      <c r="C432" s="135"/>
      <c r="D432" s="66"/>
      <c r="E432" s="66"/>
      <c r="F432" s="66"/>
      <c r="G432" s="66"/>
      <c r="H432" s="118"/>
      <c r="I432" s="8"/>
      <c r="J432" s="8"/>
      <c r="K432" s="118"/>
      <c r="L432" s="8"/>
      <c r="M432" s="8"/>
      <c r="N432" s="8"/>
    </row>
    <row r="433" spans="1:14">
      <c r="A433" s="113">
        <v>362</v>
      </c>
      <c r="B433" s="66"/>
      <c r="C433" s="135"/>
      <c r="D433" s="66"/>
      <c r="E433" s="66"/>
      <c r="F433" s="66"/>
      <c r="G433" s="66"/>
      <c r="H433" s="118" t="s">
        <v>181</v>
      </c>
      <c r="I433" s="184">
        <v>4387104.53</v>
      </c>
      <c r="J433" s="184">
        <v>1903311.1061712438</v>
      </c>
      <c r="K433" s="118"/>
      <c r="L433" s="184">
        <v>4387104.53</v>
      </c>
      <c r="M433" s="184">
        <v>2486171.8566206731</v>
      </c>
      <c r="N433" s="184">
        <v>1900932.6733793269</v>
      </c>
    </row>
    <row r="434" spans="1:14">
      <c r="A434" s="113">
        <v>363</v>
      </c>
      <c r="B434" s="66"/>
      <c r="C434" s="135"/>
      <c r="D434" s="66"/>
      <c r="E434" s="66"/>
      <c r="F434" s="66"/>
      <c r="G434" s="66"/>
      <c r="H434" s="118"/>
      <c r="I434" s="8"/>
      <c r="J434" s="8"/>
      <c r="K434" s="118"/>
      <c r="L434" s="8"/>
      <c r="M434" s="8"/>
      <c r="N434" s="8"/>
    </row>
    <row r="435" spans="1:14">
      <c r="A435" s="113">
        <v>364</v>
      </c>
      <c r="B435" s="66"/>
      <c r="C435" s="135">
        <v>538</v>
      </c>
      <c r="D435" s="66" t="s">
        <v>190</v>
      </c>
      <c r="E435" s="66"/>
      <c r="F435" s="66"/>
      <c r="G435" s="66"/>
      <c r="H435" s="118"/>
      <c r="I435" s="8"/>
      <c r="J435" s="8"/>
      <c r="K435" s="118"/>
      <c r="L435" s="8"/>
      <c r="M435" s="8"/>
      <c r="N435" s="8"/>
    </row>
    <row r="436" spans="1:14">
      <c r="A436" s="113">
        <v>365</v>
      </c>
      <c r="B436" s="66"/>
      <c r="C436" s="135"/>
      <c r="D436" s="66"/>
      <c r="E436" s="66"/>
      <c r="F436" s="135" t="s">
        <v>599</v>
      </c>
      <c r="G436" s="66" t="s">
        <v>167</v>
      </c>
      <c r="H436" s="118"/>
      <c r="I436" s="8">
        <v>0</v>
      </c>
      <c r="J436" s="8">
        <v>0</v>
      </c>
      <c r="K436" s="118"/>
      <c r="L436" s="8">
        <v>0</v>
      </c>
      <c r="M436" s="8">
        <v>0</v>
      </c>
      <c r="N436" s="13">
        <v>0</v>
      </c>
    </row>
    <row r="437" spans="1:14">
      <c r="A437" s="113">
        <v>366</v>
      </c>
      <c r="B437" s="66"/>
      <c r="C437" s="135"/>
      <c r="D437" s="66"/>
      <c r="E437" s="66"/>
      <c r="F437" s="135" t="s">
        <v>599</v>
      </c>
      <c r="G437" s="66" t="s">
        <v>166</v>
      </c>
      <c r="H437" s="118"/>
      <c r="I437" s="8">
        <v>0</v>
      </c>
      <c r="J437" s="8">
        <v>0</v>
      </c>
      <c r="K437" s="118"/>
      <c r="L437" s="8">
        <v>0</v>
      </c>
      <c r="M437" s="8">
        <v>0</v>
      </c>
      <c r="N437" s="13">
        <v>0</v>
      </c>
    </row>
    <row r="438" spans="1:14">
      <c r="A438" s="113">
        <v>367</v>
      </c>
      <c r="B438" s="66"/>
      <c r="C438" s="135"/>
      <c r="D438" s="66"/>
      <c r="E438" s="66"/>
      <c r="F438" s="135" t="s">
        <v>599</v>
      </c>
      <c r="G438" s="66" t="s">
        <v>166</v>
      </c>
      <c r="H438" s="118"/>
      <c r="I438" s="8">
        <v>0</v>
      </c>
      <c r="J438" s="8">
        <v>0</v>
      </c>
      <c r="K438" s="118"/>
      <c r="L438" s="8">
        <v>0</v>
      </c>
      <c r="M438" s="8">
        <v>0</v>
      </c>
      <c r="N438" s="13">
        <v>0</v>
      </c>
    </row>
    <row r="439" spans="1:14">
      <c r="A439" s="113">
        <v>368</v>
      </c>
      <c r="B439" s="66"/>
      <c r="C439" s="135"/>
      <c r="D439" s="66"/>
      <c r="E439" s="66"/>
      <c r="F439" s="66"/>
      <c r="G439" s="66"/>
      <c r="H439" s="118"/>
      <c r="I439" s="8"/>
      <c r="J439" s="8"/>
      <c r="K439" s="118"/>
      <c r="L439" s="8"/>
      <c r="M439" s="8"/>
      <c r="N439" s="8"/>
    </row>
    <row r="440" spans="1:14">
      <c r="A440" s="113">
        <v>369</v>
      </c>
      <c r="B440" s="66"/>
      <c r="C440" s="135"/>
      <c r="D440" s="66"/>
      <c r="E440" s="66"/>
      <c r="F440" s="66"/>
      <c r="G440" s="66"/>
      <c r="H440" s="118" t="s">
        <v>181</v>
      </c>
      <c r="I440" s="184">
        <v>0</v>
      </c>
      <c r="J440" s="184">
        <v>0</v>
      </c>
      <c r="K440" s="118"/>
      <c r="L440" s="184">
        <v>0</v>
      </c>
      <c r="M440" s="184">
        <v>0</v>
      </c>
      <c r="N440" s="184">
        <v>0</v>
      </c>
    </row>
    <row r="441" spans="1:14">
      <c r="A441" s="113">
        <v>370</v>
      </c>
      <c r="B441" s="66"/>
      <c r="C441" s="135"/>
      <c r="D441" s="66"/>
      <c r="E441" s="66"/>
      <c r="F441" s="66"/>
      <c r="G441" s="66"/>
      <c r="H441" s="118"/>
      <c r="I441" s="8"/>
      <c r="J441" s="8"/>
      <c r="K441" s="118"/>
      <c r="L441" s="8"/>
      <c r="M441" s="8"/>
      <c r="N441" s="8"/>
    </row>
    <row r="442" spans="1:14">
      <c r="A442" s="113">
        <v>371</v>
      </c>
      <c r="B442" s="66"/>
      <c r="C442" s="135">
        <v>539</v>
      </c>
      <c r="D442" s="66" t="s">
        <v>209</v>
      </c>
      <c r="E442" s="66"/>
      <c r="F442" s="66"/>
      <c r="G442" s="66"/>
      <c r="H442" s="118"/>
      <c r="I442" s="8"/>
      <c r="J442" s="8"/>
      <c r="K442" s="118"/>
      <c r="L442" s="8"/>
      <c r="M442" s="8"/>
      <c r="N442" s="8"/>
    </row>
    <row r="443" spans="1:14">
      <c r="A443" s="113">
        <v>372</v>
      </c>
      <c r="B443" s="66"/>
      <c r="C443" s="135"/>
      <c r="D443" s="66"/>
      <c r="E443" s="66"/>
      <c r="F443" s="135" t="s">
        <v>599</v>
      </c>
      <c r="G443" s="66" t="s">
        <v>167</v>
      </c>
      <c r="H443" s="118"/>
      <c r="I443" s="8">
        <v>0</v>
      </c>
      <c r="J443" s="8">
        <v>0</v>
      </c>
      <c r="K443" s="118"/>
      <c r="L443" s="8">
        <v>0</v>
      </c>
      <c r="M443" s="8">
        <v>0</v>
      </c>
      <c r="N443" s="13">
        <v>0</v>
      </c>
    </row>
    <row r="444" spans="1:14">
      <c r="A444" s="113">
        <v>373</v>
      </c>
      <c r="B444" s="66"/>
      <c r="C444" s="135"/>
      <c r="D444" s="66"/>
      <c r="E444" s="66"/>
      <c r="F444" s="135" t="s">
        <v>599</v>
      </c>
      <c r="G444" s="66" t="s">
        <v>166</v>
      </c>
      <c r="H444" s="118"/>
      <c r="I444" s="8">
        <v>12748217.560000001</v>
      </c>
      <c r="J444" s="8">
        <v>5530714.8256700588</v>
      </c>
      <c r="K444" s="118"/>
      <c r="L444" s="8">
        <v>12748217.560000001</v>
      </c>
      <c r="M444" s="8">
        <v>7224414.0760761555</v>
      </c>
      <c r="N444" s="13">
        <v>5523803.483923845</v>
      </c>
    </row>
    <row r="445" spans="1:14">
      <c r="A445" s="113">
        <v>374</v>
      </c>
      <c r="B445" s="66"/>
      <c r="C445" s="135"/>
      <c r="D445" s="66"/>
      <c r="E445" s="66"/>
      <c r="F445" s="135" t="s">
        <v>599</v>
      </c>
      <c r="G445" s="66" t="s">
        <v>166</v>
      </c>
      <c r="H445" s="118"/>
      <c r="I445" s="8">
        <v>6451040.0700000003</v>
      </c>
      <c r="J445" s="8">
        <v>2798733.4533801773</v>
      </c>
      <c r="K445" s="118"/>
      <c r="L445" s="8">
        <v>6451040.0700000003</v>
      </c>
      <c r="M445" s="8">
        <v>3655803.9951617606</v>
      </c>
      <c r="N445" s="13">
        <v>2795236.0748382397</v>
      </c>
    </row>
    <row r="446" spans="1:14">
      <c r="A446" s="113">
        <v>375</v>
      </c>
      <c r="B446" s="66"/>
      <c r="C446" s="135"/>
      <c r="D446" s="66"/>
      <c r="E446" s="66"/>
      <c r="F446" s="66"/>
      <c r="G446" s="66"/>
      <c r="H446" s="118"/>
      <c r="I446" s="8"/>
      <c r="J446" s="8"/>
      <c r="K446" s="118"/>
      <c r="L446" s="8"/>
      <c r="M446" s="8"/>
      <c r="N446" s="8"/>
    </row>
    <row r="447" spans="1:14">
      <c r="A447" s="113">
        <v>376</v>
      </c>
      <c r="B447" s="66"/>
      <c r="C447" s="135"/>
      <c r="D447" s="66"/>
      <c r="E447" s="66"/>
      <c r="F447" s="66"/>
      <c r="G447" s="66"/>
      <c r="H447" s="118"/>
      <c r="I447" s="8"/>
      <c r="J447" s="8"/>
      <c r="K447" s="118"/>
      <c r="L447" s="8"/>
      <c r="M447" s="8"/>
      <c r="N447" s="8"/>
    </row>
    <row r="448" spans="1:14">
      <c r="A448" s="113">
        <v>377</v>
      </c>
      <c r="B448" s="66"/>
      <c r="C448" s="135"/>
      <c r="D448" s="66"/>
      <c r="E448" s="66"/>
      <c r="F448" s="66"/>
      <c r="G448" s="66"/>
      <c r="H448" s="118" t="s">
        <v>181</v>
      </c>
      <c r="I448" s="184">
        <v>19199257.630000003</v>
      </c>
      <c r="J448" s="184">
        <v>8329448.2790502366</v>
      </c>
      <c r="K448" s="118"/>
      <c r="L448" s="184">
        <v>19199257.630000003</v>
      </c>
      <c r="M448" s="184">
        <v>10880218.071237916</v>
      </c>
      <c r="N448" s="184">
        <v>8319039.5587620847</v>
      </c>
    </row>
    <row r="449" spans="1:14">
      <c r="A449" s="113">
        <v>378</v>
      </c>
      <c r="B449" s="66"/>
      <c r="C449" s="135"/>
      <c r="D449" s="66"/>
      <c r="E449" s="66"/>
      <c r="F449" s="66"/>
      <c r="G449" s="66"/>
      <c r="H449" s="118"/>
      <c r="I449" s="8"/>
      <c r="J449" s="8"/>
      <c r="K449" s="118"/>
      <c r="L449" s="8"/>
      <c r="M449" s="8"/>
      <c r="N449" s="8"/>
    </row>
    <row r="450" spans="1:14">
      <c r="A450" s="113">
        <v>379</v>
      </c>
      <c r="B450" s="66"/>
      <c r="C450" s="135">
        <v>540</v>
      </c>
      <c r="D450" s="66" t="s">
        <v>210</v>
      </c>
      <c r="E450" s="66"/>
      <c r="F450" s="66"/>
      <c r="G450" s="66"/>
      <c r="H450" s="118"/>
      <c r="I450" s="8"/>
      <c r="J450" s="8"/>
      <c r="K450" s="118"/>
      <c r="L450" s="8"/>
      <c r="M450" s="8"/>
      <c r="N450" s="8"/>
    </row>
    <row r="451" spans="1:14">
      <c r="A451" s="113">
        <v>380</v>
      </c>
      <c r="B451" s="66"/>
      <c r="C451" s="135"/>
      <c r="D451" s="66"/>
      <c r="E451" s="66"/>
      <c r="F451" s="135" t="s">
        <v>599</v>
      </c>
      <c r="G451" s="66" t="s">
        <v>167</v>
      </c>
      <c r="H451" s="118"/>
      <c r="I451" s="8">
        <v>0</v>
      </c>
      <c r="J451" s="8">
        <v>0</v>
      </c>
      <c r="K451" s="118"/>
      <c r="L451" s="8">
        <v>0</v>
      </c>
      <c r="M451" s="8">
        <v>0</v>
      </c>
      <c r="N451" s="13">
        <v>0</v>
      </c>
    </row>
    <row r="452" spans="1:14">
      <c r="A452" s="113">
        <v>381</v>
      </c>
      <c r="B452" s="66"/>
      <c r="C452" s="135"/>
      <c r="D452" s="66"/>
      <c r="E452" s="66"/>
      <c r="F452" s="135" t="s">
        <v>599</v>
      </c>
      <c r="G452" s="66" t="s">
        <v>166</v>
      </c>
      <c r="H452" s="118"/>
      <c r="I452" s="8">
        <v>867204.09</v>
      </c>
      <c r="J452" s="8">
        <v>376229.73524501978</v>
      </c>
      <c r="K452" s="118"/>
      <c r="L452" s="8">
        <v>867204.09</v>
      </c>
      <c r="M452" s="8">
        <v>491444.50235024176</v>
      </c>
      <c r="N452" s="13">
        <v>375759.58764975821</v>
      </c>
    </row>
    <row r="453" spans="1:14">
      <c r="A453" s="113">
        <v>382</v>
      </c>
      <c r="B453" s="66"/>
      <c r="C453" s="135"/>
      <c r="D453" s="66"/>
      <c r="E453" s="66"/>
      <c r="F453" s="135" t="s">
        <v>599</v>
      </c>
      <c r="G453" s="66" t="s">
        <v>166</v>
      </c>
      <c r="H453" s="118"/>
      <c r="I453" s="8">
        <v>54201.41</v>
      </c>
      <c r="J453" s="8">
        <v>23514.859269410004</v>
      </c>
      <c r="K453" s="118"/>
      <c r="L453" s="8">
        <v>54201.41</v>
      </c>
      <c r="M453" s="8">
        <v>30715.935581128797</v>
      </c>
      <c r="N453" s="13">
        <v>23485.474418871207</v>
      </c>
    </row>
    <row r="454" spans="1:14">
      <c r="A454" s="113">
        <v>383</v>
      </c>
      <c r="B454" s="66"/>
      <c r="C454" s="135"/>
      <c r="D454" s="66"/>
      <c r="E454" s="66"/>
      <c r="F454" s="66"/>
      <c r="G454" s="66"/>
      <c r="H454" s="118"/>
      <c r="I454" s="8"/>
      <c r="J454" s="8"/>
      <c r="K454" s="118"/>
      <c r="L454" s="8"/>
      <c r="M454" s="8"/>
      <c r="N454" s="8"/>
    </row>
    <row r="455" spans="1:14">
      <c r="A455" s="113">
        <v>384</v>
      </c>
      <c r="B455" s="66"/>
      <c r="C455" s="135"/>
      <c r="D455" s="66"/>
      <c r="E455" s="66"/>
      <c r="F455" s="66"/>
      <c r="G455" s="66"/>
      <c r="H455" s="118" t="s">
        <v>181</v>
      </c>
      <c r="I455" s="184">
        <v>921405.5</v>
      </c>
      <c r="J455" s="184">
        <v>399744.5945144298</v>
      </c>
      <c r="K455" s="118"/>
      <c r="L455" s="184">
        <v>921405.5</v>
      </c>
      <c r="M455" s="184">
        <v>522160.43793137057</v>
      </c>
      <c r="N455" s="184">
        <v>399245.06206862943</v>
      </c>
    </row>
    <row r="456" spans="1:14">
      <c r="A456" s="113">
        <v>385</v>
      </c>
      <c r="B456" s="66"/>
      <c r="C456" s="135"/>
      <c r="D456" s="66"/>
      <c r="E456" s="66"/>
      <c r="F456" s="66"/>
      <c r="G456" s="66"/>
      <c r="H456" s="118"/>
      <c r="I456" s="8"/>
      <c r="J456" s="8"/>
      <c r="K456" s="118"/>
      <c r="L456" s="8"/>
      <c r="M456" s="8"/>
      <c r="N456" s="8"/>
    </row>
    <row r="457" spans="1:14">
      <c r="A457" s="113">
        <v>386</v>
      </c>
      <c r="B457" s="66"/>
      <c r="C457" s="135">
        <v>541</v>
      </c>
      <c r="D457" s="66" t="s">
        <v>193</v>
      </c>
      <c r="E457" s="66"/>
      <c r="F457" s="66"/>
      <c r="G457" s="66"/>
      <c r="H457" s="118"/>
      <c r="I457" s="8"/>
      <c r="J457" s="8"/>
      <c r="K457" s="118"/>
      <c r="L457" s="8"/>
      <c r="M457" s="8"/>
      <c r="N457" s="8"/>
    </row>
    <row r="458" spans="1:14">
      <c r="A458" s="113">
        <v>387</v>
      </c>
      <c r="B458" s="66"/>
      <c r="C458" s="135"/>
      <c r="D458" s="66"/>
      <c r="E458" s="66"/>
      <c r="F458" s="135" t="s">
        <v>599</v>
      </c>
      <c r="G458" s="66" t="s">
        <v>167</v>
      </c>
      <c r="H458" s="118"/>
      <c r="I458" s="8">
        <v>0</v>
      </c>
      <c r="J458" s="8">
        <v>0</v>
      </c>
      <c r="K458" s="118"/>
      <c r="L458" s="8">
        <v>0</v>
      </c>
      <c r="M458" s="8">
        <v>0</v>
      </c>
      <c r="N458" s="13">
        <v>0</v>
      </c>
    </row>
    <row r="459" spans="1:14">
      <c r="A459" s="113">
        <v>388</v>
      </c>
      <c r="B459" s="66"/>
      <c r="C459" s="135"/>
      <c r="D459" s="66"/>
      <c r="E459" s="66"/>
      <c r="F459" s="135" t="s">
        <v>599</v>
      </c>
      <c r="G459" s="66" t="s">
        <v>166</v>
      </c>
      <c r="H459" s="118"/>
      <c r="I459" s="8">
        <v>388</v>
      </c>
      <c r="J459" s="8">
        <v>168.33077583278887</v>
      </c>
      <c r="K459" s="118"/>
      <c r="L459" s="8">
        <v>388</v>
      </c>
      <c r="M459" s="8">
        <v>219.8795751896117</v>
      </c>
      <c r="N459" s="13">
        <v>168.1204248103883</v>
      </c>
    </row>
    <row r="460" spans="1:14">
      <c r="A460" s="113">
        <v>389</v>
      </c>
      <c r="B460" s="66"/>
      <c r="C460" s="135"/>
      <c r="D460" s="66"/>
      <c r="E460" s="66"/>
      <c r="F460" s="135" t="s">
        <v>599</v>
      </c>
      <c r="G460" s="66" t="s">
        <v>166</v>
      </c>
      <c r="H460" s="118"/>
      <c r="I460" s="8">
        <v>0</v>
      </c>
      <c r="J460" s="8">
        <v>0</v>
      </c>
      <c r="K460" s="118"/>
      <c r="L460" s="8">
        <v>0</v>
      </c>
      <c r="M460" s="8">
        <v>0</v>
      </c>
      <c r="N460" s="13">
        <v>0</v>
      </c>
    </row>
    <row r="461" spans="1:14">
      <c r="A461" s="113">
        <v>390</v>
      </c>
      <c r="B461" s="66"/>
      <c r="C461" s="135"/>
      <c r="D461" s="66"/>
      <c r="E461" s="66"/>
      <c r="F461" s="66"/>
      <c r="G461" s="66"/>
      <c r="H461" s="118"/>
      <c r="I461" s="8"/>
      <c r="J461" s="8"/>
      <c r="K461" s="118"/>
      <c r="L461" s="8"/>
      <c r="M461" s="8"/>
      <c r="N461" s="8"/>
    </row>
    <row r="462" spans="1:14">
      <c r="A462" s="113">
        <v>391</v>
      </c>
      <c r="B462" s="66"/>
      <c r="C462" s="135"/>
      <c r="D462" s="66"/>
      <c r="E462" s="66"/>
      <c r="F462" s="66"/>
      <c r="G462" s="66"/>
      <c r="H462" s="118" t="s">
        <v>181</v>
      </c>
      <c r="I462" s="184">
        <v>388</v>
      </c>
      <c r="J462" s="184">
        <v>168.33077583278887</v>
      </c>
      <c r="K462" s="118"/>
      <c r="L462" s="184">
        <v>388</v>
      </c>
      <c r="M462" s="184">
        <v>219.8795751896117</v>
      </c>
      <c r="N462" s="184">
        <v>168.1204248103883</v>
      </c>
    </row>
    <row r="463" spans="1:14">
      <c r="A463" s="113">
        <v>392</v>
      </c>
      <c r="B463" s="66"/>
      <c r="C463" s="135"/>
      <c r="D463" s="66"/>
      <c r="E463" s="66"/>
      <c r="F463" s="66"/>
      <c r="G463" s="66"/>
      <c r="H463" s="118"/>
      <c r="I463" s="8"/>
      <c r="J463" s="8"/>
      <c r="K463" s="118"/>
      <c r="L463" s="8"/>
      <c r="M463" s="8"/>
      <c r="N463" s="8"/>
    </row>
    <row r="464" spans="1:14">
      <c r="A464" s="113">
        <v>393</v>
      </c>
      <c r="B464" s="66"/>
      <c r="C464" s="135">
        <v>542</v>
      </c>
      <c r="D464" s="66" t="s">
        <v>194</v>
      </c>
      <c r="E464" s="66"/>
      <c r="F464" s="66"/>
      <c r="G464" s="66"/>
      <c r="H464" s="118"/>
      <c r="I464" s="8"/>
      <c r="J464" s="8"/>
      <c r="K464" s="118"/>
      <c r="L464" s="8"/>
      <c r="M464" s="8"/>
      <c r="N464" s="8"/>
    </row>
    <row r="465" spans="1:14">
      <c r="A465" s="113">
        <v>394</v>
      </c>
      <c r="B465" s="66"/>
      <c r="C465" s="135"/>
      <c r="D465" s="66"/>
      <c r="E465" s="66"/>
      <c r="F465" s="135" t="s">
        <v>599</v>
      </c>
      <c r="G465" s="66" t="s">
        <v>167</v>
      </c>
      <c r="H465" s="118"/>
      <c r="I465" s="8">
        <v>0</v>
      </c>
      <c r="J465" s="8">
        <v>0</v>
      </c>
      <c r="K465" s="118"/>
      <c r="L465" s="8">
        <v>0</v>
      </c>
      <c r="M465" s="8">
        <v>0</v>
      </c>
      <c r="N465" s="13">
        <v>0</v>
      </c>
    </row>
    <row r="466" spans="1:14">
      <c r="A466" s="113">
        <v>395</v>
      </c>
      <c r="B466" s="66"/>
      <c r="C466" s="135"/>
      <c r="D466" s="66"/>
      <c r="E466" s="66"/>
      <c r="F466" s="135" t="s">
        <v>599</v>
      </c>
      <c r="G466" s="66" t="s">
        <v>166</v>
      </c>
      <c r="H466" s="118"/>
      <c r="I466" s="8">
        <v>628003.59</v>
      </c>
      <c r="J466" s="8">
        <v>272454.46270741406</v>
      </c>
      <c r="K466" s="118"/>
      <c r="L466" s="8">
        <v>628003.59</v>
      </c>
      <c r="M466" s="8">
        <v>355889.5942957502</v>
      </c>
      <c r="N466" s="13">
        <v>272113.99570424977</v>
      </c>
    </row>
    <row r="467" spans="1:14">
      <c r="A467" s="113">
        <v>396</v>
      </c>
      <c r="B467" s="66"/>
      <c r="C467" s="135"/>
      <c r="D467" s="66"/>
      <c r="E467" s="66"/>
      <c r="F467" s="135" t="s">
        <v>599</v>
      </c>
      <c r="G467" s="66" t="s">
        <v>166</v>
      </c>
      <c r="H467" s="118"/>
      <c r="I467" s="8">
        <v>169903.04</v>
      </c>
      <c r="J467" s="8">
        <v>73711.109638013819</v>
      </c>
      <c r="K467" s="118"/>
      <c r="L467" s="8">
        <v>169903.04</v>
      </c>
      <c r="M467" s="8">
        <v>96284.041903669087</v>
      </c>
      <c r="N467" s="13">
        <v>73618.998096330921</v>
      </c>
    </row>
    <row r="468" spans="1:14">
      <c r="A468" s="113">
        <v>397</v>
      </c>
      <c r="B468" s="66"/>
      <c r="C468" s="135"/>
      <c r="D468" s="66"/>
      <c r="E468" s="66"/>
      <c r="F468" s="66"/>
      <c r="G468" s="66"/>
      <c r="H468" s="118"/>
      <c r="I468" s="8"/>
      <c r="J468" s="8"/>
      <c r="K468" s="118"/>
      <c r="L468" s="8"/>
      <c r="M468" s="8"/>
      <c r="N468" s="8"/>
    </row>
    <row r="469" spans="1:14">
      <c r="A469" s="113">
        <v>398</v>
      </c>
      <c r="B469" s="66"/>
      <c r="C469" s="135"/>
      <c r="D469" s="66"/>
      <c r="E469" s="66"/>
      <c r="F469" s="66"/>
      <c r="G469" s="66"/>
      <c r="H469" s="118" t="s">
        <v>181</v>
      </c>
      <c r="I469" s="184">
        <v>797906.63</v>
      </c>
      <c r="J469" s="184">
        <v>346165.57234542788</v>
      </c>
      <c r="K469" s="118"/>
      <c r="L469" s="184">
        <v>797906.63</v>
      </c>
      <c r="M469" s="184">
        <v>452173.63619941927</v>
      </c>
      <c r="N469" s="184">
        <v>345732.99380058068</v>
      </c>
    </row>
    <row r="470" spans="1:14">
      <c r="A470" s="113">
        <v>399</v>
      </c>
      <c r="B470" s="66"/>
      <c r="C470" s="135"/>
      <c r="D470" s="66"/>
      <c r="E470" s="66"/>
      <c r="F470" s="66"/>
      <c r="G470" s="66"/>
      <c r="H470" s="118"/>
      <c r="I470" s="8"/>
      <c r="J470" s="8"/>
      <c r="K470" s="118"/>
      <c r="L470" s="8"/>
      <c r="M470" s="8"/>
      <c r="N470" s="8"/>
    </row>
    <row r="471" spans="1:14">
      <c r="A471" s="113">
        <v>400</v>
      </c>
      <c r="B471" s="66"/>
      <c r="C471" s="135"/>
      <c r="D471" s="66"/>
      <c r="E471" s="66"/>
      <c r="F471" s="66"/>
      <c r="G471" s="66"/>
      <c r="H471" s="118"/>
      <c r="I471" s="16"/>
      <c r="J471" s="16"/>
      <c r="K471" s="118"/>
      <c r="L471" s="16"/>
      <c r="M471" s="8"/>
      <c r="N471" s="8"/>
    </row>
    <row r="472" spans="1:14">
      <c r="A472" s="113">
        <v>401</v>
      </c>
      <c r="B472" s="66"/>
      <c r="C472" s="135"/>
      <c r="D472" s="66"/>
      <c r="E472" s="115"/>
      <c r="F472" s="66"/>
      <c r="G472" s="66"/>
      <c r="H472" s="118"/>
      <c r="I472" s="16"/>
      <c r="J472" s="16"/>
      <c r="K472" s="118"/>
      <c r="L472" s="16"/>
      <c r="M472" s="16"/>
      <c r="N472" s="16"/>
    </row>
    <row r="473" spans="1:14">
      <c r="A473" s="113">
        <v>402</v>
      </c>
      <c r="B473" s="66"/>
      <c r="C473" s="138"/>
      <c r="D473" s="139"/>
      <c r="E473" s="140"/>
      <c r="F473" s="66"/>
      <c r="G473" s="139"/>
      <c r="H473" s="141"/>
      <c r="I473" s="185"/>
      <c r="J473" s="185"/>
      <c r="K473" s="118"/>
      <c r="L473" s="185"/>
      <c r="M473" s="185"/>
      <c r="N473" s="185"/>
    </row>
    <row r="474" spans="1:14">
      <c r="A474" s="113">
        <v>403</v>
      </c>
      <c r="B474" s="66"/>
      <c r="C474" s="135">
        <v>543</v>
      </c>
      <c r="D474" s="66" t="s">
        <v>211</v>
      </c>
      <c r="E474" s="66"/>
      <c r="F474" s="66"/>
      <c r="G474" s="66"/>
      <c r="H474" s="118"/>
      <c r="I474" s="8"/>
      <c r="J474" s="8"/>
      <c r="K474" s="118"/>
      <c r="L474" s="8"/>
      <c r="M474" s="8"/>
      <c r="N474" s="8"/>
    </row>
    <row r="475" spans="1:14">
      <c r="A475" s="113">
        <v>404</v>
      </c>
      <c r="B475" s="66"/>
      <c r="C475" s="135"/>
      <c r="D475" s="66"/>
      <c r="E475" s="66"/>
      <c r="F475" s="135" t="s">
        <v>599</v>
      </c>
      <c r="G475" s="66" t="s">
        <v>167</v>
      </c>
      <c r="H475" s="118"/>
      <c r="I475" s="8">
        <v>0</v>
      </c>
      <c r="J475" s="8">
        <v>0</v>
      </c>
      <c r="K475" s="118"/>
      <c r="L475" s="8">
        <v>0</v>
      </c>
      <c r="M475" s="8">
        <v>0</v>
      </c>
      <c r="N475" s="13">
        <v>0</v>
      </c>
    </row>
    <row r="476" spans="1:14">
      <c r="A476" s="113">
        <v>405</v>
      </c>
      <c r="B476" s="66"/>
      <c r="C476" s="135"/>
      <c r="D476" s="66"/>
      <c r="E476" s="66"/>
      <c r="F476" s="135" t="s">
        <v>599</v>
      </c>
      <c r="G476" s="66" t="s">
        <v>166</v>
      </c>
      <c r="H476" s="118"/>
      <c r="I476" s="8">
        <v>1502852.52</v>
      </c>
      <c r="J476" s="8">
        <v>652000.85220067494</v>
      </c>
      <c r="K476" s="118"/>
      <c r="L476" s="8">
        <v>1502852.52</v>
      </c>
      <c r="M476" s="8">
        <v>851666.42698514811</v>
      </c>
      <c r="N476" s="13">
        <v>651186.09301485191</v>
      </c>
    </row>
    <row r="477" spans="1:14">
      <c r="A477" s="113">
        <v>406</v>
      </c>
      <c r="B477" s="66"/>
      <c r="C477" s="135"/>
      <c r="D477" s="66"/>
      <c r="E477" s="66"/>
      <c r="F477" s="135" t="s">
        <v>599</v>
      </c>
      <c r="G477" s="66" t="s">
        <v>166</v>
      </c>
      <c r="H477" s="118"/>
      <c r="I477" s="8">
        <v>387574.44</v>
      </c>
      <c r="J477" s="8">
        <v>168146.14994370795</v>
      </c>
      <c r="K477" s="118"/>
      <c r="L477" s="8">
        <v>387574.44</v>
      </c>
      <c r="M477" s="8">
        <v>219638.41036482385</v>
      </c>
      <c r="N477" s="13">
        <v>167936.02963517615</v>
      </c>
    </row>
    <row r="478" spans="1:14">
      <c r="A478" s="113">
        <v>407</v>
      </c>
      <c r="B478" s="66"/>
      <c r="C478" s="135"/>
      <c r="D478" s="66"/>
      <c r="E478" s="66"/>
      <c r="F478" s="66"/>
      <c r="G478" s="66"/>
      <c r="H478" s="118"/>
      <c r="I478" s="8"/>
      <c r="J478" s="8"/>
      <c r="K478" s="118"/>
      <c r="L478" s="8"/>
      <c r="M478" s="8"/>
      <c r="N478" s="8"/>
    </row>
    <row r="479" spans="1:14">
      <c r="A479" s="113">
        <v>408</v>
      </c>
      <c r="B479" s="66"/>
      <c r="C479" s="135"/>
      <c r="D479" s="66"/>
      <c r="E479" s="66"/>
      <c r="F479" s="66"/>
      <c r="G479" s="66"/>
      <c r="H479" s="118" t="s">
        <v>181</v>
      </c>
      <c r="I479" s="184">
        <v>1890426.96</v>
      </c>
      <c r="J479" s="184">
        <v>820147.00214438292</v>
      </c>
      <c r="K479" s="118"/>
      <c r="L479" s="184">
        <v>1890426.96</v>
      </c>
      <c r="M479" s="184">
        <v>1071304.837349972</v>
      </c>
      <c r="N479" s="184">
        <v>819122.12265002809</v>
      </c>
    </row>
    <row r="480" spans="1:14">
      <c r="A480" s="113">
        <v>409</v>
      </c>
      <c r="B480" s="66"/>
      <c r="C480" s="135"/>
      <c r="D480" s="66"/>
      <c r="E480" s="66"/>
      <c r="F480" s="66"/>
      <c r="G480" s="66"/>
      <c r="H480" s="118"/>
      <c r="I480" s="8"/>
      <c r="J480" s="8"/>
      <c r="K480" s="118"/>
      <c r="L480" s="8"/>
      <c r="M480" s="8"/>
      <c r="N480" s="8"/>
    </row>
    <row r="481" spans="1:14">
      <c r="A481" s="113">
        <v>410</v>
      </c>
      <c r="B481" s="66"/>
      <c r="C481" s="135">
        <v>544</v>
      </c>
      <c r="D481" s="66" t="s">
        <v>196</v>
      </c>
      <c r="E481" s="66"/>
      <c r="F481" s="66"/>
      <c r="G481" s="66"/>
      <c r="H481" s="118"/>
      <c r="I481" s="8"/>
      <c r="J481" s="8"/>
      <c r="K481" s="118"/>
      <c r="L481" s="8"/>
      <c r="M481" s="8"/>
      <c r="N481" s="8"/>
    </row>
    <row r="482" spans="1:14">
      <c r="A482" s="113">
        <v>411</v>
      </c>
      <c r="B482" s="66"/>
      <c r="C482" s="135"/>
      <c r="D482" s="66"/>
      <c r="E482" s="66"/>
      <c r="F482" s="135" t="s">
        <v>599</v>
      </c>
      <c r="G482" s="66" t="s">
        <v>167</v>
      </c>
      <c r="H482" s="118"/>
      <c r="I482" s="8">
        <v>0</v>
      </c>
      <c r="J482" s="8">
        <v>0</v>
      </c>
      <c r="K482" s="118"/>
      <c r="L482" s="8">
        <v>0</v>
      </c>
      <c r="M482" s="8">
        <v>0</v>
      </c>
      <c r="N482" s="13">
        <v>0</v>
      </c>
    </row>
    <row r="483" spans="1:14">
      <c r="A483" s="113">
        <v>412</v>
      </c>
      <c r="B483" s="66"/>
      <c r="C483" s="135"/>
      <c r="D483" s="66"/>
      <c r="E483" s="66"/>
      <c r="F483" s="135" t="s">
        <v>599</v>
      </c>
      <c r="G483" s="66" t="s">
        <v>166</v>
      </c>
      <c r="H483" s="118"/>
      <c r="I483" s="8">
        <v>1515059.7</v>
      </c>
      <c r="J483" s="8">
        <v>657296.8420979185</v>
      </c>
      <c r="K483" s="118"/>
      <c r="L483" s="8">
        <v>1515059.7</v>
      </c>
      <c r="M483" s="8">
        <v>858584.23511056846</v>
      </c>
      <c r="N483" s="13">
        <v>656475.46488943149</v>
      </c>
    </row>
    <row r="484" spans="1:14">
      <c r="A484" s="113">
        <v>413</v>
      </c>
      <c r="B484" s="66"/>
      <c r="C484" s="135"/>
      <c r="D484" s="66"/>
      <c r="E484" s="66"/>
      <c r="F484" s="135" t="s">
        <v>599</v>
      </c>
      <c r="G484" s="66" t="s">
        <v>166</v>
      </c>
      <c r="H484" s="118"/>
      <c r="I484" s="8">
        <v>476574.06</v>
      </c>
      <c r="J484" s="8">
        <v>206757.9413958301</v>
      </c>
      <c r="K484" s="118"/>
      <c r="L484" s="8">
        <v>476574.06</v>
      </c>
      <c r="M484" s="8">
        <v>270074.48932780547</v>
      </c>
      <c r="N484" s="13">
        <v>206499.57067219453</v>
      </c>
    </row>
    <row r="485" spans="1:14">
      <c r="A485" s="113">
        <v>414</v>
      </c>
      <c r="B485" s="66"/>
      <c r="C485" s="135"/>
      <c r="D485" s="66"/>
      <c r="E485" s="66"/>
      <c r="F485" s="66"/>
      <c r="G485" s="66"/>
      <c r="H485" s="118"/>
      <c r="I485" s="8"/>
      <c r="J485" s="8"/>
      <c r="K485" s="118"/>
      <c r="L485" s="8"/>
      <c r="M485" s="8"/>
      <c r="N485" s="8"/>
    </row>
    <row r="486" spans="1:14">
      <c r="A486" s="113">
        <v>415</v>
      </c>
      <c r="B486" s="66"/>
      <c r="C486" s="135"/>
      <c r="D486" s="66"/>
      <c r="E486" s="66"/>
      <c r="F486" s="66"/>
      <c r="G486" s="66"/>
      <c r="H486" s="118" t="s">
        <v>181</v>
      </c>
      <c r="I486" s="184">
        <v>1991633.76</v>
      </c>
      <c r="J486" s="184">
        <v>864054.78349374863</v>
      </c>
      <c r="K486" s="118"/>
      <c r="L486" s="184">
        <v>1991633.76</v>
      </c>
      <c r="M486" s="184">
        <v>1128658.7244383739</v>
      </c>
      <c r="N486" s="184">
        <v>862975.03556162608</v>
      </c>
    </row>
    <row r="487" spans="1:14">
      <c r="A487" s="113">
        <v>416</v>
      </c>
      <c r="B487" s="66"/>
      <c r="C487" s="135"/>
      <c r="D487" s="66"/>
      <c r="E487" s="66"/>
      <c r="F487" s="66"/>
      <c r="G487" s="66"/>
      <c r="H487" s="118"/>
      <c r="I487" s="8"/>
      <c r="J487" s="8"/>
      <c r="K487" s="118"/>
      <c r="L487" s="8"/>
      <c r="M487" s="8"/>
      <c r="N487" s="8"/>
    </row>
    <row r="488" spans="1:14">
      <c r="A488" s="113">
        <v>417</v>
      </c>
      <c r="B488" s="66"/>
      <c r="C488" s="135">
        <v>545</v>
      </c>
      <c r="D488" s="66" t="s">
        <v>212</v>
      </c>
      <c r="E488" s="66"/>
      <c r="F488" s="66"/>
      <c r="G488" s="66"/>
      <c r="H488" s="118"/>
      <c r="I488" s="8"/>
      <c r="J488" s="8"/>
      <c r="K488" s="118"/>
      <c r="L488" s="8"/>
      <c r="M488" s="8"/>
      <c r="N488" s="8"/>
    </row>
    <row r="489" spans="1:14">
      <c r="A489" s="113">
        <v>418</v>
      </c>
      <c r="B489" s="66"/>
      <c r="C489" s="135"/>
      <c r="D489" s="66"/>
      <c r="E489" s="66"/>
      <c r="F489" s="135" t="s">
        <v>599</v>
      </c>
      <c r="G489" s="66" t="s">
        <v>167</v>
      </c>
      <c r="H489" s="118"/>
      <c r="I489" s="8">
        <v>0</v>
      </c>
      <c r="J489" s="8">
        <v>0</v>
      </c>
      <c r="K489" s="118"/>
      <c r="L489" s="8">
        <v>0</v>
      </c>
      <c r="M489" s="8">
        <v>0</v>
      </c>
      <c r="N489" s="13">
        <v>0</v>
      </c>
    </row>
    <row r="490" spans="1:14">
      <c r="A490" s="113">
        <v>419</v>
      </c>
      <c r="B490" s="66"/>
      <c r="C490" s="135"/>
      <c r="D490" s="66"/>
      <c r="E490" s="66"/>
      <c r="F490" s="135" t="s">
        <v>599</v>
      </c>
      <c r="G490" s="66" t="s">
        <v>166</v>
      </c>
      <c r="H490" s="118"/>
      <c r="I490" s="8">
        <v>2895460.89</v>
      </c>
      <c r="J490" s="8">
        <v>1256173.1391938077</v>
      </c>
      <c r="K490" s="118"/>
      <c r="L490" s="8">
        <v>2895460.89</v>
      </c>
      <c r="M490" s="8">
        <v>1640857.5012147811</v>
      </c>
      <c r="N490" s="13">
        <v>1254603.3887852191</v>
      </c>
    </row>
    <row r="491" spans="1:14">
      <c r="A491" s="113">
        <v>420</v>
      </c>
      <c r="B491" s="66"/>
      <c r="C491" s="135"/>
      <c r="D491" s="66"/>
      <c r="E491" s="66"/>
      <c r="F491" s="135" t="s">
        <v>599</v>
      </c>
      <c r="G491" s="66" t="s">
        <v>166</v>
      </c>
      <c r="H491" s="118"/>
      <c r="I491" s="8">
        <v>844060.25</v>
      </c>
      <c r="J491" s="8">
        <v>366188.96064978797</v>
      </c>
      <c r="K491" s="118"/>
      <c r="L491" s="8">
        <v>844060.25</v>
      </c>
      <c r="M491" s="8">
        <v>478328.8897021584</v>
      </c>
      <c r="N491" s="13">
        <v>365731.3602978416</v>
      </c>
    </row>
    <row r="492" spans="1:14">
      <c r="A492" s="113">
        <v>421</v>
      </c>
      <c r="B492" s="66"/>
      <c r="C492" s="135"/>
      <c r="D492" s="66"/>
      <c r="E492" s="66"/>
      <c r="F492" s="66"/>
      <c r="G492" s="66"/>
      <c r="H492" s="118"/>
      <c r="I492" s="8"/>
      <c r="J492" s="8"/>
      <c r="K492" s="118"/>
      <c r="L492" s="8"/>
      <c r="M492" s="8"/>
      <c r="N492" s="8"/>
    </row>
    <row r="493" spans="1:14">
      <c r="A493" s="113">
        <v>422</v>
      </c>
      <c r="B493" s="66"/>
      <c r="C493" s="135"/>
      <c r="D493" s="66"/>
      <c r="E493" s="66"/>
      <c r="F493" s="66"/>
      <c r="G493" s="66"/>
      <c r="H493" s="118" t="s">
        <v>181</v>
      </c>
      <c r="I493" s="184">
        <v>3739521.14</v>
      </c>
      <c r="J493" s="184">
        <v>1622362.0998435956</v>
      </c>
      <c r="K493" s="118"/>
      <c r="L493" s="184">
        <v>3739521.14</v>
      </c>
      <c r="M493" s="184">
        <v>2119186.3909169394</v>
      </c>
      <c r="N493" s="184">
        <v>1620334.7490830608</v>
      </c>
    </row>
    <row r="494" spans="1:14">
      <c r="A494" s="113">
        <v>423</v>
      </c>
      <c r="B494" s="66"/>
      <c r="C494" s="135"/>
      <c r="D494" s="66"/>
      <c r="E494" s="66"/>
      <c r="F494" s="66"/>
      <c r="G494" s="66"/>
      <c r="H494" s="118"/>
      <c r="I494" s="8"/>
      <c r="J494" s="8"/>
      <c r="K494" s="118"/>
      <c r="L494" s="8"/>
      <c r="M494" s="8"/>
      <c r="N494" s="8"/>
    </row>
    <row r="495" spans="1:14" ht="15.75" thickBot="1">
      <c r="A495" s="113">
        <v>424</v>
      </c>
      <c r="B495" s="66"/>
      <c r="C495" s="136" t="s">
        <v>213</v>
      </c>
      <c r="D495" s="66"/>
      <c r="E495" s="66"/>
      <c r="F495" s="66"/>
      <c r="G495" s="66"/>
      <c r="H495" s="137" t="s">
        <v>181</v>
      </c>
      <c r="I495" s="15">
        <v>40474223.510000005</v>
      </c>
      <c r="J495" s="15">
        <v>17559426.403783511</v>
      </c>
      <c r="K495" s="137"/>
      <c r="L495" s="15">
        <v>40474223.510000005</v>
      </c>
      <c r="M495" s="15">
        <v>22936739.87502113</v>
      </c>
      <c r="N495" s="15">
        <v>17537483.634978879</v>
      </c>
    </row>
    <row r="496" spans="1:14" ht="15.75" thickTop="1">
      <c r="A496" s="113">
        <v>425</v>
      </c>
      <c r="B496" s="66"/>
      <c r="C496" s="135"/>
      <c r="D496" s="66"/>
      <c r="E496" s="66"/>
      <c r="F496" s="66"/>
      <c r="G496" s="66"/>
      <c r="H496" s="118"/>
      <c r="I496" s="8"/>
      <c r="J496" s="8"/>
      <c r="K496" s="118"/>
      <c r="L496" s="8"/>
      <c r="M496" s="8"/>
      <c r="N496" s="8"/>
    </row>
    <row r="497" spans="1:14">
      <c r="A497" s="113">
        <v>426</v>
      </c>
      <c r="B497" s="66"/>
      <c r="C497" s="135">
        <v>546</v>
      </c>
      <c r="D497" s="66" t="s">
        <v>199</v>
      </c>
      <c r="E497" s="66"/>
      <c r="F497" s="66"/>
      <c r="G497" s="66"/>
      <c r="H497" s="118"/>
      <c r="I497" s="8"/>
      <c r="J497" s="8"/>
      <c r="K497" s="118"/>
      <c r="L497" s="8"/>
      <c r="M497" s="8"/>
      <c r="N497" s="8"/>
    </row>
    <row r="498" spans="1:14">
      <c r="A498" s="113">
        <v>427</v>
      </c>
      <c r="B498" s="66"/>
      <c r="C498" s="135"/>
      <c r="D498" s="66"/>
      <c r="E498" s="66"/>
      <c r="F498" s="135" t="s">
        <v>599</v>
      </c>
      <c r="G498" s="66" t="s">
        <v>166</v>
      </c>
      <c r="H498" s="118"/>
      <c r="I498" s="8">
        <v>353767.45</v>
      </c>
      <c r="J498" s="8">
        <v>153479.2508321839</v>
      </c>
      <c r="K498" s="118"/>
      <c r="L498" s="8">
        <v>353767.45</v>
      </c>
      <c r="M498" s="8">
        <v>200479.99129358816</v>
      </c>
      <c r="N498" s="13">
        <v>153287.45870641185</v>
      </c>
    </row>
    <row r="499" spans="1:14">
      <c r="A499" s="113">
        <v>428</v>
      </c>
      <c r="B499" s="66"/>
      <c r="C499" s="135"/>
      <c r="D499" s="66"/>
      <c r="E499" s="66"/>
      <c r="F499" s="135" t="s">
        <v>599</v>
      </c>
      <c r="G499" s="66" t="s">
        <v>166</v>
      </c>
      <c r="H499" s="118"/>
      <c r="I499" s="8">
        <v>0</v>
      </c>
      <c r="J499" s="8">
        <v>0</v>
      </c>
      <c r="K499" s="118"/>
      <c r="L499" s="8">
        <v>0</v>
      </c>
      <c r="M499" s="8">
        <v>0</v>
      </c>
      <c r="N499" s="13">
        <v>0</v>
      </c>
    </row>
    <row r="500" spans="1:14">
      <c r="A500" s="113">
        <v>429</v>
      </c>
      <c r="B500" s="66"/>
      <c r="C500" s="135"/>
      <c r="D500" s="66"/>
      <c r="E500" s="66"/>
      <c r="F500" s="66"/>
      <c r="G500" s="66"/>
      <c r="H500" s="118" t="s">
        <v>181</v>
      </c>
      <c r="I500" s="184">
        <v>353767.45</v>
      </c>
      <c r="J500" s="184">
        <v>153479.2508321839</v>
      </c>
      <c r="K500" s="118"/>
      <c r="L500" s="184">
        <v>353767.45</v>
      </c>
      <c r="M500" s="184">
        <v>200479.99129358816</v>
      </c>
      <c r="N500" s="184">
        <v>153287.45870641185</v>
      </c>
    </row>
    <row r="501" spans="1:14">
      <c r="A501" s="113">
        <v>430</v>
      </c>
      <c r="B501" s="66"/>
      <c r="C501" s="135"/>
      <c r="D501" s="66"/>
      <c r="E501" s="66"/>
      <c r="F501" s="66"/>
      <c r="G501" s="66"/>
      <c r="H501" s="118"/>
      <c r="I501" s="8"/>
      <c r="J501" s="8"/>
      <c r="K501" s="118"/>
      <c r="L501" s="8"/>
      <c r="M501" s="8"/>
      <c r="N501" s="8"/>
    </row>
    <row r="502" spans="1:14">
      <c r="A502" s="113">
        <v>431</v>
      </c>
      <c r="B502" s="66"/>
      <c r="C502" s="135">
        <v>547</v>
      </c>
      <c r="D502" s="66" t="s">
        <v>214</v>
      </c>
      <c r="E502" s="66"/>
      <c r="F502" s="66"/>
      <c r="G502" s="66"/>
      <c r="H502" s="118"/>
      <c r="I502" s="8"/>
      <c r="J502" s="8"/>
      <c r="K502" s="118"/>
      <c r="L502" s="8"/>
      <c r="M502" s="8"/>
      <c r="N502" s="8"/>
    </row>
    <row r="503" spans="1:14">
      <c r="A503" s="113">
        <v>432</v>
      </c>
      <c r="B503" s="66"/>
      <c r="C503" s="135"/>
      <c r="D503" s="66"/>
      <c r="E503" s="66"/>
      <c r="F503" s="135" t="s">
        <v>599</v>
      </c>
      <c r="G503" s="66" t="s">
        <v>164</v>
      </c>
      <c r="H503" s="118"/>
      <c r="I503" s="8">
        <v>0</v>
      </c>
      <c r="J503" s="8">
        <v>0</v>
      </c>
      <c r="K503" s="118"/>
      <c r="L503" s="8">
        <v>0</v>
      </c>
      <c r="M503" s="8">
        <v>0</v>
      </c>
      <c r="N503" s="13">
        <v>0</v>
      </c>
    </row>
    <row r="504" spans="1:14">
      <c r="A504" s="113">
        <v>433</v>
      </c>
      <c r="B504" s="66"/>
      <c r="C504" s="135"/>
      <c r="D504" s="66"/>
      <c r="E504" s="66"/>
      <c r="F504" s="135" t="s">
        <v>599</v>
      </c>
      <c r="G504" s="66" t="s">
        <v>164</v>
      </c>
      <c r="H504" s="118"/>
      <c r="I504" s="8">
        <v>0</v>
      </c>
      <c r="J504" s="8">
        <v>0</v>
      </c>
      <c r="K504" s="118"/>
      <c r="L504" s="8">
        <v>0</v>
      </c>
      <c r="M504" s="8">
        <v>0</v>
      </c>
      <c r="N504" s="13">
        <v>0</v>
      </c>
    </row>
    <row r="505" spans="1:14">
      <c r="A505" s="113">
        <v>434</v>
      </c>
      <c r="B505" s="66"/>
      <c r="C505" s="135"/>
      <c r="D505" s="66"/>
      <c r="E505" s="66"/>
      <c r="F505" s="66"/>
      <c r="G505" s="66"/>
      <c r="H505" s="118" t="s">
        <v>181</v>
      </c>
      <c r="I505" s="184">
        <v>0</v>
      </c>
      <c r="J505" s="184">
        <v>0</v>
      </c>
      <c r="K505" s="118"/>
      <c r="L505" s="184">
        <v>0</v>
      </c>
      <c r="M505" s="184">
        <v>0</v>
      </c>
      <c r="N505" s="184">
        <v>0</v>
      </c>
    </row>
    <row r="506" spans="1:14">
      <c r="A506" s="113">
        <v>435</v>
      </c>
      <c r="B506" s="66"/>
      <c r="C506" s="135"/>
      <c r="D506" s="66"/>
      <c r="E506" s="66"/>
      <c r="F506" s="66"/>
      <c r="G506" s="66"/>
      <c r="H506" s="118"/>
      <c r="I506" s="8"/>
      <c r="J506" s="8"/>
      <c r="K506" s="118"/>
      <c r="L506" s="8"/>
      <c r="M506" s="8"/>
      <c r="N506" s="8"/>
    </row>
    <row r="507" spans="1:14">
      <c r="A507" s="113">
        <v>436</v>
      </c>
      <c r="B507" s="66"/>
      <c r="C507" s="135" t="s">
        <v>215</v>
      </c>
      <c r="D507" s="66" t="s">
        <v>216</v>
      </c>
      <c r="E507" s="66"/>
      <c r="F507" s="66"/>
      <c r="G507" s="66"/>
      <c r="H507" s="118"/>
      <c r="I507" s="8"/>
      <c r="J507" s="8"/>
      <c r="K507" s="118"/>
      <c r="L507" s="8"/>
      <c r="M507" s="8"/>
      <c r="N507" s="8"/>
    </row>
    <row r="508" spans="1:14">
      <c r="A508" s="113">
        <v>437</v>
      </c>
      <c r="B508" s="66"/>
      <c r="C508" s="135"/>
      <c r="D508" s="66"/>
      <c r="E508" s="66"/>
      <c r="F508" s="135" t="s">
        <v>599</v>
      </c>
      <c r="G508" s="66" t="s">
        <v>164</v>
      </c>
      <c r="H508" s="118"/>
      <c r="I508" s="8">
        <v>386499586.69</v>
      </c>
      <c r="J508" s="8">
        <v>165764892.38223776</v>
      </c>
      <c r="K508" s="118"/>
      <c r="L508" s="8">
        <v>386499586.69</v>
      </c>
      <c r="M508" s="8">
        <v>220893115.59412095</v>
      </c>
      <c r="N508" s="13">
        <v>165606471.09587905</v>
      </c>
    </row>
    <row r="509" spans="1:14">
      <c r="A509" s="113">
        <v>438</v>
      </c>
      <c r="B509" s="66"/>
      <c r="C509" s="135"/>
      <c r="D509" s="66"/>
      <c r="E509" s="66"/>
      <c r="F509" s="135" t="s">
        <v>599</v>
      </c>
      <c r="G509" s="66" t="s">
        <v>164</v>
      </c>
      <c r="H509" s="118"/>
      <c r="I509" s="8">
        <v>10201354.289999999</v>
      </c>
      <c r="J509" s="8">
        <v>4375234.6814053701</v>
      </c>
      <c r="K509" s="118"/>
      <c r="L509" s="8">
        <v>10201354.289999999</v>
      </c>
      <c r="M509" s="8">
        <v>5830301.014538846</v>
      </c>
      <c r="N509" s="13">
        <v>4371053.2754611531</v>
      </c>
    </row>
    <row r="510" spans="1:14">
      <c r="A510" s="113">
        <v>439</v>
      </c>
      <c r="B510" s="66"/>
      <c r="C510" s="135"/>
      <c r="D510" s="66"/>
      <c r="E510" s="66"/>
      <c r="F510" s="66"/>
      <c r="G510" s="66"/>
      <c r="H510" s="118" t="s">
        <v>181</v>
      </c>
      <c r="I510" s="184">
        <v>396700940.98000002</v>
      </c>
      <c r="J510" s="184">
        <v>170140127.06364313</v>
      </c>
      <c r="K510" s="118"/>
      <c r="L510" s="184">
        <v>396700940.98000002</v>
      </c>
      <c r="M510" s="184">
        <v>226723416.6086598</v>
      </c>
      <c r="N510" s="184">
        <v>169977524.37134022</v>
      </c>
    </row>
    <row r="511" spans="1:14">
      <c r="A511" s="113">
        <v>440</v>
      </c>
      <c r="B511" s="66"/>
      <c r="C511" s="135"/>
      <c r="D511" s="66"/>
      <c r="E511" s="66"/>
      <c r="F511" s="66"/>
      <c r="G511" s="66"/>
      <c r="H511" s="118"/>
      <c r="I511" s="8"/>
      <c r="J511" s="8"/>
      <c r="K511" s="118"/>
      <c r="L511" s="8"/>
      <c r="M511" s="8"/>
      <c r="N511" s="8"/>
    </row>
    <row r="512" spans="1:14">
      <c r="A512" s="113">
        <v>441</v>
      </c>
      <c r="B512" s="66"/>
      <c r="C512" s="135">
        <v>548</v>
      </c>
      <c r="D512" s="66" t="s">
        <v>217</v>
      </c>
      <c r="E512" s="66"/>
      <c r="F512" s="66"/>
      <c r="G512" s="66"/>
      <c r="H512" s="118"/>
      <c r="I512" s="8"/>
      <c r="J512" s="8"/>
      <c r="K512" s="118"/>
      <c r="L512" s="8"/>
      <c r="M512" s="8"/>
      <c r="N512" s="8"/>
    </row>
    <row r="513" spans="1:14">
      <c r="A513" s="113">
        <v>442</v>
      </c>
      <c r="B513" s="66"/>
      <c r="C513" s="135"/>
      <c r="D513" s="66"/>
      <c r="E513" s="66"/>
      <c r="F513" s="135" t="s">
        <v>599</v>
      </c>
      <c r="G513" s="66" t="s">
        <v>166</v>
      </c>
      <c r="H513" s="118"/>
      <c r="I513" s="8">
        <v>17147851.210000001</v>
      </c>
      <c r="J513" s="8">
        <v>7439461.5928982673</v>
      </c>
      <c r="K513" s="118"/>
      <c r="L513" s="8">
        <v>17147851.210000001</v>
      </c>
      <c r="M513" s="8">
        <v>9717686.1841996647</v>
      </c>
      <c r="N513" s="13">
        <v>7430165.0258003371</v>
      </c>
    </row>
    <row r="514" spans="1:14">
      <c r="A514" s="113">
        <v>443</v>
      </c>
      <c r="B514" s="66"/>
      <c r="C514" s="135"/>
      <c r="D514" s="66"/>
      <c r="E514" s="66"/>
      <c r="F514" s="135" t="s">
        <v>599</v>
      </c>
      <c r="G514" s="66" t="s">
        <v>166</v>
      </c>
      <c r="H514" s="118"/>
      <c r="I514" s="8">
        <v>624671.88</v>
      </c>
      <c r="J514" s="8">
        <v>271009.02629207936</v>
      </c>
      <c r="K514" s="118"/>
      <c r="L514" s="8">
        <v>624671.88</v>
      </c>
      <c r="M514" s="8">
        <v>354001.51445179409</v>
      </c>
      <c r="N514" s="13">
        <v>270670.36554820591</v>
      </c>
    </row>
    <row r="515" spans="1:14">
      <c r="A515" s="113">
        <v>444</v>
      </c>
      <c r="B515" s="66"/>
      <c r="C515" s="135"/>
      <c r="D515" s="66"/>
      <c r="E515" s="66"/>
      <c r="F515" s="66"/>
      <c r="G515" s="66"/>
      <c r="H515" s="118" t="s">
        <v>181</v>
      </c>
      <c r="I515" s="184">
        <v>17772523.09</v>
      </c>
      <c r="J515" s="184">
        <v>7710470.6191903464</v>
      </c>
      <c r="K515" s="118"/>
      <c r="L515" s="184">
        <v>17772523.09</v>
      </c>
      <c r="M515" s="184">
        <v>10071687.698651459</v>
      </c>
      <c r="N515" s="184">
        <v>7700835.3913485426</v>
      </c>
    </row>
    <row r="516" spans="1:14">
      <c r="A516" s="113">
        <v>445</v>
      </c>
      <c r="B516" s="66"/>
      <c r="C516" s="135"/>
      <c r="D516" s="66"/>
      <c r="E516" s="66"/>
      <c r="F516" s="66"/>
      <c r="G516" s="66"/>
      <c r="H516" s="118"/>
      <c r="I516" s="8"/>
      <c r="J516" s="8"/>
      <c r="K516" s="118"/>
      <c r="L516" s="8"/>
      <c r="M516" s="8"/>
      <c r="N516" s="8"/>
    </row>
    <row r="517" spans="1:14">
      <c r="A517" s="113">
        <v>446</v>
      </c>
      <c r="B517" s="66"/>
      <c r="C517" s="135">
        <v>549</v>
      </c>
      <c r="D517" s="66" t="s">
        <v>218</v>
      </c>
      <c r="E517" s="66"/>
      <c r="F517" s="66"/>
      <c r="G517" s="66"/>
      <c r="H517" s="118"/>
      <c r="I517" s="8"/>
      <c r="J517" s="8"/>
      <c r="K517" s="118"/>
      <c r="L517" s="8"/>
      <c r="M517" s="8"/>
      <c r="N517" s="8"/>
    </row>
    <row r="518" spans="1:14">
      <c r="A518" s="113">
        <v>447</v>
      </c>
      <c r="B518" s="66"/>
      <c r="C518" s="135"/>
      <c r="D518" s="66"/>
      <c r="E518" s="66"/>
      <c r="F518" s="135" t="s">
        <v>599</v>
      </c>
      <c r="G518" s="66" t="s">
        <v>162</v>
      </c>
      <c r="H518" s="118"/>
      <c r="I518" s="8">
        <v>55070.35</v>
      </c>
      <c r="J518" s="8">
        <v>0</v>
      </c>
      <c r="K518" s="118"/>
      <c r="L518" s="8">
        <v>55070.35</v>
      </c>
      <c r="M518" s="8">
        <v>55070.35</v>
      </c>
      <c r="N518" s="13">
        <v>0</v>
      </c>
    </row>
    <row r="519" spans="1:14">
      <c r="A519" s="113">
        <v>448</v>
      </c>
      <c r="B519" s="66"/>
      <c r="C519" s="135"/>
      <c r="D519" s="66"/>
      <c r="E519" s="66"/>
      <c r="F519" s="135" t="s">
        <v>599</v>
      </c>
      <c r="G519" s="66" t="s">
        <v>166</v>
      </c>
      <c r="H519" s="118"/>
      <c r="I519" s="8">
        <v>4409833.01</v>
      </c>
      <c r="J519" s="8">
        <v>1913171.6800678934</v>
      </c>
      <c r="K519" s="118"/>
      <c r="L519" s="8">
        <v>4409833.01</v>
      </c>
      <c r="M519" s="8">
        <v>2499052.0847833161</v>
      </c>
      <c r="N519" s="13">
        <v>1910780.9252166837</v>
      </c>
    </row>
    <row r="520" spans="1:14">
      <c r="A520" s="113">
        <v>449</v>
      </c>
      <c r="B520" s="66"/>
      <c r="C520" s="135"/>
      <c r="D520" s="66"/>
      <c r="E520" s="66"/>
      <c r="F520" s="135" t="s">
        <v>599</v>
      </c>
      <c r="G520" s="66" t="s">
        <v>166</v>
      </c>
      <c r="H520" s="118"/>
      <c r="I520" s="8">
        <v>4619946.34</v>
      </c>
      <c r="J520" s="8">
        <v>2004327.7106135397</v>
      </c>
      <c r="K520" s="118"/>
      <c r="L520" s="8">
        <v>4619946.34</v>
      </c>
      <c r="M520" s="8">
        <v>2618123.2954587666</v>
      </c>
      <c r="N520" s="13">
        <v>2001823.0445412332</v>
      </c>
    </row>
    <row r="521" spans="1:14">
      <c r="A521" s="113">
        <v>450</v>
      </c>
      <c r="B521" s="66"/>
      <c r="C521" s="135"/>
      <c r="D521" s="66"/>
      <c r="E521" s="66"/>
      <c r="F521" s="66"/>
      <c r="G521" s="66"/>
      <c r="H521" s="118" t="s">
        <v>181</v>
      </c>
      <c r="I521" s="184">
        <v>9084849.6999999993</v>
      </c>
      <c r="J521" s="184">
        <v>3917499.390681433</v>
      </c>
      <c r="K521" s="118"/>
      <c r="L521" s="184">
        <v>9084849.6999999993</v>
      </c>
      <c r="M521" s="184">
        <v>5172245.7302420828</v>
      </c>
      <c r="N521" s="184">
        <v>3912603.9697579169</v>
      </c>
    </row>
    <row r="522" spans="1:14">
      <c r="A522" s="113">
        <v>451</v>
      </c>
      <c r="B522" s="66"/>
      <c r="C522" s="135"/>
      <c r="D522" s="66"/>
      <c r="E522" s="66"/>
      <c r="F522" s="66"/>
      <c r="G522" s="66"/>
      <c r="H522" s="118"/>
      <c r="I522" s="8"/>
      <c r="J522" s="8"/>
      <c r="K522" s="118"/>
      <c r="L522" s="8"/>
      <c r="M522" s="8"/>
      <c r="N522" s="8"/>
    </row>
    <row r="523" spans="1:14">
      <c r="A523" s="113">
        <v>452</v>
      </c>
      <c r="B523" s="66"/>
      <c r="C523" s="135"/>
      <c r="D523" s="66"/>
      <c r="E523" s="66"/>
      <c r="F523" s="66"/>
      <c r="G523" s="66"/>
      <c r="H523" s="118"/>
      <c r="I523" s="16"/>
      <c r="J523" s="16"/>
      <c r="K523" s="118"/>
      <c r="L523" s="16"/>
      <c r="M523" s="8"/>
      <c r="N523" s="8"/>
    </row>
    <row r="524" spans="1:14">
      <c r="A524" s="113">
        <v>453</v>
      </c>
      <c r="B524" s="66"/>
      <c r="C524" s="135"/>
      <c r="D524" s="66"/>
      <c r="E524" s="115"/>
      <c r="F524" s="66"/>
      <c r="G524" s="66"/>
      <c r="H524" s="118"/>
      <c r="I524" s="16"/>
      <c r="J524" s="16"/>
      <c r="K524" s="118"/>
      <c r="L524" s="16"/>
      <c r="M524" s="16"/>
      <c r="N524" s="16"/>
    </row>
    <row r="525" spans="1:14">
      <c r="A525" s="113">
        <v>454</v>
      </c>
      <c r="B525" s="66"/>
      <c r="C525" s="138"/>
      <c r="D525" s="139"/>
      <c r="E525" s="140"/>
      <c r="F525" s="66"/>
      <c r="G525" s="139"/>
      <c r="H525" s="141"/>
      <c r="I525" s="185"/>
      <c r="J525" s="185"/>
      <c r="K525" s="118"/>
      <c r="L525" s="185"/>
      <c r="M525" s="185"/>
      <c r="N525" s="185"/>
    </row>
    <row r="526" spans="1:14">
      <c r="A526" s="113">
        <v>455</v>
      </c>
      <c r="B526" s="66"/>
      <c r="C526" s="135">
        <v>550</v>
      </c>
      <c r="D526" s="66" t="s">
        <v>192</v>
      </c>
      <c r="E526" s="66"/>
      <c r="F526" s="66"/>
      <c r="G526" s="66"/>
      <c r="H526" s="118"/>
      <c r="I526" s="8"/>
      <c r="J526" s="8"/>
      <c r="K526" s="118"/>
      <c r="L526" s="8"/>
      <c r="M526" s="8"/>
      <c r="N526" s="8"/>
    </row>
    <row r="527" spans="1:14">
      <c r="A527" s="113">
        <v>456</v>
      </c>
      <c r="B527" s="66"/>
      <c r="C527" s="135"/>
      <c r="D527" s="66"/>
      <c r="E527" s="66"/>
      <c r="F527" s="135" t="s">
        <v>599</v>
      </c>
      <c r="G527" s="66" t="s">
        <v>162</v>
      </c>
      <c r="H527" s="118"/>
      <c r="I527" s="8">
        <v>469382.64</v>
      </c>
      <c r="J527" s="8">
        <v>0</v>
      </c>
      <c r="K527" s="118"/>
      <c r="L527" s="8">
        <v>469382.64</v>
      </c>
      <c r="M527" s="8">
        <v>469382.64</v>
      </c>
      <c r="N527" s="13">
        <v>0</v>
      </c>
    </row>
    <row r="528" spans="1:14">
      <c r="A528" s="113">
        <v>457</v>
      </c>
      <c r="B528" s="66"/>
      <c r="C528" s="135"/>
      <c r="D528" s="66"/>
      <c r="E528" s="66"/>
      <c r="F528" s="135" t="s">
        <v>599</v>
      </c>
      <c r="G528" s="66" t="s">
        <v>166</v>
      </c>
      <c r="H528" s="118"/>
      <c r="I528" s="8">
        <v>4743.58</v>
      </c>
      <c r="J528" s="8">
        <v>2057.9652103734552</v>
      </c>
      <c r="K528" s="118"/>
      <c r="L528" s="8">
        <v>4743.58</v>
      </c>
      <c r="M528" s="8">
        <v>2688.1864826750989</v>
      </c>
      <c r="N528" s="13">
        <v>2055.393517324901</v>
      </c>
    </row>
    <row r="529" spans="1:14">
      <c r="A529" s="113">
        <v>458</v>
      </c>
      <c r="B529" s="66"/>
      <c r="C529" s="135"/>
      <c r="D529" s="66"/>
      <c r="E529" s="66"/>
      <c r="F529" s="135" t="s">
        <v>599</v>
      </c>
      <c r="G529" s="66" t="s">
        <v>166</v>
      </c>
      <c r="H529" s="118"/>
      <c r="I529" s="8">
        <v>3712913.54</v>
      </c>
      <c r="J529" s="8">
        <v>1610818.5999697594</v>
      </c>
      <c r="K529" s="118"/>
      <c r="L529" s="8">
        <v>3712913.54</v>
      </c>
      <c r="M529" s="8">
        <v>2104107.8656983441</v>
      </c>
      <c r="N529" s="13">
        <v>1608805.6743016562</v>
      </c>
    </row>
    <row r="530" spans="1:14">
      <c r="A530" s="113">
        <v>459</v>
      </c>
      <c r="B530" s="66"/>
      <c r="C530" s="135"/>
      <c r="D530" s="66"/>
      <c r="E530" s="66"/>
      <c r="F530" s="66"/>
      <c r="G530" s="66"/>
      <c r="H530" s="118" t="s">
        <v>181</v>
      </c>
      <c r="I530" s="184">
        <v>4187039.7600000002</v>
      </c>
      <c r="J530" s="184">
        <v>1612876.5651801329</v>
      </c>
      <c r="K530" s="118"/>
      <c r="L530" s="184">
        <v>4187039.7600000002</v>
      </c>
      <c r="M530" s="184">
        <v>2576178.6921810191</v>
      </c>
      <c r="N530" s="184">
        <v>1610861.0678189811</v>
      </c>
    </row>
    <row r="531" spans="1:14" ht="16.5">
      <c r="A531" s="113">
        <v>460</v>
      </c>
      <c r="B531" s="66"/>
      <c r="C531" s="138"/>
      <c r="D531" s="139"/>
      <c r="E531" s="140"/>
      <c r="F531" s="66"/>
      <c r="G531" s="139"/>
      <c r="H531" s="141"/>
      <c r="I531" s="191"/>
      <c r="J531" s="191"/>
      <c r="K531" s="190"/>
      <c r="L531" s="191"/>
      <c r="M531" s="191"/>
      <c r="N531" s="191"/>
    </row>
    <row r="532" spans="1:14" ht="16.5">
      <c r="A532" s="113">
        <v>461</v>
      </c>
      <c r="B532" s="66"/>
      <c r="C532" s="135">
        <v>551</v>
      </c>
      <c r="D532" s="66" t="s">
        <v>193</v>
      </c>
      <c r="E532" s="66"/>
      <c r="F532" s="66"/>
      <c r="G532" s="66"/>
      <c r="H532" s="118"/>
      <c r="I532" s="192"/>
      <c r="J532" s="192"/>
      <c r="K532" s="190"/>
      <c r="L532" s="192"/>
      <c r="M532" s="192"/>
      <c r="N532" s="192"/>
    </row>
    <row r="533" spans="1:14">
      <c r="A533" s="113">
        <v>462</v>
      </c>
      <c r="B533" s="66"/>
      <c r="C533" s="135"/>
      <c r="D533" s="66"/>
      <c r="E533" s="66"/>
      <c r="F533" s="135" t="s">
        <v>599</v>
      </c>
      <c r="G533" s="66" t="s">
        <v>166</v>
      </c>
      <c r="H533" s="118"/>
      <c r="I533" s="8">
        <v>0</v>
      </c>
      <c r="J533" s="8">
        <v>0</v>
      </c>
      <c r="K533" s="118"/>
      <c r="L533" s="8">
        <v>0</v>
      </c>
      <c r="M533" s="8">
        <v>0</v>
      </c>
      <c r="N533" s="13">
        <v>0</v>
      </c>
    </row>
    <row r="534" spans="1:14">
      <c r="A534" s="113">
        <v>463</v>
      </c>
      <c r="B534" s="66"/>
      <c r="C534" s="135"/>
      <c r="D534" s="66"/>
      <c r="E534" s="66"/>
      <c r="F534" s="66"/>
      <c r="G534" s="66"/>
      <c r="H534" s="118" t="s">
        <v>181</v>
      </c>
      <c r="I534" s="184">
        <v>0</v>
      </c>
      <c r="J534" s="184">
        <v>0</v>
      </c>
      <c r="K534" s="118"/>
      <c r="L534" s="184">
        <v>0</v>
      </c>
      <c r="M534" s="184">
        <v>0</v>
      </c>
      <c r="N534" s="184">
        <v>0</v>
      </c>
    </row>
    <row r="535" spans="1:14">
      <c r="A535" s="113">
        <v>464</v>
      </c>
      <c r="B535" s="66"/>
      <c r="C535" s="135"/>
      <c r="D535" s="66"/>
      <c r="E535" s="66"/>
      <c r="F535" s="66"/>
      <c r="G535" s="66"/>
      <c r="H535" s="118"/>
      <c r="I535" s="8"/>
      <c r="J535" s="8"/>
      <c r="K535" s="118"/>
      <c r="L535" s="8"/>
      <c r="M535" s="8"/>
      <c r="N535" s="8"/>
    </row>
    <row r="536" spans="1:14">
      <c r="A536" s="113">
        <v>465</v>
      </c>
      <c r="B536" s="66"/>
      <c r="C536" s="135">
        <v>552</v>
      </c>
      <c r="D536" s="66" t="s">
        <v>194</v>
      </c>
      <c r="E536" s="66"/>
      <c r="F536" s="66"/>
      <c r="G536" s="66"/>
      <c r="H536" s="118"/>
      <c r="I536" s="8"/>
      <c r="J536" s="8"/>
      <c r="K536" s="118"/>
      <c r="L536" s="8"/>
      <c r="M536" s="8"/>
      <c r="N536" s="8"/>
    </row>
    <row r="537" spans="1:14">
      <c r="A537" s="113">
        <v>466</v>
      </c>
      <c r="B537" s="66"/>
      <c r="C537" s="135"/>
      <c r="D537" s="66"/>
      <c r="E537" s="66"/>
      <c r="F537" s="135" t="s">
        <v>599</v>
      </c>
      <c r="G537" s="66" t="s">
        <v>166</v>
      </c>
      <c r="H537" s="118"/>
      <c r="I537" s="8">
        <v>2132979.62</v>
      </c>
      <c r="J537" s="8">
        <v>925376.58317043097</v>
      </c>
      <c r="K537" s="118"/>
      <c r="L537" s="8">
        <v>2132979.62</v>
      </c>
      <c r="M537" s="8">
        <v>1208759.414262112</v>
      </c>
      <c r="N537" s="13">
        <v>924220.20573788811</v>
      </c>
    </row>
    <row r="538" spans="1:14">
      <c r="A538" s="113">
        <v>467</v>
      </c>
      <c r="B538" s="66"/>
      <c r="C538" s="135"/>
      <c r="D538" s="66"/>
      <c r="E538" s="66"/>
      <c r="F538" s="135" t="s">
        <v>599</v>
      </c>
      <c r="G538" s="66" t="s">
        <v>166</v>
      </c>
      <c r="H538" s="118"/>
      <c r="I538" s="8">
        <v>146321.17000000001</v>
      </c>
      <c r="J538" s="8">
        <v>63480.29914139535</v>
      </c>
      <c r="K538" s="118"/>
      <c r="L538" s="8">
        <v>146321.17000000001</v>
      </c>
      <c r="M538" s="8">
        <v>82920.197682595259</v>
      </c>
      <c r="N538" s="13">
        <v>63400.972317404754</v>
      </c>
    </row>
    <row r="539" spans="1:14">
      <c r="A539" s="113">
        <v>468</v>
      </c>
      <c r="B539" s="66"/>
      <c r="C539" s="135"/>
      <c r="D539" s="66"/>
      <c r="E539" s="66"/>
      <c r="F539" s="66"/>
      <c r="G539" s="66"/>
      <c r="H539" s="118" t="s">
        <v>181</v>
      </c>
      <c r="I539" s="184">
        <v>2279300.79</v>
      </c>
      <c r="J539" s="184">
        <v>988856.88231182634</v>
      </c>
      <c r="K539" s="118"/>
      <c r="L539" s="184">
        <v>2279300.79</v>
      </c>
      <c r="M539" s="184">
        <v>1291679.6119447073</v>
      </c>
      <c r="N539" s="184">
        <v>987621.17805529293</v>
      </c>
    </row>
    <row r="540" spans="1:14">
      <c r="A540" s="113">
        <v>469</v>
      </c>
      <c r="B540" s="66"/>
      <c r="C540" s="135"/>
      <c r="D540" s="66"/>
      <c r="E540" s="66"/>
      <c r="F540" s="66"/>
      <c r="G540" s="66"/>
      <c r="H540" s="118"/>
      <c r="I540" s="8"/>
      <c r="J540" s="8"/>
      <c r="K540" s="118"/>
      <c r="L540" s="8"/>
      <c r="M540" s="8"/>
      <c r="N540" s="8"/>
    </row>
    <row r="541" spans="1:14">
      <c r="A541" s="113">
        <v>470</v>
      </c>
      <c r="B541" s="66"/>
      <c r="C541" s="135">
        <v>553</v>
      </c>
      <c r="D541" s="66" t="s">
        <v>219</v>
      </c>
      <c r="E541" s="66"/>
      <c r="F541" s="66"/>
      <c r="G541" s="66"/>
      <c r="H541" s="118"/>
      <c r="I541" s="8"/>
      <c r="J541" s="8"/>
      <c r="K541" s="118"/>
      <c r="L541" s="8"/>
      <c r="M541" s="8"/>
      <c r="N541" s="8"/>
    </row>
    <row r="542" spans="1:14">
      <c r="A542" s="113">
        <v>471</v>
      </c>
      <c r="B542" s="66"/>
      <c r="C542" s="135"/>
      <c r="D542" s="66"/>
      <c r="E542" s="66"/>
      <c r="F542" s="135" t="s">
        <v>599</v>
      </c>
      <c r="G542" s="66" t="s">
        <v>166</v>
      </c>
      <c r="H542" s="118"/>
      <c r="I542" s="8">
        <v>3724175.87</v>
      </c>
      <c r="J542" s="8">
        <v>1615704.6740588958</v>
      </c>
      <c r="K542" s="118"/>
      <c r="L542" s="8">
        <v>6607485.5235922728</v>
      </c>
      <c r="M542" s="8">
        <v>3744461.6237087063</v>
      </c>
      <c r="N542" s="13">
        <v>2863023.8998835664</v>
      </c>
    </row>
    <row r="543" spans="1:14">
      <c r="A543" s="113">
        <v>472</v>
      </c>
      <c r="B543" s="66"/>
      <c r="C543" s="135"/>
      <c r="D543" s="66"/>
      <c r="E543" s="66"/>
      <c r="F543" s="135" t="s">
        <v>599</v>
      </c>
      <c r="G543" s="66" t="s">
        <v>166</v>
      </c>
      <c r="H543" s="118"/>
      <c r="I543" s="8">
        <v>13069779.08</v>
      </c>
      <c r="J543" s="8">
        <v>5670221.7847926645</v>
      </c>
      <c r="K543" s="118"/>
      <c r="L543" s="8">
        <v>13069779.08</v>
      </c>
      <c r="M543" s="8">
        <v>7406642.9688981296</v>
      </c>
      <c r="N543" s="13">
        <v>5663136.1111018704</v>
      </c>
    </row>
    <row r="544" spans="1:14">
      <c r="A544" s="113">
        <v>473</v>
      </c>
      <c r="B544" s="66"/>
      <c r="C544" s="135"/>
      <c r="D544" s="66"/>
      <c r="E544" s="66"/>
      <c r="F544" s="135" t="s">
        <v>599</v>
      </c>
      <c r="G544" s="66" t="s">
        <v>166</v>
      </c>
      <c r="H544" s="118"/>
      <c r="I544" s="8">
        <v>631216.19999999995</v>
      </c>
      <c r="J544" s="8">
        <v>273848.22851604334</v>
      </c>
      <c r="K544" s="118"/>
      <c r="L544" s="8">
        <v>767932.85966359358</v>
      </c>
      <c r="M544" s="8">
        <v>435187.50246642955</v>
      </c>
      <c r="N544" s="13">
        <v>332745.35719716403</v>
      </c>
    </row>
    <row r="545" spans="1:14">
      <c r="A545" s="113">
        <v>474</v>
      </c>
      <c r="B545" s="66"/>
      <c r="C545" s="135"/>
      <c r="D545" s="66"/>
      <c r="E545" s="66"/>
      <c r="F545" s="66"/>
      <c r="G545" s="66"/>
      <c r="H545" s="118" t="s">
        <v>181</v>
      </c>
      <c r="I545" s="184">
        <v>17425171.149999999</v>
      </c>
      <c r="J545" s="184">
        <v>7559774.6873676032</v>
      </c>
      <c r="K545" s="118"/>
      <c r="L545" s="184">
        <v>20445197.463255867</v>
      </c>
      <c r="M545" s="184">
        <v>11586292.095073264</v>
      </c>
      <c r="N545" s="184">
        <v>8858905.3681826014</v>
      </c>
    </row>
    <row r="546" spans="1:14">
      <c r="A546" s="113">
        <v>475</v>
      </c>
      <c r="B546" s="66"/>
      <c r="C546" s="135"/>
      <c r="D546" s="66"/>
      <c r="E546" s="66"/>
      <c r="F546" s="66"/>
      <c r="G546" s="66"/>
      <c r="H546" s="118"/>
      <c r="I546" s="8"/>
      <c r="J546" s="8"/>
      <c r="K546" s="118"/>
      <c r="L546" s="8"/>
      <c r="M546" s="8"/>
      <c r="N546" s="8"/>
    </row>
    <row r="547" spans="1:14">
      <c r="A547" s="113">
        <v>476</v>
      </c>
      <c r="B547" s="66"/>
      <c r="C547" s="135">
        <v>554</v>
      </c>
      <c r="D547" s="66" t="s">
        <v>220</v>
      </c>
      <c r="E547" s="66"/>
      <c r="F547" s="66"/>
      <c r="G547" s="66"/>
      <c r="H547" s="118"/>
      <c r="I547" s="8"/>
      <c r="J547" s="8"/>
      <c r="K547" s="118"/>
      <c r="L547" s="8"/>
      <c r="M547" s="8"/>
      <c r="N547" s="8"/>
    </row>
    <row r="548" spans="1:14">
      <c r="A548" s="113">
        <v>477</v>
      </c>
      <c r="B548" s="66"/>
      <c r="C548" s="135"/>
      <c r="D548" s="66"/>
      <c r="E548" s="66"/>
      <c r="F548" s="135" t="s">
        <v>599</v>
      </c>
      <c r="G548" s="66" t="s">
        <v>166</v>
      </c>
      <c r="H548" s="118"/>
      <c r="I548" s="8">
        <v>115090.72</v>
      </c>
      <c r="J548" s="8">
        <v>49931.211826686267</v>
      </c>
      <c r="K548" s="118"/>
      <c r="L548" s="8">
        <v>115090.72</v>
      </c>
      <c r="M548" s="8">
        <v>65221.903664604506</v>
      </c>
      <c r="N548" s="13">
        <v>49868.816335395495</v>
      </c>
    </row>
    <row r="549" spans="1:14">
      <c r="A549" s="113">
        <v>478</v>
      </c>
      <c r="B549" s="66"/>
      <c r="C549" s="135"/>
      <c r="D549" s="66"/>
      <c r="E549" s="66"/>
      <c r="F549" s="135" t="s">
        <v>599</v>
      </c>
      <c r="G549" s="66" t="s">
        <v>166</v>
      </c>
      <c r="H549" s="118"/>
      <c r="I549" s="8">
        <v>2744687.11</v>
      </c>
      <c r="J549" s="8">
        <v>1190761.1099086474</v>
      </c>
      <c r="K549" s="118"/>
      <c r="L549" s="8">
        <v>2744687.11</v>
      </c>
      <c r="M549" s="8">
        <v>1555414.0097299048</v>
      </c>
      <c r="N549" s="13">
        <v>1189273.100270095</v>
      </c>
    </row>
    <row r="550" spans="1:14">
      <c r="A550" s="113">
        <v>479</v>
      </c>
      <c r="B550" s="66"/>
      <c r="C550" s="135"/>
      <c r="D550" s="66"/>
      <c r="E550" s="66"/>
      <c r="F550" s="135" t="s">
        <v>599</v>
      </c>
      <c r="G550" s="66" t="s">
        <v>166</v>
      </c>
      <c r="H550" s="118"/>
      <c r="I550" s="8">
        <v>126863.45</v>
      </c>
      <c r="J550" s="8">
        <v>55038.718977639743</v>
      </c>
      <c r="K550" s="118"/>
      <c r="L550" s="8">
        <v>126863.45</v>
      </c>
      <c r="M550" s="8">
        <v>71893.509002805527</v>
      </c>
      <c r="N550" s="13">
        <v>54969.94099719447</v>
      </c>
    </row>
    <row r="551" spans="1:14">
      <c r="A551" s="113">
        <v>480</v>
      </c>
      <c r="B551" s="66"/>
      <c r="C551" s="135"/>
      <c r="D551" s="66"/>
      <c r="E551" s="66"/>
      <c r="F551" s="66"/>
      <c r="G551" s="66"/>
      <c r="H551" s="118" t="s">
        <v>181</v>
      </c>
      <c r="I551" s="184">
        <v>2986641.2800000003</v>
      </c>
      <c r="J551" s="184">
        <v>1295731.0407129733</v>
      </c>
      <c r="K551" s="118"/>
      <c r="L551" s="184">
        <v>2986641.2800000003</v>
      </c>
      <c r="M551" s="184">
        <v>1692529.4223973148</v>
      </c>
      <c r="N551" s="184">
        <v>1294111.857602685</v>
      </c>
    </row>
    <row r="552" spans="1:14">
      <c r="A552" s="113">
        <v>481</v>
      </c>
      <c r="B552" s="66"/>
      <c r="C552" s="135"/>
      <c r="D552" s="66"/>
      <c r="E552" s="66"/>
      <c r="F552" s="66"/>
      <c r="G552" s="66"/>
      <c r="H552" s="118"/>
      <c r="I552" s="8"/>
      <c r="J552" s="8"/>
      <c r="K552" s="118"/>
      <c r="L552" s="8"/>
      <c r="M552" s="8"/>
      <c r="N552" s="8"/>
    </row>
    <row r="553" spans="1:14" ht="15.75" thickBot="1">
      <c r="A553" s="113">
        <v>482</v>
      </c>
      <c r="B553" s="66"/>
      <c r="C553" s="136" t="s">
        <v>221</v>
      </c>
      <c r="D553" s="66"/>
      <c r="E553" s="66"/>
      <c r="F553" s="66"/>
      <c r="G553" s="66"/>
      <c r="H553" s="137" t="s">
        <v>181</v>
      </c>
      <c r="I553" s="15">
        <v>450790234.19999999</v>
      </c>
      <c r="J553" s="15">
        <v>193378815.49991962</v>
      </c>
      <c r="K553" s="137"/>
      <c r="L553" s="15">
        <v>453810260.51325589</v>
      </c>
      <c r="M553" s="15">
        <v>259314509.85044318</v>
      </c>
      <c r="N553" s="15">
        <v>194495750.66281262</v>
      </c>
    </row>
    <row r="554" spans="1:14" ht="15.75" thickTop="1">
      <c r="A554" s="113">
        <v>483</v>
      </c>
      <c r="B554" s="66"/>
      <c r="C554" s="135"/>
      <c r="D554" s="66"/>
      <c r="E554" s="66"/>
      <c r="F554" s="66"/>
      <c r="G554" s="66"/>
      <c r="H554" s="118"/>
      <c r="I554" s="8"/>
      <c r="J554" s="8"/>
      <c r="K554" s="118"/>
      <c r="L554" s="8"/>
      <c r="M554" s="8"/>
      <c r="N554" s="8"/>
    </row>
    <row r="555" spans="1:14">
      <c r="A555" s="113">
        <v>484</v>
      </c>
      <c r="B555" s="66"/>
      <c r="C555" s="135"/>
      <c r="D555" s="66"/>
      <c r="E555" s="66"/>
      <c r="F555" s="66"/>
      <c r="G555" s="66"/>
      <c r="H555" s="118"/>
      <c r="I555" s="8"/>
      <c r="J555" s="8"/>
      <c r="K555" s="118"/>
      <c r="L555" s="8"/>
      <c r="M555" s="8"/>
      <c r="N555" s="8"/>
    </row>
    <row r="556" spans="1:14">
      <c r="A556" s="113">
        <v>485</v>
      </c>
      <c r="B556" s="66"/>
      <c r="C556" s="135">
        <v>555</v>
      </c>
      <c r="D556" s="66" t="s">
        <v>222</v>
      </c>
      <c r="E556" s="66"/>
      <c r="F556" s="66"/>
      <c r="G556" s="66"/>
      <c r="H556" s="118"/>
      <c r="I556" s="8"/>
      <c r="J556" s="8"/>
      <c r="K556" s="118"/>
      <c r="L556" s="8"/>
      <c r="M556" s="8"/>
      <c r="N556" s="8"/>
    </row>
    <row r="557" spans="1:14">
      <c r="A557" s="113">
        <v>486</v>
      </c>
      <c r="B557" s="66"/>
      <c r="C557" s="135"/>
      <c r="D557" s="66"/>
      <c r="E557" s="66"/>
      <c r="F557" s="135" t="s">
        <v>762</v>
      </c>
      <c r="G557" s="66" t="s">
        <v>162</v>
      </c>
      <c r="H557" s="118"/>
      <c r="I557" s="8">
        <v>98664</v>
      </c>
      <c r="J557" s="8">
        <v>0</v>
      </c>
      <c r="K557" s="118"/>
      <c r="L557" s="8">
        <v>98664</v>
      </c>
      <c r="M557" s="8">
        <v>98664</v>
      </c>
      <c r="N557" s="13">
        <v>0</v>
      </c>
    </row>
    <row r="558" spans="1:14">
      <c r="A558" s="113">
        <v>487</v>
      </c>
      <c r="B558" s="66"/>
      <c r="C558" s="135"/>
      <c r="D558" s="66"/>
      <c r="E558" s="66"/>
      <c r="F558" s="135"/>
      <c r="G558" s="66"/>
      <c r="H558" s="118"/>
      <c r="I558" s="184">
        <v>98664</v>
      </c>
      <c r="J558" s="184">
        <v>0</v>
      </c>
      <c r="K558" s="118"/>
      <c r="L558" s="184">
        <v>98664</v>
      </c>
      <c r="M558" s="184">
        <v>98664</v>
      </c>
      <c r="N558" s="186">
        <v>0</v>
      </c>
    </row>
    <row r="559" spans="1:14">
      <c r="A559" s="113">
        <v>488</v>
      </c>
      <c r="B559" s="66"/>
      <c r="C559" s="135"/>
      <c r="D559" s="66"/>
      <c r="E559" s="66"/>
      <c r="F559" s="135"/>
      <c r="G559" s="66"/>
      <c r="H559" s="118"/>
      <c r="I559" s="8"/>
      <c r="J559" s="8"/>
      <c r="K559" s="118"/>
      <c r="L559" s="8"/>
      <c r="M559" s="8"/>
      <c r="N559" s="13"/>
    </row>
    <row r="560" spans="1:14">
      <c r="A560" s="113">
        <v>489</v>
      </c>
      <c r="B560" s="66"/>
      <c r="C560" s="135" t="s">
        <v>223</v>
      </c>
      <c r="D560" s="66" t="s">
        <v>224</v>
      </c>
      <c r="E560" s="66"/>
      <c r="F560" s="135"/>
      <c r="G560" s="66"/>
      <c r="H560" s="118"/>
      <c r="I560" s="8"/>
      <c r="J560" s="8"/>
      <c r="K560" s="118"/>
      <c r="L560" s="8"/>
      <c r="M560" s="8"/>
      <c r="N560" s="13"/>
    </row>
    <row r="561" spans="1:14">
      <c r="A561" s="113">
        <v>490</v>
      </c>
      <c r="B561" s="66"/>
      <c r="C561" s="135"/>
      <c r="D561" s="66"/>
      <c r="E561" s="66"/>
      <c r="F561" s="135" t="s">
        <v>599</v>
      </c>
      <c r="G561" s="66" t="s">
        <v>166</v>
      </c>
      <c r="H561" s="118"/>
      <c r="I561" s="8">
        <v>639222825.32000005</v>
      </c>
      <c r="J561" s="8">
        <v>277321840.50552291</v>
      </c>
      <c r="K561" s="118"/>
      <c r="L561" s="8">
        <v>617694152.75562966</v>
      </c>
      <c r="M561" s="8">
        <v>350047236.8685953</v>
      </c>
      <c r="N561" s="13">
        <v>267646915.88703436</v>
      </c>
    </row>
    <row r="562" spans="1:14">
      <c r="A562" s="113">
        <v>491</v>
      </c>
      <c r="B562" s="66"/>
      <c r="C562" s="135"/>
      <c r="D562" s="66"/>
      <c r="E562" s="66"/>
      <c r="F562" s="135" t="s">
        <v>599</v>
      </c>
      <c r="G562" s="66" t="s">
        <v>164</v>
      </c>
      <c r="H562" s="118"/>
      <c r="I562" s="8">
        <v>-36363700.07</v>
      </c>
      <c r="J562" s="8">
        <v>-15595941.202281967</v>
      </c>
      <c r="K562" s="118"/>
      <c r="L562" s="8">
        <v>-36363700.07</v>
      </c>
      <c r="M562" s="8">
        <v>-20782663.887904957</v>
      </c>
      <c r="N562" s="13">
        <v>-15581036.182095043</v>
      </c>
    </row>
    <row r="563" spans="1:14">
      <c r="A563" s="113">
        <v>492</v>
      </c>
      <c r="B563" s="66"/>
      <c r="C563" s="135"/>
      <c r="D563" s="66" t="s">
        <v>225</v>
      </c>
      <c r="E563" s="66"/>
      <c r="F563" s="135" t="s">
        <v>599</v>
      </c>
      <c r="G563" s="66" t="s">
        <v>166</v>
      </c>
      <c r="H563" s="118"/>
      <c r="I563" s="8">
        <v>0</v>
      </c>
      <c r="J563" s="8">
        <v>0</v>
      </c>
      <c r="K563" s="118"/>
      <c r="L563" s="8">
        <v>0</v>
      </c>
      <c r="M563" s="8">
        <v>0</v>
      </c>
      <c r="N563" s="13">
        <v>0</v>
      </c>
    </row>
    <row r="564" spans="1:14">
      <c r="A564" s="113">
        <v>493</v>
      </c>
      <c r="B564" s="66"/>
      <c r="C564" s="135"/>
      <c r="D564" s="66"/>
      <c r="E564" s="66"/>
      <c r="F564" s="66"/>
      <c r="G564" s="66" t="s">
        <v>167</v>
      </c>
      <c r="H564" s="118"/>
      <c r="I564" s="8">
        <v>0</v>
      </c>
      <c r="J564" s="8">
        <v>0</v>
      </c>
      <c r="K564" s="118"/>
      <c r="L564" s="8">
        <v>0</v>
      </c>
      <c r="M564" s="8">
        <v>0</v>
      </c>
      <c r="N564" s="13">
        <v>0</v>
      </c>
    </row>
    <row r="565" spans="1:14">
      <c r="A565" s="113">
        <v>494</v>
      </c>
      <c r="B565" s="66"/>
      <c r="C565" s="135"/>
      <c r="D565" s="66"/>
      <c r="E565" s="66"/>
      <c r="F565" s="66" t="s">
        <v>45</v>
      </c>
      <c r="G565" s="66"/>
      <c r="H565" s="118"/>
      <c r="I565" s="184">
        <v>602859125.25</v>
      </c>
      <c r="J565" s="184">
        <v>261725899.30324095</v>
      </c>
      <c r="K565" s="118"/>
      <c r="L565" s="184">
        <v>581330452.68562961</v>
      </c>
      <c r="M565" s="184">
        <v>329264572.98069036</v>
      </c>
      <c r="N565" s="186">
        <v>252065879.70493931</v>
      </c>
    </row>
    <row r="566" spans="1:14">
      <c r="A566" s="113">
        <v>495</v>
      </c>
      <c r="B566" s="66"/>
      <c r="C566" s="135"/>
      <c r="D566" s="66"/>
      <c r="E566" s="66"/>
      <c r="F566" s="66"/>
      <c r="G566" s="66"/>
      <c r="H566" s="118"/>
      <c r="I566" s="8"/>
      <c r="J566" s="8"/>
      <c r="K566" s="118"/>
      <c r="L566" s="8"/>
      <c r="M566" s="8"/>
      <c r="N566" s="8"/>
    </row>
    <row r="567" spans="1:14">
      <c r="A567" s="113">
        <v>496</v>
      </c>
      <c r="B567" s="66"/>
      <c r="C567" s="135"/>
      <c r="D567" s="66" t="s">
        <v>226</v>
      </c>
      <c r="E567" s="66"/>
      <c r="F567" s="66"/>
      <c r="G567" s="66"/>
      <c r="H567" s="118" t="s">
        <v>181</v>
      </c>
      <c r="I567" s="184">
        <v>602957789.25</v>
      </c>
      <c r="J567" s="184">
        <v>261725899.30324095</v>
      </c>
      <c r="K567" s="118"/>
      <c r="L567" s="184">
        <v>581429116.68562961</v>
      </c>
      <c r="M567" s="184">
        <v>329363236.98069036</v>
      </c>
      <c r="N567" s="184">
        <v>252065879.70493931</v>
      </c>
    </row>
    <row r="568" spans="1:14">
      <c r="A568" s="113">
        <v>497</v>
      </c>
      <c r="B568" s="66"/>
      <c r="C568" s="135"/>
      <c r="D568" s="66"/>
      <c r="E568" s="66"/>
      <c r="F568" s="66"/>
      <c r="G568" s="66"/>
      <c r="H568" s="118"/>
      <c r="I568" s="8"/>
      <c r="J568" s="8"/>
      <c r="K568" s="118"/>
      <c r="L568" s="8"/>
      <c r="M568" s="8"/>
      <c r="N568" s="8"/>
    </row>
    <row r="569" spans="1:14">
      <c r="A569" s="113">
        <v>498</v>
      </c>
      <c r="B569" s="66"/>
      <c r="C569" s="135">
        <v>556</v>
      </c>
      <c r="D569" s="66" t="s">
        <v>227</v>
      </c>
      <c r="E569" s="66"/>
      <c r="F569" s="66"/>
      <c r="G569" s="66"/>
      <c r="H569" s="118"/>
      <c r="I569" s="8"/>
      <c r="J569" s="8"/>
      <c r="K569" s="118"/>
      <c r="L569" s="8"/>
      <c r="M569" s="8"/>
      <c r="N569" s="8"/>
    </row>
    <row r="570" spans="1:14">
      <c r="A570" s="113">
        <v>499</v>
      </c>
      <c r="B570" s="66"/>
      <c r="C570" s="135"/>
      <c r="D570" s="66"/>
      <c r="E570" s="66"/>
      <c r="F570" s="135" t="s">
        <v>599</v>
      </c>
      <c r="G570" s="66" t="s">
        <v>166</v>
      </c>
      <c r="H570" s="118"/>
      <c r="I570" s="8">
        <v>1262602.78</v>
      </c>
      <c r="J570" s="8">
        <v>547770.3750671033</v>
      </c>
      <c r="K570" s="118"/>
      <c r="L570" s="8">
        <v>1262602.78</v>
      </c>
      <c r="M570" s="8">
        <v>715516.91468974948</v>
      </c>
      <c r="N570" s="13">
        <v>547085.86531025055</v>
      </c>
    </row>
    <row r="571" spans="1:14">
      <c r="A571" s="113">
        <v>500</v>
      </c>
      <c r="B571" s="66"/>
      <c r="C571" s="135"/>
      <c r="D571" s="66"/>
      <c r="E571" s="66"/>
      <c r="F571" s="66"/>
      <c r="G571" s="66"/>
      <c r="H571" s="118"/>
      <c r="I571" s="8"/>
      <c r="J571" s="8"/>
      <c r="K571" s="118"/>
      <c r="L571" s="8"/>
      <c r="M571" s="8"/>
      <c r="N571" s="8"/>
    </row>
    <row r="572" spans="1:14">
      <c r="A572" s="113">
        <v>501</v>
      </c>
      <c r="B572" s="66"/>
      <c r="C572" s="135"/>
      <c r="D572" s="66"/>
      <c r="E572" s="66"/>
      <c r="F572" s="66"/>
      <c r="G572" s="66"/>
      <c r="H572" s="118" t="s">
        <v>181</v>
      </c>
      <c r="I572" s="184">
        <v>1262602.78</v>
      </c>
      <c r="J572" s="184">
        <v>547770.3750671033</v>
      </c>
      <c r="K572" s="118"/>
      <c r="L572" s="184">
        <v>1262602.78</v>
      </c>
      <c r="M572" s="184">
        <v>715516.91468974948</v>
      </c>
      <c r="N572" s="184">
        <v>547085.86531025055</v>
      </c>
    </row>
    <row r="573" spans="1:14">
      <c r="A573" s="113">
        <v>502</v>
      </c>
      <c r="B573" s="66"/>
      <c r="C573" s="135"/>
      <c r="D573" s="66"/>
      <c r="E573" s="66"/>
      <c r="F573" s="66"/>
      <c r="G573" s="66"/>
      <c r="H573" s="118"/>
      <c r="I573" s="16"/>
      <c r="J573" s="16"/>
      <c r="K573" s="118"/>
      <c r="L573" s="16"/>
      <c r="M573" s="8"/>
      <c r="N573" s="8"/>
    </row>
    <row r="574" spans="1:14">
      <c r="A574" s="113">
        <v>503</v>
      </c>
      <c r="B574" s="66"/>
      <c r="C574" s="135"/>
      <c r="D574" s="66"/>
      <c r="E574" s="115"/>
      <c r="F574" s="66"/>
      <c r="G574" s="66"/>
      <c r="H574" s="118"/>
      <c r="I574" s="21"/>
      <c r="J574" s="21"/>
      <c r="K574" s="118"/>
      <c r="L574" s="21"/>
      <c r="M574" s="8"/>
      <c r="N574" s="8"/>
    </row>
    <row r="575" spans="1:14">
      <c r="A575" s="113">
        <v>504</v>
      </c>
      <c r="B575" s="66"/>
      <c r="C575" s="138"/>
      <c r="D575" s="139"/>
      <c r="E575" s="140"/>
      <c r="F575" s="66"/>
      <c r="G575" s="139"/>
      <c r="H575" s="141"/>
      <c r="I575" s="185"/>
      <c r="J575" s="185"/>
      <c r="K575" s="118"/>
      <c r="L575" s="185"/>
      <c r="M575" s="8"/>
      <c r="N575" s="8"/>
    </row>
    <row r="576" spans="1:14">
      <c r="A576" s="113">
        <v>505</v>
      </c>
      <c r="B576" s="66"/>
      <c r="C576" s="135">
        <v>557</v>
      </c>
      <c r="D576" s="66" t="s">
        <v>228</v>
      </c>
      <c r="E576" s="66"/>
      <c r="F576" s="66"/>
      <c r="G576" s="66"/>
      <c r="H576" s="118"/>
      <c r="I576" s="8"/>
      <c r="J576" s="8"/>
      <c r="K576" s="118"/>
      <c r="L576" s="8"/>
      <c r="M576" s="8"/>
      <c r="N576" s="8"/>
    </row>
    <row r="577" spans="1:14">
      <c r="A577" s="113">
        <v>506</v>
      </c>
      <c r="B577" s="66"/>
      <c r="C577" s="135"/>
      <c r="D577" s="66"/>
      <c r="E577" s="66"/>
      <c r="F577" s="135" t="s">
        <v>599</v>
      </c>
      <c r="G577" s="66" t="s">
        <v>162</v>
      </c>
      <c r="H577" s="118"/>
      <c r="I577" s="8">
        <v>1616299.3600000101</v>
      </c>
      <c r="J577" s="8">
        <v>0</v>
      </c>
      <c r="K577" s="118"/>
      <c r="L577" s="8">
        <v>6074607.7500000093</v>
      </c>
      <c r="M577" s="8">
        <v>6074607.7500000093</v>
      </c>
      <c r="N577" s="13">
        <v>0</v>
      </c>
    </row>
    <row r="578" spans="1:14">
      <c r="A578" s="113">
        <v>507</v>
      </c>
      <c r="B578" s="66"/>
      <c r="C578" s="135"/>
      <c r="D578" s="66"/>
      <c r="E578" s="66"/>
      <c r="F578" s="135" t="s">
        <v>599</v>
      </c>
      <c r="G578" s="66" t="s">
        <v>166</v>
      </c>
      <c r="H578" s="118"/>
      <c r="I578" s="8">
        <v>51407765.659999989</v>
      </c>
      <c r="J578" s="8">
        <v>22302858.446850516</v>
      </c>
      <c r="K578" s="118"/>
      <c r="L578" s="8">
        <v>46940814.267506719</v>
      </c>
      <c r="M578" s="8">
        <v>26601356.443798561</v>
      </c>
      <c r="N578" s="13">
        <v>20339457.823708158</v>
      </c>
    </row>
    <row r="579" spans="1:14">
      <c r="A579" s="113">
        <v>508</v>
      </c>
      <c r="B579" s="66"/>
      <c r="C579" s="135"/>
      <c r="D579" s="66"/>
      <c r="E579" s="66"/>
      <c r="F579" s="135" t="s">
        <v>599</v>
      </c>
      <c r="G579" s="66" t="s">
        <v>240</v>
      </c>
      <c r="H579" s="118"/>
      <c r="I579" s="8">
        <v>1122425.04</v>
      </c>
      <c r="J579" s="8">
        <v>488825.0677025246</v>
      </c>
      <c r="K579" s="118"/>
      <c r="L579" s="8">
        <v>1122425.04</v>
      </c>
      <c r="M579" s="8">
        <v>634192.51138957241</v>
      </c>
      <c r="N579" s="13">
        <v>488232.52861042757</v>
      </c>
    </row>
    <row r="580" spans="1:14">
      <c r="A580" s="113">
        <v>509</v>
      </c>
      <c r="B580" s="66"/>
      <c r="C580" s="135"/>
      <c r="D580" s="66"/>
      <c r="E580" s="66"/>
      <c r="F580" s="135" t="s">
        <v>599</v>
      </c>
      <c r="G580" s="66" t="s">
        <v>164</v>
      </c>
      <c r="H580" s="118"/>
      <c r="I580" s="8">
        <v>8908.56</v>
      </c>
      <c r="J580" s="8">
        <v>3820.7712001129435</v>
      </c>
      <c r="K580" s="118"/>
      <c r="L580" s="8">
        <v>8908.56</v>
      </c>
      <c r="M580" s="8">
        <v>5091.4403058223925</v>
      </c>
      <c r="N580" s="13">
        <v>3817.1196941776066</v>
      </c>
    </row>
    <row r="581" spans="1:14">
      <c r="A581" s="113">
        <v>510</v>
      </c>
      <c r="B581" s="66"/>
      <c r="C581" s="135"/>
      <c r="D581" s="66"/>
      <c r="E581" s="66"/>
      <c r="F581" s="135" t="s">
        <v>599</v>
      </c>
      <c r="G581" s="66" t="s">
        <v>166</v>
      </c>
      <c r="H581" s="118"/>
      <c r="I581" s="8">
        <v>0</v>
      </c>
      <c r="J581" s="8">
        <v>0</v>
      </c>
      <c r="K581" s="118"/>
      <c r="L581" s="8">
        <v>0</v>
      </c>
      <c r="M581" s="8">
        <v>0</v>
      </c>
      <c r="N581" s="13">
        <v>0</v>
      </c>
    </row>
    <row r="582" spans="1:14">
      <c r="A582" s="113">
        <v>511</v>
      </c>
      <c r="B582" s="66"/>
      <c r="C582" s="135"/>
      <c r="D582" s="66"/>
      <c r="E582" s="66"/>
      <c r="F582" s="135" t="s">
        <v>599</v>
      </c>
      <c r="G582" s="66" t="s">
        <v>239</v>
      </c>
      <c r="H582" s="118"/>
      <c r="I582" s="8">
        <v>0</v>
      </c>
      <c r="J582" s="8">
        <v>0</v>
      </c>
      <c r="K582" s="118"/>
      <c r="L582" s="8">
        <v>0</v>
      </c>
      <c r="M582" s="8">
        <v>0</v>
      </c>
      <c r="N582" s="13">
        <v>0</v>
      </c>
    </row>
    <row r="583" spans="1:14">
      <c r="A583" s="113">
        <v>512</v>
      </c>
      <c r="B583" s="66"/>
      <c r="C583" s="135"/>
      <c r="D583" s="66"/>
      <c r="E583" s="66"/>
      <c r="F583" s="66"/>
      <c r="G583" s="66"/>
      <c r="H583" s="118"/>
      <c r="I583" s="8"/>
      <c r="J583" s="8"/>
      <c r="K583" s="118"/>
      <c r="L583" s="8"/>
      <c r="M583" s="8"/>
      <c r="N583" s="8"/>
    </row>
    <row r="584" spans="1:14">
      <c r="A584" s="113">
        <v>513</v>
      </c>
      <c r="B584" s="66"/>
      <c r="C584" s="135"/>
      <c r="D584" s="66"/>
      <c r="E584" s="66"/>
      <c r="F584" s="66"/>
      <c r="G584" s="66"/>
      <c r="H584" s="118" t="s">
        <v>181</v>
      </c>
      <c r="I584" s="184">
        <v>54155398.619999997</v>
      </c>
      <c r="J584" s="184">
        <v>22795504.285753153</v>
      </c>
      <c r="K584" s="137"/>
      <c r="L584" s="184">
        <v>54146755.617506728</v>
      </c>
      <c r="M584" s="184">
        <v>33315248.145493966</v>
      </c>
      <c r="N584" s="184">
        <v>20831507.472012762</v>
      </c>
    </row>
    <row r="585" spans="1:14">
      <c r="A585" s="113">
        <v>514</v>
      </c>
      <c r="B585" s="66"/>
      <c r="C585" s="135"/>
      <c r="D585" s="66"/>
      <c r="E585" s="66"/>
      <c r="F585" s="66"/>
      <c r="G585" s="66"/>
      <c r="H585" s="118"/>
      <c r="I585" s="8"/>
      <c r="J585" s="8"/>
      <c r="K585" s="118"/>
      <c r="L585" s="8"/>
      <c r="M585" s="8"/>
      <c r="N585" s="8"/>
    </row>
    <row r="586" spans="1:14">
      <c r="A586" s="113">
        <v>515</v>
      </c>
      <c r="B586" s="66"/>
      <c r="C586" s="66" t="s">
        <v>229</v>
      </c>
      <c r="D586" s="66"/>
      <c r="E586" s="66"/>
      <c r="F586" s="66"/>
      <c r="G586" s="66"/>
      <c r="H586" s="118"/>
      <c r="I586" s="8"/>
      <c r="J586" s="8"/>
      <c r="K586" s="118"/>
      <c r="L586" s="8"/>
      <c r="M586" s="8"/>
      <c r="N586" s="8"/>
    </row>
    <row r="587" spans="1:14">
      <c r="A587" s="113">
        <v>516</v>
      </c>
      <c r="B587" s="66"/>
      <c r="C587" s="143" t="s">
        <v>230</v>
      </c>
      <c r="D587" s="66"/>
      <c r="E587" s="66"/>
      <c r="F587" s="135" t="s">
        <v>599</v>
      </c>
      <c r="G587" s="66" t="s">
        <v>167</v>
      </c>
      <c r="H587" s="118"/>
      <c r="I587" s="8">
        <v>0</v>
      </c>
      <c r="J587" s="8">
        <v>0</v>
      </c>
      <c r="K587" s="118"/>
      <c r="L587" s="8">
        <v>0</v>
      </c>
      <c r="M587" s="8">
        <v>0</v>
      </c>
      <c r="N587" s="13">
        <v>0</v>
      </c>
    </row>
    <row r="588" spans="1:14">
      <c r="A588" s="113">
        <v>517</v>
      </c>
      <c r="B588" s="66"/>
      <c r="C588" s="143" t="s">
        <v>230</v>
      </c>
      <c r="D588" s="66"/>
      <c r="E588" s="66"/>
      <c r="F588" s="135" t="s">
        <v>599</v>
      </c>
      <c r="G588" s="66" t="s">
        <v>166</v>
      </c>
      <c r="H588" s="118"/>
      <c r="I588" s="8">
        <v>0</v>
      </c>
      <c r="J588" s="8">
        <v>0</v>
      </c>
      <c r="K588" s="118"/>
      <c r="L588" s="8">
        <v>0</v>
      </c>
      <c r="M588" s="8">
        <v>0</v>
      </c>
      <c r="N588" s="13">
        <v>0</v>
      </c>
    </row>
    <row r="589" spans="1:14">
      <c r="A589" s="113">
        <v>518</v>
      </c>
      <c r="B589" s="66"/>
      <c r="C589" s="143" t="s">
        <v>231</v>
      </c>
      <c r="D589" s="66"/>
      <c r="E589" s="66"/>
      <c r="F589" s="135" t="s">
        <v>599</v>
      </c>
      <c r="G589" s="66" t="s">
        <v>246</v>
      </c>
      <c r="H589" s="118"/>
      <c r="I589" s="8">
        <v>0</v>
      </c>
      <c r="J589" s="8">
        <v>0</v>
      </c>
      <c r="K589" s="118"/>
      <c r="L589" s="8">
        <v>0</v>
      </c>
      <c r="M589" s="8">
        <v>0</v>
      </c>
      <c r="N589" s="13">
        <v>0</v>
      </c>
    </row>
    <row r="590" spans="1:14">
      <c r="A590" s="113">
        <v>519</v>
      </c>
      <c r="B590" s="66"/>
      <c r="C590" s="143" t="s">
        <v>231</v>
      </c>
      <c r="D590" s="66"/>
      <c r="E590" s="66"/>
      <c r="F590" s="135" t="s">
        <v>599</v>
      </c>
      <c r="G590" s="66" t="s">
        <v>166</v>
      </c>
      <c r="H590" s="118"/>
      <c r="I590" s="8">
        <v>0</v>
      </c>
      <c r="J590" s="8">
        <v>0</v>
      </c>
      <c r="K590" s="118"/>
      <c r="L590" s="8">
        <v>0</v>
      </c>
      <c r="M590" s="8">
        <v>0</v>
      </c>
      <c r="N590" s="13">
        <v>0</v>
      </c>
    </row>
    <row r="591" spans="1:14">
      <c r="A591" s="113">
        <v>520</v>
      </c>
      <c r="B591" s="66"/>
      <c r="C591" s="143" t="s">
        <v>232</v>
      </c>
      <c r="D591" s="66"/>
      <c r="E591" s="66"/>
      <c r="F591" s="135" t="s">
        <v>599</v>
      </c>
      <c r="G591" s="66" t="s">
        <v>162</v>
      </c>
      <c r="H591" s="118"/>
      <c r="I591" s="8">
        <v>0</v>
      </c>
      <c r="J591" s="8">
        <v>0</v>
      </c>
      <c r="K591" s="118"/>
      <c r="L591" s="8">
        <v>0</v>
      </c>
      <c r="M591" s="8">
        <v>0</v>
      </c>
      <c r="N591" s="13">
        <v>0</v>
      </c>
    </row>
    <row r="592" spans="1:14">
      <c r="A592" s="113">
        <v>521</v>
      </c>
      <c r="B592" s="66"/>
      <c r="C592" s="143" t="s">
        <v>232</v>
      </c>
      <c r="D592" s="66"/>
      <c r="E592" s="66"/>
      <c r="F592" s="135" t="s">
        <v>599</v>
      </c>
      <c r="G592" s="66" t="s">
        <v>166</v>
      </c>
      <c r="H592" s="118"/>
      <c r="I592" s="8">
        <v>0</v>
      </c>
      <c r="J592" s="8">
        <v>0</v>
      </c>
      <c r="K592" s="118"/>
      <c r="L592" s="8">
        <v>0</v>
      </c>
      <c r="M592" s="8">
        <v>0</v>
      </c>
      <c r="N592" s="13">
        <v>0</v>
      </c>
    </row>
    <row r="593" spans="1:14">
      <c r="A593" s="113">
        <v>522</v>
      </c>
      <c r="B593" s="66"/>
      <c r="C593" s="135"/>
      <c r="D593" s="66"/>
      <c r="E593" s="66"/>
      <c r="F593" s="66"/>
      <c r="G593" s="66"/>
      <c r="H593" s="118"/>
      <c r="I593" s="8"/>
      <c r="J593" s="8"/>
      <c r="K593" s="118"/>
      <c r="L593" s="8"/>
      <c r="M593" s="8"/>
      <c r="N593" s="8"/>
    </row>
    <row r="594" spans="1:14">
      <c r="A594" s="113">
        <v>523</v>
      </c>
      <c r="B594" s="66"/>
      <c r="C594" s="135"/>
      <c r="D594" s="66"/>
      <c r="E594" s="66"/>
      <c r="F594" s="66"/>
      <c r="G594" s="66"/>
      <c r="H594" s="118"/>
      <c r="I594" s="184">
        <v>0</v>
      </c>
      <c r="J594" s="184">
        <v>0</v>
      </c>
      <c r="K594" s="118"/>
      <c r="L594" s="184">
        <v>0</v>
      </c>
      <c r="M594" s="184">
        <v>0</v>
      </c>
      <c r="N594" s="184">
        <v>0</v>
      </c>
    </row>
    <row r="595" spans="1:14">
      <c r="A595" s="113">
        <v>524</v>
      </c>
      <c r="B595" s="66"/>
      <c r="C595" s="135"/>
      <c r="D595" s="66"/>
      <c r="E595" s="66"/>
      <c r="F595" s="66"/>
      <c r="G595" s="66"/>
      <c r="H595" s="118"/>
      <c r="I595" s="8"/>
      <c r="J595" s="8"/>
      <c r="K595" s="118"/>
      <c r="L595" s="8"/>
      <c r="M595" s="8"/>
      <c r="N595" s="8"/>
    </row>
    <row r="596" spans="1:14">
      <c r="A596" s="113">
        <v>525</v>
      </c>
      <c r="B596" s="66"/>
      <c r="C596" s="135" t="s">
        <v>233</v>
      </c>
      <c r="D596" s="66"/>
      <c r="E596" s="66"/>
      <c r="F596" s="66"/>
      <c r="G596" s="66"/>
      <c r="H596" s="118"/>
      <c r="I596" s="8"/>
      <c r="J596" s="8"/>
      <c r="K596" s="118"/>
      <c r="L596" s="8"/>
      <c r="M596" s="8"/>
      <c r="N596" s="8"/>
    </row>
    <row r="597" spans="1:14">
      <c r="A597" s="113">
        <v>526</v>
      </c>
      <c r="B597" s="66"/>
      <c r="C597" s="115" t="s">
        <v>230</v>
      </c>
      <c r="D597" s="66"/>
      <c r="E597" s="66"/>
      <c r="F597" s="135" t="s">
        <v>599</v>
      </c>
      <c r="G597" s="66" t="s">
        <v>167</v>
      </c>
      <c r="H597" s="118"/>
      <c r="I597" s="8">
        <v>0</v>
      </c>
      <c r="J597" s="8">
        <v>0</v>
      </c>
      <c r="K597" s="118"/>
      <c r="L597" s="8">
        <v>-21459907.375697181</v>
      </c>
      <c r="M597" s="8">
        <v>-21459907.375697181</v>
      </c>
      <c r="N597" s="13">
        <v>0</v>
      </c>
    </row>
    <row r="598" spans="1:14">
      <c r="A598" s="113">
        <v>527</v>
      </c>
      <c r="B598" s="66"/>
      <c r="C598" s="115" t="s">
        <v>230</v>
      </c>
      <c r="D598" s="66"/>
      <c r="E598" s="66"/>
      <c r="F598" s="135" t="s">
        <v>599</v>
      </c>
      <c r="G598" s="66" t="s">
        <v>166</v>
      </c>
      <c r="H598" s="118"/>
      <c r="I598" s="8">
        <v>0</v>
      </c>
      <c r="J598" s="8">
        <v>0</v>
      </c>
      <c r="K598" s="118"/>
      <c r="L598" s="8">
        <v>21459907.375697181</v>
      </c>
      <c r="M598" s="8">
        <v>12161328.137568843</v>
      </c>
      <c r="N598" s="13">
        <v>9298579.238128338</v>
      </c>
    </row>
    <row r="599" spans="1:14">
      <c r="A599" s="113">
        <v>528</v>
      </c>
      <c r="B599" s="66"/>
      <c r="C599" s="115" t="s">
        <v>231</v>
      </c>
      <c r="D599" s="66"/>
      <c r="E599" s="66"/>
      <c r="F599" s="135" t="s">
        <v>599</v>
      </c>
      <c r="G599" s="66" t="s">
        <v>246</v>
      </c>
      <c r="H599" s="118"/>
      <c r="I599" s="8">
        <v>0</v>
      </c>
      <c r="J599" s="8">
        <v>0</v>
      </c>
      <c r="K599" s="118"/>
      <c r="L599" s="8">
        <v>-20334824.021440171</v>
      </c>
      <c r="M599" s="8">
        <v>-14230687.453596096</v>
      </c>
      <c r="N599" s="13">
        <v>-6104136.5678440752</v>
      </c>
    </row>
    <row r="600" spans="1:14">
      <c r="A600" s="113">
        <v>529</v>
      </c>
      <c r="B600" s="66"/>
      <c r="C600" s="115" t="s">
        <v>231</v>
      </c>
      <c r="D600" s="66"/>
      <c r="E600" s="66"/>
      <c r="F600" s="135" t="s">
        <v>599</v>
      </c>
      <c r="G600" s="66" t="s">
        <v>166</v>
      </c>
      <c r="H600" s="118"/>
      <c r="I600" s="8">
        <v>0</v>
      </c>
      <c r="J600" s="8">
        <v>0</v>
      </c>
      <c r="K600" s="118"/>
      <c r="L600" s="8">
        <v>20334824.021440171</v>
      </c>
      <c r="M600" s="8">
        <v>11523743.472654063</v>
      </c>
      <c r="N600" s="13">
        <v>8811080.5487861075</v>
      </c>
    </row>
    <row r="601" spans="1:14">
      <c r="A601" s="113">
        <v>530</v>
      </c>
      <c r="B601" s="66"/>
      <c r="C601" s="115" t="s">
        <v>234</v>
      </c>
      <c r="D601" s="66"/>
      <c r="E601" s="66"/>
      <c r="F601" s="135" t="s">
        <v>599</v>
      </c>
      <c r="G601" s="66" t="s">
        <v>162</v>
      </c>
      <c r="H601" s="118"/>
      <c r="I601" s="8">
        <v>0</v>
      </c>
      <c r="J601" s="8">
        <v>0</v>
      </c>
      <c r="K601" s="118"/>
      <c r="L601" s="8">
        <v>0</v>
      </c>
      <c r="M601" s="8">
        <v>0</v>
      </c>
      <c r="N601" s="13">
        <v>0</v>
      </c>
    </row>
    <row r="602" spans="1:14">
      <c r="A602" s="113">
        <v>531</v>
      </c>
      <c r="B602" s="66"/>
      <c r="C602" s="135"/>
      <c r="D602" s="66"/>
      <c r="E602" s="66"/>
      <c r="F602" s="66"/>
      <c r="G602" s="66"/>
      <c r="H602" s="118"/>
      <c r="I602" s="184">
        <v>0</v>
      </c>
      <c r="J602" s="184">
        <v>0</v>
      </c>
      <c r="K602" s="118"/>
      <c r="L602" s="184">
        <v>0</v>
      </c>
      <c r="M602" s="184"/>
      <c r="N602" s="184">
        <v>12005523.219070371</v>
      </c>
    </row>
    <row r="603" spans="1:14">
      <c r="A603" s="113">
        <v>532</v>
      </c>
      <c r="B603" s="66"/>
      <c r="C603" s="135"/>
      <c r="D603" s="66"/>
      <c r="E603" s="66"/>
      <c r="F603" s="66"/>
      <c r="G603" s="66"/>
      <c r="H603" s="118"/>
      <c r="I603" s="8"/>
      <c r="J603" s="8"/>
      <c r="K603" s="118"/>
      <c r="L603" s="8"/>
      <c r="M603" s="8"/>
      <c r="N603" s="8"/>
    </row>
    <row r="604" spans="1:14" ht="15.75" thickBot="1">
      <c r="A604" s="113">
        <v>533</v>
      </c>
      <c r="B604" s="66"/>
      <c r="C604" s="136" t="s">
        <v>235</v>
      </c>
      <c r="D604" s="66"/>
      <c r="E604" s="66"/>
      <c r="F604" s="66"/>
      <c r="G604" s="66"/>
      <c r="H604" s="137" t="s">
        <v>181</v>
      </c>
      <c r="I604" s="15">
        <v>658375790.64999986</v>
      </c>
      <c r="J604" s="15">
        <v>285069173.96406126</v>
      </c>
      <c r="K604" s="137"/>
      <c r="L604" s="15">
        <v>636838475.0831362</v>
      </c>
      <c r="M604" s="15">
        <v>351388478.82180363</v>
      </c>
      <c r="N604" s="15">
        <v>285449996.26133269</v>
      </c>
    </row>
    <row r="605" spans="1:14" ht="15.75" thickTop="1">
      <c r="A605" s="113">
        <v>534</v>
      </c>
      <c r="B605" s="66"/>
      <c r="C605" s="135"/>
      <c r="D605" s="66"/>
      <c r="E605" s="66"/>
      <c r="F605" s="66"/>
      <c r="G605" s="66"/>
      <c r="H605" s="118"/>
      <c r="I605" s="8"/>
      <c r="J605" s="8"/>
      <c r="K605" s="118"/>
      <c r="L605" s="8"/>
      <c r="M605" s="8"/>
      <c r="N605" s="8"/>
    </row>
    <row r="606" spans="1:14" ht="15.75" thickBot="1">
      <c r="A606" s="113">
        <v>535</v>
      </c>
      <c r="B606" s="66"/>
      <c r="C606" s="136" t="s">
        <v>236</v>
      </c>
      <c r="D606" s="66"/>
      <c r="E606" s="66"/>
      <c r="F606" s="66"/>
      <c r="G606" s="66"/>
      <c r="H606" s="137" t="s">
        <v>181</v>
      </c>
      <c r="I606" s="15">
        <v>2307161527.0299997</v>
      </c>
      <c r="J606" s="15">
        <v>994121117.30621457</v>
      </c>
      <c r="K606" s="137"/>
      <c r="L606" s="15">
        <v>2287204039.6557426</v>
      </c>
      <c r="M606" s="15">
        <v>1292747306.381532</v>
      </c>
      <c r="N606" s="15">
        <v>994456733.27421093</v>
      </c>
    </row>
    <row r="607" spans="1:14" ht="15.75" thickTop="1">
      <c r="A607" s="113">
        <v>536</v>
      </c>
      <c r="B607" s="66"/>
      <c r="C607" s="135"/>
      <c r="D607" s="66"/>
      <c r="E607" s="66"/>
      <c r="F607" s="66"/>
      <c r="G607" s="66"/>
      <c r="H607" s="118"/>
      <c r="I607" s="8"/>
      <c r="J607" s="8"/>
      <c r="K607" s="118"/>
      <c r="L607" s="8"/>
      <c r="M607" s="8"/>
      <c r="N607" s="8"/>
    </row>
    <row r="608" spans="1:14">
      <c r="A608" s="113">
        <v>537</v>
      </c>
      <c r="B608" s="66"/>
      <c r="C608" s="135"/>
      <c r="D608" s="66"/>
      <c r="E608" s="66"/>
      <c r="F608" s="66"/>
      <c r="G608" s="66"/>
      <c r="H608" s="118"/>
      <c r="I608" s="16"/>
      <c r="J608" s="16"/>
      <c r="K608" s="118"/>
      <c r="L608" s="16"/>
      <c r="M608" s="8"/>
      <c r="N608" s="8"/>
    </row>
    <row r="609" spans="1:14">
      <c r="A609" s="113">
        <v>538</v>
      </c>
      <c r="B609" s="66"/>
      <c r="C609" s="135" t="s">
        <v>237</v>
      </c>
      <c r="D609" s="66"/>
      <c r="E609" s="66"/>
      <c r="F609" s="66"/>
      <c r="G609" s="66"/>
      <c r="H609" s="118"/>
      <c r="I609" s="8"/>
      <c r="J609" s="8"/>
      <c r="K609" s="118"/>
      <c r="L609" s="8"/>
      <c r="M609" s="8"/>
      <c r="N609" s="8"/>
    </row>
    <row r="610" spans="1:14">
      <c r="A610" s="113">
        <v>539</v>
      </c>
      <c r="B610" s="66"/>
      <c r="C610" s="135"/>
      <c r="D610" s="66"/>
      <c r="E610" s="135" t="s">
        <v>162</v>
      </c>
      <c r="F610" s="66"/>
      <c r="G610" s="66"/>
      <c r="H610" s="118"/>
      <c r="I610" s="8">
        <v>1986284.1000000101</v>
      </c>
      <c r="J610" s="8">
        <v>0</v>
      </c>
      <c r="K610" s="118"/>
      <c r="L610" s="8">
        <v>6444592.4900000095</v>
      </c>
      <c r="M610" s="8">
        <v>6444592.4900000095</v>
      </c>
      <c r="N610" s="13">
        <v>0</v>
      </c>
    </row>
    <row r="611" spans="1:14">
      <c r="A611" s="113">
        <v>540</v>
      </c>
      <c r="B611" s="66"/>
      <c r="C611" s="135"/>
      <c r="D611" s="66"/>
      <c r="E611" s="66" t="s">
        <v>166</v>
      </c>
      <c r="F611" s="66"/>
      <c r="G611" s="66"/>
      <c r="H611" s="118"/>
      <c r="I611" s="8">
        <v>1100505476.6300001</v>
      </c>
      <c r="J611" s="8">
        <v>477445723.42618817</v>
      </c>
      <c r="K611" s="118"/>
      <c r="L611" s="8">
        <v>1117884412.2628806</v>
      </c>
      <c r="M611" s="8">
        <v>633505024.94703865</v>
      </c>
      <c r="N611" s="13">
        <v>484379387.31584197</v>
      </c>
    </row>
    <row r="612" spans="1:14">
      <c r="A612" s="113">
        <v>541</v>
      </c>
      <c r="B612" s="66"/>
      <c r="C612" s="135"/>
      <c r="D612" s="66"/>
      <c r="E612" s="66" t="s">
        <v>164</v>
      </c>
      <c r="F612" s="66"/>
      <c r="G612" s="66"/>
      <c r="H612" s="118"/>
      <c r="I612" s="8">
        <v>1203547341.26</v>
      </c>
      <c r="J612" s="8">
        <v>516186568.81232357</v>
      </c>
      <c r="K612" s="118"/>
      <c r="L612" s="8">
        <v>1203547341.26</v>
      </c>
      <c r="M612" s="8">
        <v>687854091.26239741</v>
      </c>
      <c r="N612" s="13">
        <v>515693249.99760258</v>
      </c>
    </row>
    <row r="613" spans="1:14">
      <c r="A613" s="113">
        <v>542</v>
      </c>
      <c r="B613" s="66"/>
      <c r="C613" s="135"/>
      <c r="D613" s="66"/>
      <c r="E613" s="66" t="s">
        <v>238</v>
      </c>
      <c r="F613" s="66"/>
      <c r="G613" s="66"/>
      <c r="H613" s="118"/>
      <c r="I613" s="8">
        <v>0</v>
      </c>
      <c r="J613" s="8">
        <v>0</v>
      </c>
      <c r="K613" s="118"/>
      <c r="L613" s="8">
        <v>0</v>
      </c>
      <c r="M613" s="8">
        <v>0</v>
      </c>
      <c r="N613" s="13">
        <v>0</v>
      </c>
    </row>
    <row r="614" spans="1:14">
      <c r="A614" s="113">
        <v>543</v>
      </c>
      <c r="B614" s="66"/>
      <c r="C614" s="135"/>
      <c r="D614" s="66"/>
      <c r="E614" s="66" t="s">
        <v>239</v>
      </c>
      <c r="F614" s="66"/>
      <c r="G614" s="66"/>
      <c r="H614" s="118"/>
      <c r="I614" s="8">
        <v>0</v>
      </c>
      <c r="J614" s="8">
        <v>0</v>
      </c>
      <c r="K614" s="118"/>
      <c r="L614" s="8">
        <v>0</v>
      </c>
      <c r="M614" s="8">
        <v>0</v>
      </c>
      <c r="N614" s="13">
        <v>0</v>
      </c>
    </row>
    <row r="615" spans="1:14">
      <c r="A615" s="113">
        <v>544</v>
      </c>
      <c r="B615" s="66"/>
      <c r="C615" s="135"/>
      <c r="D615" s="66"/>
      <c r="E615" s="66" t="s">
        <v>240</v>
      </c>
      <c r="F615" s="66"/>
      <c r="G615" s="66"/>
      <c r="H615" s="118"/>
      <c r="I615" s="8">
        <v>1122425.04</v>
      </c>
      <c r="J615" s="8">
        <v>488825.0677025246</v>
      </c>
      <c r="K615" s="118"/>
      <c r="L615" s="8">
        <v>1122425.04</v>
      </c>
      <c r="M615" s="8">
        <v>634192.51138957241</v>
      </c>
      <c r="N615" s="13">
        <v>488232.52861042757</v>
      </c>
    </row>
    <row r="616" spans="1:14">
      <c r="A616" s="113">
        <v>545</v>
      </c>
      <c r="B616" s="66"/>
      <c r="C616" s="135"/>
      <c r="D616" s="66"/>
      <c r="E616" s="66" t="s">
        <v>167</v>
      </c>
      <c r="F616" s="66"/>
      <c r="G616" s="66"/>
      <c r="H616" s="118"/>
      <c r="I616" s="8">
        <v>0</v>
      </c>
      <c r="J616" s="8">
        <v>0</v>
      </c>
      <c r="K616" s="118"/>
      <c r="L616" s="8">
        <v>-21459907.375697181</v>
      </c>
      <c r="M616" s="8">
        <v>-21459907.375697181</v>
      </c>
      <c r="N616" s="13">
        <v>0</v>
      </c>
    </row>
    <row r="617" spans="1:14">
      <c r="A617" s="113">
        <v>546</v>
      </c>
      <c r="B617" s="66"/>
      <c r="C617" s="135"/>
      <c r="D617" s="66"/>
      <c r="E617" s="66" t="s">
        <v>241</v>
      </c>
      <c r="F617" s="66"/>
      <c r="G617" s="66"/>
      <c r="H617" s="118"/>
      <c r="I617" s="8">
        <v>0</v>
      </c>
      <c r="J617" s="8">
        <v>0</v>
      </c>
      <c r="K617" s="118"/>
      <c r="L617" s="8">
        <v>0</v>
      </c>
      <c r="M617" s="8">
        <v>0</v>
      </c>
      <c r="N617" s="13">
        <v>0</v>
      </c>
    </row>
    <row r="618" spans="1:14">
      <c r="A618" s="113">
        <v>547</v>
      </c>
      <c r="B618" s="66"/>
      <c r="C618" s="135"/>
      <c r="D618" s="66"/>
      <c r="E618" s="66" t="s">
        <v>242</v>
      </c>
      <c r="F618" s="66"/>
      <c r="G618" s="66"/>
      <c r="H618" s="118"/>
      <c r="I618" s="8">
        <v>0</v>
      </c>
      <c r="J618" s="8">
        <v>0</v>
      </c>
      <c r="K618" s="118"/>
      <c r="L618" s="8">
        <v>0</v>
      </c>
      <c r="M618" s="8">
        <v>0</v>
      </c>
      <c r="N618" s="13">
        <v>0</v>
      </c>
    </row>
    <row r="619" spans="1:14">
      <c r="A619" s="113">
        <v>548</v>
      </c>
      <c r="B619" s="66"/>
      <c r="C619" s="135"/>
      <c r="D619" s="66"/>
      <c r="E619" s="66" t="s">
        <v>243</v>
      </c>
      <c r="F619" s="66"/>
      <c r="G619" s="66"/>
      <c r="H619" s="118"/>
      <c r="I619" s="8">
        <v>0</v>
      </c>
      <c r="J619" s="8">
        <v>0</v>
      </c>
      <c r="K619" s="118"/>
      <c r="L619" s="8">
        <v>0</v>
      </c>
      <c r="M619" s="8">
        <v>0</v>
      </c>
      <c r="N619" s="13">
        <v>0</v>
      </c>
    </row>
    <row r="620" spans="1:14">
      <c r="A620" s="113">
        <v>549</v>
      </c>
      <c r="B620" s="66"/>
      <c r="C620" s="135"/>
      <c r="D620" s="66"/>
      <c r="E620" s="66" t="s">
        <v>244</v>
      </c>
      <c r="F620" s="66"/>
      <c r="G620" s="66"/>
      <c r="H620" s="118"/>
      <c r="I620" s="8">
        <v>0</v>
      </c>
      <c r="J620" s="8">
        <v>0</v>
      </c>
      <c r="K620" s="118"/>
      <c r="L620" s="8">
        <v>0</v>
      </c>
      <c r="M620" s="8">
        <v>0</v>
      </c>
      <c r="N620" s="13">
        <v>0</v>
      </c>
    </row>
    <row r="621" spans="1:14">
      <c r="A621" s="113">
        <v>550</v>
      </c>
      <c r="B621" s="66"/>
      <c r="C621" s="135"/>
      <c r="D621" s="66"/>
      <c r="E621" s="66" t="s">
        <v>245</v>
      </c>
      <c r="F621" s="66"/>
      <c r="G621" s="66"/>
      <c r="H621" s="118"/>
      <c r="I621" s="8">
        <v>0</v>
      </c>
      <c r="J621" s="8">
        <v>0</v>
      </c>
      <c r="K621" s="118"/>
      <c r="L621" s="8">
        <v>0</v>
      </c>
      <c r="M621" s="8">
        <v>0</v>
      </c>
      <c r="N621" s="13">
        <v>0</v>
      </c>
    </row>
    <row r="622" spans="1:14">
      <c r="A622" s="113">
        <v>551</v>
      </c>
      <c r="B622" s="66"/>
      <c r="C622" s="135"/>
      <c r="D622" s="66"/>
      <c r="E622" s="66" t="s">
        <v>246</v>
      </c>
      <c r="F622" s="66"/>
      <c r="G622" s="66"/>
      <c r="H622" s="118"/>
      <c r="I622" s="8">
        <v>0</v>
      </c>
      <c r="J622" s="8">
        <v>0</v>
      </c>
      <c r="K622" s="118"/>
      <c r="L622" s="8">
        <v>-20334824.021440171</v>
      </c>
      <c r="M622" s="8">
        <v>-14230687.453596096</v>
      </c>
      <c r="N622" s="13">
        <v>-6104136.5678440752</v>
      </c>
    </row>
    <row r="623" spans="1:14">
      <c r="A623" s="113">
        <v>552</v>
      </c>
      <c r="B623" s="66"/>
      <c r="C623" s="135"/>
      <c r="D623" s="66"/>
      <c r="E623" s="66" t="s">
        <v>247</v>
      </c>
      <c r="F623" s="66"/>
      <c r="G623" s="66"/>
      <c r="H623" s="118"/>
      <c r="I623" s="8">
        <v>0</v>
      </c>
      <c r="J623" s="8">
        <v>0</v>
      </c>
      <c r="K623" s="118"/>
      <c r="L623" s="8">
        <v>0</v>
      </c>
      <c r="M623" s="8">
        <v>0</v>
      </c>
      <c r="N623" s="13">
        <v>0</v>
      </c>
    </row>
    <row r="624" spans="1:14">
      <c r="A624" s="113">
        <v>553</v>
      </c>
      <c r="B624" s="66"/>
      <c r="C624" s="135"/>
      <c r="D624" s="66"/>
      <c r="E624" s="66" t="s">
        <v>248</v>
      </c>
      <c r="F624" s="66"/>
      <c r="G624" s="66"/>
      <c r="H624" s="118"/>
      <c r="I624" s="8">
        <v>0</v>
      </c>
      <c r="J624" s="8">
        <v>0</v>
      </c>
      <c r="K624" s="118"/>
      <c r="L624" s="8">
        <v>0</v>
      </c>
      <c r="M624" s="8">
        <v>0</v>
      </c>
      <c r="N624" s="13">
        <v>0</v>
      </c>
    </row>
    <row r="625" spans="1:14">
      <c r="A625" s="113">
        <v>554</v>
      </c>
      <c r="B625" s="66"/>
      <c r="C625" s="135"/>
      <c r="D625" s="66"/>
      <c r="E625" s="66" t="s">
        <v>249</v>
      </c>
      <c r="F625" s="66"/>
      <c r="G625" s="66"/>
      <c r="H625" s="118"/>
      <c r="I625" s="8">
        <v>0</v>
      </c>
      <c r="J625" s="8">
        <v>0</v>
      </c>
      <c r="K625" s="118"/>
      <c r="L625" s="8">
        <v>0</v>
      </c>
      <c r="M625" s="8">
        <v>0</v>
      </c>
      <c r="N625" s="13">
        <v>0</v>
      </c>
    </row>
    <row r="626" spans="1:14">
      <c r="A626" s="113">
        <v>555</v>
      </c>
      <c r="B626" s="66"/>
      <c r="C626" s="135"/>
      <c r="D626" s="66"/>
      <c r="E626" s="66" t="s">
        <v>250</v>
      </c>
      <c r="F626" s="66"/>
      <c r="G626" s="66"/>
      <c r="H626" s="118"/>
      <c r="I626" s="8">
        <v>0</v>
      </c>
      <c r="J626" s="8">
        <v>0</v>
      </c>
      <c r="K626" s="118"/>
      <c r="L626" s="8">
        <v>0</v>
      </c>
      <c r="M626" s="8">
        <v>0</v>
      </c>
      <c r="N626" s="13">
        <v>0</v>
      </c>
    </row>
    <row r="627" spans="1:14">
      <c r="A627" s="113">
        <v>556</v>
      </c>
      <c r="B627" s="66"/>
      <c r="C627" s="135"/>
      <c r="D627" s="66"/>
      <c r="E627" s="66" t="s">
        <v>251</v>
      </c>
      <c r="F627" s="66"/>
      <c r="G627" s="66"/>
      <c r="H627" s="118"/>
      <c r="I627" s="8">
        <v>0</v>
      </c>
      <c r="J627" s="8">
        <v>0</v>
      </c>
      <c r="K627" s="118"/>
      <c r="L627" s="8">
        <v>0</v>
      </c>
      <c r="M627" s="8">
        <v>0</v>
      </c>
      <c r="N627" s="13">
        <v>0</v>
      </c>
    </row>
    <row r="628" spans="1:14" ht="15.75" thickBot="1">
      <c r="A628" s="113">
        <v>557</v>
      </c>
      <c r="B628" s="66"/>
      <c r="C628" s="135" t="s">
        <v>252</v>
      </c>
      <c r="D628" s="66"/>
      <c r="E628" s="66"/>
      <c r="F628" s="66"/>
      <c r="G628" s="66"/>
      <c r="H628" s="118"/>
      <c r="I628" s="19">
        <v>2307161527.0299997</v>
      </c>
      <c r="J628" s="19">
        <v>994121117.30621433</v>
      </c>
      <c r="K628" s="118"/>
      <c r="L628" s="19">
        <v>2287204039.6557431</v>
      </c>
      <c r="M628" s="19">
        <v>1292747306.3815324</v>
      </c>
      <c r="N628" s="19">
        <v>994456733.27421105</v>
      </c>
    </row>
    <row r="629" spans="1:14" ht="15.75" thickTop="1">
      <c r="A629" s="113">
        <v>558</v>
      </c>
      <c r="B629" s="66"/>
      <c r="C629" s="135">
        <v>560</v>
      </c>
      <c r="D629" s="66" t="s">
        <v>180</v>
      </c>
      <c r="E629" s="66"/>
      <c r="F629" s="66"/>
      <c r="G629" s="66"/>
      <c r="H629" s="118"/>
      <c r="I629" s="8"/>
      <c r="J629" s="8"/>
      <c r="K629" s="118"/>
      <c r="L629" s="8"/>
      <c r="M629" s="8"/>
      <c r="N629" s="8"/>
    </row>
    <row r="630" spans="1:14">
      <c r="A630" s="113">
        <v>559</v>
      </c>
      <c r="B630" s="66"/>
      <c r="C630" s="135"/>
      <c r="D630" s="66"/>
      <c r="E630" s="66"/>
      <c r="F630" s="135" t="s">
        <v>761</v>
      </c>
      <c r="G630" s="66" t="s">
        <v>166</v>
      </c>
      <c r="H630" s="118"/>
      <c r="I630" s="8">
        <v>5651643.5300000003</v>
      </c>
      <c r="J630" s="8">
        <v>2451921.4951939736</v>
      </c>
      <c r="K630" s="118"/>
      <c r="L630" s="8">
        <v>5651643.5300000003</v>
      </c>
      <c r="M630" s="8">
        <v>3202786.0270606126</v>
      </c>
      <c r="N630" s="13">
        <v>2448857.5029393877</v>
      </c>
    </row>
    <row r="631" spans="1:14">
      <c r="A631" s="113">
        <v>560</v>
      </c>
      <c r="B631" s="66"/>
      <c r="C631" s="135"/>
      <c r="D631" s="66"/>
      <c r="E631" s="66"/>
      <c r="F631" s="66"/>
      <c r="G631" s="66"/>
      <c r="H631" s="118"/>
      <c r="I631" s="8"/>
      <c r="J631" s="8"/>
      <c r="K631" s="118"/>
      <c r="L631" s="8"/>
      <c r="M631" s="8"/>
      <c r="N631" s="8"/>
    </row>
    <row r="632" spans="1:14">
      <c r="A632" s="113">
        <v>561</v>
      </c>
      <c r="B632" s="66"/>
      <c r="C632" s="135"/>
      <c r="D632" s="66"/>
      <c r="E632" s="66"/>
      <c r="F632" s="66"/>
      <c r="G632" s="66"/>
      <c r="H632" s="118" t="s">
        <v>181</v>
      </c>
      <c r="I632" s="184">
        <v>5651643.5300000003</v>
      </c>
      <c r="J632" s="184">
        <v>2451921.4951939736</v>
      </c>
      <c r="K632" s="118"/>
      <c r="L632" s="184">
        <v>5651643.5300000003</v>
      </c>
      <c r="M632" s="184">
        <v>3202786.0270606126</v>
      </c>
      <c r="N632" s="184">
        <v>2448857.5029393877</v>
      </c>
    </row>
    <row r="633" spans="1:14">
      <c r="A633" s="113">
        <v>562</v>
      </c>
      <c r="B633" s="66"/>
      <c r="C633" s="135"/>
      <c r="D633" s="66"/>
      <c r="E633" s="66"/>
      <c r="F633" s="66"/>
      <c r="G633" s="66"/>
      <c r="H633" s="118"/>
      <c r="I633" s="8"/>
      <c r="J633" s="8"/>
      <c r="K633" s="118"/>
      <c r="L633" s="8"/>
      <c r="M633" s="8"/>
      <c r="N633" s="8"/>
    </row>
    <row r="634" spans="1:14">
      <c r="A634" s="113">
        <v>563</v>
      </c>
      <c r="B634" s="66"/>
      <c r="C634" s="135">
        <v>561</v>
      </c>
      <c r="D634" s="66" t="s">
        <v>253</v>
      </c>
      <c r="E634" s="66"/>
      <c r="F634" s="66"/>
      <c r="G634" s="66"/>
      <c r="H634" s="118"/>
      <c r="I634" s="8"/>
      <c r="J634" s="8"/>
      <c r="K634" s="118"/>
      <c r="L634" s="8"/>
      <c r="M634" s="8"/>
      <c r="N634" s="8"/>
    </row>
    <row r="635" spans="1:14">
      <c r="A635" s="113">
        <v>564</v>
      </c>
      <c r="B635" s="66"/>
      <c r="C635" s="135"/>
      <c r="D635" s="66"/>
      <c r="E635" s="66"/>
      <c r="F635" s="135" t="s">
        <v>761</v>
      </c>
      <c r="G635" s="66" t="s">
        <v>166</v>
      </c>
      <c r="H635" s="118"/>
      <c r="I635" s="8">
        <v>17186612.739999998</v>
      </c>
      <c r="J635" s="8">
        <v>7456277.9805718902</v>
      </c>
      <c r="K635" s="118"/>
      <c r="L635" s="8">
        <v>17186612.739999998</v>
      </c>
      <c r="M635" s="8">
        <v>9739652.340772083</v>
      </c>
      <c r="N635" s="13">
        <v>7446960.3992279153</v>
      </c>
    </row>
    <row r="636" spans="1:14">
      <c r="A636" s="113">
        <v>565</v>
      </c>
      <c r="B636" s="66"/>
      <c r="C636" s="135"/>
      <c r="D636" s="66"/>
      <c r="E636" s="66"/>
      <c r="F636" s="66"/>
      <c r="G636" s="66"/>
      <c r="H636" s="118"/>
      <c r="I636" s="8"/>
      <c r="J636" s="8"/>
      <c r="K636" s="118"/>
      <c r="L636" s="8"/>
      <c r="M636" s="8"/>
      <c r="N636" s="8"/>
    </row>
    <row r="637" spans="1:14">
      <c r="A637" s="113">
        <v>566</v>
      </c>
      <c r="B637" s="66"/>
      <c r="C637" s="135"/>
      <c r="D637" s="66"/>
      <c r="E637" s="66"/>
      <c r="F637" s="66"/>
      <c r="G637" s="66"/>
      <c r="H637" s="118" t="s">
        <v>181</v>
      </c>
      <c r="I637" s="184">
        <v>17186612.739999998</v>
      </c>
      <c r="J637" s="184">
        <v>7456277.9805718902</v>
      </c>
      <c r="K637" s="118"/>
      <c r="L637" s="184">
        <v>17186612.739999998</v>
      </c>
      <c r="M637" s="184">
        <v>9739652.340772083</v>
      </c>
      <c r="N637" s="184">
        <v>7446960.3992279153</v>
      </c>
    </row>
    <row r="638" spans="1:14">
      <c r="A638" s="113">
        <v>567</v>
      </c>
      <c r="B638" s="66"/>
      <c r="C638" s="135">
        <v>562</v>
      </c>
      <c r="D638" s="66" t="s">
        <v>254</v>
      </c>
      <c r="E638" s="66"/>
      <c r="F638" s="66"/>
      <c r="G638" s="66"/>
      <c r="H638" s="118"/>
      <c r="I638" s="8"/>
      <c r="J638" s="8"/>
      <c r="K638" s="118"/>
      <c r="L638" s="8"/>
      <c r="M638" s="8"/>
      <c r="N638" s="8"/>
    </row>
    <row r="639" spans="1:14">
      <c r="A639" s="113">
        <v>568</v>
      </c>
      <c r="B639" s="66"/>
      <c r="C639" s="135"/>
      <c r="D639" s="66"/>
      <c r="E639" s="66"/>
      <c r="F639" s="135" t="s">
        <v>761</v>
      </c>
      <c r="G639" s="66" t="s">
        <v>166</v>
      </c>
      <c r="H639" s="118"/>
      <c r="I639" s="8">
        <v>3333301.07</v>
      </c>
      <c r="J639" s="8">
        <v>1446126.6886530034</v>
      </c>
      <c r="K639" s="118"/>
      <c r="L639" s="8">
        <v>3333301.07</v>
      </c>
      <c r="M639" s="8">
        <v>1888981.5032233973</v>
      </c>
      <c r="N639" s="13">
        <v>1444319.5667766025</v>
      </c>
    </row>
    <row r="640" spans="1:14">
      <c r="A640" s="113">
        <v>569</v>
      </c>
      <c r="B640" s="66"/>
      <c r="C640" s="135"/>
      <c r="D640" s="66"/>
      <c r="E640" s="66"/>
      <c r="F640" s="66"/>
      <c r="G640" s="66"/>
      <c r="H640" s="118"/>
      <c r="I640" s="8"/>
      <c r="J640" s="8"/>
      <c r="K640" s="118"/>
      <c r="L640" s="8"/>
      <c r="M640" s="8"/>
      <c r="N640" s="8"/>
    </row>
    <row r="641" spans="1:14">
      <c r="A641" s="113">
        <v>570</v>
      </c>
      <c r="B641" s="66"/>
      <c r="C641" s="135"/>
      <c r="D641" s="66"/>
      <c r="E641" s="66"/>
      <c r="F641" s="66"/>
      <c r="G641" s="66"/>
      <c r="H641" s="118" t="s">
        <v>181</v>
      </c>
      <c r="I641" s="184">
        <v>3333301.07</v>
      </c>
      <c r="J641" s="184">
        <v>1446126.6886530034</v>
      </c>
      <c r="K641" s="118"/>
      <c r="L641" s="184">
        <v>3333301.07</v>
      </c>
      <c r="M641" s="184">
        <v>1888981.5032233973</v>
      </c>
      <c r="N641" s="184">
        <v>1444319.5667766025</v>
      </c>
    </row>
    <row r="642" spans="1:14">
      <c r="A642" s="113">
        <v>571</v>
      </c>
      <c r="B642" s="66"/>
      <c r="C642" s="135"/>
      <c r="D642" s="66"/>
      <c r="E642" s="66"/>
      <c r="F642" s="66"/>
      <c r="G642" s="66"/>
      <c r="H642" s="118"/>
      <c r="I642" s="8"/>
      <c r="J642" s="8"/>
      <c r="K642" s="118"/>
      <c r="L642" s="8"/>
      <c r="M642" s="8"/>
      <c r="N642" s="8"/>
    </row>
    <row r="643" spans="1:14">
      <c r="A643" s="113">
        <v>572</v>
      </c>
      <c r="B643" s="66"/>
      <c r="C643" s="135">
        <v>563</v>
      </c>
      <c r="D643" s="66" t="s">
        <v>255</v>
      </c>
      <c r="E643" s="66"/>
      <c r="F643" s="66"/>
      <c r="G643" s="66"/>
      <c r="H643" s="118"/>
      <c r="I643" s="8"/>
      <c r="J643" s="8"/>
      <c r="K643" s="118"/>
      <c r="L643" s="8"/>
      <c r="M643" s="8"/>
      <c r="N643" s="8"/>
    </row>
    <row r="644" spans="1:14">
      <c r="A644" s="113">
        <v>573</v>
      </c>
      <c r="B644" s="66"/>
      <c r="C644" s="135"/>
      <c r="D644" s="66"/>
      <c r="E644" s="66"/>
      <c r="F644" s="135" t="s">
        <v>761</v>
      </c>
      <c r="G644" s="66" t="s">
        <v>166</v>
      </c>
      <c r="H644" s="118"/>
      <c r="I644" s="8">
        <v>488474.57</v>
      </c>
      <c r="J644" s="8">
        <v>211920.8849038349</v>
      </c>
      <c r="K644" s="118"/>
      <c r="L644" s="8">
        <v>488474.57</v>
      </c>
      <c r="M644" s="8">
        <v>276818.50758383569</v>
      </c>
      <c r="N644" s="13">
        <v>211656.06241616432</v>
      </c>
    </row>
    <row r="645" spans="1:14">
      <c r="A645" s="113">
        <v>574</v>
      </c>
      <c r="B645" s="66"/>
      <c r="C645" s="135"/>
      <c r="D645" s="66"/>
      <c r="E645" s="66"/>
      <c r="F645" s="66"/>
      <c r="G645" s="66"/>
      <c r="H645" s="118"/>
      <c r="I645" s="8"/>
      <c r="J645" s="8"/>
      <c r="K645" s="118"/>
      <c r="L645" s="8"/>
      <c r="M645" s="8"/>
      <c r="N645" s="8"/>
    </row>
    <row r="646" spans="1:14">
      <c r="A646" s="113">
        <v>575</v>
      </c>
      <c r="B646" s="66"/>
      <c r="C646" s="135"/>
      <c r="D646" s="66"/>
      <c r="E646" s="66"/>
      <c r="F646" s="66"/>
      <c r="G646" s="66"/>
      <c r="H646" s="118" t="s">
        <v>181</v>
      </c>
      <c r="I646" s="184">
        <v>488474.57</v>
      </c>
      <c r="J646" s="184">
        <v>211920.8849038349</v>
      </c>
      <c r="K646" s="118"/>
      <c r="L646" s="184">
        <v>488474.57</v>
      </c>
      <c r="M646" s="184">
        <v>276818.50758383569</v>
      </c>
      <c r="N646" s="184">
        <v>211656.06241616432</v>
      </c>
    </row>
    <row r="647" spans="1:14">
      <c r="A647" s="113">
        <v>576</v>
      </c>
      <c r="B647" s="66"/>
      <c r="C647" s="135"/>
      <c r="D647" s="66"/>
      <c r="E647" s="66"/>
      <c r="F647" s="66"/>
      <c r="G647" s="66"/>
      <c r="H647" s="118"/>
      <c r="I647" s="8"/>
      <c r="J647" s="8"/>
      <c r="K647" s="118"/>
      <c r="L647" s="8"/>
      <c r="M647" s="8"/>
      <c r="N647" s="8"/>
    </row>
    <row r="648" spans="1:14">
      <c r="A648" s="113">
        <v>577</v>
      </c>
      <c r="B648" s="66"/>
      <c r="C648" s="135">
        <v>564</v>
      </c>
      <c r="D648" s="66" t="s">
        <v>256</v>
      </c>
      <c r="E648" s="66"/>
      <c r="F648" s="66"/>
      <c r="G648" s="66"/>
      <c r="H648" s="118"/>
      <c r="I648" s="8"/>
      <c r="J648" s="8"/>
      <c r="K648" s="118"/>
      <c r="L648" s="8"/>
      <c r="M648" s="8"/>
      <c r="N648" s="8"/>
    </row>
    <row r="649" spans="1:14">
      <c r="A649" s="113">
        <v>578</v>
      </c>
      <c r="B649" s="66"/>
      <c r="C649" s="135"/>
      <c r="D649" s="66"/>
      <c r="E649" s="66"/>
      <c r="F649" s="135" t="s">
        <v>761</v>
      </c>
      <c r="G649" s="66" t="s">
        <v>166</v>
      </c>
      <c r="H649" s="118"/>
      <c r="I649" s="8">
        <v>0</v>
      </c>
      <c r="J649" s="8">
        <v>0</v>
      </c>
      <c r="K649" s="118"/>
      <c r="L649" s="8">
        <v>0</v>
      </c>
      <c r="M649" s="8">
        <v>0</v>
      </c>
      <c r="N649" s="13">
        <v>0</v>
      </c>
    </row>
    <row r="650" spans="1:14">
      <c r="A650" s="113">
        <v>579</v>
      </c>
      <c r="B650" s="66"/>
      <c r="C650" s="135"/>
      <c r="D650" s="66"/>
      <c r="E650" s="66"/>
      <c r="F650" s="66"/>
      <c r="G650" s="66"/>
      <c r="H650" s="118"/>
      <c r="I650" s="8"/>
      <c r="J650" s="8"/>
      <c r="K650" s="118"/>
      <c r="L650" s="8"/>
      <c r="M650" s="8"/>
      <c r="N650" s="8"/>
    </row>
    <row r="651" spans="1:14">
      <c r="A651" s="113">
        <v>580</v>
      </c>
      <c r="B651" s="66"/>
      <c r="C651" s="135"/>
      <c r="D651" s="66"/>
      <c r="E651" s="66"/>
      <c r="F651" s="66"/>
      <c r="G651" s="66"/>
      <c r="H651" s="118" t="s">
        <v>181</v>
      </c>
      <c r="I651" s="184">
        <v>0</v>
      </c>
      <c r="J651" s="184">
        <v>0</v>
      </c>
      <c r="K651" s="118"/>
      <c r="L651" s="184">
        <v>0</v>
      </c>
      <c r="M651" s="184">
        <v>0</v>
      </c>
      <c r="N651" s="184">
        <v>0</v>
      </c>
    </row>
    <row r="652" spans="1:14">
      <c r="A652" s="113">
        <v>581</v>
      </c>
      <c r="B652" s="66"/>
      <c r="C652" s="135"/>
      <c r="D652" s="66"/>
      <c r="E652" s="66"/>
      <c r="F652" s="66"/>
      <c r="G652" s="66"/>
      <c r="H652" s="118"/>
      <c r="I652" s="8"/>
      <c r="J652" s="8"/>
      <c r="K652" s="118"/>
      <c r="L652" s="8"/>
      <c r="M652" s="8"/>
      <c r="N652" s="8"/>
    </row>
    <row r="653" spans="1:14">
      <c r="A653" s="113">
        <v>582</v>
      </c>
      <c r="B653" s="66"/>
      <c r="C653" s="135">
        <v>565</v>
      </c>
      <c r="D653" s="66" t="s">
        <v>257</v>
      </c>
      <c r="E653" s="66"/>
      <c r="F653" s="66"/>
      <c r="G653" s="66"/>
      <c r="H653" s="118"/>
      <c r="I653" s="8"/>
      <c r="J653" s="8"/>
      <c r="K653" s="118"/>
      <c r="L653" s="8"/>
      <c r="M653" s="8"/>
      <c r="N653" s="8"/>
    </row>
    <row r="654" spans="1:14">
      <c r="A654" s="113">
        <v>583</v>
      </c>
      <c r="B654" s="66"/>
      <c r="C654" s="135"/>
      <c r="D654" s="66"/>
      <c r="E654" s="66"/>
      <c r="F654" s="135" t="s">
        <v>761</v>
      </c>
      <c r="G654" s="66" t="s">
        <v>166</v>
      </c>
      <c r="H654" s="118"/>
      <c r="I654" s="8">
        <v>0</v>
      </c>
      <c r="J654" s="8">
        <v>0</v>
      </c>
      <c r="K654" s="118"/>
      <c r="L654" s="8">
        <v>0</v>
      </c>
      <c r="M654" s="8">
        <v>0</v>
      </c>
      <c r="N654" s="13">
        <v>0</v>
      </c>
    </row>
    <row r="655" spans="1:14">
      <c r="A655" s="113">
        <v>584</v>
      </c>
      <c r="B655" s="66"/>
      <c r="C655" s="135"/>
      <c r="D655" s="66"/>
      <c r="E655" s="66"/>
      <c r="F655" s="135" t="s">
        <v>761</v>
      </c>
      <c r="G655" s="66" t="s">
        <v>164</v>
      </c>
      <c r="H655" s="118"/>
      <c r="I655" s="8">
        <v>0</v>
      </c>
      <c r="J655" s="8">
        <v>0</v>
      </c>
      <c r="K655" s="118"/>
      <c r="L655" s="8">
        <v>0</v>
      </c>
      <c r="M655" s="8">
        <v>0</v>
      </c>
      <c r="N655" s="13">
        <v>0</v>
      </c>
    </row>
    <row r="656" spans="1:14">
      <c r="A656" s="113">
        <v>585</v>
      </c>
      <c r="B656" s="66"/>
      <c r="C656" s="135"/>
      <c r="D656" s="66"/>
      <c r="E656" s="66"/>
      <c r="F656" s="66"/>
      <c r="G656" s="66"/>
      <c r="H656" s="118"/>
      <c r="I656" s="184">
        <v>0</v>
      </c>
      <c r="J656" s="184">
        <v>0</v>
      </c>
      <c r="K656" s="118"/>
      <c r="L656" s="184">
        <v>0</v>
      </c>
      <c r="M656" s="184">
        <v>0</v>
      </c>
      <c r="N656" s="184">
        <v>0</v>
      </c>
    </row>
    <row r="657" spans="1:14">
      <c r="A657" s="113">
        <v>586</v>
      </c>
      <c r="B657" s="66"/>
      <c r="C657" s="135"/>
      <c r="D657" s="66"/>
      <c r="E657" s="66"/>
      <c r="F657" s="66"/>
      <c r="G657" s="66"/>
      <c r="H657" s="118"/>
      <c r="I657" s="8"/>
      <c r="J657" s="8"/>
      <c r="K657" s="118"/>
      <c r="L657" s="8"/>
      <c r="M657" s="8"/>
      <c r="N657" s="8"/>
    </row>
    <row r="658" spans="1:14">
      <c r="A658" s="113">
        <v>587</v>
      </c>
      <c r="B658" s="66"/>
      <c r="C658" s="135" t="s">
        <v>258</v>
      </c>
      <c r="D658" s="66" t="s">
        <v>259</v>
      </c>
      <c r="E658" s="66"/>
      <c r="F658" s="66"/>
      <c r="G658" s="66"/>
      <c r="H658" s="118"/>
      <c r="I658" s="8"/>
      <c r="J658" s="8"/>
      <c r="K658" s="118"/>
      <c r="L658" s="8"/>
      <c r="M658" s="8"/>
      <c r="N658" s="8"/>
    </row>
    <row r="659" spans="1:14">
      <c r="A659" s="113">
        <v>588</v>
      </c>
      <c r="B659" s="66"/>
      <c r="C659" s="135"/>
      <c r="D659" s="66"/>
      <c r="E659" s="66"/>
      <c r="F659" s="135" t="s">
        <v>761</v>
      </c>
      <c r="G659" s="66" t="s">
        <v>166</v>
      </c>
      <c r="H659" s="118"/>
      <c r="I659" s="8">
        <v>145291165.41999999</v>
      </c>
      <c r="J659" s="8">
        <v>63033439.682470791</v>
      </c>
      <c r="K659" s="118"/>
      <c r="L659" s="8">
        <v>145291165.41999999</v>
      </c>
      <c r="M659" s="8">
        <v>82336494.152972162</v>
      </c>
      <c r="N659" s="13">
        <v>62954671.267027818</v>
      </c>
    </row>
    <row r="660" spans="1:14">
      <c r="A660" s="113">
        <v>589</v>
      </c>
      <c r="B660" s="66"/>
      <c r="C660" s="135"/>
      <c r="D660" s="66"/>
      <c r="E660" s="66"/>
      <c r="F660" s="135" t="s">
        <v>761</v>
      </c>
      <c r="G660" s="66" t="s">
        <v>164</v>
      </c>
      <c r="H660" s="118"/>
      <c r="I660" s="8">
        <v>6044558.5899999999</v>
      </c>
      <c r="J660" s="8">
        <v>2592436.4182390086</v>
      </c>
      <c r="K660" s="118"/>
      <c r="L660" s="8">
        <v>6044558.5899999999</v>
      </c>
      <c r="M660" s="8">
        <v>3454599.7597850803</v>
      </c>
      <c r="N660" s="13">
        <v>2589958.8302149195</v>
      </c>
    </row>
    <row r="661" spans="1:14">
      <c r="A661" s="113">
        <v>590</v>
      </c>
      <c r="B661" s="66"/>
      <c r="C661" s="135"/>
      <c r="D661" s="66"/>
      <c r="E661" s="66"/>
      <c r="F661" s="66"/>
      <c r="G661" s="66"/>
      <c r="H661" s="118"/>
      <c r="I661" s="184">
        <v>151335724.00999999</v>
      </c>
      <c r="J661" s="184">
        <v>65625876.100709796</v>
      </c>
      <c r="K661" s="118"/>
      <c r="L661" s="184">
        <v>151335724.00999999</v>
      </c>
      <c r="M661" s="184">
        <v>85791093.912757248</v>
      </c>
      <c r="N661" s="184">
        <v>65544630.097242735</v>
      </c>
    </row>
    <row r="662" spans="1:14">
      <c r="A662" s="113">
        <v>591</v>
      </c>
      <c r="B662" s="66"/>
      <c r="C662" s="135"/>
      <c r="D662" s="66"/>
      <c r="E662" s="66"/>
      <c r="F662" s="66"/>
      <c r="G662" s="66"/>
      <c r="H662" s="118"/>
      <c r="I662" s="8"/>
      <c r="J662" s="8"/>
      <c r="K662" s="118"/>
      <c r="L662" s="8"/>
      <c r="M662" s="8"/>
      <c r="N662" s="8"/>
    </row>
    <row r="663" spans="1:14">
      <c r="A663" s="113">
        <v>592</v>
      </c>
      <c r="B663" s="66"/>
      <c r="C663" s="135"/>
      <c r="D663" s="66" t="s">
        <v>260</v>
      </c>
      <c r="E663" s="66"/>
      <c r="F663" s="66"/>
      <c r="G663" s="66"/>
      <c r="H663" s="118" t="s">
        <v>181</v>
      </c>
      <c r="I663" s="184">
        <v>151335724.00999999</v>
      </c>
      <c r="J663" s="184">
        <v>65625876.100709796</v>
      </c>
      <c r="K663" s="118"/>
      <c r="L663" s="184">
        <v>151335724.00999999</v>
      </c>
      <c r="M663" s="184">
        <v>85791093.912757248</v>
      </c>
      <c r="N663" s="184">
        <v>65544630.097242735</v>
      </c>
    </row>
    <row r="664" spans="1:14">
      <c r="A664" s="113">
        <v>593</v>
      </c>
      <c r="B664" s="66"/>
      <c r="C664" s="135"/>
      <c r="D664" s="66"/>
      <c r="E664" s="66"/>
      <c r="F664" s="66"/>
      <c r="G664" s="66"/>
      <c r="H664" s="118"/>
      <c r="I664" s="8"/>
      <c r="J664" s="8"/>
      <c r="K664" s="118"/>
      <c r="L664" s="8"/>
      <c r="M664" s="8"/>
      <c r="N664" s="8"/>
    </row>
    <row r="665" spans="1:14">
      <c r="A665" s="113">
        <v>594</v>
      </c>
      <c r="B665" s="66"/>
      <c r="C665" s="135">
        <v>566</v>
      </c>
      <c r="D665" s="66" t="s">
        <v>261</v>
      </c>
      <c r="E665" s="66"/>
      <c r="F665" s="66"/>
      <c r="G665" s="66"/>
      <c r="H665" s="118"/>
      <c r="I665" s="8"/>
      <c r="J665" s="8"/>
      <c r="K665" s="118"/>
      <c r="L665" s="8"/>
      <c r="M665" s="8"/>
      <c r="N665" s="8"/>
    </row>
    <row r="666" spans="1:14">
      <c r="A666" s="113">
        <v>595</v>
      </c>
      <c r="B666" s="66"/>
      <c r="C666" s="135"/>
      <c r="D666" s="66"/>
      <c r="E666" s="66"/>
      <c r="F666" s="135" t="s">
        <v>761</v>
      </c>
      <c r="G666" s="66" t="s">
        <v>166</v>
      </c>
      <c r="H666" s="118"/>
      <c r="I666" s="8">
        <v>4350698.12</v>
      </c>
      <c r="J666" s="8">
        <v>1887516.4689532372</v>
      </c>
      <c r="K666" s="118"/>
      <c r="L666" s="8">
        <v>2520648</v>
      </c>
      <c r="M666" s="8">
        <v>1428451.0604189287</v>
      </c>
      <c r="N666" s="13">
        <v>1092196.9395810713</v>
      </c>
    </row>
    <row r="667" spans="1:14">
      <c r="A667" s="113">
        <v>596</v>
      </c>
      <c r="B667" s="66"/>
      <c r="C667" s="135"/>
      <c r="D667" s="66"/>
      <c r="E667" s="66"/>
      <c r="F667" s="66"/>
      <c r="G667" s="66"/>
      <c r="H667" s="118"/>
      <c r="I667" s="8"/>
      <c r="J667" s="8"/>
      <c r="K667" s="118"/>
      <c r="L667" s="8"/>
      <c r="M667" s="8"/>
      <c r="N667" s="8"/>
    </row>
    <row r="668" spans="1:14">
      <c r="A668" s="113">
        <v>597</v>
      </c>
      <c r="B668" s="66"/>
      <c r="C668" s="135"/>
      <c r="D668" s="66"/>
      <c r="E668" s="66"/>
      <c r="F668" s="66"/>
      <c r="G668" s="66"/>
      <c r="H668" s="118" t="s">
        <v>181</v>
      </c>
      <c r="I668" s="184">
        <v>4350698.12</v>
      </c>
      <c r="J668" s="184">
        <v>1887516.4689532372</v>
      </c>
      <c r="K668" s="118"/>
      <c r="L668" s="184">
        <v>2520648</v>
      </c>
      <c r="M668" s="184">
        <v>1428451.0604189287</v>
      </c>
      <c r="N668" s="184">
        <v>1092196.9395810713</v>
      </c>
    </row>
    <row r="669" spans="1:14">
      <c r="A669" s="113">
        <v>598</v>
      </c>
      <c r="B669" s="66"/>
      <c r="C669" s="135"/>
      <c r="D669" s="66"/>
      <c r="E669" s="66"/>
      <c r="F669" s="66"/>
      <c r="G669" s="66"/>
      <c r="H669" s="118"/>
      <c r="I669" s="8"/>
      <c r="J669" s="8"/>
      <c r="K669" s="118"/>
      <c r="L669" s="8"/>
      <c r="M669" s="8"/>
      <c r="N669" s="8"/>
    </row>
    <row r="670" spans="1:14">
      <c r="A670" s="113">
        <v>599</v>
      </c>
      <c r="B670" s="66"/>
      <c r="C670" s="135">
        <v>567</v>
      </c>
      <c r="D670" s="66" t="s">
        <v>262</v>
      </c>
      <c r="E670" s="66"/>
      <c r="F670" s="66"/>
      <c r="G670" s="66"/>
      <c r="H670" s="118"/>
      <c r="I670" s="8"/>
      <c r="J670" s="8"/>
      <c r="K670" s="118"/>
      <c r="L670" s="8"/>
      <c r="M670" s="8"/>
      <c r="N670" s="8"/>
    </row>
    <row r="671" spans="1:14">
      <c r="A671" s="113">
        <v>600</v>
      </c>
      <c r="B671" s="66"/>
      <c r="C671" s="135"/>
      <c r="D671" s="66"/>
      <c r="E671" s="66"/>
      <c r="F671" s="135" t="s">
        <v>761</v>
      </c>
      <c r="G671" s="66" t="s">
        <v>166</v>
      </c>
      <c r="H671" s="118"/>
      <c r="I671" s="8">
        <v>1917195.18</v>
      </c>
      <c r="J671" s="8">
        <v>831760.18575330754</v>
      </c>
      <c r="K671" s="118"/>
      <c r="L671" s="8">
        <v>1917195.18</v>
      </c>
      <c r="M671" s="8">
        <v>1086474.3859122968</v>
      </c>
      <c r="N671" s="13">
        <v>830720.79408770311</v>
      </c>
    </row>
    <row r="672" spans="1:14">
      <c r="A672" s="113">
        <v>601</v>
      </c>
      <c r="B672" s="66"/>
      <c r="C672" s="135"/>
      <c r="D672" s="66"/>
      <c r="E672" s="66"/>
      <c r="F672" s="66"/>
      <c r="G672" s="66"/>
      <c r="H672" s="118"/>
      <c r="I672" s="8"/>
      <c r="J672" s="8"/>
      <c r="K672" s="118"/>
      <c r="L672" s="8"/>
      <c r="M672" s="8"/>
      <c r="N672" s="8"/>
    </row>
    <row r="673" spans="1:14">
      <c r="A673" s="113">
        <v>602</v>
      </c>
      <c r="B673" s="66"/>
      <c r="C673" s="135"/>
      <c r="D673" s="66"/>
      <c r="E673" s="66"/>
      <c r="F673" s="66"/>
      <c r="G673" s="66"/>
      <c r="H673" s="118" t="s">
        <v>181</v>
      </c>
      <c r="I673" s="184">
        <v>1917195.18</v>
      </c>
      <c r="J673" s="184">
        <v>831760.18575330754</v>
      </c>
      <c r="K673" s="118"/>
      <c r="L673" s="184">
        <v>1917195.18</v>
      </c>
      <c r="M673" s="184">
        <v>1086474.3859122968</v>
      </c>
      <c r="N673" s="184">
        <v>830720.79408770311</v>
      </c>
    </row>
    <row r="674" spans="1:14">
      <c r="A674" s="113">
        <v>603</v>
      </c>
      <c r="B674" s="66"/>
      <c r="C674" s="138"/>
      <c r="D674" s="139"/>
      <c r="E674" s="140"/>
      <c r="F674" s="66"/>
      <c r="G674" s="139"/>
      <c r="H674" s="141"/>
      <c r="I674" s="185"/>
      <c r="J674" s="185"/>
      <c r="K674" s="118"/>
      <c r="L674" s="185"/>
      <c r="M674" s="185"/>
      <c r="N674" s="185"/>
    </row>
    <row r="675" spans="1:14">
      <c r="A675" s="113">
        <v>604</v>
      </c>
      <c r="B675" s="66"/>
      <c r="C675" s="135">
        <v>568</v>
      </c>
      <c r="D675" s="66" t="s">
        <v>193</v>
      </c>
      <c r="E675" s="66"/>
      <c r="F675" s="66"/>
      <c r="G675" s="66"/>
      <c r="H675" s="118"/>
      <c r="I675" s="8"/>
      <c r="J675" s="8"/>
      <c r="K675" s="118"/>
      <c r="L675" s="8"/>
      <c r="M675" s="8"/>
      <c r="N675" s="8"/>
    </row>
    <row r="676" spans="1:14">
      <c r="A676" s="113">
        <v>605</v>
      </c>
      <c r="B676" s="66"/>
      <c r="C676" s="135"/>
      <c r="D676" s="66"/>
      <c r="E676" s="66"/>
      <c r="F676" s="135" t="s">
        <v>761</v>
      </c>
      <c r="G676" s="66" t="s">
        <v>166</v>
      </c>
      <c r="H676" s="118"/>
      <c r="I676" s="8">
        <v>1369666.27</v>
      </c>
      <c r="J676" s="8">
        <v>594219.03572448995</v>
      </c>
      <c r="K676" s="118"/>
      <c r="L676" s="8">
        <v>1369666.27</v>
      </c>
      <c r="M676" s="8">
        <v>776189.78762664949</v>
      </c>
      <c r="N676" s="13">
        <v>593476.48237335053</v>
      </c>
    </row>
    <row r="677" spans="1:14">
      <c r="A677" s="113">
        <v>606</v>
      </c>
      <c r="B677" s="66"/>
      <c r="C677" s="135"/>
      <c r="D677" s="66"/>
      <c r="E677" s="66"/>
      <c r="F677" s="66"/>
      <c r="G677" s="66"/>
      <c r="H677" s="118"/>
      <c r="I677" s="8"/>
      <c r="J677" s="8"/>
      <c r="K677" s="118"/>
      <c r="L677" s="8"/>
      <c r="M677" s="8"/>
      <c r="N677" s="8"/>
    </row>
    <row r="678" spans="1:14">
      <c r="A678" s="113">
        <v>607</v>
      </c>
      <c r="B678" s="66"/>
      <c r="C678" s="135"/>
      <c r="D678" s="66"/>
      <c r="E678" s="66"/>
      <c r="F678" s="66"/>
      <c r="G678" s="66"/>
      <c r="H678" s="118" t="s">
        <v>181</v>
      </c>
      <c r="I678" s="184">
        <v>1369666.27</v>
      </c>
      <c r="J678" s="184">
        <v>594219.03572448995</v>
      </c>
      <c r="K678" s="118"/>
      <c r="L678" s="184">
        <v>1369666.27</v>
      </c>
      <c r="M678" s="184">
        <v>776189.78762664949</v>
      </c>
      <c r="N678" s="184">
        <v>593476.48237335053</v>
      </c>
    </row>
    <row r="679" spans="1:14">
      <c r="A679" s="113">
        <v>608</v>
      </c>
      <c r="B679" s="66"/>
      <c r="C679" s="135"/>
      <c r="D679" s="66"/>
      <c r="E679" s="66"/>
      <c r="F679" s="66"/>
      <c r="G679" s="66"/>
      <c r="H679" s="118"/>
      <c r="I679" s="8"/>
      <c r="J679" s="8"/>
      <c r="K679" s="118"/>
      <c r="L679" s="8"/>
      <c r="M679" s="8"/>
      <c r="N679" s="8"/>
    </row>
    <row r="680" spans="1:14">
      <c r="A680" s="113">
        <v>609</v>
      </c>
      <c r="B680" s="66"/>
      <c r="C680" s="135">
        <v>569</v>
      </c>
      <c r="D680" s="66" t="s">
        <v>194</v>
      </c>
      <c r="E680" s="66"/>
      <c r="F680" s="66"/>
      <c r="G680" s="66"/>
      <c r="H680" s="118"/>
      <c r="I680" s="8"/>
      <c r="J680" s="8"/>
      <c r="K680" s="118"/>
      <c r="L680" s="8"/>
      <c r="M680" s="8"/>
      <c r="N680" s="8"/>
    </row>
    <row r="681" spans="1:14">
      <c r="A681" s="113">
        <v>610</v>
      </c>
      <c r="B681" s="66"/>
      <c r="C681" s="135"/>
      <c r="D681" s="66"/>
      <c r="E681" s="66"/>
      <c r="F681" s="135" t="s">
        <v>761</v>
      </c>
      <c r="G681" s="66" t="s">
        <v>166</v>
      </c>
      <c r="H681" s="118"/>
      <c r="I681" s="8">
        <v>4086880.12</v>
      </c>
      <c r="J681" s="8">
        <v>1773061.0859154675</v>
      </c>
      <c r="K681" s="118"/>
      <c r="L681" s="8">
        <v>4086880.12</v>
      </c>
      <c r="M681" s="8">
        <v>2316034.7026713127</v>
      </c>
      <c r="N681" s="13">
        <v>1770845.4173286874</v>
      </c>
    </row>
    <row r="682" spans="1:14">
      <c r="A682" s="113">
        <v>611</v>
      </c>
      <c r="B682" s="66"/>
      <c r="C682" s="135"/>
      <c r="D682" s="66"/>
      <c r="E682" s="66"/>
      <c r="F682" s="66"/>
      <c r="G682" s="66"/>
      <c r="H682" s="118"/>
      <c r="I682" s="8"/>
      <c r="J682" s="8"/>
      <c r="K682" s="118"/>
      <c r="L682" s="8"/>
      <c r="M682" s="8"/>
      <c r="N682" s="8"/>
    </row>
    <row r="683" spans="1:14">
      <c r="A683" s="113">
        <v>612</v>
      </c>
      <c r="B683" s="66"/>
      <c r="C683" s="135"/>
      <c r="D683" s="66"/>
      <c r="E683" s="66"/>
      <c r="F683" s="66"/>
      <c r="G683" s="66"/>
      <c r="H683" s="118" t="s">
        <v>181</v>
      </c>
      <c r="I683" s="184">
        <v>4086880.12</v>
      </c>
      <c r="J683" s="184">
        <v>1773061.0859154675</v>
      </c>
      <c r="K683" s="118"/>
      <c r="L683" s="184">
        <v>4086880.12</v>
      </c>
      <c r="M683" s="184">
        <v>2316034.7026713127</v>
      </c>
      <c r="N683" s="184">
        <v>1770845.4173286874</v>
      </c>
    </row>
    <row r="684" spans="1:14">
      <c r="A684" s="113">
        <v>613</v>
      </c>
      <c r="B684" s="66"/>
      <c r="C684" s="135"/>
      <c r="D684" s="66"/>
      <c r="E684" s="66"/>
      <c r="F684" s="66"/>
      <c r="G684" s="66"/>
      <c r="H684" s="118"/>
      <c r="I684" s="8"/>
      <c r="J684" s="8"/>
      <c r="K684" s="118"/>
      <c r="L684" s="8"/>
      <c r="M684" s="8"/>
      <c r="N684" s="8"/>
    </row>
    <row r="685" spans="1:14">
      <c r="A685" s="113">
        <v>614</v>
      </c>
      <c r="B685" s="66"/>
      <c r="C685" s="135">
        <v>570</v>
      </c>
      <c r="D685" s="66" t="s">
        <v>263</v>
      </c>
      <c r="E685" s="66"/>
      <c r="F685" s="66"/>
      <c r="G685" s="66"/>
      <c r="H685" s="118"/>
      <c r="I685" s="8"/>
      <c r="J685" s="8"/>
      <c r="K685" s="118"/>
      <c r="L685" s="8"/>
      <c r="M685" s="8"/>
      <c r="N685" s="8"/>
    </row>
    <row r="686" spans="1:14">
      <c r="A686" s="113">
        <v>615</v>
      </c>
      <c r="B686" s="66"/>
      <c r="C686" s="135"/>
      <c r="D686" s="66"/>
      <c r="E686" s="66"/>
      <c r="F686" s="135" t="s">
        <v>761</v>
      </c>
      <c r="G686" s="66" t="s">
        <v>166</v>
      </c>
      <c r="H686" s="118"/>
      <c r="I686" s="8">
        <v>7895835.29</v>
      </c>
      <c r="J686" s="8">
        <v>3425546.598488695</v>
      </c>
      <c r="K686" s="118"/>
      <c r="L686" s="8">
        <v>7895835.29</v>
      </c>
      <c r="M686" s="8">
        <v>4474569.3539493419</v>
      </c>
      <c r="N686" s="13">
        <v>3421265.9360506581</v>
      </c>
    </row>
    <row r="687" spans="1:14">
      <c r="A687" s="113">
        <v>616</v>
      </c>
      <c r="B687" s="66"/>
      <c r="C687" s="135"/>
      <c r="D687" s="66"/>
      <c r="E687" s="66"/>
      <c r="F687" s="66"/>
      <c r="G687" s="66"/>
      <c r="H687" s="118"/>
      <c r="I687" s="8"/>
      <c r="J687" s="8"/>
      <c r="K687" s="118"/>
      <c r="L687" s="8"/>
      <c r="M687" s="8"/>
      <c r="N687" s="8"/>
    </row>
    <row r="688" spans="1:14">
      <c r="A688" s="113">
        <v>617</v>
      </c>
      <c r="B688" s="66"/>
      <c r="C688" s="135"/>
      <c r="D688" s="66"/>
      <c r="E688" s="66"/>
      <c r="F688" s="66"/>
      <c r="G688" s="66"/>
      <c r="H688" s="118" t="s">
        <v>181</v>
      </c>
      <c r="I688" s="184">
        <v>7895835.29</v>
      </c>
      <c r="J688" s="184">
        <v>3425546.598488695</v>
      </c>
      <c r="K688" s="118"/>
      <c r="L688" s="184">
        <v>7895835.29</v>
      </c>
      <c r="M688" s="184">
        <v>4474569.3539493419</v>
      </c>
      <c r="N688" s="184">
        <v>3421265.9360506581</v>
      </c>
    </row>
    <row r="689" spans="1:14">
      <c r="A689" s="113">
        <v>618</v>
      </c>
      <c r="B689" s="66"/>
      <c r="C689" s="135"/>
      <c r="D689" s="66"/>
      <c r="E689" s="66"/>
      <c r="F689" s="66"/>
      <c r="G689" s="66"/>
      <c r="H689" s="118"/>
      <c r="I689" s="8"/>
      <c r="J689" s="8"/>
      <c r="K689" s="118"/>
      <c r="L689" s="8"/>
      <c r="M689" s="8"/>
      <c r="N689" s="8"/>
    </row>
    <row r="690" spans="1:14">
      <c r="A690" s="113">
        <v>619</v>
      </c>
      <c r="B690" s="66"/>
      <c r="C690" s="135">
        <v>571</v>
      </c>
      <c r="D690" s="66" t="s">
        <v>264</v>
      </c>
      <c r="E690" s="66"/>
      <c r="F690" s="66"/>
      <c r="G690" s="66"/>
      <c r="H690" s="118"/>
      <c r="I690" s="8"/>
      <c r="J690" s="8"/>
      <c r="K690" s="118"/>
      <c r="L690" s="8"/>
      <c r="M690" s="8"/>
      <c r="N690" s="8"/>
    </row>
    <row r="691" spans="1:14">
      <c r="A691" s="113">
        <v>620</v>
      </c>
      <c r="B691" s="66"/>
      <c r="C691" s="135"/>
      <c r="D691" s="66"/>
      <c r="E691" s="66"/>
      <c r="F691" s="135" t="s">
        <v>761</v>
      </c>
      <c r="G691" s="66" t="s">
        <v>166</v>
      </c>
      <c r="H691" s="118"/>
      <c r="I691" s="8">
        <v>15744941.390000001</v>
      </c>
      <c r="J691" s="8">
        <v>6830820.1021146635</v>
      </c>
      <c r="K691" s="118"/>
      <c r="L691" s="8">
        <v>15744941.390000001</v>
      </c>
      <c r="M691" s="8">
        <v>8922657.2789137494</v>
      </c>
      <c r="N691" s="13">
        <v>6822284.1110862512</v>
      </c>
    </row>
    <row r="692" spans="1:14">
      <c r="A692" s="113">
        <v>621</v>
      </c>
      <c r="B692" s="66"/>
      <c r="C692" s="135"/>
      <c r="D692" s="66"/>
      <c r="E692" s="66"/>
      <c r="F692" s="66"/>
      <c r="G692" s="66"/>
      <c r="H692" s="118"/>
      <c r="I692" s="8"/>
      <c r="J692" s="8"/>
      <c r="K692" s="118"/>
      <c r="L692" s="8"/>
      <c r="M692" s="8"/>
      <c r="N692" s="8"/>
    </row>
    <row r="693" spans="1:14">
      <c r="A693" s="113">
        <v>622</v>
      </c>
      <c r="B693" s="66"/>
      <c r="C693" s="135"/>
      <c r="D693" s="66"/>
      <c r="E693" s="66"/>
      <c r="F693" s="66"/>
      <c r="G693" s="66"/>
      <c r="H693" s="118" t="s">
        <v>181</v>
      </c>
      <c r="I693" s="184">
        <v>15744941.390000001</v>
      </c>
      <c r="J693" s="184">
        <v>6830820.1021146635</v>
      </c>
      <c r="K693" s="118"/>
      <c r="L693" s="184">
        <v>15744941.390000001</v>
      </c>
      <c r="M693" s="184">
        <v>8922657.2789137494</v>
      </c>
      <c r="N693" s="184">
        <v>6822284.1110862512</v>
      </c>
    </row>
    <row r="694" spans="1:14">
      <c r="A694" s="113">
        <v>623</v>
      </c>
      <c r="B694" s="66"/>
      <c r="C694" s="135"/>
      <c r="D694" s="66"/>
      <c r="E694" s="66"/>
      <c r="F694" s="66"/>
      <c r="G694" s="66"/>
      <c r="H694" s="118"/>
      <c r="I694" s="8"/>
      <c r="J694" s="8"/>
      <c r="K694" s="118"/>
      <c r="L694" s="8"/>
      <c r="M694" s="8"/>
      <c r="N694" s="8"/>
    </row>
    <row r="695" spans="1:14">
      <c r="A695" s="113">
        <v>624</v>
      </c>
      <c r="B695" s="66"/>
      <c r="C695" s="135">
        <v>572</v>
      </c>
      <c r="D695" s="66" t="s">
        <v>265</v>
      </c>
      <c r="E695" s="66"/>
      <c r="F695" s="66"/>
      <c r="G695" s="66"/>
      <c r="H695" s="118"/>
      <c r="I695" s="8"/>
      <c r="J695" s="8"/>
      <c r="K695" s="118"/>
      <c r="L695" s="8"/>
      <c r="M695" s="8"/>
      <c r="N695" s="8"/>
    </row>
    <row r="696" spans="1:14">
      <c r="A696" s="113">
        <v>625</v>
      </c>
      <c r="B696" s="66"/>
      <c r="C696" s="135"/>
      <c r="D696" s="66"/>
      <c r="E696" s="66"/>
      <c r="F696" s="135" t="s">
        <v>761</v>
      </c>
      <c r="G696" s="66" t="s">
        <v>166</v>
      </c>
      <c r="H696" s="118"/>
      <c r="I696" s="8">
        <v>100695.12</v>
      </c>
      <c r="J696" s="8">
        <v>43685.792969525195</v>
      </c>
      <c r="K696" s="118"/>
      <c r="L696" s="8">
        <v>100695.12</v>
      </c>
      <c r="M696" s="8">
        <v>57063.918065121063</v>
      </c>
      <c r="N696" s="13">
        <v>43631.201934878933</v>
      </c>
    </row>
    <row r="697" spans="1:14">
      <c r="A697" s="113">
        <v>626</v>
      </c>
      <c r="B697" s="66"/>
      <c r="C697" s="135"/>
      <c r="D697" s="66"/>
      <c r="E697" s="66"/>
      <c r="F697" s="66"/>
      <c r="G697" s="66"/>
      <c r="H697" s="118"/>
      <c r="I697" s="8"/>
      <c r="J697" s="8"/>
      <c r="K697" s="118"/>
      <c r="L697" s="8"/>
      <c r="M697" s="8"/>
      <c r="N697" s="8"/>
    </row>
    <row r="698" spans="1:14">
      <c r="A698" s="113">
        <v>627</v>
      </c>
      <c r="B698" s="66"/>
      <c r="C698" s="135"/>
      <c r="D698" s="66"/>
      <c r="E698" s="66"/>
      <c r="F698" s="66"/>
      <c r="G698" s="66"/>
      <c r="H698" s="118" t="s">
        <v>181</v>
      </c>
      <c r="I698" s="184">
        <v>100695.12</v>
      </c>
      <c r="J698" s="184">
        <v>43685.792969525195</v>
      </c>
      <c r="K698" s="118"/>
      <c r="L698" s="184">
        <v>100695.12</v>
      </c>
      <c r="M698" s="184">
        <v>57063.918065121063</v>
      </c>
      <c r="N698" s="184">
        <v>43631.201934878933</v>
      </c>
    </row>
    <row r="699" spans="1:14">
      <c r="A699" s="113">
        <v>628</v>
      </c>
      <c r="B699" s="66"/>
      <c r="C699" s="135"/>
      <c r="D699" s="66"/>
      <c r="E699" s="66"/>
      <c r="F699" s="66"/>
      <c r="G699" s="66"/>
      <c r="H699" s="118"/>
      <c r="I699" s="8"/>
      <c r="J699" s="8"/>
      <c r="K699" s="118"/>
      <c r="L699" s="8"/>
      <c r="M699" s="8"/>
      <c r="N699" s="8"/>
    </row>
    <row r="700" spans="1:14">
      <c r="A700" s="113">
        <v>629</v>
      </c>
      <c r="B700" s="66"/>
      <c r="C700" s="135">
        <v>573</v>
      </c>
      <c r="D700" s="66" t="s">
        <v>266</v>
      </c>
      <c r="E700" s="66"/>
      <c r="F700" s="66"/>
      <c r="G700" s="66"/>
      <c r="H700" s="118"/>
      <c r="I700" s="8"/>
      <c r="J700" s="8"/>
      <c r="K700" s="118"/>
      <c r="L700" s="8"/>
      <c r="M700" s="8"/>
      <c r="N700" s="8"/>
    </row>
    <row r="701" spans="1:14">
      <c r="A701" s="113">
        <v>630</v>
      </c>
      <c r="B701" s="66"/>
      <c r="C701" s="135"/>
      <c r="D701" s="66"/>
      <c r="E701" s="66"/>
      <c r="F701" s="135" t="s">
        <v>761</v>
      </c>
      <c r="G701" s="66" t="s">
        <v>166</v>
      </c>
      <c r="H701" s="118"/>
      <c r="I701" s="8">
        <v>-1477863.08</v>
      </c>
      <c r="J701" s="8">
        <v>-641159.37843050249</v>
      </c>
      <c r="K701" s="118"/>
      <c r="L701" s="8">
        <v>222136.91999999993</v>
      </c>
      <c r="M701" s="8">
        <v>125884.97835961016</v>
      </c>
      <c r="N701" s="13">
        <v>96251.941640389763</v>
      </c>
    </row>
    <row r="702" spans="1:14">
      <c r="A702" s="113">
        <v>631</v>
      </c>
      <c r="B702" s="66"/>
      <c r="C702" s="135"/>
      <c r="D702" s="66"/>
      <c r="E702" s="66"/>
      <c r="F702" s="66"/>
      <c r="G702" s="66"/>
      <c r="H702" s="118"/>
      <c r="I702" s="8"/>
      <c r="J702" s="8"/>
      <c r="K702" s="118"/>
      <c r="L702" s="8"/>
      <c r="M702" s="8"/>
      <c r="N702" s="8"/>
    </row>
    <row r="703" spans="1:14">
      <c r="A703" s="113">
        <v>632</v>
      </c>
      <c r="B703" s="66"/>
      <c r="C703" s="135"/>
      <c r="D703" s="66"/>
      <c r="E703" s="66"/>
      <c r="F703" s="66"/>
      <c r="G703" s="66"/>
      <c r="H703" s="118" t="s">
        <v>181</v>
      </c>
      <c r="I703" s="184">
        <v>-1477863.08</v>
      </c>
      <c r="J703" s="184">
        <v>-641159.37843050249</v>
      </c>
      <c r="K703" s="118"/>
      <c r="L703" s="184">
        <v>222136.91999999993</v>
      </c>
      <c r="M703" s="184">
        <v>125884.97835961016</v>
      </c>
      <c r="N703" s="184">
        <v>96251.941640389763</v>
      </c>
    </row>
    <row r="704" spans="1:14">
      <c r="A704" s="113">
        <v>633</v>
      </c>
      <c r="B704" s="66"/>
      <c r="C704" s="135"/>
      <c r="D704" s="66"/>
      <c r="E704" s="66"/>
      <c r="F704" s="66"/>
      <c r="G704" s="66"/>
      <c r="H704" s="118"/>
      <c r="I704" s="8"/>
      <c r="J704" s="8"/>
      <c r="K704" s="118"/>
      <c r="L704" s="8"/>
      <c r="M704" s="8"/>
      <c r="N704" s="8"/>
    </row>
    <row r="705" spans="1:14" ht="15.75" thickBot="1">
      <c r="A705" s="113">
        <v>634</v>
      </c>
      <c r="B705" s="66"/>
      <c r="C705" s="136" t="s">
        <v>267</v>
      </c>
      <c r="D705" s="66"/>
      <c r="E705" s="66"/>
      <c r="F705" s="66"/>
      <c r="G705" s="66"/>
      <c r="H705" s="137" t="s">
        <v>181</v>
      </c>
      <c r="I705" s="15">
        <v>211983804.33000001</v>
      </c>
      <c r="J705" s="15">
        <v>91937573.04152137</v>
      </c>
      <c r="K705" s="137"/>
      <c r="L705" s="15">
        <v>211853754.21000001</v>
      </c>
      <c r="M705" s="15">
        <v>120086657.75731421</v>
      </c>
      <c r="N705" s="15">
        <v>91767096.452685788</v>
      </c>
    </row>
    <row r="706" spans="1:14" ht="15.75" thickTop="1">
      <c r="A706" s="113">
        <v>635</v>
      </c>
      <c r="B706" s="66"/>
      <c r="C706" s="135"/>
      <c r="D706" s="66"/>
      <c r="E706" s="66"/>
      <c r="F706" s="66"/>
      <c r="G706" s="66"/>
      <c r="H706" s="118"/>
      <c r="I706" s="8"/>
      <c r="J706" s="8"/>
      <c r="K706" s="118"/>
      <c r="L706" s="8"/>
      <c r="M706" s="8"/>
      <c r="N706" s="8"/>
    </row>
    <row r="707" spans="1:14">
      <c r="A707" s="113">
        <v>636</v>
      </c>
      <c r="B707" s="66"/>
      <c r="C707" s="135" t="s">
        <v>268</v>
      </c>
      <c r="D707" s="66"/>
      <c r="E707" s="66"/>
      <c r="F707" s="66"/>
      <c r="G707" s="66"/>
      <c r="H707" s="118"/>
      <c r="I707" s="8"/>
      <c r="J707" s="8"/>
      <c r="K707" s="118"/>
      <c r="L707" s="8"/>
      <c r="M707" s="8"/>
      <c r="N707" s="8"/>
    </row>
    <row r="708" spans="1:14">
      <c r="A708" s="113">
        <v>637</v>
      </c>
      <c r="B708" s="66"/>
      <c r="C708" s="135"/>
      <c r="D708" s="66"/>
      <c r="E708" s="66" t="s">
        <v>164</v>
      </c>
      <c r="F708" s="66"/>
      <c r="G708" s="66"/>
      <c r="H708" s="118"/>
      <c r="I708" s="8">
        <v>6044558.5899999999</v>
      </c>
      <c r="J708" s="8">
        <v>2592436.4182390086</v>
      </c>
      <c r="K708" s="118"/>
      <c r="L708" s="8">
        <v>6044558.5899999999</v>
      </c>
      <c r="M708" s="8">
        <v>3454599.7597850803</v>
      </c>
      <c r="N708" s="13">
        <v>2589958.8302149195</v>
      </c>
    </row>
    <row r="709" spans="1:14">
      <c r="A709" s="113">
        <v>638</v>
      </c>
      <c r="B709" s="66"/>
      <c r="C709" s="135"/>
      <c r="D709" s="66"/>
      <c r="E709" s="66" t="s">
        <v>166</v>
      </c>
      <c r="F709" s="66"/>
      <c r="G709" s="66"/>
      <c r="H709" s="118"/>
      <c r="I709" s="8">
        <v>205939245.73999998</v>
      </c>
      <c r="J709" s="8">
        <v>89345136.623282358</v>
      </c>
      <c r="K709" s="118"/>
      <c r="L709" s="8">
        <v>205809195.61999997</v>
      </c>
      <c r="M709" s="8">
        <v>116632057.9975291</v>
      </c>
      <c r="N709" s="13">
        <v>89177137.622470871</v>
      </c>
    </row>
    <row r="710" spans="1:14">
      <c r="A710" s="113">
        <v>639</v>
      </c>
      <c r="B710" s="66"/>
      <c r="C710" s="135"/>
      <c r="D710" s="66"/>
      <c r="E710" s="115" t="s">
        <v>269</v>
      </c>
      <c r="F710" s="66"/>
      <c r="G710" s="66"/>
      <c r="H710" s="118"/>
      <c r="I710" s="8">
        <v>0</v>
      </c>
      <c r="J710" s="8">
        <v>0</v>
      </c>
      <c r="K710" s="118"/>
      <c r="L710" s="8">
        <v>0</v>
      </c>
      <c r="M710" s="8">
        <v>0</v>
      </c>
      <c r="N710" s="13">
        <v>0</v>
      </c>
    </row>
    <row r="711" spans="1:14" ht="15.75" thickBot="1">
      <c r="A711" s="113">
        <v>640</v>
      </c>
      <c r="B711" s="66"/>
      <c r="C711" s="115" t="s">
        <v>270</v>
      </c>
      <c r="D711" s="66"/>
      <c r="E711" s="66"/>
      <c r="F711" s="66"/>
      <c r="G711" s="66"/>
      <c r="H711" s="118" t="s">
        <v>45</v>
      </c>
      <c r="I711" s="19">
        <v>211983804.32999998</v>
      </c>
      <c r="J711" s="19">
        <v>91937573.04152137</v>
      </c>
      <c r="K711" s="118"/>
      <c r="L711" s="19">
        <v>211853754.20999998</v>
      </c>
      <c r="M711" s="19">
        <v>120086657.75731419</v>
      </c>
      <c r="N711" s="19">
        <v>91767096.452685788</v>
      </c>
    </row>
    <row r="712" spans="1:14" ht="15.75" thickTop="1">
      <c r="A712" s="113">
        <v>641</v>
      </c>
      <c r="B712" s="66"/>
      <c r="C712" s="135">
        <v>580</v>
      </c>
      <c r="D712" s="66" t="s">
        <v>180</v>
      </c>
      <c r="E712" s="66"/>
      <c r="F712" s="66"/>
      <c r="G712" s="66"/>
      <c r="H712" s="118"/>
      <c r="I712" s="8"/>
      <c r="J712" s="8"/>
      <c r="K712" s="118"/>
      <c r="L712" s="8"/>
      <c r="M712" s="8"/>
      <c r="N712" s="8"/>
    </row>
    <row r="713" spans="1:14">
      <c r="A713" s="113">
        <v>642</v>
      </c>
      <c r="B713" s="66"/>
      <c r="C713" s="135"/>
      <c r="D713" s="66"/>
      <c r="E713" s="66"/>
      <c r="F713" s="135" t="s">
        <v>759</v>
      </c>
      <c r="G713" s="66" t="s">
        <v>162</v>
      </c>
      <c r="H713" s="118"/>
      <c r="I713" s="8">
        <v>1474215.3599999999</v>
      </c>
      <c r="J713" s="8">
        <v>796706.62</v>
      </c>
      <c r="K713" s="118"/>
      <c r="L713" s="8">
        <v>1474215.3599999999</v>
      </c>
      <c r="M713" s="8">
        <v>677508.73999999987</v>
      </c>
      <c r="N713" s="13">
        <v>796706.62</v>
      </c>
    </row>
    <row r="714" spans="1:14">
      <c r="A714" s="113">
        <v>643</v>
      </c>
      <c r="B714" s="66"/>
      <c r="C714" s="135"/>
      <c r="D714" s="66"/>
      <c r="E714" s="66"/>
      <c r="F714" s="135" t="s">
        <v>759</v>
      </c>
      <c r="G714" s="66" t="s">
        <v>282</v>
      </c>
      <c r="H714" s="118"/>
      <c r="I714" s="8">
        <v>8382040.1799999997</v>
      </c>
      <c r="J714" s="8">
        <v>4018912.564377143</v>
      </c>
      <c r="K714" s="118"/>
      <c r="L714" s="8">
        <v>8382040.1799999997</v>
      </c>
      <c r="M714" s="8">
        <v>4363127.6156228567</v>
      </c>
      <c r="N714" s="13">
        <v>4018912.564377143</v>
      </c>
    </row>
    <row r="715" spans="1:14">
      <c r="A715" s="113">
        <v>644</v>
      </c>
      <c r="B715" s="66"/>
      <c r="C715" s="135"/>
      <c r="D715" s="66"/>
      <c r="E715" s="66"/>
      <c r="F715" s="66"/>
      <c r="G715" s="66"/>
      <c r="H715" s="118" t="s">
        <v>181</v>
      </c>
      <c r="I715" s="184">
        <v>9856255.5399999991</v>
      </c>
      <c r="J715" s="184">
        <v>4815619.1843771432</v>
      </c>
      <c r="K715" s="118"/>
      <c r="L715" s="184">
        <v>9856255.5399999991</v>
      </c>
      <c r="M715" s="184">
        <v>5040636.3556228569</v>
      </c>
      <c r="N715" s="184">
        <v>4815619.1843771432</v>
      </c>
    </row>
    <row r="716" spans="1:14">
      <c r="A716" s="113">
        <v>645</v>
      </c>
      <c r="B716" s="66"/>
      <c r="C716" s="135"/>
      <c r="D716" s="66"/>
      <c r="E716" s="66"/>
      <c r="F716" s="66"/>
      <c r="G716" s="66"/>
      <c r="H716" s="118"/>
      <c r="I716" s="8"/>
      <c r="J716" s="8"/>
      <c r="K716" s="118"/>
      <c r="L716" s="8"/>
      <c r="M716" s="8"/>
      <c r="N716" s="8"/>
    </row>
    <row r="717" spans="1:14">
      <c r="A717" s="113">
        <v>646</v>
      </c>
      <c r="B717" s="66"/>
      <c r="C717" s="135">
        <v>581</v>
      </c>
      <c r="D717" s="66" t="s">
        <v>253</v>
      </c>
      <c r="E717" s="66"/>
      <c r="F717" s="66"/>
      <c r="G717" s="66"/>
      <c r="H717" s="118"/>
      <c r="I717" s="8"/>
      <c r="J717" s="8"/>
      <c r="K717" s="118"/>
      <c r="L717" s="8"/>
      <c r="M717" s="8"/>
      <c r="N717" s="8"/>
    </row>
    <row r="718" spans="1:14">
      <c r="A718" s="113">
        <v>647</v>
      </c>
      <c r="B718" s="66"/>
      <c r="C718" s="135"/>
      <c r="D718" s="66"/>
      <c r="E718" s="66"/>
      <c r="F718" s="135" t="s">
        <v>759</v>
      </c>
      <c r="G718" s="66" t="s">
        <v>162</v>
      </c>
      <c r="H718" s="118"/>
      <c r="I718" s="8">
        <v>0</v>
      </c>
      <c r="J718" s="8">
        <v>0</v>
      </c>
      <c r="K718" s="118"/>
      <c r="L718" s="8">
        <v>0</v>
      </c>
      <c r="M718" s="8">
        <v>0</v>
      </c>
      <c r="N718" s="13">
        <v>0</v>
      </c>
    </row>
    <row r="719" spans="1:14">
      <c r="A719" s="113">
        <v>648</v>
      </c>
      <c r="B719" s="66"/>
      <c r="C719" s="135"/>
      <c r="D719" s="66"/>
      <c r="E719" s="66"/>
      <c r="F719" s="135" t="s">
        <v>759</v>
      </c>
      <c r="G719" s="66" t="s">
        <v>282</v>
      </c>
      <c r="H719" s="118"/>
      <c r="I719" s="8">
        <v>11105284.470000001</v>
      </c>
      <c r="J719" s="8">
        <v>5324618.6285240836</v>
      </c>
      <c r="K719" s="118"/>
      <c r="L719" s="8">
        <v>11105284.470000001</v>
      </c>
      <c r="M719" s="8">
        <v>5780665.841475917</v>
      </c>
      <c r="N719" s="13">
        <v>5324618.6285240836</v>
      </c>
    </row>
    <row r="720" spans="1:14">
      <c r="A720" s="113">
        <v>649</v>
      </c>
      <c r="B720" s="66"/>
      <c r="C720" s="135"/>
      <c r="D720" s="66"/>
      <c r="E720" s="66"/>
      <c r="F720" s="66"/>
      <c r="G720" s="66"/>
      <c r="H720" s="118" t="s">
        <v>181</v>
      </c>
      <c r="I720" s="184">
        <v>11105284.470000001</v>
      </c>
      <c r="J720" s="184">
        <v>5324618.6285240836</v>
      </c>
      <c r="K720" s="118"/>
      <c r="L720" s="184">
        <v>11105284.470000001</v>
      </c>
      <c r="M720" s="184">
        <v>5780665.841475917</v>
      </c>
      <c r="N720" s="184">
        <v>5324618.6285240836</v>
      </c>
    </row>
    <row r="721" spans="1:14">
      <c r="A721" s="113">
        <v>650</v>
      </c>
      <c r="B721" s="66"/>
      <c r="C721" s="135"/>
      <c r="D721" s="66"/>
      <c r="E721" s="66"/>
      <c r="F721" s="66"/>
      <c r="G721" s="66"/>
      <c r="H721" s="118"/>
      <c r="I721" s="8"/>
      <c r="J721" s="8"/>
      <c r="K721" s="118"/>
      <c r="L721" s="8"/>
      <c r="M721" s="8"/>
      <c r="N721" s="8"/>
    </row>
    <row r="722" spans="1:14">
      <c r="A722" s="113">
        <v>651</v>
      </c>
      <c r="B722" s="66"/>
      <c r="C722" s="135">
        <v>582</v>
      </c>
      <c r="D722" s="66" t="s">
        <v>254</v>
      </c>
      <c r="E722" s="66"/>
      <c r="F722" s="66"/>
      <c r="G722" s="66"/>
      <c r="H722" s="118"/>
      <c r="I722" s="8"/>
      <c r="J722" s="8"/>
      <c r="K722" s="118"/>
      <c r="L722" s="8"/>
      <c r="M722" s="8"/>
      <c r="N722" s="8"/>
    </row>
    <row r="723" spans="1:14">
      <c r="A723" s="113">
        <v>652</v>
      </c>
      <c r="B723" s="66"/>
      <c r="C723" s="135"/>
      <c r="D723" s="66"/>
      <c r="E723" s="66"/>
      <c r="F723" s="135" t="s">
        <v>759</v>
      </c>
      <c r="G723" s="66" t="s">
        <v>162</v>
      </c>
      <c r="H723" s="118"/>
      <c r="I723" s="8">
        <v>4615702.9499999993</v>
      </c>
      <c r="J723" s="8">
        <v>1895795.1</v>
      </c>
      <c r="K723" s="118"/>
      <c r="L723" s="8">
        <v>4615702.9499999993</v>
      </c>
      <c r="M723" s="8">
        <v>2719907.8499999992</v>
      </c>
      <c r="N723" s="13">
        <v>1895795.1</v>
      </c>
    </row>
    <row r="724" spans="1:14">
      <c r="A724" s="113">
        <v>653</v>
      </c>
      <c r="B724" s="66"/>
      <c r="C724" s="135"/>
      <c r="D724" s="66"/>
      <c r="E724" s="66"/>
      <c r="F724" s="135" t="s">
        <v>759</v>
      </c>
      <c r="G724" s="66" t="s">
        <v>282</v>
      </c>
      <c r="H724" s="118"/>
      <c r="I724" s="8">
        <v>30728.41</v>
      </c>
      <c r="J724" s="8">
        <v>14733.261876624916</v>
      </c>
      <c r="K724" s="118"/>
      <c r="L724" s="8">
        <v>30728.41</v>
      </c>
      <c r="M724" s="8">
        <v>15995.148123375084</v>
      </c>
      <c r="N724" s="13">
        <v>14733.261876624916</v>
      </c>
    </row>
    <row r="725" spans="1:14">
      <c r="A725" s="113">
        <v>654</v>
      </c>
      <c r="B725" s="66"/>
      <c r="C725" s="135"/>
      <c r="D725" s="66"/>
      <c r="E725" s="66"/>
      <c r="F725" s="66"/>
      <c r="G725" s="66"/>
      <c r="H725" s="118" t="s">
        <v>181</v>
      </c>
      <c r="I725" s="184">
        <v>4646431.3599999994</v>
      </c>
      <c r="J725" s="184">
        <v>1910528.3618766251</v>
      </c>
      <c r="K725" s="118"/>
      <c r="L725" s="184">
        <v>4646431.3599999994</v>
      </c>
      <c r="M725" s="184">
        <v>2735902.9981233743</v>
      </c>
      <c r="N725" s="184">
        <v>1910528.3618766251</v>
      </c>
    </row>
    <row r="726" spans="1:14">
      <c r="A726" s="113">
        <v>655</v>
      </c>
      <c r="B726" s="66"/>
      <c r="C726" s="135"/>
      <c r="D726" s="66"/>
      <c r="E726" s="66"/>
      <c r="F726" s="66"/>
      <c r="G726" s="66"/>
      <c r="H726" s="118"/>
      <c r="I726" s="8"/>
      <c r="J726" s="8"/>
      <c r="K726" s="118"/>
      <c r="L726" s="8"/>
      <c r="M726" s="8"/>
      <c r="N726" s="8"/>
    </row>
    <row r="727" spans="1:14">
      <c r="A727" s="113">
        <v>656</v>
      </c>
      <c r="B727" s="66"/>
      <c r="C727" s="135">
        <v>583</v>
      </c>
      <c r="D727" s="66" t="s">
        <v>271</v>
      </c>
      <c r="E727" s="66"/>
      <c r="F727" s="66"/>
      <c r="G727" s="66"/>
      <c r="H727" s="118"/>
      <c r="I727" s="8"/>
      <c r="J727" s="8"/>
      <c r="K727" s="118"/>
      <c r="L727" s="8"/>
      <c r="M727" s="8"/>
      <c r="N727" s="8"/>
    </row>
    <row r="728" spans="1:14">
      <c r="A728" s="113">
        <v>657</v>
      </c>
      <c r="B728" s="66"/>
      <c r="C728" s="135"/>
      <c r="D728" s="66"/>
      <c r="E728" s="66"/>
      <c r="F728" s="135" t="s">
        <v>759</v>
      </c>
      <c r="G728" s="66" t="s">
        <v>162</v>
      </c>
      <c r="H728" s="118"/>
      <c r="I728" s="8">
        <v>5723816.9400000004</v>
      </c>
      <c r="J728" s="8">
        <v>2661066.5099999998</v>
      </c>
      <c r="K728" s="118"/>
      <c r="L728" s="8">
        <v>5723816.9400000004</v>
      </c>
      <c r="M728" s="8">
        <v>3062750.4300000006</v>
      </c>
      <c r="N728" s="13">
        <v>2661066.5099999998</v>
      </c>
    </row>
    <row r="729" spans="1:14">
      <c r="A729" s="113">
        <v>658</v>
      </c>
      <c r="B729" s="66"/>
      <c r="C729" s="135"/>
      <c r="D729" s="66"/>
      <c r="E729" s="66"/>
      <c r="F729" s="135" t="s">
        <v>759</v>
      </c>
      <c r="G729" s="66" t="s">
        <v>282</v>
      </c>
      <c r="H729" s="118"/>
      <c r="I729" s="8">
        <v>11372.41</v>
      </c>
      <c r="J729" s="8">
        <v>5452.6965338703812</v>
      </c>
      <c r="K729" s="118"/>
      <c r="L729" s="8">
        <v>11372.41</v>
      </c>
      <c r="M729" s="8">
        <v>5919.7134661296186</v>
      </c>
      <c r="N729" s="13">
        <v>5452.6965338703812</v>
      </c>
    </row>
    <row r="730" spans="1:14">
      <c r="A730" s="113">
        <v>659</v>
      </c>
      <c r="B730" s="66"/>
      <c r="C730" s="135"/>
      <c r="D730" s="66"/>
      <c r="E730" s="66"/>
      <c r="F730" s="66"/>
      <c r="G730" s="66"/>
      <c r="H730" s="118" t="s">
        <v>181</v>
      </c>
      <c r="I730" s="184">
        <v>5735189.3500000006</v>
      </c>
      <c r="J730" s="184">
        <v>2666519.2065338702</v>
      </c>
      <c r="K730" s="118"/>
      <c r="L730" s="184">
        <v>5735189.3500000006</v>
      </c>
      <c r="M730" s="184">
        <v>3068670.1434661304</v>
      </c>
      <c r="N730" s="184">
        <v>2666519.2065338702</v>
      </c>
    </row>
    <row r="731" spans="1:14">
      <c r="A731" s="113">
        <v>660</v>
      </c>
      <c r="B731" s="66"/>
      <c r="C731" s="135"/>
      <c r="D731" s="66"/>
      <c r="E731" s="66"/>
      <c r="F731" s="66"/>
      <c r="G731" s="66"/>
      <c r="H731" s="118"/>
      <c r="I731" s="8"/>
      <c r="J731" s="8"/>
      <c r="K731" s="118"/>
      <c r="L731" s="8"/>
      <c r="M731" s="8"/>
      <c r="N731" s="8"/>
    </row>
    <row r="732" spans="1:14">
      <c r="A732" s="113">
        <v>661</v>
      </c>
      <c r="B732" s="66"/>
      <c r="C732" s="135">
        <v>584</v>
      </c>
      <c r="D732" s="66" t="s">
        <v>256</v>
      </c>
      <c r="E732" s="66"/>
      <c r="F732" s="66"/>
      <c r="G732" s="66"/>
      <c r="H732" s="118"/>
      <c r="I732" s="8"/>
      <c r="J732" s="8"/>
      <c r="K732" s="118"/>
      <c r="L732" s="8"/>
      <c r="M732" s="8"/>
      <c r="N732" s="8"/>
    </row>
    <row r="733" spans="1:14">
      <c r="A733" s="113">
        <v>662</v>
      </c>
      <c r="B733" s="66"/>
      <c r="C733" s="135"/>
      <c r="D733" s="66"/>
      <c r="E733" s="66"/>
      <c r="F733" s="135" t="s">
        <v>759</v>
      </c>
      <c r="G733" s="66" t="s">
        <v>162</v>
      </c>
      <c r="H733" s="118"/>
      <c r="I733" s="8">
        <v>128.03</v>
      </c>
      <c r="J733" s="8">
        <v>64.22</v>
      </c>
      <c r="K733" s="118"/>
      <c r="L733" s="8">
        <v>128.03</v>
      </c>
      <c r="M733" s="8">
        <v>63.81</v>
      </c>
      <c r="N733" s="13">
        <v>64.22</v>
      </c>
    </row>
    <row r="734" spans="1:14">
      <c r="A734" s="113">
        <v>663</v>
      </c>
      <c r="B734" s="66"/>
      <c r="C734" s="135"/>
      <c r="D734" s="66"/>
      <c r="E734" s="66"/>
      <c r="F734" s="135" t="s">
        <v>759</v>
      </c>
      <c r="G734" s="66" t="s">
        <v>282</v>
      </c>
      <c r="H734" s="118"/>
      <c r="I734" s="8">
        <v>0</v>
      </c>
      <c r="J734" s="8">
        <v>0</v>
      </c>
      <c r="K734" s="118"/>
      <c r="L734" s="8">
        <v>0</v>
      </c>
      <c r="M734" s="8">
        <v>0</v>
      </c>
      <c r="N734" s="13">
        <v>0</v>
      </c>
    </row>
    <row r="735" spans="1:14">
      <c r="A735" s="113">
        <v>664</v>
      </c>
      <c r="B735" s="66"/>
      <c r="C735" s="135"/>
      <c r="D735" s="66"/>
      <c r="E735" s="66"/>
      <c r="F735" s="66"/>
      <c r="G735" s="66"/>
      <c r="H735" s="118" t="s">
        <v>181</v>
      </c>
      <c r="I735" s="184">
        <v>128.03</v>
      </c>
      <c r="J735" s="184">
        <v>64.22</v>
      </c>
      <c r="K735" s="118"/>
      <c r="L735" s="184">
        <v>128.03</v>
      </c>
      <c r="M735" s="184">
        <v>63.81</v>
      </c>
      <c r="N735" s="184">
        <v>64.22</v>
      </c>
    </row>
    <row r="736" spans="1:14">
      <c r="A736" s="113">
        <v>665</v>
      </c>
      <c r="B736" s="66"/>
      <c r="C736" s="135"/>
      <c r="D736" s="66"/>
      <c r="E736" s="66"/>
      <c r="F736" s="66"/>
      <c r="G736" s="66"/>
      <c r="H736" s="118"/>
      <c r="I736" s="8"/>
      <c r="J736" s="8"/>
      <c r="K736" s="118"/>
      <c r="L736" s="8"/>
      <c r="M736" s="8"/>
      <c r="N736" s="8"/>
    </row>
    <row r="737" spans="1:14">
      <c r="A737" s="113">
        <v>666</v>
      </c>
      <c r="B737" s="66"/>
      <c r="C737" s="135">
        <v>585</v>
      </c>
      <c r="D737" s="66" t="s">
        <v>272</v>
      </c>
      <c r="E737" s="66"/>
      <c r="F737" s="66"/>
      <c r="G737" s="66"/>
      <c r="H737" s="118"/>
      <c r="I737" s="8"/>
      <c r="J737" s="8"/>
      <c r="K737" s="118"/>
      <c r="L737" s="8"/>
      <c r="M737" s="8"/>
      <c r="N737" s="8"/>
    </row>
    <row r="738" spans="1:14">
      <c r="A738" s="113">
        <v>667</v>
      </c>
      <c r="B738" s="66"/>
      <c r="C738" s="135"/>
      <c r="D738" s="66"/>
      <c r="E738" s="66"/>
      <c r="F738" s="135" t="s">
        <v>759</v>
      </c>
      <c r="G738" s="66" t="s">
        <v>162</v>
      </c>
      <c r="H738" s="118"/>
      <c r="I738" s="8">
        <v>0</v>
      </c>
      <c r="J738" s="8">
        <v>0</v>
      </c>
      <c r="K738" s="118"/>
      <c r="L738" s="8">
        <v>0</v>
      </c>
      <c r="M738" s="8">
        <v>0</v>
      </c>
      <c r="N738" s="13">
        <v>0</v>
      </c>
    </row>
    <row r="739" spans="1:14">
      <c r="A739" s="113">
        <v>668</v>
      </c>
      <c r="B739" s="66"/>
      <c r="C739" s="135"/>
      <c r="D739" s="66"/>
      <c r="E739" s="66"/>
      <c r="F739" s="135" t="s">
        <v>759</v>
      </c>
      <c r="G739" s="66" t="s">
        <v>282</v>
      </c>
      <c r="H739" s="118"/>
      <c r="I739" s="8">
        <v>231728.98</v>
      </c>
      <c r="J739" s="8">
        <v>111106.42388405967</v>
      </c>
      <c r="K739" s="118"/>
      <c r="L739" s="8">
        <v>231728.98</v>
      </c>
      <c r="M739" s="8">
        <v>120622.55611594034</v>
      </c>
      <c r="N739" s="13">
        <v>111106.42388405967</v>
      </c>
    </row>
    <row r="740" spans="1:14">
      <c r="A740" s="113">
        <v>669</v>
      </c>
      <c r="B740" s="66"/>
      <c r="C740" s="135"/>
      <c r="D740" s="66"/>
      <c r="E740" s="66"/>
      <c r="F740" s="66"/>
      <c r="G740" s="66"/>
      <c r="H740" s="118" t="s">
        <v>181</v>
      </c>
      <c r="I740" s="184">
        <v>231728.98</v>
      </c>
      <c r="J740" s="184">
        <v>111106.42388405967</v>
      </c>
      <c r="K740" s="118"/>
      <c r="L740" s="184">
        <v>231728.98</v>
      </c>
      <c r="M740" s="184">
        <v>120622.55611594034</v>
      </c>
      <c r="N740" s="184">
        <v>111106.42388405967</v>
      </c>
    </row>
    <row r="741" spans="1:14">
      <c r="A741" s="113">
        <v>670</v>
      </c>
      <c r="B741" s="66"/>
      <c r="C741" s="135"/>
      <c r="D741" s="66"/>
      <c r="E741" s="66"/>
      <c r="F741" s="66"/>
      <c r="G741" s="66"/>
      <c r="H741" s="118"/>
      <c r="I741" s="8"/>
      <c r="J741" s="8"/>
      <c r="K741" s="118"/>
      <c r="L741" s="8"/>
      <c r="M741" s="8"/>
      <c r="N741" s="8"/>
    </row>
    <row r="742" spans="1:14">
      <c r="A742" s="113">
        <v>671</v>
      </c>
      <c r="B742" s="66"/>
      <c r="C742" s="135">
        <v>586</v>
      </c>
      <c r="D742" s="66" t="s">
        <v>273</v>
      </c>
      <c r="E742" s="66"/>
      <c r="F742" s="66"/>
      <c r="G742" s="66"/>
      <c r="H742" s="118"/>
      <c r="I742" s="8"/>
      <c r="J742" s="8"/>
      <c r="K742" s="118"/>
      <c r="L742" s="8"/>
      <c r="M742" s="8"/>
      <c r="N742" s="8"/>
    </row>
    <row r="743" spans="1:14">
      <c r="A743" s="113">
        <v>672</v>
      </c>
      <c r="B743" s="66"/>
      <c r="C743" s="135"/>
      <c r="D743" s="66"/>
      <c r="E743" s="66"/>
      <c r="F743" s="135" t="s">
        <v>759</v>
      </c>
      <c r="G743" s="66" t="s">
        <v>162</v>
      </c>
      <c r="H743" s="118"/>
      <c r="I743" s="8">
        <v>6739900.1699999999</v>
      </c>
      <c r="J743" s="8">
        <v>2009030.44</v>
      </c>
      <c r="K743" s="118"/>
      <c r="L743" s="8">
        <v>6739900.1699999999</v>
      </c>
      <c r="M743" s="8">
        <v>4730869.7300000004</v>
      </c>
      <c r="N743" s="13">
        <v>2009030.44</v>
      </c>
    </row>
    <row r="744" spans="1:14">
      <c r="A744" s="113">
        <v>673</v>
      </c>
      <c r="B744" s="66"/>
      <c r="C744" s="135"/>
      <c r="D744" s="66"/>
      <c r="E744" s="66"/>
      <c r="F744" s="135" t="s">
        <v>759</v>
      </c>
      <c r="G744" s="66" t="s">
        <v>282</v>
      </c>
      <c r="H744" s="118"/>
      <c r="I744" s="8">
        <v>486507.74</v>
      </c>
      <c r="J744" s="8">
        <v>233264.4591251206</v>
      </c>
      <c r="K744" s="118"/>
      <c r="L744" s="8">
        <v>486507.74</v>
      </c>
      <c r="M744" s="8">
        <v>253243.28087487939</v>
      </c>
      <c r="N744" s="13">
        <v>233264.4591251206</v>
      </c>
    </row>
    <row r="745" spans="1:14">
      <c r="A745" s="113">
        <v>674</v>
      </c>
      <c r="B745" s="66"/>
      <c r="C745" s="135"/>
      <c r="D745" s="66"/>
      <c r="E745" s="66"/>
      <c r="F745" s="66"/>
      <c r="G745" s="66"/>
      <c r="H745" s="118" t="s">
        <v>181</v>
      </c>
      <c r="I745" s="184">
        <v>7226407.9100000001</v>
      </c>
      <c r="J745" s="184">
        <v>2242294.8991251206</v>
      </c>
      <c r="K745" s="118"/>
      <c r="L745" s="184">
        <v>7226407.9100000001</v>
      </c>
      <c r="M745" s="184">
        <v>4984113.0108748795</v>
      </c>
      <c r="N745" s="184">
        <v>2242294.8991251206</v>
      </c>
    </row>
    <row r="746" spans="1:14">
      <c r="A746" s="113">
        <v>675</v>
      </c>
      <c r="B746" s="66"/>
      <c r="C746" s="135"/>
      <c r="D746" s="66"/>
      <c r="E746" s="66"/>
      <c r="F746" s="66"/>
      <c r="G746" s="66"/>
      <c r="H746" s="118"/>
      <c r="I746" s="8"/>
      <c r="J746" s="8"/>
      <c r="K746" s="118"/>
      <c r="L746" s="8"/>
      <c r="M746" s="8"/>
      <c r="N746" s="8"/>
    </row>
    <row r="747" spans="1:14">
      <c r="A747" s="113">
        <v>676</v>
      </c>
      <c r="B747" s="66"/>
      <c r="C747" s="135">
        <v>587</v>
      </c>
      <c r="D747" s="66" t="s">
        <v>274</v>
      </c>
      <c r="E747" s="66"/>
      <c r="F747" s="66"/>
      <c r="G747" s="66"/>
      <c r="H747" s="118"/>
      <c r="I747" s="8"/>
      <c r="J747" s="8"/>
      <c r="K747" s="118"/>
      <c r="L747" s="8"/>
      <c r="M747" s="8"/>
      <c r="N747" s="8"/>
    </row>
    <row r="748" spans="1:14">
      <c r="A748" s="113">
        <v>677</v>
      </c>
      <c r="B748" s="66"/>
      <c r="C748" s="135"/>
      <c r="D748" s="66"/>
      <c r="E748" s="66"/>
      <c r="F748" s="135" t="s">
        <v>759</v>
      </c>
      <c r="G748" s="66" t="s">
        <v>162</v>
      </c>
      <c r="H748" s="118"/>
      <c r="I748" s="8">
        <v>10081874.239999998</v>
      </c>
      <c r="J748" s="8">
        <v>3099650.88</v>
      </c>
      <c r="K748" s="118"/>
      <c r="L748" s="8">
        <v>10081874.239999998</v>
      </c>
      <c r="M748" s="8">
        <v>6982223.3599999985</v>
      </c>
      <c r="N748" s="13">
        <v>3099650.88</v>
      </c>
    </row>
    <row r="749" spans="1:14">
      <c r="A749" s="113">
        <v>678</v>
      </c>
      <c r="B749" s="66"/>
      <c r="C749" s="135"/>
      <c r="D749" s="66"/>
      <c r="E749" s="66"/>
      <c r="F749" s="135" t="s">
        <v>759</v>
      </c>
      <c r="G749" s="66" t="s">
        <v>282</v>
      </c>
      <c r="H749" s="118"/>
      <c r="I749" s="8">
        <v>0</v>
      </c>
      <c r="J749" s="8">
        <v>0</v>
      </c>
      <c r="K749" s="118"/>
      <c r="L749" s="8">
        <v>0</v>
      </c>
      <c r="M749" s="8">
        <v>0</v>
      </c>
      <c r="N749" s="13">
        <v>0</v>
      </c>
    </row>
    <row r="750" spans="1:14">
      <c r="A750" s="113">
        <v>679</v>
      </c>
      <c r="B750" s="66"/>
      <c r="C750" s="135"/>
      <c r="D750" s="66"/>
      <c r="E750" s="66"/>
      <c r="F750" s="66"/>
      <c r="G750" s="66"/>
      <c r="H750" s="118" t="s">
        <v>181</v>
      </c>
      <c r="I750" s="184">
        <v>10081874.239999998</v>
      </c>
      <c r="J750" s="184">
        <v>3099650.88</v>
      </c>
      <c r="K750" s="118"/>
      <c r="L750" s="184">
        <v>10081874.239999998</v>
      </c>
      <c r="M750" s="184">
        <v>6982223.3599999985</v>
      </c>
      <c r="N750" s="184">
        <v>3099650.88</v>
      </c>
    </row>
    <row r="751" spans="1:14">
      <c r="A751" s="113">
        <v>680</v>
      </c>
      <c r="B751" s="66"/>
      <c r="C751" s="135"/>
      <c r="D751" s="66"/>
      <c r="E751" s="66"/>
      <c r="F751" s="66"/>
      <c r="G751" s="66"/>
      <c r="H751" s="118"/>
      <c r="I751" s="16"/>
      <c r="J751" s="16"/>
      <c r="K751" s="118"/>
      <c r="L751" s="16"/>
      <c r="M751" s="8"/>
      <c r="N751" s="8"/>
    </row>
    <row r="752" spans="1:14">
      <c r="A752" s="113">
        <v>681</v>
      </c>
      <c r="B752" s="66"/>
      <c r="C752" s="135">
        <v>588</v>
      </c>
      <c r="D752" s="66" t="s">
        <v>275</v>
      </c>
      <c r="E752" s="66"/>
      <c r="F752" s="66"/>
      <c r="G752" s="66"/>
      <c r="H752" s="118"/>
      <c r="I752" s="8"/>
      <c r="J752" s="8"/>
      <c r="K752" s="118"/>
      <c r="L752" s="8"/>
      <c r="M752" s="8"/>
      <c r="N752" s="8"/>
    </row>
    <row r="753" spans="1:14">
      <c r="A753" s="113">
        <v>682</v>
      </c>
      <c r="B753" s="66"/>
      <c r="C753" s="135"/>
      <c r="D753" s="66"/>
      <c r="E753" s="66"/>
      <c r="F753" s="135" t="s">
        <v>759</v>
      </c>
      <c r="G753" s="66" t="s">
        <v>162</v>
      </c>
      <c r="H753" s="118"/>
      <c r="I753" s="8">
        <v>226206.37000000005</v>
      </c>
      <c r="J753" s="8">
        <v>-145283.42000000001</v>
      </c>
      <c r="K753" s="118"/>
      <c r="L753" s="8">
        <v>226206.37000000005</v>
      </c>
      <c r="M753" s="8">
        <v>371489.79000000004</v>
      </c>
      <c r="N753" s="13">
        <v>-145283.42000000001</v>
      </c>
    </row>
    <row r="754" spans="1:14">
      <c r="A754" s="113">
        <v>683</v>
      </c>
      <c r="B754" s="66"/>
      <c r="C754" s="135"/>
      <c r="D754" s="66"/>
      <c r="E754" s="66"/>
      <c r="F754" s="135" t="s">
        <v>759</v>
      </c>
      <c r="G754" s="66" t="s">
        <v>282</v>
      </c>
      <c r="H754" s="118"/>
      <c r="I754" s="8">
        <v>5465164.75</v>
      </c>
      <c r="J754" s="8">
        <v>2620366.7375125932</v>
      </c>
      <c r="K754" s="118"/>
      <c r="L754" s="8">
        <v>5465164.75</v>
      </c>
      <c r="M754" s="8">
        <v>2844798.0124874068</v>
      </c>
      <c r="N754" s="13">
        <v>2620366.7375125932</v>
      </c>
    </row>
    <row r="755" spans="1:14">
      <c r="A755" s="113">
        <v>684</v>
      </c>
      <c r="B755" s="66"/>
      <c r="C755" s="135"/>
      <c r="D755" s="66"/>
      <c r="E755" s="66"/>
      <c r="F755" s="66"/>
      <c r="G755" s="66"/>
      <c r="H755" s="118" t="s">
        <v>181</v>
      </c>
      <c r="I755" s="184">
        <v>5691371.1200000001</v>
      </c>
      <c r="J755" s="184">
        <v>2475083.3175125932</v>
      </c>
      <c r="K755" s="118"/>
      <c r="L755" s="184">
        <v>5691371.1200000001</v>
      </c>
      <c r="M755" s="184">
        <v>3216287.8024874069</v>
      </c>
      <c r="N755" s="184">
        <v>2475083.3175125932</v>
      </c>
    </row>
    <row r="756" spans="1:14">
      <c r="A756" s="113">
        <v>685</v>
      </c>
      <c r="B756" s="66"/>
      <c r="C756" s="135"/>
      <c r="D756" s="66"/>
      <c r="E756" s="66"/>
      <c r="F756" s="66"/>
      <c r="G756" s="66"/>
      <c r="H756" s="118"/>
      <c r="I756" s="8"/>
      <c r="J756" s="8"/>
      <c r="K756" s="118"/>
      <c r="L756" s="8"/>
      <c r="M756" s="8"/>
      <c r="N756" s="8"/>
    </row>
    <row r="757" spans="1:14">
      <c r="A757" s="113">
        <v>686</v>
      </c>
      <c r="B757" s="66"/>
      <c r="C757" s="135">
        <v>589</v>
      </c>
      <c r="D757" s="66" t="s">
        <v>192</v>
      </c>
      <c r="E757" s="66"/>
      <c r="F757" s="66"/>
      <c r="G757" s="66"/>
      <c r="H757" s="118"/>
      <c r="I757" s="8"/>
      <c r="J757" s="8"/>
      <c r="K757" s="118"/>
      <c r="L757" s="8"/>
      <c r="M757" s="8"/>
      <c r="N757" s="8"/>
    </row>
    <row r="758" spans="1:14">
      <c r="A758" s="113">
        <v>687</v>
      </c>
      <c r="B758" s="66"/>
      <c r="C758" s="135"/>
      <c r="D758" s="66"/>
      <c r="E758" s="66"/>
      <c r="F758" s="135" t="s">
        <v>759</v>
      </c>
      <c r="G758" s="66" t="s">
        <v>162</v>
      </c>
      <c r="H758" s="118"/>
      <c r="I758" s="8">
        <v>2621686.44</v>
      </c>
      <c r="J758" s="8">
        <v>425109.43</v>
      </c>
      <c r="K758" s="118"/>
      <c r="L758" s="8">
        <v>2621686.44</v>
      </c>
      <c r="M758" s="8">
        <v>2196577.0099999998</v>
      </c>
      <c r="N758" s="13">
        <v>425109.43</v>
      </c>
    </row>
    <row r="759" spans="1:14">
      <c r="A759" s="113">
        <v>688</v>
      </c>
      <c r="B759" s="66"/>
      <c r="C759" s="135"/>
      <c r="D759" s="66"/>
      <c r="E759" s="66"/>
      <c r="F759" s="135" t="s">
        <v>759</v>
      </c>
      <c r="G759" s="66" t="s">
        <v>282</v>
      </c>
      <c r="H759" s="118"/>
      <c r="I759" s="8">
        <v>-82147.62</v>
      </c>
      <c r="J759" s="8">
        <v>-39387.081791783901</v>
      </c>
      <c r="K759" s="118"/>
      <c r="L759" s="8">
        <v>-82147.62</v>
      </c>
      <c r="M759" s="8">
        <v>-42760.538208216094</v>
      </c>
      <c r="N759" s="13">
        <v>-39387.081791783901</v>
      </c>
    </row>
    <row r="760" spans="1:14">
      <c r="A760" s="113">
        <v>689</v>
      </c>
      <c r="B760" s="66"/>
      <c r="C760" s="135"/>
      <c r="D760" s="66"/>
      <c r="E760" s="66"/>
      <c r="F760" s="66"/>
      <c r="G760" s="66"/>
      <c r="H760" s="118" t="s">
        <v>181</v>
      </c>
      <c r="I760" s="184">
        <v>2539538.8199999998</v>
      </c>
      <c r="J760" s="184">
        <v>385722.34820821608</v>
      </c>
      <c r="K760" s="118"/>
      <c r="L760" s="184">
        <v>2539538.8199999998</v>
      </c>
      <c r="M760" s="184">
        <v>2153816.4717917838</v>
      </c>
      <c r="N760" s="184">
        <v>385722.34820821608</v>
      </c>
    </row>
    <row r="761" spans="1:14">
      <c r="A761" s="113">
        <v>690</v>
      </c>
      <c r="B761" s="66"/>
      <c r="C761" s="135"/>
      <c r="D761" s="66"/>
      <c r="E761" s="66"/>
      <c r="F761" s="66"/>
      <c r="G761" s="66"/>
      <c r="H761" s="118"/>
      <c r="I761" s="8"/>
      <c r="J761" s="8"/>
      <c r="K761" s="118"/>
      <c r="L761" s="8"/>
      <c r="M761" s="8"/>
      <c r="N761" s="8"/>
    </row>
    <row r="762" spans="1:14">
      <c r="A762" s="113">
        <v>691</v>
      </c>
      <c r="B762" s="66"/>
      <c r="C762" s="135">
        <v>590</v>
      </c>
      <c r="D762" s="66" t="s">
        <v>193</v>
      </c>
      <c r="E762" s="66"/>
      <c r="F762" s="66"/>
      <c r="G762" s="66"/>
      <c r="H762" s="118"/>
      <c r="I762" s="8"/>
      <c r="J762" s="8"/>
      <c r="K762" s="118"/>
      <c r="L762" s="8"/>
      <c r="M762" s="8"/>
      <c r="N762" s="8"/>
    </row>
    <row r="763" spans="1:14">
      <c r="A763" s="113">
        <v>692</v>
      </c>
      <c r="B763" s="66"/>
      <c r="C763" s="135"/>
      <c r="D763" s="66"/>
      <c r="E763" s="66"/>
      <c r="F763" s="135" t="s">
        <v>759</v>
      </c>
      <c r="G763" s="66" t="s">
        <v>162</v>
      </c>
      <c r="H763" s="118"/>
      <c r="I763" s="8">
        <v>3212063.5200000005</v>
      </c>
      <c r="J763" s="8">
        <v>1306998.6000000001</v>
      </c>
      <c r="K763" s="118"/>
      <c r="L763" s="8">
        <v>3212063.5200000005</v>
      </c>
      <c r="M763" s="8">
        <v>1905064.9200000004</v>
      </c>
      <c r="N763" s="13">
        <v>1306998.6000000001</v>
      </c>
    </row>
    <row r="764" spans="1:14">
      <c r="A764" s="113">
        <v>693</v>
      </c>
      <c r="B764" s="66"/>
      <c r="C764" s="135"/>
      <c r="D764" s="66"/>
      <c r="E764" s="66"/>
      <c r="F764" s="135" t="s">
        <v>759</v>
      </c>
      <c r="G764" s="66" t="s">
        <v>282</v>
      </c>
      <c r="H764" s="118"/>
      <c r="I764" s="8">
        <v>2670436.7000000002</v>
      </c>
      <c r="J764" s="8">
        <v>1280386.5616883545</v>
      </c>
      <c r="K764" s="118"/>
      <c r="L764" s="8">
        <v>2670436.7000000002</v>
      </c>
      <c r="M764" s="8">
        <v>1390050.1383116457</v>
      </c>
      <c r="N764" s="13">
        <v>1280386.5616883545</v>
      </c>
    </row>
    <row r="765" spans="1:14">
      <c r="A765" s="113">
        <v>694</v>
      </c>
      <c r="B765" s="66"/>
      <c r="C765" s="135"/>
      <c r="D765" s="66"/>
      <c r="E765" s="66"/>
      <c r="F765" s="66"/>
      <c r="G765" s="66"/>
      <c r="H765" s="118" t="s">
        <v>181</v>
      </c>
      <c r="I765" s="184">
        <v>5882500.2200000007</v>
      </c>
      <c r="J765" s="184">
        <v>2587385.1616883548</v>
      </c>
      <c r="K765" s="118"/>
      <c r="L765" s="184">
        <v>5882500.2200000007</v>
      </c>
      <c r="M765" s="184">
        <v>3295115.0583116459</v>
      </c>
      <c r="N765" s="184">
        <v>2587385.1616883548</v>
      </c>
    </row>
    <row r="766" spans="1:14">
      <c r="A766" s="113">
        <v>695</v>
      </c>
      <c r="B766" s="66"/>
      <c r="C766" s="135"/>
      <c r="D766" s="66"/>
      <c r="E766" s="66"/>
      <c r="F766" s="66"/>
      <c r="G766" s="66"/>
      <c r="H766" s="118"/>
      <c r="I766" s="8"/>
      <c r="J766" s="8"/>
      <c r="K766" s="118"/>
      <c r="L766" s="8"/>
      <c r="M766" s="8"/>
      <c r="N766" s="8"/>
    </row>
    <row r="767" spans="1:14">
      <c r="A767" s="113">
        <v>696</v>
      </c>
      <c r="B767" s="66"/>
      <c r="C767" s="135">
        <v>591</v>
      </c>
      <c r="D767" s="66" t="s">
        <v>194</v>
      </c>
      <c r="E767" s="66"/>
      <c r="F767" s="66"/>
      <c r="G767" s="66"/>
      <c r="H767" s="118"/>
      <c r="I767" s="8"/>
      <c r="J767" s="8"/>
      <c r="K767" s="118"/>
      <c r="L767" s="8"/>
      <c r="M767" s="8"/>
      <c r="N767" s="8"/>
    </row>
    <row r="768" spans="1:14">
      <c r="A768" s="113">
        <v>697</v>
      </c>
      <c r="B768" s="66"/>
      <c r="C768" s="135"/>
      <c r="D768" s="66"/>
      <c r="E768" s="66"/>
      <c r="F768" s="135" t="s">
        <v>759</v>
      </c>
      <c r="G768" s="66" t="s">
        <v>162</v>
      </c>
      <c r="H768" s="118"/>
      <c r="I768" s="8">
        <v>2071590.9600000002</v>
      </c>
      <c r="J768" s="8">
        <v>615633.31000000006</v>
      </c>
      <c r="K768" s="118"/>
      <c r="L768" s="8">
        <v>2071590.9600000002</v>
      </c>
      <c r="M768" s="8">
        <v>1455957.6500000001</v>
      </c>
      <c r="N768" s="13">
        <v>615633.31000000006</v>
      </c>
    </row>
    <row r="769" spans="1:14">
      <c r="A769" s="113">
        <v>698</v>
      </c>
      <c r="B769" s="66"/>
      <c r="C769" s="135"/>
      <c r="D769" s="66"/>
      <c r="E769" s="66"/>
      <c r="F769" s="135" t="s">
        <v>759</v>
      </c>
      <c r="G769" s="66" t="s">
        <v>282</v>
      </c>
      <c r="H769" s="118"/>
      <c r="I769" s="8">
        <v>168244.32</v>
      </c>
      <c r="J769" s="8">
        <v>80667.617550490992</v>
      </c>
      <c r="K769" s="118"/>
      <c r="L769" s="8">
        <v>168244.32</v>
      </c>
      <c r="M769" s="8">
        <v>87576.702449509015</v>
      </c>
      <c r="N769" s="13">
        <v>80667.617550490992</v>
      </c>
    </row>
    <row r="770" spans="1:14">
      <c r="A770" s="113">
        <v>699</v>
      </c>
      <c r="B770" s="66"/>
      <c r="C770" s="135"/>
      <c r="D770" s="66"/>
      <c r="E770" s="66"/>
      <c r="F770" s="66"/>
      <c r="G770" s="66"/>
      <c r="H770" s="118" t="s">
        <v>181</v>
      </c>
      <c r="I770" s="184">
        <v>2239835.2800000003</v>
      </c>
      <c r="J770" s="184">
        <v>696300.92755049106</v>
      </c>
      <c r="K770" s="118"/>
      <c r="L770" s="184">
        <v>2239835.2800000003</v>
      </c>
      <c r="M770" s="184">
        <v>1543534.3524495091</v>
      </c>
      <c r="N770" s="184">
        <v>696300.92755049106</v>
      </c>
    </row>
    <row r="771" spans="1:14">
      <c r="A771" s="113">
        <v>700</v>
      </c>
      <c r="B771" s="66"/>
      <c r="C771" s="135"/>
      <c r="D771" s="66"/>
      <c r="E771" s="66"/>
      <c r="F771" s="66"/>
      <c r="G771" s="66"/>
      <c r="H771" s="118"/>
      <c r="I771" s="8"/>
      <c r="J771" s="8"/>
      <c r="K771" s="118"/>
      <c r="L771" s="8"/>
      <c r="M771" s="8"/>
      <c r="N771" s="8"/>
    </row>
    <row r="772" spans="1:14">
      <c r="A772" s="113">
        <v>701</v>
      </c>
      <c r="B772" s="66"/>
      <c r="C772" s="135">
        <v>592</v>
      </c>
      <c r="D772" s="66" t="s">
        <v>263</v>
      </c>
      <c r="E772" s="66"/>
      <c r="F772" s="66"/>
      <c r="G772" s="66"/>
      <c r="H772" s="118"/>
      <c r="I772" s="8"/>
      <c r="J772" s="8"/>
      <c r="K772" s="118"/>
      <c r="L772" s="8"/>
      <c r="M772" s="8"/>
      <c r="N772" s="8"/>
    </row>
    <row r="773" spans="1:14">
      <c r="A773" s="113">
        <v>702</v>
      </c>
      <c r="B773" s="66"/>
      <c r="C773" s="135"/>
      <c r="D773" s="66"/>
      <c r="E773" s="66"/>
      <c r="F773" s="135" t="s">
        <v>759</v>
      </c>
      <c r="G773" s="66" t="s">
        <v>162</v>
      </c>
      <c r="H773" s="118"/>
      <c r="I773" s="8">
        <v>10380292.359999999</v>
      </c>
      <c r="J773" s="8">
        <v>3541624.88</v>
      </c>
      <c r="K773" s="118"/>
      <c r="L773" s="8">
        <v>10380292.359999999</v>
      </c>
      <c r="M773" s="8">
        <v>6838667.4799999995</v>
      </c>
      <c r="N773" s="13">
        <v>3541624.88</v>
      </c>
    </row>
    <row r="774" spans="1:14">
      <c r="A774" s="113">
        <v>703</v>
      </c>
      <c r="B774" s="66"/>
      <c r="C774" s="135"/>
      <c r="D774" s="66"/>
      <c r="E774" s="66"/>
      <c r="F774" s="135" t="s">
        <v>759</v>
      </c>
      <c r="G774" s="66" t="s">
        <v>282</v>
      </c>
      <c r="H774" s="118"/>
      <c r="I774" s="8">
        <v>2108149.35</v>
      </c>
      <c r="J774" s="8">
        <v>1010788.2721099659</v>
      </c>
      <c r="K774" s="118"/>
      <c r="L774" s="8">
        <v>2108149.35</v>
      </c>
      <c r="M774" s="8">
        <v>1097361.0778900343</v>
      </c>
      <c r="N774" s="13">
        <v>1010788.2721099659</v>
      </c>
    </row>
    <row r="775" spans="1:14">
      <c r="A775" s="113">
        <v>704</v>
      </c>
      <c r="B775" s="66"/>
      <c r="C775" s="135"/>
      <c r="D775" s="66"/>
      <c r="E775" s="66"/>
      <c r="F775" s="66"/>
      <c r="G775" s="66"/>
      <c r="H775" s="118" t="s">
        <v>181</v>
      </c>
      <c r="I775" s="184">
        <v>12488441.709999999</v>
      </c>
      <c r="J775" s="184">
        <v>4552413.1521099657</v>
      </c>
      <c r="K775" s="118"/>
      <c r="L775" s="184">
        <v>12488441.709999999</v>
      </c>
      <c r="M775" s="184">
        <v>7936028.5578900333</v>
      </c>
      <c r="N775" s="184">
        <v>4552413.1521099657</v>
      </c>
    </row>
    <row r="776" spans="1:14">
      <c r="A776" s="113">
        <v>705</v>
      </c>
      <c r="B776" s="66"/>
      <c r="C776" s="135">
        <v>593</v>
      </c>
      <c r="D776" s="66" t="s">
        <v>264</v>
      </c>
      <c r="E776" s="66"/>
      <c r="F776" s="66"/>
      <c r="G776" s="66"/>
      <c r="H776" s="118"/>
      <c r="I776" s="8"/>
      <c r="J776" s="8"/>
      <c r="K776" s="118"/>
      <c r="L776" s="8"/>
      <c r="M776" s="8"/>
      <c r="N776" s="8"/>
    </row>
    <row r="777" spans="1:14">
      <c r="A777" s="113">
        <v>706</v>
      </c>
      <c r="B777" s="66"/>
      <c r="C777" s="135"/>
      <c r="D777" s="66"/>
      <c r="E777" s="66"/>
      <c r="F777" s="135" t="s">
        <v>759</v>
      </c>
      <c r="G777" s="66" t="s">
        <v>162</v>
      </c>
      <c r="H777" s="118"/>
      <c r="I777" s="8">
        <v>93687179.280000001</v>
      </c>
      <c r="J777" s="8">
        <v>34595624.340000004</v>
      </c>
      <c r="K777" s="118"/>
      <c r="L777" s="8">
        <v>93687179.280000001</v>
      </c>
      <c r="M777" s="8">
        <v>59091554.939999998</v>
      </c>
      <c r="N777" s="13">
        <v>34595624.340000004</v>
      </c>
    </row>
    <row r="778" spans="1:14">
      <c r="A778" s="113">
        <v>707</v>
      </c>
      <c r="B778" s="66"/>
      <c r="C778" s="135"/>
      <c r="D778" s="66"/>
      <c r="E778" s="66"/>
      <c r="F778" s="135" t="s">
        <v>759</v>
      </c>
      <c r="G778" s="66" t="s">
        <v>282</v>
      </c>
      <c r="H778" s="118"/>
      <c r="I778" s="8">
        <v>1580962.21</v>
      </c>
      <c r="J778" s="8">
        <v>758019.37871102593</v>
      </c>
      <c r="K778" s="118"/>
      <c r="L778" s="8">
        <v>1580962.21</v>
      </c>
      <c r="M778" s="8">
        <v>822942.83128897403</v>
      </c>
      <c r="N778" s="13">
        <v>758019.37871102593</v>
      </c>
    </row>
    <row r="779" spans="1:14">
      <c r="A779" s="113">
        <v>708</v>
      </c>
      <c r="B779" s="66"/>
      <c r="C779" s="135"/>
      <c r="D779" s="66"/>
      <c r="E779" s="66"/>
      <c r="F779" s="66"/>
      <c r="G779" s="66"/>
      <c r="H779" s="118" t="s">
        <v>181</v>
      </c>
      <c r="I779" s="184">
        <v>95268141.489999995</v>
      </c>
      <c r="J779" s="184">
        <v>35353643.718711026</v>
      </c>
      <c r="K779" s="118"/>
      <c r="L779" s="184">
        <v>95268141.489999995</v>
      </c>
      <c r="M779" s="184">
        <v>59914497.771288969</v>
      </c>
      <c r="N779" s="184">
        <v>35353643.718711026</v>
      </c>
    </row>
    <row r="780" spans="1:14">
      <c r="A780" s="113">
        <v>709</v>
      </c>
      <c r="B780" s="66"/>
      <c r="C780" s="135"/>
      <c r="D780" s="66"/>
      <c r="E780" s="66"/>
      <c r="F780" s="66"/>
      <c r="G780" s="66"/>
      <c r="H780" s="118"/>
      <c r="I780" s="8"/>
      <c r="J780" s="8"/>
      <c r="K780" s="118"/>
      <c r="L780" s="8"/>
      <c r="M780" s="8"/>
      <c r="N780" s="8"/>
    </row>
    <row r="781" spans="1:14">
      <c r="A781" s="113">
        <v>710</v>
      </c>
      <c r="B781" s="66"/>
      <c r="C781" s="135">
        <v>594</v>
      </c>
      <c r="D781" s="66" t="s">
        <v>265</v>
      </c>
      <c r="E781" s="66"/>
      <c r="F781" s="66"/>
      <c r="G781" s="66"/>
      <c r="H781" s="118"/>
      <c r="I781" s="8"/>
      <c r="J781" s="8"/>
      <c r="K781" s="118"/>
      <c r="L781" s="8"/>
      <c r="M781" s="8"/>
      <c r="N781" s="8"/>
    </row>
    <row r="782" spans="1:14">
      <c r="A782" s="113">
        <v>711</v>
      </c>
      <c r="B782" s="66"/>
      <c r="C782" s="135"/>
      <c r="D782" s="66"/>
      <c r="E782" s="66"/>
      <c r="F782" s="135" t="s">
        <v>759</v>
      </c>
      <c r="G782" s="66" t="s">
        <v>162</v>
      </c>
      <c r="H782" s="118"/>
      <c r="I782" s="8">
        <v>21408910.670000002</v>
      </c>
      <c r="J782" s="8">
        <v>11449938.890000001</v>
      </c>
      <c r="K782" s="118"/>
      <c r="L782" s="8">
        <v>21408910.670000002</v>
      </c>
      <c r="M782" s="8">
        <v>9958971.7800000012</v>
      </c>
      <c r="N782" s="13">
        <v>11449938.890000001</v>
      </c>
    </row>
    <row r="783" spans="1:14">
      <c r="A783" s="113">
        <v>712</v>
      </c>
      <c r="B783" s="66"/>
      <c r="C783" s="135"/>
      <c r="D783" s="66"/>
      <c r="E783" s="66"/>
      <c r="F783" s="135" t="s">
        <v>759</v>
      </c>
      <c r="G783" s="66" t="s">
        <v>282</v>
      </c>
      <c r="H783" s="118"/>
      <c r="I783" s="8">
        <v>8821.1</v>
      </c>
      <c r="J783" s="8">
        <v>4229.4273065184971</v>
      </c>
      <c r="K783" s="118"/>
      <c r="L783" s="8">
        <v>8821.1</v>
      </c>
      <c r="M783" s="8">
        <v>4591.6726934815033</v>
      </c>
      <c r="N783" s="13">
        <v>4229.4273065184971</v>
      </c>
    </row>
    <row r="784" spans="1:14">
      <c r="A784" s="113">
        <v>713</v>
      </c>
      <c r="B784" s="66"/>
      <c r="C784" s="135"/>
      <c r="D784" s="66"/>
      <c r="E784" s="66"/>
      <c r="F784" s="66"/>
      <c r="G784" s="66"/>
      <c r="H784" s="118" t="s">
        <v>181</v>
      </c>
      <c r="I784" s="184">
        <v>21417731.770000003</v>
      </c>
      <c r="J784" s="184">
        <v>11454168.317306519</v>
      </c>
      <c r="K784" s="118"/>
      <c r="L784" s="184">
        <v>21417731.770000003</v>
      </c>
      <c r="M784" s="184">
        <v>9963563.4526934829</v>
      </c>
      <c r="N784" s="184">
        <v>11454168.317306519</v>
      </c>
    </row>
    <row r="785" spans="1:14">
      <c r="A785" s="113">
        <v>714</v>
      </c>
      <c r="B785" s="66"/>
      <c r="C785" s="135"/>
      <c r="D785" s="66"/>
      <c r="E785" s="66"/>
      <c r="F785" s="66"/>
      <c r="G785" s="66"/>
      <c r="H785" s="118"/>
      <c r="I785" s="8"/>
      <c r="J785" s="8"/>
      <c r="K785" s="118"/>
      <c r="L785" s="8"/>
      <c r="M785" s="8"/>
      <c r="N785" s="8"/>
    </row>
    <row r="786" spans="1:14">
      <c r="A786" s="113">
        <v>715</v>
      </c>
      <c r="B786" s="66"/>
      <c r="C786" s="135">
        <v>595</v>
      </c>
      <c r="D786" s="66" t="s">
        <v>276</v>
      </c>
      <c r="E786" s="66"/>
      <c r="F786" s="66"/>
      <c r="G786" s="66"/>
      <c r="H786" s="118"/>
      <c r="I786" s="8"/>
      <c r="J786" s="8"/>
      <c r="K786" s="118"/>
      <c r="L786" s="8"/>
      <c r="M786" s="8"/>
      <c r="N786" s="8"/>
    </row>
    <row r="787" spans="1:14">
      <c r="A787" s="113">
        <v>716</v>
      </c>
      <c r="B787" s="66"/>
      <c r="C787" s="135"/>
      <c r="D787" s="66"/>
      <c r="E787" s="66"/>
      <c r="F787" s="135" t="s">
        <v>759</v>
      </c>
      <c r="G787" s="66" t="s">
        <v>162</v>
      </c>
      <c r="H787" s="118"/>
      <c r="I787" s="8">
        <v>0</v>
      </c>
      <c r="J787" s="8">
        <v>0</v>
      </c>
      <c r="K787" s="118"/>
      <c r="L787" s="8">
        <v>0</v>
      </c>
      <c r="M787" s="8">
        <v>0</v>
      </c>
      <c r="N787" s="13">
        <v>0</v>
      </c>
    </row>
    <row r="788" spans="1:14">
      <c r="A788" s="113">
        <v>717</v>
      </c>
      <c r="B788" s="66"/>
      <c r="C788" s="135"/>
      <c r="D788" s="66"/>
      <c r="E788" s="66"/>
      <c r="F788" s="135" t="s">
        <v>759</v>
      </c>
      <c r="G788" s="66" t="s">
        <v>282</v>
      </c>
      <c r="H788" s="118"/>
      <c r="I788" s="8">
        <v>872964.37</v>
      </c>
      <c r="J788" s="8">
        <v>418557.70188476681</v>
      </c>
      <c r="K788" s="118"/>
      <c r="L788" s="8">
        <v>872964.37</v>
      </c>
      <c r="M788" s="8">
        <v>454406.66811523319</v>
      </c>
      <c r="N788" s="13">
        <v>418557.70188476681</v>
      </c>
    </row>
    <row r="789" spans="1:14">
      <c r="A789" s="113">
        <v>718</v>
      </c>
      <c r="B789" s="66"/>
      <c r="C789" s="135"/>
      <c r="D789" s="66"/>
      <c r="E789" s="66"/>
      <c r="F789" s="66"/>
      <c r="G789" s="66"/>
      <c r="H789" s="118" t="s">
        <v>181</v>
      </c>
      <c r="I789" s="184">
        <v>872964.37</v>
      </c>
      <c r="J789" s="184">
        <v>418557.70188476681</v>
      </c>
      <c r="K789" s="118"/>
      <c r="L789" s="184">
        <v>872964.37</v>
      </c>
      <c r="M789" s="184">
        <v>454406.66811523319</v>
      </c>
      <c r="N789" s="184">
        <v>418557.70188476681</v>
      </c>
    </row>
    <row r="790" spans="1:14">
      <c r="A790" s="113">
        <v>719</v>
      </c>
      <c r="B790" s="66"/>
      <c r="C790" s="135"/>
      <c r="D790" s="66"/>
      <c r="E790" s="66"/>
      <c r="F790" s="66"/>
      <c r="G790" s="66"/>
      <c r="H790" s="118"/>
      <c r="I790" s="16"/>
      <c r="J790" s="16"/>
      <c r="K790" s="118"/>
      <c r="L790" s="16"/>
      <c r="M790" s="8"/>
      <c r="N790" s="8"/>
    </row>
    <row r="791" spans="1:14">
      <c r="A791" s="113">
        <v>720</v>
      </c>
      <c r="B791" s="66"/>
      <c r="C791" s="135">
        <v>596</v>
      </c>
      <c r="D791" s="66" t="s">
        <v>277</v>
      </c>
      <c r="E791" s="66"/>
      <c r="F791" s="66"/>
      <c r="G791" s="66"/>
      <c r="H791" s="118"/>
      <c r="I791" s="8"/>
      <c r="J791" s="8"/>
      <c r="K791" s="118"/>
      <c r="L791" s="8"/>
      <c r="M791" s="8"/>
      <c r="N791" s="8"/>
    </row>
    <row r="792" spans="1:14">
      <c r="A792" s="113">
        <v>721</v>
      </c>
      <c r="B792" s="66"/>
      <c r="C792" s="135"/>
      <c r="D792" s="66"/>
      <c r="E792" s="66"/>
      <c r="F792" s="135" t="s">
        <v>759</v>
      </c>
      <c r="G792" s="66" t="s">
        <v>162</v>
      </c>
      <c r="H792" s="118"/>
      <c r="I792" s="8">
        <v>3389841.9799999995</v>
      </c>
      <c r="J792" s="8">
        <v>1666075.52</v>
      </c>
      <c r="K792" s="118"/>
      <c r="L792" s="8">
        <v>3389841.9799999995</v>
      </c>
      <c r="M792" s="8">
        <v>1723766.4599999995</v>
      </c>
      <c r="N792" s="13">
        <v>1666075.52</v>
      </c>
    </row>
    <row r="793" spans="1:14">
      <c r="A793" s="113">
        <v>722</v>
      </c>
      <c r="B793" s="66"/>
      <c r="C793" s="135"/>
      <c r="D793" s="66"/>
      <c r="E793" s="66"/>
      <c r="F793" s="135" t="s">
        <v>759</v>
      </c>
      <c r="G793" s="66" t="s">
        <v>282</v>
      </c>
      <c r="H793" s="118"/>
      <c r="I793" s="8">
        <v>0</v>
      </c>
      <c r="J793" s="8">
        <v>0</v>
      </c>
      <c r="K793" s="118"/>
      <c r="L793" s="8">
        <v>0</v>
      </c>
      <c r="M793" s="8">
        <v>0</v>
      </c>
      <c r="N793" s="13">
        <v>0</v>
      </c>
    </row>
    <row r="794" spans="1:14">
      <c r="A794" s="113">
        <v>723</v>
      </c>
      <c r="B794" s="66"/>
      <c r="C794" s="135"/>
      <c r="D794" s="66"/>
      <c r="E794" s="66"/>
      <c r="F794" s="66"/>
      <c r="G794" s="66"/>
      <c r="H794" s="118" t="s">
        <v>181</v>
      </c>
      <c r="I794" s="184">
        <v>3389841.9799999995</v>
      </c>
      <c r="J794" s="184">
        <v>1666075.52</v>
      </c>
      <c r="K794" s="118"/>
      <c r="L794" s="184">
        <v>3389841.9799999995</v>
      </c>
      <c r="M794" s="184">
        <v>1723766.4599999995</v>
      </c>
      <c r="N794" s="184">
        <v>1666075.52</v>
      </c>
    </row>
    <row r="795" spans="1:14">
      <c r="A795" s="113">
        <v>724</v>
      </c>
      <c r="B795" s="66"/>
      <c r="C795" s="135"/>
      <c r="D795" s="66"/>
      <c r="E795" s="66"/>
      <c r="F795" s="66"/>
      <c r="G795" s="66"/>
      <c r="H795" s="118"/>
      <c r="I795" s="8"/>
      <c r="J795" s="8"/>
      <c r="K795" s="118"/>
      <c r="L795" s="8"/>
      <c r="M795" s="8"/>
      <c r="N795" s="8"/>
    </row>
    <row r="796" spans="1:14">
      <c r="A796" s="113">
        <v>725</v>
      </c>
      <c r="B796" s="66"/>
      <c r="C796" s="135">
        <v>597</v>
      </c>
      <c r="D796" s="66" t="s">
        <v>278</v>
      </c>
      <c r="E796" s="66"/>
      <c r="F796" s="66"/>
      <c r="G796" s="66"/>
      <c r="H796" s="118"/>
      <c r="I796" s="8"/>
      <c r="J796" s="8"/>
      <c r="K796" s="118"/>
      <c r="L796" s="8"/>
      <c r="M796" s="8"/>
      <c r="N796" s="8"/>
    </row>
    <row r="797" spans="1:14">
      <c r="A797" s="113">
        <v>726</v>
      </c>
      <c r="B797" s="66"/>
      <c r="C797" s="135"/>
      <c r="D797" s="66"/>
      <c r="E797" s="66"/>
      <c r="F797" s="135" t="s">
        <v>759</v>
      </c>
      <c r="G797" s="66" t="s">
        <v>162</v>
      </c>
      <c r="H797" s="118"/>
      <c r="I797" s="8">
        <v>4367432.4000000004</v>
      </c>
      <c r="J797" s="8">
        <v>1850502.82</v>
      </c>
      <c r="K797" s="118"/>
      <c r="L797" s="8">
        <v>4367432.4000000004</v>
      </c>
      <c r="M797" s="8">
        <v>2516929.58</v>
      </c>
      <c r="N797" s="13">
        <v>1850502.82</v>
      </c>
    </row>
    <row r="798" spans="1:14">
      <c r="A798" s="113">
        <v>727</v>
      </c>
      <c r="B798" s="66"/>
      <c r="C798" s="135"/>
      <c r="D798" s="66"/>
      <c r="E798" s="66"/>
      <c r="F798" s="135" t="s">
        <v>759</v>
      </c>
      <c r="G798" s="66" t="s">
        <v>282</v>
      </c>
      <c r="H798" s="118"/>
      <c r="I798" s="8">
        <v>1618290.91</v>
      </c>
      <c r="J798" s="8">
        <v>775917.2625460166</v>
      </c>
      <c r="K798" s="118"/>
      <c r="L798" s="8">
        <v>1618290.91</v>
      </c>
      <c r="M798" s="8">
        <v>842373.64745398331</v>
      </c>
      <c r="N798" s="13">
        <v>775917.2625460166</v>
      </c>
    </row>
    <row r="799" spans="1:14">
      <c r="A799" s="113">
        <v>728</v>
      </c>
      <c r="B799" s="66"/>
      <c r="C799" s="135"/>
      <c r="D799" s="66"/>
      <c r="E799" s="66"/>
      <c r="F799" s="66"/>
      <c r="G799" s="66"/>
      <c r="H799" s="118" t="s">
        <v>181</v>
      </c>
      <c r="I799" s="184">
        <v>5985723.3100000005</v>
      </c>
      <c r="J799" s="184">
        <v>2626420.0825460167</v>
      </c>
      <c r="K799" s="118"/>
      <c r="L799" s="184">
        <v>5985723.3100000005</v>
      </c>
      <c r="M799" s="184">
        <v>3359303.2274539834</v>
      </c>
      <c r="N799" s="184">
        <v>2626420.0825460167</v>
      </c>
    </row>
    <row r="800" spans="1:14">
      <c r="A800" s="113">
        <v>729</v>
      </c>
      <c r="B800" s="66"/>
      <c r="C800" s="135"/>
      <c r="D800" s="66"/>
      <c r="E800" s="66"/>
      <c r="F800" s="66"/>
      <c r="G800" s="66"/>
      <c r="H800" s="118"/>
      <c r="I800" s="8"/>
      <c r="J800" s="8"/>
      <c r="K800" s="118"/>
      <c r="L800" s="8"/>
      <c r="M800" s="8"/>
      <c r="N800" s="8"/>
    </row>
    <row r="801" spans="1:14">
      <c r="A801" s="113">
        <v>730</v>
      </c>
      <c r="B801" s="66"/>
      <c r="C801" s="135">
        <v>598</v>
      </c>
      <c r="D801" s="66" t="s">
        <v>279</v>
      </c>
      <c r="E801" s="66"/>
      <c r="F801" s="66"/>
      <c r="G801" s="66"/>
      <c r="H801" s="118"/>
      <c r="I801" s="8"/>
      <c r="J801" s="8"/>
      <c r="K801" s="118"/>
      <c r="L801" s="8"/>
      <c r="M801" s="8"/>
      <c r="N801" s="8"/>
    </row>
    <row r="802" spans="1:14">
      <c r="A802" s="113">
        <v>731</v>
      </c>
      <c r="B802" s="66"/>
      <c r="C802" s="135"/>
      <c r="D802" s="66"/>
      <c r="E802" s="66"/>
      <c r="F802" s="135" t="s">
        <v>759</v>
      </c>
      <c r="G802" s="66" t="s">
        <v>162</v>
      </c>
      <c r="H802" s="118"/>
      <c r="I802" s="8">
        <v>1693484</v>
      </c>
      <c r="J802" s="8">
        <v>859203.09</v>
      </c>
      <c r="K802" s="118"/>
      <c r="L802" s="8">
        <v>1693484</v>
      </c>
      <c r="M802" s="8">
        <v>834280.91</v>
      </c>
      <c r="N802" s="13">
        <v>859203.09</v>
      </c>
    </row>
    <row r="803" spans="1:14">
      <c r="A803" s="113">
        <v>732</v>
      </c>
      <c r="B803" s="66"/>
      <c r="C803" s="135"/>
      <c r="D803" s="66"/>
      <c r="E803" s="66"/>
      <c r="F803" s="135" t="s">
        <v>759</v>
      </c>
      <c r="G803" s="66" t="s">
        <v>282</v>
      </c>
      <c r="H803" s="118"/>
      <c r="I803" s="8">
        <v>284407.38</v>
      </c>
      <c r="J803" s="8">
        <v>136363.9839869611</v>
      </c>
      <c r="K803" s="118"/>
      <c r="L803" s="8">
        <v>284407.38</v>
      </c>
      <c r="M803" s="8">
        <v>148043.3960130389</v>
      </c>
      <c r="N803" s="13">
        <v>136363.9839869611</v>
      </c>
    </row>
    <row r="804" spans="1:14">
      <c r="A804" s="113">
        <v>733</v>
      </c>
      <c r="B804" s="66"/>
      <c r="C804" s="135"/>
      <c r="D804" s="66"/>
      <c r="E804" s="66"/>
      <c r="F804" s="66"/>
      <c r="G804" s="66"/>
      <c r="H804" s="118" t="s">
        <v>181</v>
      </c>
      <c r="I804" s="184">
        <v>1977891.38</v>
      </c>
      <c r="J804" s="184">
        <v>995567.07398696104</v>
      </c>
      <c r="K804" s="118"/>
      <c r="L804" s="184">
        <v>1977891.38</v>
      </c>
      <c r="M804" s="184">
        <v>982324.30601303896</v>
      </c>
      <c r="N804" s="184">
        <v>995567.07398696104</v>
      </c>
    </row>
    <row r="805" spans="1:14">
      <c r="A805" s="113">
        <v>734</v>
      </c>
      <c r="B805" s="66"/>
      <c r="C805" s="135"/>
      <c r="D805" s="66"/>
      <c r="E805" s="66"/>
      <c r="F805" s="66"/>
      <c r="G805" s="66"/>
      <c r="H805" s="118"/>
      <c r="I805" s="8"/>
      <c r="J805" s="8"/>
      <c r="K805" s="118"/>
      <c r="L805" s="8"/>
      <c r="M805" s="8"/>
      <c r="N805" s="8"/>
    </row>
    <row r="806" spans="1:14" ht="15.75" thickBot="1">
      <c r="A806" s="113">
        <v>735</v>
      </c>
      <c r="B806" s="66"/>
      <c r="C806" s="136" t="s">
        <v>280</v>
      </c>
      <c r="D806" s="66"/>
      <c r="E806" s="66"/>
      <c r="F806" s="66"/>
      <c r="G806" s="66"/>
      <c r="H806" s="137" t="s">
        <v>181</v>
      </c>
      <c r="I806" s="15">
        <v>206637281.32999998</v>
      </c>
      <c r="J806" s="15">
        <v>83381739.125825807</v>
      </c>
      <c r="K806" s="137"/>
      <c r="L806" s="15">
        <v>206637281.32999998</v>
      </c>
      <c r="M806" s="15">
        <v>123255542.20417416</v>
      </c>
      <c r="N806" s="15">
        <v>83381739.125825807</v>
      </c>
    </row>
    <row r="807" spans="1:14" ht="15.75" thickTop="1">
      <c r="A807" s="113">
        <v>736</v>
      </c>
      <c r="B807" s="66"/>
      <c r="C807" s="135"/>
      <c r="D807" s="66"/>
      <c r="E807" s="66"/>
      <c r="F807" s="66"/>
      <c r="G807" s="66"/>
      <c r="H807" s="118"/>
      <c r="I807" s="8"/>
      <c r="J807" s="8"/>
      <c r="K807" s="118"/>
      <c r="L807" s="8"/>
      <c r="M807" s="8"/>
      <c r="N807" s="8"/>
    </row>
    <row r="808" spans="1:14">
      <c r="A808" s="113">
        <v>737</v>
      </c>
      <c r="B808" s="66"/>
      <c r="C808" s="135"/>
      <c r="D808" s="66"/>
      <c r="E808" s="66"/>
      <c r="F808" s="66"/>
      <c r="G808" s="66"/>
      <c r="H808" s="118"/>
      <c r="I808" s="8"/>
      <c r="J808" s="8"/>
      <c r="K808" s="118"/>
      <c r="L808" s="8"/>
      <c r="M808" s="8"/>
      <c r="N808" s="8"/>
    </row>
    <row r="809" spans="1:14">
      <c r="A809" s="113">
        <v>738</v>
      </c>
      <c r="B809" s="66"/>
      <c r="C809" s="135" t="s">
        <v>281</v>
      </c>
      <c r="D809" s="66"/>
      <c r="E809" s="66"/>
      <c r="F809" s="66"/>
      <c r="G809" s="66"/>
      <c r="H809" s="118"/>
      <c r="I809" s="8"/>
      <c r="J809" s="8"/>
      <c r="K809" s="118"/>
      <c r="L809" s="8"/>
      <c r="M809" s="8"/>
      <c r="N809" s="8"/>
    </row>
    <row r="810" spans="1:14">
      <c r="A810" s="113">
        <v>739</v>
      </c>
      <c r="B810" s="66"/>
      <c r="C810" s="135"/>
      <c r="D810" s="66"/>
      <c r="E810" s="135" t="s">
        <v>162</v>
      </c>
      <c r="F810" s="66"/>
      <c r="G810" s="66"/>
      <c r="H810" s="118"/>
      <c r="I810" s="8">
        <v>171694325.67000002</v>
      </c>
      <c r="J810" s="8">
        <v>66627741.230000012</v>
      </c>
      <c r="K810" s="118"/>
      <c r="L810" s="8">
        <v>171694325.67000002</v>
      </c>
      <c r="M810" s="8">
        <v>105066584.44</v>
      </c>
      <c r="N810" s="13">
        <v>66627741.230000012</v>
      </c>
    </row>
    <row r="811" spans="1:14">
      <c r="A811" s="113">
        <v>740</v>
      </c>
      <c r="B811" s="66"/>
      <c r="C811" s="135"/>
      <c r="D811" s="66"/>
      <c r="E811" s="115" t="s">
        <v>282</v>
      </c>
      <c r="F811" s="66"/>
      <c r="G811" s="66"/>
      <c r="H811" s="118"/>
      <c r="I811" s="8">
        <v>34942955.660000004</v>
      </c>
      <c r="J811" s="8">
        <v>16753997.895825809</v>
      </c>
      <c r="K811" s="118"/>
      <c r="L811" s="8">
        <v>34942955.660000004</v>
      </c>
      <c r="M811" s="8">
        <v>18188957.764174193</v>
      </c>
      <c r="N811" s="13">
        <v>16753997.895825809</v>
      </c>
    </row>
    <row r="812" spans="1:14">
      <c r="A812" s="113">
        <v>741</v>
      </c>
      <c r="B812" s="66"/>
      <c r="C812" s="135"/>
      <c r="D812" s="66"/>
      <c r="E812" s="66"/>
      <c r="F812" s="66"/>
      <c r="G812" s="66"/>
      <c r="H812" s="118"/>
      <c r="I812" s="8"/>
      <c r="J812" s="8"/>
      <c r="K812" s="118"/>
      <c r="L812" s="8"/>
      <c r="M812" s="8"/>
      <c r="N812" s="8"/>
    </row>
    <row r="813" spans="1:14" ht="15.75" thickBot="1">
      <c r="A813" s="113">
        <v>742</v>
      </c>
      <c r="B813" s="66"/>
      <c r="C813" s="135" t="s">
        <v>283</v>
      </c>
      <c r="D813" s="66"/>
      <c r="E813" s="66"/>
      <c r="F813" s="66"/>
      <c r="G813" s="66"/>
      <c r="H813" s="118" t="s">
        <v>45</v>
      </c>
      <c r="I813" s="19">
        <v>206637281.33000001</v>
      </c>
      <c r="J813" s="19">
        <v>83381739.125825822</v>
      </c>
      <c r="K813" s="118"/>
      <c r="L813" s="19">
        <v>206637281.33000001</v>
      </c>
      <c r="M813" s="19">
        <v>123255542.20417419</v>
      </c>
      <c r="N813" s="19">
        <v>83381739.125825822</v>
      </c>
    </row>
    <row r="814" spans="1:14" ht="15.75" thickTop="1">
      <c r="A814" s="113">
        <v>743</v>
      </c>
      <c r="B814" s="66"/>
      <c r="C814" s="135"/>
      <c r="D814" s="66"/>
      <c r="E814" s="66"/>
      <c r="F814" s="66"/>
      <c r="G814" s="66"/>
      <c r="H814" s="118"/>
      <c r="I814" s="8"/>
      <c r="J814" s="8"/>
      <c r="K814" s="118"/>
      <c r="L814" s="8"/>
      <c r="M814" s="8"/>
      <c r="N814" s="8"/>
    </row>
    <row r="815" spans="1:14">
      <c r="A815" s="113">
        <v>744</v>
      </c>
      <c r="B815" s="66"/>
      <c r="C815" s="135">
        <v>901</v>
      </c>
      <c r="D815" s="66" t="s">
        <v>284</v>
      </c>
      <c r="E815" s="66"/>
      <c r="F815" s="66"/>
      <c r="G815" s="66"/>
      <c r="H815" s="118"/>
      <c r="I815" s="8"/>
      <c r="J815" s="8"/>
      <c r="K815" s="118"/>
      <c r="L815" s="8"/>
      <c r="M815" s="8"/>
      <c r="N815" s="8"/>
    </row>
    <row r="816" spans="1:14">
      <c r="A816" s="113">
        <v>745</v>
      </c>
      <c r="B816" s="66"/>
      <c r="C816" s="135"/>
      <c r="D816" s="66"/>
      <c r="E816" s="66"/>
      <c r="F816" s="135" t="s">
        <v>760</v>
      </c>
      <c r="G816" s="66" t="s">
        <v>162</v>
      </c>
      <c r="H816" s="118"/>
      <c r="I816" s="8">
        <v>1872.1599999999999</v>
      </c>
      <c r="J816" s="8">
        <v>0</v>
      </c>
      <c r="K816" s="118"/>
      <c r="L816" s="8">
        <v>1872.1599999999999</v>
      </c>
      <c r="M816" s="8">
        <v>1872.1599999999999</v>
      </c>
      <c r="N816" s="13">
        <v>0</v>
      </c>
    </row>
    <row r="817" spans="1:14">
      <c r="A817" s="113">
        <v>746</v>
      </c>
      <c r="B817" s="66"/>
      <c r="C817" s="135"/>
      <c r="D817" s="66"/>
      <c r="E817" s="66"/>
      <c r="F817" s="135" t="s">
        <v>760</v>
      </c>
      <c r="G817" s="66" t="s">
        <v>163</v>
      </c>
      <c r="H817" s="118"/>
      <c r="I817" s="8">
        <v>2619427.1800000002</v>
      </c>
      <c r="J817" s="8">
        <v>1281361.842454368</v>
      </c>
      <c r="K817" s="118"/>
      <c r="L817" s="8">
        <v>2619427.1800000002</v>
      </c>
      <c r="M817" s="8">
        <v>1338065.3375456322</v>
      </c>
      <c r="N817" s="13">
        <v>1281361.842454368</v>
      </c>
    </row>
    <row r="818" spans="1:14">
      <c r="A818" s="113">
        <v>747</v>
      </c>
      <c r="B818" s="66"/>
      <c r="C818" s="135"/>
      <c r="D818" s="66"/>
      <c r="E818" s="66"/>
      <c r="F818" s="66"/>
      <c r="G818" s="66"/>
      <c r="H818" s="118" t="s">
        <v>181</v>
      </c>
      <c r="I818" s="184">
        <v>2621299.3400000003</v>
      </c>
      <c r="J818" s="184">
        <v>1281361.842454368</v>
      </c>
      <c r="K818" s="118"/>
      <c r="L818" s="184">
        <v>2621299.3400000003</v>
      </c>
      <c r="M818" s="184">
        <v>1339937.4975456321</v>
      </c>
      <c r="N818" s="184">
        <v>1281361.842454368</v>
      </c>
    </row>
    <row r="819" spans="1:14">
      <c r="A819" s="113">
        <v>748</v>
      </c>
      <c r="B819" s="66"/>
      <c r="C819" s="135"/>
      <c r="D819" s="66"/>
      <c r="E819" s="66"/>
      <c r="F819" s="66"/>
      <c r="G819" s="66"/>
      <c r="H819" s="118"/>
      <c r="I819" s="8"/>
      <c r="J819" s="8"/>
      <c r="K819" s="118"/>
      <c r="L819" s="8"/>
      <c r="M819" s="8"/>
      <c r="N819" s="8"/>
    </row>
    <row r="820" spans="1:14">
      <c r="A820" s="113">
        <v>749</v>
      </c>
      <c r="B820" s="66"/>
      <c r="C820" s="135">
        <v>902</v>
      </c>
      <c r="D820" s="66" t="s">
        <v>285</v>
      </c>
      <c r="E820" s="66"/>
      <c r="F820" s="66"/>
      <c r="G820" s="66"/>
      <c r="H820" s="118"/>
      <c r="I820" s="8"/>
      <c r="J820" s="8"/>
      <c r="K820" s="118"/>
      <c r="L820" s="8"/>
      <c r="M820" s="8"/>
      <c r="N820" s="8"/>
    </row>
    <row r="821" spans="1:14">
      <c r="A821" s="113">
        <v>750</v>
      </c>
      <c r="B821" s="66"/>
      <c r="C821" s="135"/>
      <c r="D821" s="66"/>
      <c r="E821" s="66"/>
      <c r="F821" s="135" t="s">
        <v>760</v>
      </c>
      <c r="G821" s="66" t="s">
        <v>162</v>
      </c>
      <c r="H821" s="118"/>
      <c r="I821" s="8">
        <v>15866237.08</v>
      </c>
      <c r="J821" s="8">
        <v>3320726.19</v>
      </c>
      <c r="K821" s="118"/>
      <c r="L821" s="8">
        <v>15866237.08</v>
      </c>
      <c r="M821" s="8">
        <v>12545510.890000001</v>
      </c>
      <c r="N821" s="13">
        <v>3320726.19</v>
      </c>
    </row>
    <row r="822" spans="1:14">
      <c r="A822" s="113">
        <v>751</v>
      </c>
      <c r="B822" s="66"/>
      <c r="C822" s="135"/>
      <c r="D822" s="66"/>
      <c r="E822" s="66"/>
      <c r="F822" s="135" t="s">
        <v>760</v>
      </c>
      <c r="G822" s="66" t="s">
        <v>163</v>
      </c>
      <c r="H822" s="118"/>
      <c r="I822" s="8">
        <v>1919165.74</v>
      </c>
      <c r="J822" s="8">
        <v>938810.50305880245</v>
      </c>
      <c r="K822" s="118"/>
      <c r="L822" s="8">
        <v>1919165.74</v>
      </c>
      <c r="M822" s="8">
        <v>980355.23694119754</v>
      </c>
      <c r="N822" s="13">
        <v>938810.50305880245</v>
      </c>
    </row>
    <row r="823" spans="1:14">
      <c r="A823" s="113">
        <v>752</v>
      </c>
      <c r="B823" s="66"/>
      <c r="C823" s="135"/>
      <c r="D823" s="66"/>
      <c r="E823" s="66"/>
      <c r="F823" s="66"/>
      <c r="G823" s="66"/>
      <c r="H823" s="118" t="s">
        <v>181</v>
      </c>
      <c r="I823" s="184">
        <v>17785402.82</v>
      </c>
      <c r="J823" s="184">
        <v>4259536.6930588027</v>
      </c>
      <c r="K823" s="118"/>
      <c r="L823" s="184">
        <v>17785402.82</v>
      </c>
      <c r="M823" s="184">
        <v>13525866.126941198</v>
      </c>
      <c r="N823" s="184">
        <v>4259536.6930588027</v>
      </c>
    </row>
    <row r="824" spans="1:14">
      <c r="A824" s="113">
        <v>753</v>
      </c>
      <c r="B824" s="66"/>
      <c r="C824" s="135"/>
      <c r="D824" s="66"/>
      <c r="E824" s="66"/>
      <c r="F824" s="66"/>
      <c r="G824" s="66"/>
      <c r="H824" s="118"/>
      <c r="I824" s="16"/>
      <c r="J824" s="16"/>
      <c r="K824" s="118"/>
      <c r="L824" s="16"/>
      <c r="M824" s="8"/>
      <c r="N824" s="8"/>
    </row>
    <row r="825" spans="1:14">
      <c r="A825" s="113">
        <v>754</v>
      </c>
      <c r="B825" s="66"/>
      <c r="C825" s="135">
        <v>903</v>
      </c>
      <c r="D825" s="66" t="s">
        <v>286</v>
      </c>
      <c r="E825" s="66"/>
      <c r="F825" s="66"/>
      <c r="G825" s="66"/>
      <c r="H825" s="118"/>
      <c r="I825" s="8"/>
      <c r="J825" s="8"/>
      <c r="K825" s="118"/>
      <c r="L825" s="8"/>
      <c r="M825" s="8"/>
      <c r="N825" s="8"/>
    </row>
    <row r="826" spans="1:14">
      <c r="A826" s="113">
        <v>755</v>
      </c>
      <c r="B826" s="66"/>
      <c r="C826" s="135"/>
      <c r="D826" s="66"/>
      <c r="E826" s="66"/>
      <c r="F826" s="135" t="s">
        <v>760</v>
      </c>
      <c r="G826" s="66" t="s">
        <v>162</v>
      </c>
      <c r="H826" s="118"/>
      <c r="I826" s="8">
        <v>8463223.4799999986</v>
      </c>
      <c r="J826" s="8">
        <v>3690884.23</v>
      </c>
      <c r="K826" s="118"/>
      <c r="L826" s="8">
        <v>8463223.4799999986</v>
      </c>
      <c r="M826" s="8">
        <v>4772339.2499999981</v>
      </c>
      <c r="N826" s="13">
        <v>3690884.23</v>
      </c>
    </row>
    <row r="827" spans="1:14">
      <c r="A827" s="113">
        <v>756</v>
      </c>
      <c r="B827" s="66"/>
      <c r="C827" s="135"/>
      <c r="D827" s="66"/>
      <c r="E827" s="66"/>
      <c r="F827" s="135" t="s">
        <v>760</v>
      </c>
      <c r="G827" s="66" t="s">
        <v>163</v>
      </c>
      <c r="H827" s="118"/>
      <c r="I827" s="8">
        <v>44820435.909999996</v>
      </c>
      <c r="J827" s="8">
        <v>21925097.508244343</v>
      </c>
      <c r="K827" s="118"/>
      <c r="L827" s="8">
        <v>44820435.909999996</v>
      </c>
      <c r="M827" s="8">
        <v>22895338.401755653</v>
      </c>
      <c r="N827" s="13">
        <v>21925097.508244343</v>
      </c>
    </row>
    <row r="828" spans="1:14">
      <c r="A828" s="113">
        <v>757</v>
      </c>
      <c r="B828" s="66"/>
      <c r="C828" s="135"/>
      <c r="D828" s="66"/>
      <c r="E828" s="66"/>
      <c r="F828" s="66"/>
      <c r="G828" s="66"/>
      <c r="H828" s="118" t="s">
        <v>181</v>
      </c>
      <c r="I828" s="184">
        <v>53283659.389999993</v>
      </c>
      <c r="J828" s="184">
        <v>25615981.738244344</v>
      </c>
      <c r="K828" s="118"/>
      <c r="L828" s="184">
        <v>53283659.389999993</v>
      </c>
      <c r="M828" s="184">
        <v>27667677.651755653</v>
      </c>
      <c r="N828" s="184">
        <v>25615981.738244344</v>
      </c>
    </row>
    <row r="829" spans="1:14">
      <c r="A829" s="113">
        <v>758</v>
      </c>
      <c r="B829" s="66"/>
      <c r="C829" s="135"/>
      <c r="D829" s="66"/>
      <c r="E829" s="66"/>
      <c r="F829" s="66"/>
      <c r="G829" s="66"/>
      <c r="H829" s="118"/>
      <c r="I829" s="8"/>
      <c r="J829" s="8"/>
      <c r="K829" s="118"/>
      <c r="L829" s="8"/>
      <c r="M829" s="8"/>
      <c r="N829" s="8"/>
    </row>
    <row r="830" spans="1:14">
      <c r="A830" s="113">
        <v>759</v>
      </c>
      <c r="B830" s="66"/>
      <c r="C830" s="135">
        <v>904</v>
      </c>
      <c r="D830" s="66" t="s">
        <v>287</v>
      </c>
      <c r="E830" s="66"/>
      <c r="F830" s="66"/>
      <c r="G830" s="66"/>
      <c r="H830" s="118"/>
      <c r="I830" s="8"/>
      <c r="J830" s="8"/>
      <c r="K830" s="118"/>
      <c r="L830" s="8"/>
      <c r="M830" s="8"/>
      <c r="N830" s="8"/>
    </row>
    <row r="831" spans="1:14">
      <c r="A831" s="113">
        <v>760</v>
      </c>
      <c r="B831" s="66"/>
      <c r="C831" s="135"/>
      <c r="D831" s="66"/>
      <c r="E831" s="66"/>
      <c r="F831" s="135" t="s">
        <v>760</v>
      </c>
      <c r="G831" s="66" t="s">
        <v>162</v>
      </c>
      <c r="H831" s="118"/>
      <c r="I831" s="8">
        <v>11401093.25</v>
      </c>
      <c r="J831" s="8">
        <v>3064794.82</v>
      </c>
      <c r="K831" s="118"/>
      <c r="L831" s="8">
        <v>11264974.613058548</v>
      </c>
      <c r="M831" s="8">
        <v>8336298.4300000006</v>
      </c>
      <c r="N831" s="13">
        <v>2928676.1830585478</v>
      </c>
    </row>
    <row r="832" spans="1:14">
      <c r="A832" s="113">
        <v>761</v>
      </c>
      <c r="B832" s="66"/>
      <c r="C832" s="135"/>
      <c r="D832" s="66"/>
      <c r="E832" s="66"/>
      <c r="F832" s="135" t="s">
        <v>599</v>
      </c>
      <c r="G832" s="66" t="s">
        <v>166</v>
      </c>
      <c r="H832" s="118"/>
      <c r="I832" s="8">
        <v>0</v>
      </c>
      <c r="J832" s="8">
        <v>0</v>
      </c>
      <c r="K832" s="118"/>
      <c r="L832" s="8">
        <v>0</v>
      </c>
      <c r="M832" s="8">
        <v>0</v>
      </c>
      <c r="N832" s="13">
        <v>0</v>
      </c>
    </row>
    <row r="833" spans="1:14">
      <c r="A833" s="113">
        <v>762</v>
      </c>
      <c r="B833" s="66"/>
      <c r="C833" s="135"/>
      <c r="D833" s="66"/>
      <c r="E833" s="66"/>
      <c r="F833" s="135" t="s">
        <v>760</v>
      </c>
      <c r="G833" s="66" t="s">
        <v>163</v>
      </c>
      <c r="H833" s="118"/>
      <c r="I833" s="8">
        <v>43864.79</v>
      </c>
      <c r="J833" s="8">
        <v>21457.618124461063</v>
      </c>
      <c r="K833" s="118"/>
      <c r="L833" s="8">
        <v>43864.79</v>
      </c>
      <c r="M833" s="8">
        <v>22407.171875538937</v>
      </c>
      <c r="N833" s="13">
        <v>21457.618124461063</v>
      </c>
    </row>
    <row r="834" spans="1:14">
      <c r="A834" s="113">
        <v>763</v>
      </c>
      <c r="B834" s="66"/>
      <c r="C834" s="135"/>
      <c r="D834" s="66"/>
      <c r="E834" s="66"/>
      <c r="F834" s="66"/>
      <c r="G834" s="66"/>
      <c r="H834" s="118" t="s">
        <v>181</v>
      </c>
      <c r="I834" s="184">
        <v>11444958.039999999</v>
      </c>
      <c r="J834" s="184">
        <v>3086252.4381244611</v>
      </c>
      <c r="K834" s="118"/>
      <c r="L834" s="184">
        <v>11308839.403058548</v>
      </c>
      <c r="M834" s="184">
        <v>8358705.6018755399</v>
      </c>
      <c r="N834" s="184">
        <v>2950133.8011830091</v>
      </c>
    </row>
    <row r="835" spans="1:14">
      <c r="A835" s="113">
        <v>764</v>
      </c>
      <c r="B835" s="66"/>
      <c r="C835" s="135"/>
      <c r="D835" s="66"/>
      <c r="E835" s="66"/>
      <c r="F835" s="66"/>
      <c r="G835" s="66"/>
      <c r="H835" s="118"/>
      <c r="I835" s="8"/>
      <c r="J835" s="8"/>
      <c r="K835" s="118"/>
      <c r="L835" s="8"/>
      <c r="M835" s="8"/>
      <c r="N835" s="8"/>
    </row>
    <row r="836" spans="1:14">
      <c r="A836" s="113">
        <v>765</v>
      </c>
      <c r="B836" s="66"/>
      <c r="C836" s="135">
        <v>905</v>
      </c>
      <c r="D836" s="66" t="s">
        <v>288</v>
      </c>
      <c r="E836" s="66"/>
      <c r="F836" s="66"/>
      <c r="G836" s="66"/>
      <c r="H836" s="118"/>
      <c r="I836" s="8"/>
      <c r="J836" s="8"/>
      <c r="K836" s="118"/>
      <c r="L836" s="8"/>
      <c r="M836" s="8"/>
      <c r="N836" s="8"/>
    </row>
    <row r="837" spans="1:14">
      <c r="A837" s="113">
        <v>766</v>
      </c>
      <c r="B837" s="66"/>
      <c r="C837" s="135"/>
      <c r="D837" s="66"/>
      <c r="E837" s="66"/>
      <c r="F837" s="135" t="s">
        <v>760</v>
      </c>
      <c r="G837" s="66" t="s">
        <v>162</v>
      </c>
      <c r="H837" s="118"/>
      <c r="I837" s="8">
        <v>0</v>
      </c>
      <c r="J837" s="8">
        <v>0</v>
      </c>
      <c r="K837" s="118"/>
      <c r="L837" s="8">
        <v>0</v>
      </c>
      <c r="M837" s="8">
        <v>0</v>
      </c>
      <c r="N837" s="13">
        <v>0</v>
      </c>
    </row>
    <row r="838" spans="1:14">
      <c r="A838" s="113">
        <v>767</v>
      </c>
      <c r="B838" s="66"/>
      <c r="C838" s="135"/>
      <c r="D838" s="66"/>
      <c r="E838" s="66"/>
      <c r="F838" s="135" t="s">
        <v>760</v>
      </c>
      <c r="G838" s="66" t="s">
        <v>163</v>
      </c>
      <c r="H838" s="118"/>
      <c r="I838" s="8">
        <v>156938.09</v>
      </c>
      <c r="J838" s="8">
        <v>76770.402967899805</v>
      </c>
      <c r="K838" s="118"/>
      <c r="L838" s="8">
        <v>156938.09</v>
      </c>
      <c r="M838" s="8">
        <v>80167.687032100192</v>
      </c>
      <c r="N838" s="13">
        <v>76770.402967899805</v>
      </c>
    </row>
    <row r="839" spans="1:14">
      <c r="A839" s="113">
        <v>768</v>
      </c>
      <c r="B839" s="66"/>
      <c r="C839" s="135"/>
      <c r="D839" s="66"/>
      <c r="E839" s="66"/>
      <c r="F839" s="66"/>
      <c r="G839" s="66"/>
      <c r="H839" s="118" t="s">
        <v>181</v>
      </c>
      <c r="I839" s="184">
        <v>156938.09</v>
      </c>
      <c r="J839" s="184">
        <v>76770.402967899805</v>
      </c>
      <c r="K839" s="118"/>
      <c r="L839" s="184">
        <v>156938.09</v>
      </c>
      <c r="M839" s="184">
        <v>80167.687032100192</v>
      </c>
      <c r="N839" s="184">
        <v>76770.402967899805</v>
      </c>
    </row>
    <row r="840" spans="1:14">
      <c r="A840" s="113">
        <v>769</v>
      </c>
      <c r="B840" s="66"/>
      <c r="C840" s="135"/>
      <c r="D840" s="66"/>
      <c r="E840" s="66"/>
      <c r="F840" s="66"/>
      <c r="G840" s="66"/>
      <c r="H840" s="118"/>
      <c r="I840" s="8"/>
      <c r="J840" s="8"/>
      <c r="K840" s="118"/>
      <c r="L840" s="8"/>
      <c r="M840" s="8"/>
      <c r="N840" s="8"/>
    </row>
    <row r="841" spans="1:14" ht="15.75" thickBot="1">
      <c r="A841" s="113">
        <v>770</v>
      </c>
      <c r="B841" s="66"/>
      <c r="C841" s="136" t="s">
        <v>289</v>
      </c>
      <c r="D841" s="66"/>
      <c r="E841" s="66"/>
      <c r="F841" s="66"/>
      <c r="G841" s="66"/>
      <c r="H841" s="137" t="s">
        <v>181</v>
      </c>
      <c r="I841" s="15">
        <v>85292257.680000007</v>
      </c>
      <c r="J841" s="15">
        <v>34319903.114849873</v>
      </c>
      <c r="K841" s="137"/>
      <c r="L841" s="15">
        <v>85156139.043058559</v>
      </c>
      <c r="M841" s="15">
        <v>50972354.565150119</v>
      </c>
      <c r="N841" s="15">
        <v>34183784.477908425</v>
      </c>
    </row>
    <row r="842" spans="1:14" ht="15.75" thickTop="1">
      <c r="A842" s="113">
        <v>771</v>
      </c>
      <c r="B842" s="66"/>
      <c r="C842" s="135"/>
      <c r="D842" s="66"/>
      <c r="E842" s="66"/>
      <c r="F842" s="66"/>
      <c r="G842" s="66"/>
      <c r="H842" s="144"/>
      <c r="I842" s="8"/>
      <c r="J842" s="8"/>
      <c r="K842" s="144"/>
      <c r="L842" s="8"/>
      <c r="M842" s="8"/>
      <c r="N842" s="8"/>
    </row>
    <row r="843" spans="1:14">
      <c r="A843" s="113">
        <v>772</v>
      </c>
      <c r="B843" s="66"/>
      <c r="C843" s="135" t="s">
        <v>290</v>
      </c>
      <c r="D843" s="66"/>
      <c r="E843" s="66"/>
      <c r="F843" s="66"/>
      <c r="G843" s="66"/>
      <c r="H843" s="118"/>
      <c r="I843" s="8"/>
      <c r="J843" s="8"/>
      <c r="K843" s="118"/>
      <c r="L843" s="8"/>
      <c r="M843" s="8"/>
      <c r="N843" s="8"/>
    </row>
    <row r="844" spans="1:14">
      <c r="A844" s="113">
        <v>773</v>
      </c>
      <c r="B844" s="66"/>
      <c r="C844" s="135"/>
      <c r="D844" s="66"/>
      <c r="E844" s="135" t="s">
        <v>162</v>
      </c>
      <c r="F844" s="66"/>
      <c r="G844" s="66"/>
      <c r="H844" s="118"/>
      <c r="I844" s="8">
        <v>35732425.969999999</v>
      </c>
      <c r="J844" s="8">
        <v>10076405.24</v>
      </c>
      <c r="K844" s="118"/>
      <c r="L844" s="8">
        <v>35596307.333058551</v>
      </c>
      <c r="M844" s="8">
        <v>25656020.730000004</v>
      </c>
      <c r="N844" s="13">
        <v>9940286.6030585468</v>
      </c>
    </row>
    <row r="845" spans="1:14">
      <c r="A845" s="113">
        <v>774</v>
      </c>
      <c r="B845" s="66"/>
      <c r="C845" s="135"/>
      <c r="D845" s="66"/>
      <c r="E845" s="115" t="s">
        <v>163</v>
      </c>
      <c r="F845" s="66"/>
      <c r="G845" s="66"/>
      <c r="H845" s="118"/>
      <c r="I845" s="8">
        <v>49559831.710000001</v>
      </c>
      <c r="J845" s="8">
        <v>24243497.874849878</v>
      </c>
      <c r="K845" s="118"/>
      <c r="L845" s="8">
        <v>49559831.710000001</v>
      </c>
      <c r="M845" s="8">
        <v>25316333.835150123</v>
      </c>
      <c r="N845" s="13">
        <v>24243497.874849878</v>
      </c>
    </row>
    <row r="846" spans="1:14">
      <c r="A846" s="113">
        <v>775</v>
      </c>
      <c r="B846" s="66"/>
      <c r="C846" s="135"/>
      <c r="D846" s="66"/>
      <c r="E846" s="66" t="s">
        <v>166</v>
      </c>
      <c r="F846" s="66"/>
      <c r="G846" s="66"/>
      <c r="H846" s="118"/>
      <c r="I846" s="8">
        <v>0</v>
      </c>
      <c r="J846" s="8">
        <v>0</v>
      </c>
      <c r="K846" s="118"/>
      <c r="L846" s="8">
        <v>0</v>
      </c>
      <c r="M846" s="8">
        <v>0</v>
      </c>
      <c r="N846" s="13">
        <v>0</v>
      </c>
    </row>
    <row r="847" spans="1:14" ht="15.75" thickBot="1">
      <c r="A847" s="113">
        <v>776</v>
      </c>
      <c r="B847" s="66"/>
      <c r="C847" s="135" t="s">
        <v>291</v>
      </c>
      <c r="D847" s="66"/>
      <c r="E847" s="66"/>
      <c r="F847" s="66"/>
      <c r="G847" s="66"/>
      <c r="H847" s="118" t="s">
        <v>45</v>
      </c>
      <c r="I847" s="19">
        <v>85292257.680000007</v>
      </c>
      <c r="J847" s="19">
        <v>34319903.11484988</v>
      </c>
      <c r="K847" s="118"/>
      <c r="L847" s="19">
        <v>85156139.043058544</v>
      </c>
      <c r="M847" s="19">
        <v>50972354.565150127</v>
      </c>
      <c r="N847" s="19">
        <v>34183784.477908425</v>
      </c>
    </row>
    <row r="848" spans="1:14" ht="15.75" thickTop="1">
      <c r="A848" s="113">
        <v>777</v>
      </c>
      <c r="B848" s="66"/>
      <c r="C848" s="135"/>
      <c r="D848" s="66"/>
      <c r="E848" s="66"/>
      <c r="F848" s="66"/>
      <c r="G848" s="66"/>
      <c r="H848" s="118"/>
      <c r="I848" s="8"/>
      <c r="J848" s="8"/>
      <c r="K848" s="118"/>
      <c r="L848" s="8"/>
      <c r="M848" s="8"/>
      <c r="N848" s="8"/>
    </row>
    <row r="849" spans="1:14">
      <c r="A849" s="113">
        <v>778</v>
      </c>
      <c r="B849" s="66"/>
      <c r="C849" s="135">
        <v>907</v>
      </c>
      <c r="D849" s="66" t="s">
        <v>284</v>
      </c>
      <c r="E849" s="66"/>
      <c r="F849" s="66"/>
      <c r="G849" s="66"/>
      <c r="H849" s="118"/>
      <c r="I849" s="8"/>
      <c r="J849" s="8"/>
      <c r="K849" s="118"/>
      <c r="L849" s="8"/>
      <c r="M849" s="8"/>
      <c r="N849" s="8"/>
    </row>
    <row r="850" spans="1:14">
      <c r="A850" s="113">
        <v>779</v>
      </c>
      <c r="B850" s="66"/>
      <c r="C850" s="135"/>
      <c r="D850" s="66"/>
      <c r="E850" s="66"/>
      <c r="F850" s="135" t="s">
        <v>760</v>
      </c>
      <c r="G850" s="66" t="s">
        <v>162</v>
      </c>
      <c r="H850" s="118"/>
      <c r="I850" s="8">
        <v>0</v>
      </c>
      <c r="J850" s="8">
        <v>0</v>
      </c>
      <c r="K850" s="118"/>
      <c r="L850" s="8">
        <v>0</v>
      </c>
      <c r="M850" s="8">
        <v>0</v>
      </c>
      <c r="N850" s="13">
        <v>0</v>
      </c>
    </row>
    <row r="851" spans="1:14">
      <c r="A851" s="113">
        <v>780</v>
      </c>
      <c r="B851" s="66"/>
      <c r="C851" s="135"/>
      <c r="D851" s="66"/>
      <c r="E851" s="66"/>
      <c r="F851" s="135" t="s">
        <v>760</v>
      </c>
      <c r="G851" s="66" t="s">
        <v>163</v>
      </c>
      <c r="H851" s="118"/>
      <c r="I851" s="8">
        <v>150176.67000000001</v>
      </c>
      <c r="J851" s="8">
        <v>73462.876171599317</v>
      </c>
      <c r="K851" s="118"/>
      <c r="L851" s="8">
        <v>150176.67000000001</v>
      </c>
      <c r="M851" s="8">
        <v>76713.793828400696</v>
      </c>
      <c r="N851" s="13">
        <v>73462.876171599317</v>
      </c>
    </row>
    <row r="852" spans="1:14">
      <c r="A852" s="113">
        <v>781</v>
      </c>
      <c r="B852" s="66"/>
      <c r="C852" s="135"/>
      <c r="D852" s="66"/>
      <c r="E852" s="66"/>
      <c r="F852" s="66"/>
      <c r="G852" s="66"/>
      <c r="H852" s="118" t="s">
        <v>181</v>
      </c>
      <c r="I852" s="184">
        <v>150176.67000000001</v>
      </c>
      <c r="J852" s="184">
        <v>73462.876171599317</v>
      </c>
      <c r="K852" s="118"/>
      <c r="L852" s="184">
        <v>150176.67000000001</v>
      </c>
      <c r="M852" s="184">
        <v>76713.793828400696</v>
      </c>
      <c r="N852" s="184">
        <v>73462.876171599317</v>
      </c>
    </row>
    <row r="853" spans="1:14">
      <c r="A853" s="113">
        <v>782</v>
      </c>
      <c r="B853" s="66"/>
      <c r="C853" s="135"/>
      <c r="D853" s="66"/>
      <c r="E853" s="66"/>
      <c r="F853" s="66"/>
      <c r="G853" s="66"/>
      <c r="H853" s="118"/>
      <c r="I853" s="8"/>
      <c r="J853" s="8"/>
      <c r="K853" s="118"/>
      <c r="L853" s="8"/>
      <c r="M853" s="8"/>
      <c r="N853" s="8"/>
    </row>
    <row r="854" spans="1:14">
      <c r="A854" s="113">
        <v>783</v>
      </c>
      <c r="B854" s="66"/>
      <c r="C854" s="135">
        <v>908</v>
      </c>
      <c r="D854" s="66" t="s">
        <v>292</v>
      </c>
      <c r="E854" s="66"/>
      <c r="F854" s="66"/>
      <c r="G854" s="66"/>
      <c r="H854" s="118"/>
      <c r="I854" s="8"/>
      <c r="J854" s="8"/>
      <c r="K854" s="118"/>
      <c r="L854" s="8"/>
      <c r="M854" s="8"/>
      <c r="N854" s="8"/>
    </row>
    <row r="855" spans="1:14">
      <c r="A855" s="113">
        <v>784</v>
      </c>
      <c r="B855" s="66"/>
      <c r="C855" s="135"/>
      <c r="D855" s="66"/>
      <c r="E855" s="66"/>
      <c r="F855" s="135" t="s">
        <v>760</v>
      </c>
      <c r="G855" s="66" t="s">
        <v>162</v>
      </c>
      <c r="H855" s="118"/>
      <c r="I855" s="8">
        <v>130822566.91000001</v>
      </c>
      <c r="J855" s="8">
        <v>68240712.370000005</v>
      </c>
      <c r="K855" s="118"/>
      <c r="L855" s="8">
        <v>17649740.680000007</v>
      </c>
      <c r="M855" s="8">
        <v>14956964.990000002</v>
      </c>
      <c r="N855" s="13">
        <v>2692775.6900000051</v>
      </c>
    </row>
    <row r="856" spans="1:14">
      <c r="A856" s="113">
        <v>785</v>
      </c>
      <c r="B856" s="66"/>
      <c r="C856" s="135"/>
      <c r="D856" s="66"/>
      <c r="E856" s="66"/>
      <c r="F856" s="135" t="s">
        <v>760</v>
      </c>
      <c r="G856" s="66" t="s">
        <v>163</v>
      </c>
      <c r="H856" s="118"/>
      <c r="I856" s="8">
        <v>1186949.5900000001</v>
      </c>
      <c r="J856" s="8">
        <v>580627.67507163784</v>
      </c>
      <c r="K856" s="118"/>
      <c r="L856" s="8">
        <v>1178968.0900000001</v>
      </c>
      <c r="M856" s="8">
        <v>602244.77601296757</v>
      </c>
      <c r="N856" s="13">
        <v>576723.31398703251</v>
      </c>
    </row>
    <row r="857" spans="1:14">
      <c r="A857" s="113">
        <v>786</v>
      </c>
      <c r="B857" s="66"/>
      <c r="C857" s="135"/>
      <c r="D857" s="66"/>
      <c r="E857" s="66"/>
      <c r="F857" s="66"/>
      <c r="G857" s="66"/>
      <c r="H857" s="118"/>
      <c r="I857" s="14"/>
      <c r="J857" s="14"/>
      <c r="K857" s="118"/>
      <c r="L857" s="14"/>
      <c r="M857" s="8"/>
      <c r="N857" s="8"/>
    </row>
    <row r="858" spans="1:14">
      <c r="A858" s="113">
        <v>787</v>
      </c>
      <c r="B858" s="66"/>
      <c r="C858" s="135"/>
      <c r="D858" s="66"/>
      <c r="E858" s="66"/>
      <c r="F858" s="66"/>
      <c r="G858" s="66"/>
      <c r="H858" s="118"/>
      <c r="I858" s="14"/>
      <c r="J858" s="14"/>
      <c r="K858" s="118"/>
      <c r="L858" s="14"/>
      <c r="M858" s="8"/>
      <c r="N858" s="8"/>
    </row>
    <row r="859" spans="1:14">
      <c r="A859" s="113">
        <v>788</v>
      </c>
      <c r="B859" s="66"/>
      <c r="C859" s="135"/>
      <c r="D859" s="66"/>
      <c r="E859" s="66"/>
      <c r="F859" s="66"/>
      <c r="G859" s="66"/>
      <c r="H859" s="118" t="s">
        <v>181</v>
      </c>
      <c r="I859" s="184">
        <v>132009516.50000001</v>
      </c>
      <c r="J859" s="184">
        <v>68821340.045071647</v>
      </c>
      <c r="K859" s="118"/>
      <c r="L859" s="184">
        <v>18828708.770000007</v>
      </c>
      <c r="M859" s="184">
        <v>15559209.76601297</v>
      </c>
      <c r="N859" s="184">
        <v>3269499.0039870376</v>
      </c>
    </row>
    <row r="860" spans="1:14">
      <c r="A860" s="113">
        <v>789</v>
      </c>
      <c r="B860" s="66"/>
      <c r="C860" s="135"/>
      <c r="D860" s="66"/>
      <c r="E860" s="66"/>
      <c r="F860" s="66"/>
      <c r="G860" s="66"/>
      <c r="H860" s="118"/>
      <c r="I860" s="16"/>
      <c r="J860" s="16"/>
      <c r="K860" s="118"/>
      <c r="L860" s="16"/>
      <c r="M860" s="8"/>
      <c r="N860" s="8"/>
    </row>
    <row r="861" spans="1:14">
      <c r="A861" s="113">
        <v>790</v>
      </c>
      <c r="B861" s="66"/>
      <c r="C861" s="135">
        <v>909</v>
      </c>
      <c r="D861" s="66" t="s">
        <v>293</v>
      </c>
      <c r="E861" s="66"/>
      <c r="F861" s="66"/>
      <c r="G861" s="66"/>
      <c r="H861" s="118"/>
      <c r="I861" s="8"/>
      <c r="J861" s="8"/>
      <c r="K861" s="118"/>
      <c r="L861" s="8"/>
      <c r="M861" s="8"/>
      <c r="N861" s="8"/>
    </row>
    <row r="862" spans="1:14">
      <c r="A862" s="113">
        <v>791</v>
      </c>
      <c r="B862" s="66"/>
      <c r="C862" s="135"/>
      <c r="D862" s="66"/>
      <c r="E862" s="66"/>
      <c r="F862" s="135" t="s">
        <v>760</v>
      </c>
      <c r="G862" s="66" t="s">
        <v>162</v>
      </c>
      <c r="H862" s="118"/>
      <c r="I862" s="8">
        <v>1706377.8299999998</v>
      </c>
      <c r="J862" s="8">
        <v>579340.43000000005</v>
      </c>
      <c r="K862" s="118"/>
      <c r="L862" s="8">
        <v>1713378.7699999998</v>
      </c>
      <c r="M862" s="8">
        <v>1134038.3399999999</v>
      </c>
      <c r="N862" s="13">
        <v>579340.43000000005</v>
      </c>
    </row>
    <row r="863" spans="1:14">
      <c r="A863" s="113">
        <v>792</v>
      </c>
      <c r="B863" s="66"/>
      <c r="C863" s="135"/>
      <c r="D863" s="66"/>
      <c r="E863" s="66"/>
      <c r="F863" s="135" t="s">
        <v>760</v>
      </c>
      <c r="G863" s="66" t="s">
        <v>163</v>
      </c>
      <c r="H863" s="118"/>
      <c r="I863" s="8">
        <v>2039141.8</v>
      </c>
      <c r="J863" s="8">
        <v>997499.95488468441</v>
      </c>
      <c r="K863" s="118"/>
      <c r="L863" s="8">
        <v>2047828.05</v>
      </c>
      <c r="M863" s="8">
        <v>1046078.9869938907</v>
      </c>
      <c r="N863" s="13">
        <v>1001749.0630061093</v>
      </c>
    </row>
    <row r="864" spans="1:14">
      <c r="A864" s="113">
        <v>793</v>
      </c>
      <c r="B864" s="66"/>
      <c r="C864" s="135"/>
      <c r="D864" s="66"/>
      <c r="E864" s="66"/>
      <c r="F864" s="66"/>
      <c r="G864" s="66"/>
      <c r="H864" s="118" t="s">
        <v>181</v>
      </c>
      <c r="I864" s="184">
        <v>3745519.63</v>
      </c>
      <c r="J864" s="184">
        <v>1576840.3848846843</v>
      </c>
      <c r="K864" s="118"/>
      <c r="L864" s="184">
        <v>3761206.82</v>
      </c>
      <c r="M864" s="184">
        <v>2180117.3269938906</v>
      </c>
      <c r="N864" s="184">
        <v>1581089.4930061093</v>
      </c>
    </row>
    <row r="865" spans="1:14">
      <c r="A865" s="113">
        <v>794</v>
      </c>
      <c r="B865" s="66"/>
      <c r="C865" s="135"/>
      <c r="D865" s="66"/>
      <c r="E865" s="66"/>
      <c r="F865" s="66"/>
      <c r="G865" s="66"/>
      <c r="H865" s="118"/>
      <c r="I865" s="8"/>
      <c r="J865" s="8"/>
      <c r="K865" s="118"/>
      <c r="L865" s="8"/>
      <c r="M865" s="8"/>
      <c r="N865" s="8"/>
    </row>
    <row r="866" spans="1:14">
      <c r="A866" s="113">
        <v>795</v>
      </c>
      <c r="B866" s="66"/>
      <c r="C866" s="135">
        <v>910</v>
      </c>
      <c r="D866" s="66" t="s">
        <v>294</v>
      </c>
      <c r="E866" s="66"/>
      <c r="F866" s="66"/>
      <c r="G866" s="66"/>
      <c r="H866" s="118"/>
      <c r="I866" s="8"/>
      <c r="J866" s="8"/>
      <c r="K866" s="118"/>
      <c r="L866" s="8"/>
      <c r="M866" s="8"/>
      <c r="N866" s="8"/>
    </row>
    <row r="867" spans="1:14">
      <c r="A867" s="113">
        <v>796</v>
      </c>
      <c r="B867" s="66"/>
      <c r="C867" s="135"/>
      <c r="D867" s="66"/>
      <c r="E867" s="66"/>
      <c r="F867" s="135" t="s">
        <v>760</v>
      </c>
      <c r="G867" s="66" t="s">
        <v>162</v>
      </c>
      <c r="H867" s="118"/>
      <c r="I867" s="8">
        <v>96.91</v>
      </c>
      <c r="J867" s="8">
        <v>0</v>
      </c>
      <c r="K867" s="118"/>
      <c r="L867" s="8">
        <v>96.91</v>
      </c>
      <c r="M867" s="8">
        <v>96.91</v>
      </c>
      <c r="N867" s="13">
        <v>0</v>
      </c>
    </row>
    <row r="868" spans="1:14">
      <c r="A868" s="113">
        <v>797</v>
      </c>
      <c r="B868" s="66"/>
      <c r="C868" s="135"/>
      <c r="D868" s="66"/>
      <c r="E868" s="66"/>
      <c r="F868" s="135" t="s">
        <v>760</v>
      </c>
      <c r="G868" s="66" t="s">
        <v>163</v>
      </c>
      <c r="H868" s="118"/>
      <c r="I868" s="8">
        <v>99035.75</v>
      </c>
      <c r="J868" s="8">
        <v>48445.947288693154</v>
      </c>
      <c r="K868" s="118"/>
      <c r="L868" s="8">
        <v>99035.75</v>
      </c>
      <c r="M868" s="8">
        <v>50589.802711306846</v>
      </c>
      <c r="N868" s="13">
        <v>48445.947288693154</v>
      </c>
    </row>
    <row r="869" spans="1:14">
      <c r="A869" s="113">
        <v>798</v>
      </c>
      <c r="B869" s="66"/>
      <c r="C869" s="135"/>
      <c r="D869" s="66"/>
      <c r="E869" s="66"/>
      <c r="F869" s="66"/>
      <c r="G869" s="66"/>
      <c r="H869" s="118"/>
      <c r="I869" s="14"/>
      <c r="J869" s="14"/>
      <c r="K869" s="118"/>
      <c r="L869" s="14"/>
      <c r="M869" s="8"/>
      <c r="N869" s="8"/>
    </row>
    <row r="870" spans="1:14">
      <c r="A870" s="113">
        <v>799</v>
      </c>
      <c r="B870" s="66"/>
      <c r="C870" s="135"/>
      <c r="D870" s="66"/>
      <c r="E870" s="66"/>
      <c r="F870" s="66"/>
      <c r="G870" s="66"/>
      <c r="H870" s="118" t="s">
        <v>181</v>
      </c>
      <c r="I870" s="184">
        <v>99132.66</v>
      </c>
      <c r="J870" s="184">
        <v>48445.947288693154</v>
      </c>
      <c r="K870" s="118"/>
      <c r="L870" s="184">
        <v>99132.66</v>
      </c>
      <c r="M870" s="184">
        <v>50686.712711306849</v>
      </c>
      <c r="N870" s="184">
        <v>48445.947288693154</v>
      </c>
    </row>
    <row r="871" spans="1:14">
      <c r="A871" s="113">
        <v>800</v>
      </c>
      <c r="B871" s="66"/>
      <c r="C871" s="135"/>
      <c r="D871" s="66"/>
      <c r="E871" s="66"/>
      <c r="F871" s="66"/>
      <c r="G871" s="66"/>
      <c r="H871" s="118"/>
      <c r="I871" s="8"/>
      <c r="J871" s="8"/>
      <c r="K871" s="118"/>
      <c r="L871" s="8"/>
      <c r="M871" s="8"/>
      <c r="N871" s="8"/>
    </row>
    <row r="872" spans="1:14" ht="15.75" thickBot="1">
      <c r="A872" s="113">
        <v>801</v>
      </c>
      <c r="B872" s="66"/>
      <c r="C872" s="136" t="s">
        <v>295</v>
      </c>
      <c r="D872" s="66"/>
      <c r="E872" s="66"/>
      <c r="F872" s="66"/>
      <c r="G872" s="66"/>
      <c r="H872" s="137" t="s">
        <v>181</v>
      </c>
      <c r="I872" s="15">
        <v>136004345.46000001</v>
      </c>
      <c r="J872" s="15">
        <v>70520089.253416628</v>
      </c>
      <c r="K872" s="137"/>
      <c r="L872" s="15">
        <v>22839224.920000009</v>
      </c>
      <c r="M872" s="15">
        <v>17866727.59954657</v>
      </c>
      <c r="N872" s="15">
        <v>4972497.3204534389</v>
      </c>
    </row>
    <row r="873" spans="1:14" ht="15.75" thickTop="1">
      <c r="A873" s="113">
        <v>802</v>
      </c>
      <c r="B873" s="66"/>
      <c r="C873" s="135"/>
      <c r="D873" s="66"/>
      <c r="E873" s="66"/>
      <c r="F873" s="66"/>
      <c r="G873" s="66"/>
      <c r="H873" s="118"/>
      <c r="I873" s="8"/>
      <c r="J873" s="8"/>
      <c r="K873" s="118"/>
      <c r="L873" s="8"/>
      <c r="M873" s="8"/>
      <c r="N873" s="8"/>
    </row>
    <row r="874" spans="1:14">
      <c r="A874" s="113">
        <v>803</v>
      </c>
      <c r="B874" s="66"/>
      <c r="C874" s="135"/>
      <c r="D874" s="66"/>
      <c r="E874" s="66"/>
      <c r="F874" s="66"/>
      <c r="G874" s="66"/>
      <c r="H874" s="118"/>
      <c r="I874" s="8"/>
      <c r="J874" s="8"/>
      <c r="K874" s="118"/>
      <c r="L874" s="8"/>
      <c r="M874" s="8"/>
      <c r="N874" s="8"/>
    </row>
    <row r="875" spans="1:14">
      <c r="A875" s="113">
        <v>804</v>
      </c>
      <c r="B875" s="66"/>
      <c r="C875" s="135" t="s">
        <v>296</v>
      </c>
      <c r="D875" s="66"/>
      <c r="E875" s="66"/>
      <c r="F875" s="66"/>
      <c r="G875" s="66"/>
      <c r="H875" s="118"/>
      <c r="I875" s="8"/>
      <c r="J875" s="8"/>
      <c r="K875" s="118"/>
      <c r="L875" s="8"/>
      <c r="M875" s="8"/>
      <c r="N875" s="8"/>
    </row>
    <row r="876" spans="1:14">
      <c r="A876" s="113">
        <v>805</v>
      </c>
      <c r="B876" s="66"/>
      <c r="C876" s="135"/>
      <c r="D876" s="66"/>
      <c r="E876" s="135" t="s">
        <v>162</v>
      </c>
      <c r="F876" s="66"/>
      <c r="G876" s="66"/>
      <c r="H876" s="118"/>
      <c r="I876" s="8">
        <v>132529041.65000001</v>
      </c>
      <c r="J876" s="8">
        <v>68820052.800000012</v>
      </c>
      <c r="K876" s="118"/>
      <c r="L876" s="8">
        <v>19363216.360000007</v>
      </c>
      <c r="M876" s="8">
        <v>16091100.240000002</v>
      </c>
      <c r="N876" s="13">
        <v>3272116.1200000052</v>
      </c>
    </row>
    <row r="877" spans="1:14">
      <c r="A877" s="113">
        <v>806</v>
      </c>
      <c r="B877" s="66"/>
      <c r="C877" s="135"/>
      <c r="D877" s="66"/>
      <c r="E877" s="115" t="s">
        <v>163</v>
      </c>
      <c r="F877" s="66"/>
      <c r="G877" s="66"/>
      <c r="H877" s="118"/>
      <c r="I877" s="8">
        <v>3475303.81</v>
      </c>
      <c r="J877" s="8">
        <v>1700036.4534166148</v>
      </c>
      <c r="K877" s="118"/>
      <c r="L877" s="8">
        <v>3476008.56</v>
      </c>
      <c r="M877" s="8">
        <v>1775627.3595465657</v>
      </c>
      <c r="N877" s="13">
        <v>1700381.2004534344</v>
      </c>
    </row>
    <row r="878" spans="1:14">
      <c r="A878" s="113">
        <v>807</v>
      </c>
      <c r="B878" s="66"/>
      <c r="C878" s="135"/>
      <c r="D878" s="66"/>
      <c r="E878" s="66"/>
      <c r="F878" s="66"/>
      <c r="G878" s="66"/>
      <c r="H878" s="118"/>
      <c r="I878" s="8"/>
      <c r="J878" s="8"/>
      <c r="K878" s="118"/>
      <c r="L878" s="8"/>
      <c r="M878" s="8"/>
      <c r="N878" s="8"/>
    </row>
    <row r="879" spans="1:14" ht="15.75" thickBot="1">
      <c r="A879" s="113">
        <v>808</v>
      </c>
      <c r="B879" s="66"/>
      <c r="C879" s="135" t="s">
        <v>297</v>
      </c>
      <c r="D879" s="66"/>
      <c r="E879" s="66"/>
      <c r="F879" s="66"/>
      <c r="G879" s="66"/>
      <c r="H879" s="118" t="s">
        <v>181</v>
      </c>
      <c r="I879" s="19">
        <v>136004345.46000001</v>
      </c>
      <c r="J879" s="19">
        <v>70520089.253416628</v>
      </c>
      <c r="K879" s="118"/>
      <c r="L879" s="19">
        <v>22839224.920000006</v>
      </c>
      <c r="M879" s="19">
        <v>17866727.599546567</v>
      </c>
      <c r="N879" s="19">
        <v>4972497.3204534398</v>
      </c>
    </row>
    <row r="880" spans="1:14" ht="15.75" thickTop="1">
      <c r="A880" s="113">
        <v>809</v>
      </c>
      <c r="B880" s="66"/>
      <c r="C880" s="135"/>
      <c r="D880" s="66"/>
      <c r="E880" s="66"/>
      <c r="F880" s="66"/>
      <c r="G880" s="66"/>
      <c r="H880" s="118"/>
      <c r="I880" s="8"/>
      <c r="J880" s="8"/>
      <c r="K880" s="118"/>
      <c r="L880" s="8"/>
      <c r="M880" s="8"/>
      <c r="N880" s="8"/>
    </row>
    <row r="881" spans="1:14">
      <c r="A881" s="113">
        <v>810</v>
      </c>
      <c r="B881" s="66"/>
      <c r="C881" s="135"/>
      <c r="D881" s="66"/>
      <c r="E881" s="66"/>
      <c r="F881" s="66"/>
      <c r="G881" s="66"/>
      <c r="H881" s="118"/>
      <c r="I881" s="8"/>
      <c r="J881" s="8"/>
      <c r="K881" s="118"/>
      <c r="L881" s="8"/>
      <c r="M881" s="8"/>
      <c r="N881" s="8"/>
    </row>
    <row r="882" spans="1:14">
      <c r="A882" s="113">
        <v>811</v>
      </c>
      <c r="B882" s="66"/>
      <c r="C882" s="135">
        <v>911</v>
      </c>
      <c r="D882" s="66" t="s">
        <v>284</v>
      </c>
      <c r="E882" s="66"/>
      <c r="F882" s="66"/>
      <c r="G882" s="66"/>
      <c r="H882" s="118"/>
      <c r="I882" s="8"/>
      <c r="J882" s="8"/>
      <c r="K882" s="118"/>
      <c r="L882" s="8"/>
      <c r="M882" s="8"/>
      <c r="N882" s="8"/>
    </row>
    <row r="883" spans="1:14">
      <c r="A883" s="113">
        <v>812</v>
      </c>
      <c r="B883" s="66"/>
      <c r="C883" s="135"/>
      <c r="D883" s="66"/>
      <c r="E883" s="66"/>
      <c r="F883" s="135" t="s">
        <v>760</v>
      </c>
      <c r="G883" s="66" t="s">
        <v>162</v>
      </c>
      <c r="H883" s="118"/>
      <c r="I883" s="8">
        <v>0</v>
      </c>
      <c r="J883" s="8">
        <v>0</v>
      </c>
      <c r="K883" s="118"/>
      <c r="L883" s="8">
        <v>0</v>
      </c>
      <c r="M883" s="8">
        <v>0</v>
      </c>
      <c r="N883" s="13">
        <v>0</v>
      </c>
    </row>
    <row r="884" spans="1:14">
      <c r="A884" s="113">
        <v>813</v>
      </c>
      <c r="B884" s="66"/>
      <c r="C884" s="135"/>
      <c r="D884" s="66"/>
      <c r="E884" s="66"/>
      <c r="F884" s="135" t="s">
        <v>760</v>
      </c>
      <c r="G884" s="66" t="s">
        <v>163</v>
      </c>
      <c r="H884" s="118"/>
      <c r="I884" s="8">
        <v>0</v>
      </c>
      <c r="J884" s="8">
        <v>0</v>
      </c>
      <c r="K884" s="118"/>
      <c r="L884" s="8">
        <v>0</v>
      </c>
      <c r="M884" s="8">
        <v>0</v>
      </c>
      <c r="N884" s="13">
        <v>0</v>
      </c>
    </row>
    <row r="885" spans="1:14">
      <c r="A885" s="113">
        <v>814</v>
      </c>
      <c r="B885" s="66"/>
      <c r="C885" s="135"/>
      <c r="D885" s="66"/>
      <c r="E885" s="66"/>
      <c r="F885" s="66"/>
      <c r="G885" s="66"/>
      <c r="H885" s="118" t="s">
        <v>181</v>
      </c>
      <c r="I885" s="184">
        <v>0</v>
      </c>
      <c r="J885" s="184">
        <v>0</v>
      </c>
      <c r="K885" s="118"/>
      <c r="L885" s="184">
        <v>0</v>
      </c>
      <c r="M885" s="184">
        <v>0</v>
      </c>
      <c r="N885" s="184">
        <v>0</v>
      </c>
    </row>
    <row r="886" spans="1:14">
      <c r="A886" s="113">
        <v>815</v>
      </c>
      <c r="B886" s="66"/>
      <c r="C886" s="135"/>
      <c r="D886" s="66"/>
      <c r="E886" s="66"/>
      <c r="F886" s="66"/>
      <c r="G886" s="66"/>
      <c r="H886" s="118"/>
      <c r="I886" s="8"/>
      <c r="J886" s="8"/>
      <c r="K886" s="118"/>
      <c r="L886" s="8"/>
      <c r="M886" s="8"/>
      <c r="N886" s="8"/>
    </row>
    <row r="887" spans="1:14">
      <c r="A887" s="113">
        <v>816</v>
      </c>
      <c r="B887" s="66"/>
      <c r="C887" s="135">
        <v>912</v>
      </c>
      <c r="D887" s="66" t="s">
        <v>298</v>
      </c>
      <c r="E887" s="66"/>
      <c r="F887" s="66"/>
      <c r="G887" s="66"/>
      <c r="H887" s="118"/>
      <c r="I887" s="8"/>
      <c r="J887" s="8"/>
      <c r="K887" s="118"/>
      <c r="L887" s="8"/>
      <c r="M887" s="8"/>
      <c r="N887" s="8"/>
    </row>
    <row r="888" spans="1:14">
      <c r="A888" s="113">
        <v>817</v>
      </c>
      <c r="B888" s="66"/>
      <c r="C888" s="135"/>
      <c r="D888" s="66"/>
      <c r="E888" s="66"/>
      <c r="F888" s="135" t="s">
        <v>760</v>
      </c>
      <c r="G888" s="66" t="s">
        <v>162</v>
      </c>
      <c r="H888" s="118"/>
      <c r="I888" s="8">
        <v>0</v>
      </c>
      <c r="J888" s="8">
        <v>0</v>
      </c>
      <c r="K888" s="118"/>
      <c r="L888" s="8">
        <v>0</v>
      </c>
      <c r="M888" s="8">
        <v>0</v>
      </c>
      <c r="N888" s="13">
        <v>0</v>
      </c>
    </row>
    <row r="889" spans="1:14">
      <c r="A889" s="113">
        <v>818</v>
      </c>
      <c r="B889" s="66"/>
      <c r="C889" s="135"/>
      <c r="D889" s="66"/>
      <c r="E889" s="66"/>
      <c r="F889" s="135" t="s">
        <v>760</v>
      </c>
      <c r="G889" s="66" t="s">
        <v>163</v>
      </c>
      <c r="H889" s="118"/>
      <c r="I889" s="8">
        <v>0</v>
      </c>
      <c r="J889" s="8">
        <v>0</v>
      </c>
      <c r="K889" s="118"/>
      <c r="L889" s="8">
        <v>0</v>
      </c>
      <c r="M889" s="8">
        <v>0</v>
      </c>
      <c r="N889" s="13">
        <v>0</v>
      </c>
    </row>
    <row r="890" spans="1:14">
      <c r="A890" s="113">
        <v>819</v>
      </c>
      <c r="B890" s="66"/>
      <c r="C890" s="135"/>
      <c r="D890" s="66"/>
      <c r="E890" s="66"/>
      <c r="F890" s="66"/>
      <c r="G890" s="66"/>
      <c r="H890" s="118" t="s">
        <v>181</v>
      </c>
      <c r="I890" s="184">
        <v>0</v>
      </c>
      <c r="J890" s="184">
        <v>0</v>
      </c>
      <c r="K890" s="118"/>
      <c r="L890" s="184">
        <v>0</v>
      </c>
      <c r="M890" s="184">
        <v>0</v>
      </c>
      <c r="N890" s="184">
        <v>0</v>
      </c>
    </row>
    <row r="891" spans="1:14">
      <c r="A891" s="113">
        <v>820</v>
      </c>
      <c r="B891" s="66"/>
      <c r="C891" s="135"/>
      <c r="D891" s="66"/>
      <c r="E891" s="66"/>
      <c r="F891" s="66"/>
      <c r="G891" s="66"/>
      <c r="H891" s="118"/>
      <c r="I891" s="8"/>
      <c r="J891" s="8"/>
      <c r="K891" s="118"/>
      <c r="L891" s="8"/>
      <c r="M891" s="8"/>
      <c r="N891" s="8"/>
    </row>
    <row r="892" spans="1:14">
      <c r="A892" s="113">
        <v>821</v>
      </c>
      <c r="B892" s="66"/>
      <c r="C892" s="135">
        <v>913</v>
      </c>
      <c r="D892" s="66" t="s">
        <v>299</v>
      </c>
      <c r="E892" s="66"/>
      <c r="F892" s="66"/>
      <c r="G892" s="66"/>
      <c r="H892" s="118"/>
      <c r="I892" s="8"/>
      <c r="J892" s="8"/>
      <c r="K892" s="118"/>
      <c r="L892" s="8"/>
      <c r="M892" s="8"/>
      <c r="N892" s="8"/>
    </row>
    <row r="893" spans="1:14">
      <c r="A893" s="113">
        <v>822</v>
      </c>
      <c r="B893" s="66"/>
      <c r="C893" s="135"/>
      <c r="D893" s="66"/>
      <c r="E893" s="66"/>
      <c r="F893" s="135" t="s">
        <v>760</v>
      </c>
      <c r="G893" s="66" t="s">
        <v>162</v>
      </c>
      <c r="H893" s="118"/>
      <c r="I893" s="8">
        <v>0</v>
      </c>
      <c r="J893" s="8">
        <v>0</v>
      </c>
      <c r="K893" s="118"/>
      <c r="L893" s="8">
        <v>0</v>
      </c>
      <c r="M893" s="8">
        <v>0</v>
      </c>
      <c r="N893" s="13">
        <v>0</v>
      </c>
    </row>
    <row r="894" spans="1:14">
      <c r="A894" s="113">
        <v>823</v>
      </c>
      <c r="B894" s="66"/>
      <c r="C894" s="135"/>
      <c r="D894" s="66"/>
      <c r="E894" s="66"/>
      <c r="F894" s="135" t="s">
        <v>760</v>
      </c>
      <c r="G894" s="66" t="s">
        <v>163</v>
      </c>
      <c r="H894" s="118"/>
      <c r="I894" s="8">
        <v>0</v>
      </c>
      <c r="J894" s="8">
        <v>0</v>
      </c>
      <c r="K894" s="118"/>
      <c r="L894" s="8">
        <v>0</v>
      </c>
      <c r="M894" s="8">
        <v>0</v>
      </c>
      <c r="N894" s="13">
        <v>0</v>
      </c>
    </row>
    <row r="895" spans="1:14">
      <c r="A895" s="113">
        <v>824</v>
      </c>
      <c r="B895" s="66"/>
      <c r="C895" s="135"/>
      <c r="D895" s="66"/>
      <c r="E895" s="66"/>
      <c r="F895" s="66"/>
      <c r="G895" s="66"/>
      <c r="H895" s="118" t="s">
        <v>181</v>
      </c>
      <c r="I895" s="184">
        <v>0</v>
      </c>
      <c r="J895" s="184">
        <v>0</v>
      </c>
      <c r="K895" s="118"/>
      <c r="L895" s="184">
        <v>0</v>
      </c>
      <c r="M895" s="184">
        <v>0</v>
      </c>
      <c r="N895" s="184">
        <v>0</v>
      </c>
    </row>
    <row r="896" spans="1:14">
      <c r="A896" s="113">
        <v>825</v>
      </c>
      <c r="B896" s="66"/>
      <c r="C896" s="135"/>
      <c r="D896" s="66"/>
      <c r="E896" s="66"/>
      <c r="F896" s="66"/>
      <c r="G896" s="66"/>
      <c r="H896" s="118"/>
      <c r="I896" s="16"/>
      <c r="J896" s="16"/>
      <c r="K896" s="118"/>
      <c r="L896" s="16"/>
      <c r="M896" s="8"/>
      <c r="N896" s="8"/>
    </row>
    <row r="897" spans="1:14">
      <c r="A897" s="113">
        <v>826</v>
      </c>
      <c r="B897" s="66"/>
      <c r="C897" s="135">
        <v>916</v>
      </c>
      <c r="D897" s="66" t="s">
        <v>300</v>
      </c>
      <c r="E897" s="66"/>
      <c r="F897" s="66"/>
      <c r="G897" s="66"/>
      <c r="H897" s="118"/>
      <c r="I897" s="8"/>
      <c r="J897" s="8"/>
      <c r="K897" s="118"/>
      <c r="L897" s="8"/>
      <c r="M897" s="8"/>
      <c r="N897" s="8"/>
    </row>
    <row r="898" spans="1:14">
      <c r="A898" s="113">
        <v>827</v>
      </c>
      <c r="B898" s="66"/>
      <c r="C898" s="135"/>
      <c r="D898" s="66"/>
      <c r="E898" s="66"/>
      <c r="F898" s="135" t="s">
        <v>760</v>
      </c>
      <c r="G898" s="66" t="s">
        <v>162</v>
      </c>
      <c r="H898" s="118"/>
      <c r="I898" s="8">
        <v>0</v>
      </c>
      <c r="J898" s="8">
        <v>0</v>
      </c>
      <c r="K898" s="118"/>
      <c r="L898" s="8">
        <v>0</v>
      </c>
      <c r="M898" s="8">
        <v>0</v>
      </c>
      <c r="N898" s="13">
        <v>0</v>
      </c>
    </row>
    <row r="899" spans="1:14">
      <c r="A899" s="113">
        <v>828</v>
      </c>
      <c r="B899" s="66"/>
      <c r="C899" s="135"/>
      <c r="D899" s="66"/>
      <c r="E899" s="66"/>
      <c r="F899" s="135" t="s">
        <v>760</v>
      </c>
      <c r="G899" s="66" t="s">
        <v>163</v>
      </c>
      <c r="H899" s="118"/>
      <c r="I899" s="8">
        <v>0</v>
      </c>
      <c r="J899" s="8">
        <v>0</v>
      </c>
      <c r="K899" s="118"/>
      <c r="L899" s="8">
        <v>0</v>
      </c>
      <c r="M899" s="8">
        <v>0</v>
      </c>
      <c r="N899" s="13">
        <v>0</v>
      </c>
    </row>
    <row r="900" spans="1:14">
      <c r="A900" s="113">
        <v>829</v>
      </c>
      <c r="B900" s="66"/>
      <c r="C900" s="135"/>
      <c r="D900" s="66"/>
      <c r="E900" s="66"/>
      <c r="F900" s="66"/>
      <c r="G900" s="66"/>
      <c r="H900" s="118" t="s">
        <v>181</v>
      </c>
      <c r="I900" s="184">
        <v>0</v>
      </c>
      <c r="J900" s="184">
        <v>0</v>
      </c>
      <c r="K900" s="118"/>
      <c r="L900" s="184">
        <v>0</v>
      </c>
      <c r="M900" s="184">
        <v>0</v>
      </c>
      <c r="N900" s="184">
        <v>0</v>
      </c>
    </row>
    <row r="901" spans="1:14">
      <c r="A901" s="113">
        <v>830</v>
      </c>
      <c r="B901" s="66"/>
      <c r="C901" s="135"/>
      <c r="D901" s="66"/>
      <c r="E901" s="66"/>
      <c r="F901" s="66"/>
      <c r="G901" s="66"/>
      <c r="H901" s="118"/>
      <c r="I901" s="8"/>
      <c r="J901" s="8"/>
      <c r="K901" s="118"/>
      <c r="L901" s="8"/>
      <c r="M901" s="8"/>
      <c r="N901" s="8"/>
    </row>
    <row r="902" spans="1:14" ht="15.75" thickBot="1">
      <c r="A902" s="113">
        <v>831</v>
      </c>
      <c r="B902" s="66"/>
      <c r="C902" s="136" t="s">
        <v>301</v>
      </c>
      <c r="D902" s="66"/>
      <c r="E902" s="66"/>
      <c r="F902" s="66"/>
      <c r="G902" s="66"/>
      <c r="H902" s="137" t="s">
        <v>181</v>
      </c>
      <c r="I902" s="15">
        <v>0</v>
      </c>
      <c r="J902" s="15">
        <v>0</v>
      </c>
      <c r="K902" s="118"/>
      <c r="L902" s="15">
        <v>0</v>
      </c>
      <c r="M902" s="15">
        <v>0</v>
      </c>
      <c r="N902" s="15">
        <v>0</v>
      </c>
    </row>
    <row r="903" spans="1:14" ht="15.75" thickTop="1">
      <c r="A903" s="113">
        <v>832</v>
      </c>
      <c r="B903" s="66"/>
      <c r="C903" s="135"/>
      <c r="D903" s="66"/>
      <c r="E903" s="66"/>
      <c r="F903" s="66"/>
      <c r="G903" s="66"/>
      <c r="H903" s="118"/>
      <c r="I903" s="8"/>
      <c r="J903" s="8"/>
      <c r="K903" s="118"/>
      <c r="L903" s="8"/>
      <c r="M903" s="8"/>
      <c r="N903" s="8"/>
    </row>
    <row r="904" spans="1:14">
      <c r="A904" s="113">
        <v>833</v>
      </c>
      <c r="B904" s="66"/>
      <c r="C904" s="135"/>
      <c r="D904" s="66"/>
      <c r="E904" s="66"/>
      <c r="F904" s="66"/>
      <c r="G904" s="66"/>
      <c r="H904" s="118"/>
      <c r="I904" s="8"/>
      <c r="J904" s="8"/>
      <c r="K904" s="118"/>
      <c r="L904" s="8"/>
      <c r="M904" s="8"/>
      <c r="N904" s="8"/>
    </row>
    <row r="905" spans="1:14">
      <c r="A905" s="113">
        <v>834</v>
      </c>
      <c r="B905" s="66"/>
      <c r="C905" s="135" t="s">
        <v>302</v>
      </c>
      <c r="D905" s="66"/>
      <c r="E905" s="66"/>
      <c r="F905" s="66"/>
      <c r="G905" s="66"/>
      <c r="H905" s="118"/>
      <c r="I905" s="8"/>
      <c r="J905" s="8"/>
      <c r="K905" s="118"/>
      <c r="L905" s="8"/>
      <c r="M905" s="8"/>
      <c r="N905" s="8"/>
    </row>
    <row r="906" spans="1:14">
      <c r="A906" s="113">
        <v>835</v>
      </c>
      <c r="B906" s="66"/>
      <c r="C906" s="135"/>
      <c r="D906" s="66"/>
      <c r="E906" s="135" t="s">
        <v>162</v>
      </c>
      <c r="F906" s="66"/>
      <c r="G906" s="66"/>
      <c r="H906" s="118"/>
      <c r="I906" s="8">
        <v>0</v>
      </c>
      <c r="J906" s="8">
        <v>0</v>
      </c>
      <c r="K906" s="118"/>
      <c r="L906" s="8">
        <v>0</v>
      </c>
      <c r="M906" s="8">
        <v>0</v>
      </c>
      <c r="N906" s="13">
        <v>0</v>
      </c>
    </row>
    <row r="907" spans="1:14">
      <c r="A907" s="113">
        <v>836</v>
      </c>
      <c r="B907" s="66"/>
      <c r="C907" s="135"/>
      <c r="D907" s="66"/>
      <c r="E907" s="66" t="s">
        <v>163</v>
      </c>
      <c r="F907" s="66"/>
      <c r="G907" s="66"/>
      <c r="H907" s="118"/>
      <c r="I907" s="8">
        <v>0</v>
      </c>
      <c r="J907" s="8">
        <v>0</v>
      </c>
      <c r="K907" s="118"/>
      <c r="L907" s="8">
        <v>0</v>
      </c>
      <c r="M907" s="8">
        <v>0</v>
      </c>
      <c r="N907" s="13">
        <v>0</v>
      </c>
    </row>
    <row r="908" spans="1:14" ht="15.75" thickBot="1">
      <c r="A908" s="113">
        <v>837</v>
      </c>
      <c r="B908" s="66"/>
      <c r="C908" s="135" t="s">
        <v>302</v>
      </c>
      <c r="D908" s="66"/>
      <c r="E908" s="66"/>
      <c r="F908" s="66"/>
      <c r="G908" s="66"/>
      <c r="H908" s="118" t="s">
        <v>45</v>
      </c>
      <c r="I908" s="19">
        <v>0</v>
      </c>
      <c r="J908" s="19">
        <v>0</v>
      </c>
      <c r="K908" s="118"/>
      <c r="L908" s="19">
        <v>0</v>
      </c>
      <c r="M908" s="19">
        <v>0</v>
      </c>
      <c r="N908" s="19">
        <v>0</v>
      </c>
    </row>
    <row r="909" spans="1:14" ht="15.75" thickTop="1">
      <c r="A909" s="113">
        <v>838</v>
      </c>
      <c r="B909" s="66"/>
      <c r="C909" s="135"/>
      <c r="D909" s="66"/>
      <c r="E909" s="66"/>
      <c r="F909" s="66"/>
      <c r="G909" s="66"/>
      <c r="H909" s="118"/>
      <c r="I909" s="8"/>
      <c r="J909" s="8"/>
      <c r="K909" s="118"/>
      <c r="L909" s="8"/>
      <c r="M909" s="8"/>
      <c r="N909" s="8"/>
    </row>
    <row r="910" spans="1:14" ht="15.75" thickBot="1">
      <c r="A910" s="113">
        <v>839</v>
      </c>
      <c r="B910" s="66"/>
      <c r="C910" s="136" t="s">
        <v>303</v>
      </c>
      <c r="D910" s="66"/>
      <c r="E910" s="66"/>
      <c r="F910" s="66"/>
      <c r="G910" s="66"/>
      <c r="H910" s="137" t="s">
        <v>181</v>
      </c>
      <c r="I910" s="15">
        <v>136004345.46000001</v>
      </c>
      <c r="J910" s="15">
        <v>70520089.253416628</v>
      </c>
      <c r="K910" s="137"/>
      <c r="L910" s="15">
        <v>22839224.920000006</v>
      </c>
      <c r="M910" s="15">
        <v>17866727.599546567</v>
      </c>
      <c r="N910" s="15">
        <v>4972497.3204534398</v>
      </c>
    </row>
    <row r="911" spans="1:14" ht="15.75" thickTop="1">
      <c r="A911" s="113">
        <v>840</v>
      </c>
      <c r="B911" s="66"/>
      <c r="C911" s="135">
        <v>920</v>
      </c>
      <c r="D911" s="66" t="s">
        <v>304</v>
      </c>
      <c r="E911" s="66"/>
      <c r="F911" s="66"/>
      <c r="G911" s="66"/>
      <c r="H911" s="118"/>
      <c r="I911" s="8"/>
      <c r="J911" s="8"/>
      <c r="K911" s="118"/>
      <c r="L911" s="8"/>
      <c r="M911" s="8"/>
      <c r="N911" s="8"/>
    </row>
    <row r="912" spans="1:14">
      <c r="A912" s="113">
        <v>841</v>
      </c>
      <c r="B912" s="66"/>
      <c r="C912" s="135"/>
      <c r="D912" s="66"/>
      <c r="E912" s="66"/>
      <c r="F912" s="135" t="s">
        <v>767</v>
      </c>
      <c r="G912" s="66" t="s">
        <v>162</v>
      </c>
      <c r="H912" s="118"/>
      <c r="I912" s="8">
        <v>-334195.72000000009</v>
      </c>
      <c r="J912" s="8">
        <v>561823.99</v>
      </c>
      <c r="K912" s="118"/>
      <c r="L912" s="8">
        <v>-334195.72000000009</v>
      </c>
      <c r="M912" s="8">
        <v>-896019.71000000008</v>
      </c>
      <c r="N912" s="13">
        <v>561823.99</v>
      </c>
    </row>
    <row r="913" spans="1:14">
      <c r="A913" s="113">
        <v>842</v>
      </c>
      <c r="B913" s="66"/>
      <c r="C913" s="135"/>
      <c r="D913" s="66"/>
      <c r="E913" s="66"/>
      <c r="F913" s="135" t="s">
        <v>760</v>
      </c>
      <c r="G913" s="66" t="s">
        <v>163</v>
      </c>
      <c r="H913" s="118"/>
      <c r="I913" s="8">
        <v>0</v>
      </c>
      <c r="J913" s="8">
        <v>0</v>
      </c>
      <c r="K913" s="118"/>
      <c r="L913" s="8">
        <v>0</v>
      </c>
      <c r="M913" s="8">
        <v>0</v>
      </c>
      <c r="N913" s="13">
        <v>0</v>
      </c>
    </row>
    <row r="914" spans="1:14">
      <c r="A914" s="113">
        <v>843</v>
      </c>
      <c r="B914" s="66"/>
      <c r="C914" s="135"/>
      <c r="D914" s="66"/>
      <c r="E914" s="66"/>
      <c r="F914" s="135" t="s">
        <v>767</v>
      </c>
      <c r="G914" s="66" t="s">
        <v>165</v>
      </c>
      <c r="H914" s="118"/>
      <c r="I914" s="8">
        <v>76021928.950000003</v>
      </c>
      <c r="J914" s="8">
        <v>32662570.308924619</v>
      </c>
      <c r="K914" s="118"/>
      <c r="L914" s="8">
        <v>76021928.950000003</v>
      </c>
      <c r="M914" s="8">
        <v>43333913.13817858</v>
      </c>
      <c r="N914" s="13">
        <v>32688015.811821423</v>
      </c>
    </row>
    <row r="915" spans="1:14">
      <c r="A915" s="113">
        <v>844</v>
      </c>
      <c r="B915" s="66"/>
      <c r="C915" s="135"/>
      <c r="D915" s="66"/>
      <c r="E915" s="66"/>
      <c r="F915" s="66"/>
      <c r="G915" s="66"/>
      <c r="H915" s="118" t="s">
        <v>181</v>
      </c>
      <c r="I915" s="184">
        <v>75687733.230000004</v>
      </c>
      <c r="J915" s="184">
        <v>33224394.298924617</v>
      </c>
      <c r="K915" s="118"/>
      <c r="L915" s="184">
        <v>75687733.230000004</v>
      </c>
      <c r="M915" s="184">
        <v>42437893.428178579</v>
      </c>
      <c r="N915" s="184">
        <v>33249839.801821422</v>
      </c>
    </row>
    <row r="916" spans="1:14">
      <c r="A916" s="113">
        <v>845</v>
      </c>
      <c r="B916" s="66"/>
      <c r="C916" s="135"/>
      <c r="D916" s="66"/>
      <c r="E916" s="66"/>
      <c r="F916" s="66"/>
      <c r="G916" s="66"/>
      <c r="H916" s="118"/>
      <c r="I916" s="8"/>
      <c r="J916" s="8"/>
      <c r="K916" s="118"/>
      <c r="L916" s="8"/>
      <c r="M916" s="8"/>
      <c r="N916" s="8"/>
    </row>
    <row r="917" spans="1:14">
      <c r="A917" s="113">
        <v>846</v>
      </c>
      <c r="B917" s="66"/>
      <c r="C917" s="135">
        <v>921</v>
      </c>
      <c r="D917" s="66" t="s">
        <v>305</v>
      </c>
      <c r="E917" s="66"/>
      <c r="F917" s="66"/>
      <c r="G917" s="66"/>
      <c r="H917" s="118"/>
      <c r="I917" s="8"/>
      <c r="J917" s="8"/>
      <c r="K917" s="118"/>
      <c r="L917" s="8"/>
      <c r="M917" s="8"/>
      <c r="N917" s="8"/>
    </row>
    <row r="918" spans="1:14">
      <c r="A918" s="113">
        <v>847</v>
      </c>
      <c r="B918" s="66"/>
      <c r="C918" s="135"/>
      <c r="D918" s="66"/>
      <c r="E918" s="66"/>
      <c r="F918" s="135" t="s">
        <v>767</v>
      </c>
      <c r="G918" s="66" t="s">
        <v>162</v>
      </c>
      <c r="H918" s="118"/>
      <c r="I918" s="8">
        <v>258831.88</v>
      </c>
      <c r="J918" s="8">
        <v>150963.04</v>
      </c>
      <c r="K918" s="118"/>
      <c r="L918" s="8">
        <v>258831.88</v>
      </c>
      <c r="M918" s="8">
        <v>107868.84</v>
      </c>
      <c r="N918" s="13">
        <v>150963.04</v>
      </c>
    </row>
    <row r="919" spans="1:14">
      <c r="A919" s="113">
        <v>848</v>
      </c>
      <c r="B919" s="66"/>
      <c r="C919" s="135"/>
      <c r="D919" s="66"/>
      <c r="E919" s="66"/>
      <c r="F919" s="135" t="s">
        <v>760</v>
      </c>
      <c r="G919" s="66" t="s">
        <v>163</v>
      </c>
      <c r="H919" s="118"/>
      <c r="I919" s="8">
        <v>105641.29</v>
      </c>
      <c r="J919" s="8">
        <v>51677.221274636147</v>
      </c>
      <c r="K919" s="118"/>
      <c r="L919" s="8">
        <v>105641.29</v>
      </c>
      <c r="M919" s="8">
        <v>53964.068725363846</v>
      </c>
      <c r="N919" s="13">
        <v>51677.221274636147</v>
      </c>
    </row>
    <row r="920" spans="1:14">
      <c r="A920" s="113">
        <v>849</v>
      </c>
      <c r="B920" s="66"/>
      <c r="C920" s="135"/>
      <c r="D920" s="66"/>
      <c r="E920" s="66"/>
      <c r="F920" s="135" t="s">
        <v>767</v>
      </c>
      <c r="G920" s="66" t="s">
        <v>165</v>
      </c>
      <c r="H920" s="118"/>
      <c r="I920" s="8">
        <v>7972866.0099999998</v>
      </c>
      <c r="J920" s="8">
        <v>3425515.5086440393</v>
      </c>
      <c r="K920" s="118"/>
      <c r="L920" s="8">
        <v>7952330.6647295821</v>
      </c>
      <c r="M920" s="8">
        <v>4532976.3534165844</v>
      </c>
      <c r="N920" s="13">
        <v>3419354.3113129982</v>
      </c>
    </row>
    <row r="921" spans="1:14">
      <c r="A921" s="113">
        <v>850</v>
      </c>
      <c r="B921" s="66"/>
      <c r="C921" s="135"/>
      <c r="D921" s="66"/>
      <c r="E921" s="66"/>
      <c r="F921" s="66"/>
      <c r="G921" s="66"/>
      <c r="H921" s="118" t="s">
        <v>181</v>
      </c>
      <c r="I921" s="184">
        <v>8337339.1799999997</v>
      </c>
      <c r="J921" s="184">
        <v>3628155.7699186755</v>
      </c>
      <c r="K921" s="118"/>
      <c r="L921" s="184">
        <v>8316803.8347295821</v>
      </c>
      <c r="M921" s="184">
        <v>4694809.2621419486</v>
      </c>
      <c r="N921" s="184">
        <v>3621994.5725876344</v>
      </c>
    </row>
    <row r="922" spans="1:14">
      <c r="A922" s="113">
        <v>851</v>
      </c>
      <c r="B922" s="66"/>
      <c r="C922" s="135"/>
      <c r="D922" s="66"/>
      <c r="E922" s="66"/>
      <c r="F922" s="66"/>
      <c r="G922" s="66"/>
      <c r="H922" s="118"/>
      <c r="I922" s="8"/>
      <c r="J922" s="8"/>
      <c r="K922" s="118"/>
      <c r="L922" s="8"/>
      <c r="M922" s="8"/>
      <c r="N922" s="8"/>
    </row>
    <row r="923" spans="1:14">
      <c r="A923" s="113">
        <v>852</v>
      </c>
      <c r="B923" s="66"/>
      <c r="C923" s="135">
        <v>922</v>
      </c>
      <c r="D923" s="66" t="s">
        <v>306</v>
      </c>
      <c r="E923" s="66"/>
      <c r="F923" s="66"/>
      <c r="G923" s="66"/>
      <c r="H923" s="118"/>
      <c r="I923" s="8"/>
      <c r="J923" s="8"/>
      <c r="K923" s="118"/>
      <c r="L923" s="8"/>
      <c r="M923" s="8"/>
      <c r="N923" s="8"/>
    </row>
    <row r="924" spans="1:14">
      <c r="A924" s="113">
        <v>853</v>
      </c>
      <c r="B924" s="66"/>
      <c r="C924" s="135"/>
      <c r="D924" s="66"/>
      <c r="E924" s="66"/>
      <c r="F924" s="135" t="s">
        <v>767</v>
      </c>
      <c r="G924" s="66" t="s">
        <v>162</v>
      </c>
      <c r="H924" s="118"/>
      <c r="I924" s="8">
        <v>0</v>
      </c>
      <c r="J924" s="8">
        <v>0</v>
      </c>
      <c r="K924" s="118"/>
      <c r="L924" s="8">
        <v>0</v>
      </c>
      <c r="M924" s="8">
        <v>0</v>
      </c>
      <c r="N924" s="13">
        <v>0</v>
      </c>
    </row>
    <row r="925" spans="1:14">
      <c r="A925" s="113">
        <v>854</v>
      </c>
      <c r="B925" s="66"/>
      <c r="C925" s="135"/>
      <c r="D925" s="66"/>
      <c r="E925" s="66"/>
      <c r="F925" s="135" t="s">
        <v>760</v>
      </c>
      <c r="G925" s="66" t="s">
        <v>163</v>
      </c>
      <c r="H925" s="118"/>
      <c r="I925" s="8">
        <v>0</v>
      </c>
      <c r="J925" s="8">
        <v>0</v>
      </c>
      <c r="K925" s="118"/>
      <c r="L925" s="8">
        <v>0</v>
      </c>
      <c r="M925" s="8">
        <v>0</v>
      </c>
      <c r="N925" s="13">
        <v>0</v>
      </c>
    </row>
    <row r="926" spans="1:14">
      <c r="A926" s="113">
        <v>855</v>
      </c>
      <c r="B926" s="66"/>
      <c r="C926" s="135"/>
      <c r="D926" s="66"/>
      <c r="E926" s="66"/>
      <c r="F926" s="135" t="s">
        <v>767</v>
      </c>
      <c r="G926" s="66" t="s">
        <v>165</v>
      </c>
      <c r="H926" s="118"/>
      <c r="I926" s="8">
        <v>-33980836.350000001</v>
      </c>
      <c r="J926" s="8">
        <v>-14599753.936366493</v>
      </c>
      <c r="K926" s="118"/>
      <c r="L926" s="8">
        <v>-33980836.350000001</v>
      </c>
      <c r="M926" s="8">
        <v>-19369708.597134475</v>
      </c>
      <c r="N926" s="13">
        <v>-14611127.752865527</v>
      </c>
    </row>
    <row r="927" spans="1:14">
      <c r="A927" s="113">
        <v>856</v>
      </c>
      <c r="B927" s="66"/>
      <c r="C927" s="135"/>
      <c r="D927" s="66"/>
      <c r="E927" s="66"/>
      <c r="F927" s="66"/>
      <c r="G927" s="66"/>
      <c r="H927" s="118" t="s">
        <v>181</v>
      </c>
      <c r="I927" s="184">
        <v>-33980836.350000001</v>
      </c>
      <c r="J927" s="184">
        <v>-14599753.936366493</v>
      </c>
      <c r="K927" s="118"/>
      <c r="L927" s="184">
        <v>-33980836.350000001</v>
      </c>
      <c r="M927" s="184">
        <v>-19369708.597134475</v>
      </c>
      <c r="N927" s="184">
        <v>-14611127.752865527</v>
      </c>
    </row>
    <row r="928" spans="1:14">
      <c r="A928" s="113">
        <v>857</v>
      </c>
      <c r="B928" s="66"/>
      <c r="C928" s="135"/>
      <c r="D928" s="66"/>
      <c r="E928" s="66"/>
      <c r="F928" s="66"/>
      <c r="G928" s="66"/>
      <c r="H928" s="118"/>
      <c r="I928" s="12"/>
      <c r="J928" s="12"/>
      <c r="K928" s="118"/>
      <c r="L928" s="12"/>
      <c r="M928" s="12"/>
      <c r="N928" s="12"/>
    </row>
    <row r="929" spans="1:14">
      <c r="A929" s="113">
        <v>858</v>
      </c>
      <c r="B929" s="66"/>
      <c r="C929" s="135">
        <v>923</v>
      </c>
      <c r="D929" s="66" t="s">
        <v>307</v>
      </c>
      <c r="E929" s="66"/>
      <c r="F929" s="66"/>
      <c r="G929" s="66"/>
      <c r="H929" s="118"/>
      <c r="I929" s="8"/>
      <c r="J929" s="8"/>
      <c r="K929" s="118"/>
      <c r="L929" s="8"/>
      <c r="M929" s="8"/>
      <c r="N929" s="8"/>
    </row>
    <row r="930" spans="1:14">
      <c r="A930" s="113">
        <v>859</v>
      </c>
      <c r="B930" s="66"/>
      <c r="C930" s="135"/>
      <c r="D930" s="66"/>
      <c r="E930" s="66"/>
      <c r="F930" s="135" t="s">
        <v>767</v>
      </c>
      <c r="G930" s="66" t="s">
        <v>162</v>
      </c>
      <c r="H930" s="118"/>
      <c r="I930" s="8">
        <v>275306.38</v>
      </c>
      <c r="J930" s="8">
        <v>745.66</v>
      </c>
      <c r="K930" s="118"/>
      <c r="L930" s="8">
        <v>275306.38</v>
      </c>
      <c r="M930" s="8">
        <v>274560.72000000003</v>
      </c>
      <c r="N930" s="13">
        <v>745.66</v>
      </c>
    </row>
    <row r="931" spans="1:14">
      <c r="A931" s="113">
        <v>860</v>
      </c>
      <c r="B931" s="66"/>
      <c r="C931" s="135"/>
      <c r="D931" s="66"/>
      <c r="E931" s="66"/>
      <c r="F931" s="135" t="s">
        <v>760</v>
      </c>
      <c r="G931" s="66" t="s">
        <v>163</v>
      </c>
      <c r="H931" s="118"/>
      <c r="I931" s="8">
        <v>0</v>
      </c>
      <c r="J931" s="8">
        <v>0</v>
      </c>
      <c r="K931" s="118"/>
      <c r="L931" s="8">
        <v>0</v>
      </c>
      <c r="M931" s="8">
        <v>0</v>
      </c>
      <c r="N931" s="13">
        <v>0</v>
      </c>
    </row>
    <row r="932" spans="1:14">
      <c r="A932" s="113">
        <v>861</v>
      </c>
      <c r="B932" s="66"/>
      <c r="C932" s="135"/>
      <c r="D932" s="66"/>
      <c r="E932" s="66"/>
      <c r="F932" s="135" t="s">
        <v>767</v>
      </c>
      <c r="G932" s="66" t="s">
        <v>165</v>
      </c>
      <c r="H932" s="118"/>
      <c r="I932" s="8">
        <v>13883056.99</v>
      </c>
      <c r="J932" s="8">
        <v>5964809.5135407951</v>
      </c>
      <c r="K932" s="118"/>
      <c r="L932" s="8">
        <v>14001264.130000001</v>
      </c>
      <c r="M932" s="8">
        <v>7980980.9092474431</v>
      </c>
      <c r="N932" s="13">
        <v>6020283.2207525577</v>
      </c>
    </row>
    <row r="933" spans="1:14">
      <c r="A933" s="113">
        <v>862</v>
      </c>
      <c r="B933" s="66"/>
      <c r="C933" s="135"/>
      <c r="D933" s="66"/>
      <c r="E933" s="66"/>
      <c r="F933" s="66"/>
      <c r="G933" s="66"/>
      <c r="H933" s="118" t="s">
        <v>181</v>
      </c>
      <c r="I933" s="184">
        <v>14158363.370000001</v>
      </c>
      <c r="J933" s="184">
        <v>5965555.1735407952</v>
      </c>
      <c r="K933" s="118"/>
      <c r="L933" s="184">
        <v>14276570.510000002</v>
      </c>
      <c r="M933" s="184">
        <v>8255541.6292474428</v>
      </c>
      <c r="N933" s="184">
        <v>6021028.8807525579</v>
      </c>
    </row>
    <row r="934" spans="1:14">
      <c r="A934" s="113">
        <v>863</v>
      </c>
      <c r="B934" s="66"/>
      <c r="C934" s="135"/>
      <c r="D934" s="66"/>
      <c r="E934" s="66"/>
      <c r="F934" s="66"/>
      <c r="G934" s="66"/>
      <c r="H934" s="118"/>
      <c r="I934" s="8"/>
      <c r="J934" s="8"/>
      <c r="K934" s="118"/>
      <c r="L934" s="8"/>
      <c r="M934" s="8"/>
      <c r="N934" s="8"/>
    </row>
    <row r="935" spans="1:14">
      <c r="A935" s="113">
        <v>864</v>
      </c>
      <c r="B935" s="66"/>
      <c r="C935" s="135">
        <v>924</v>
      </c>
      <c r="D935" s="66" t="s">
        <v>308</v>
      </c>
      <c r="E935" s="66"/>
      <c r="F935" s="66"/>
      <c r="G935" s="66"/>
      <c r="H935" s="118"/>
      <c r="I935" s="8"/>
      <c r="J935" s="8"/>
      <c r="K935" s="118"/>
      <c r="L935" s="8"/>
      <c r="M935" s="8"/>
      <c r="N935" s="8"/>
    </row>
    <row r="936" spans="1:14">
      <c r="A936" s="113">
        <v>865</v>
      </c>
      <c r="B936" s="66"/>
      <c r="C936" s="135"/>
      <c r="D936" s="66"/>
      <c r="E936" s="66"/>
      <c r="F936" s="135" t="s">
        <v>758</v>
      </c>
      <c r="G936" s="66" t="s">
        <v>162</v>
      </c>
      <c r="H936" s="118"/>
      <c r="I936" s="8">
        <v>8526200.5500000007</v>
      </c>
      <c r="J936" s="8">
        <v>1807937.29</v>
      </c>
      <c r="K936" s="118"/>
      <c r="L936" s="8">
        <v>8526200.5500000007</v>
      </c>
      <c r="M936" s="8">
        <v>6718263.2600000007</v>
      </c>
      <c r="N936" s="13">
        <v>1807937.29</v>
      </c>
    </row>
    <row r="937" spans="1:14">
      <c r="A937" s="113">
        <v>866</v>
      </c>
      <c r="B937" s="66"/>
      <c r="C937" s="135"/>
      <c r="D937" s="66"/>
      <c r="E937" s="66"/>
      <c r="F937" s="135" t="s">
        <v>758</v>
      </c>
      <c r="G937" s="66" t="s">
        <v>166</v>
      </c>
      <c r="H937" s="118"/>
      <c r="I937" s="8">
        <v>0</v>
      </c>
      <c r="J937" s="8">
        <v>0</v>
      </c>
      <c r="K937" s="118"/>
      <c r="L937" s="8">
        <v>0</v>
      </c>
      <c r="M937" s="8">
        <v>0</v>
      </c>
      <c r="N937" s="13">
        <v>0</v>
      </c>
    </row>
    <row r="938" spans="1:14">
      <c r="A938" s="113">
        <v>867</v>
      </c>
      <c r="B938" s="66"/>
      <c r="C938" s="135"/>
      <c r="D938" s="66"/>
      <c r="E938" s="66"/>
      <c r="F938" s="135" t="s">
        <v>767</v>
      </c>
      <c r="G938" s="66" t="s">
        <v>165</v>
      </c>
      <c r="H938" s="118"/>
      <c r="I938" s="8">
        <v>7106978.6200000001</v>
      </c>
      <c r="J938" s="8">
        <v>3053489.8557026689</v>
      </c>
      <c r="K938" s="118"/>
      <c r="L938" s="8">
        <v>7106978.6200000001</v>
      </c>
      <c r="M938" s="8">
        <v>4051109.9685003753</v>
      </c>
      <c r="N938" s="13">
        <v>3055868.6514996248</v>
      </c>
    </row>
    <row r="939" spans="1:14">
      <c r="A939" s="113">
        <v>868</v>
      </c>
      <c r="B939" s="66"/>
      <c r="C939" s="135"/>
      <c r="D939" s="66"/>
      <c r="E939" s="66"/>
      <c r="F939" s="66"/>
      <c r="G939" s="66"/>
      <c r="H939" s="118" t="s">
        <v>181</v>
      </c>
      <c r="I939" s="184">
        <v>15633179.170000002</v>
      </c>
      <c r="J939" s="184">
        <v>4861427.1457026694</v>
      </c>
      <c r="K939" s="118"/>
      <c r="L939" s="184">
        <v>15633179.170000002</v>
      </c>
      <c r="M939" s="184">
        <v>4051109.9685003753</v>
      </c>
      <c r="N939" s="184">
        <v>4863805.9414996244</v>
      </c>
    </row>
    <row r="940" spans="1:14">
      <c r="A940" s="113">
        <v>869</v>
      </c>
      <c r="B940" s="66"/>
      <c r="C940" s="135"/>
      <c r="D940" s="66"/>
      <c r="E940" s="66"/>
      <c r="F940" s="66"/>
      <c r="G940" s="66"/>
      <c r="H940" s="118"/>
      <c r="I940" s="12"/>
      <c r="J940" s="12"/>
      <c r="K940" s="118"/>
      <c r="L940" s="12"/>
      <c r="M940" s="8"/>
      <c r="N940" s="8"/>
    </row>
    <row r="941" spans="1:14">
      <c r="A941" s="113">
        <v>870</v>
      </c>
      <c r="B941" s="66"/>
      <c r="C941" s="135">
        <v>925</v>
      </c>
      <c r="D941" s="66" t="s">
        <v>309</v>
      </c>
      <c r="E941" s="66"/>
      <c r="F941" s="66"/>
      <c r="G941" s="66"/>
      <c r="H941" s="118"/>
      <c r="I941" s="8"/>
      <c r="J941" s="8"/>
      <c r="K941" s="118"/>
      <c r="L941" s="8"/>
      <c r="M941" s="8"/>
      <c r="N941" s="8"/>
    </row>
    <row r="942" spans="1:14">
      <c r="A942" s="113">
        <v>871</v>
      </c>
      <c r="B942" s="66"/>
      <c r="C942" s="135"/>
      <c r="D942" s="66"/>
      <c r="E942" s="66"/>
      <c r="F942" s="135" t="s">
        <v>767</v>
      </c>
      <c r="G942" s="66" t="s">
        <v>162</v>
      </c>
      <c r="H942" s="118"/>
      <c r="I942" s="8">
        <v>2078197.79</v>
      </c>
      <c r="J942" s="8">
        <v>0</v>
      </c>
      <c r="K942" s="118"/>
      <c r="L942" s="8">
        <v>2971603.16</v>
      </c>
      <c r="M942" s="8">
        <v>2971603.16</v>
      </c>
      <c r="N942" s="13">
        <v>0</v>
      </c>
    </row>
    <row r="943" spans="1:14">
      <c r="A943" s="113">
        <v>872</v>
      </c>
      <c r="B943" s="66"/>
      <c r="C943" s="135"/>
      <c r="D943" s="66"/>
      <c r="E943" s="66"/>
      <c r="F943" s="135" t="s">
        <v>767</v>
      </c>
      <c r="G943" s="66" t="s">
        <v>165</v>
      </c>
      <c r="H943" s="118"/>
      <c r="I943" s="8">
        <v>-25568400.829999998</v>
      </c>
      <c r="J943" s="8">
        <v>-10985378.841753811</v>
      </c>
      <c r="K943" s="118"/>
      <c r="L943" s="8">
        <v>6644908.1200000048</v>
      </c>
      <c r="M943" s="8">
        <v>3787721.191245276</v>
      </c>
      <c r="N943" s="13">
        <v>2857186.9287547288</v>
      </c>
    </row>
    <row r="944" spans="1:14">
      <c r="A944" s="113">
        <v>873</v>
      </c>
      <c r="B944" s="66"/>
      <c r="C944" s="135"/>
      <c r="D944" s="66"/>
      <c r="E944" s="66"/>
      <c r="F944" s="66"/>
      <c r="G944" s="66"/>
      <c r="H944" s="118" t="s">
        <v>181</v>
      </c>
      <c r="I944" s="184">
        <v>-23490203.039999999</v>
      </c>
      <c r="J944" s="184">
        <v>-10985378.841753811</v>
      </c>
      <c r="K944" s="118"/>
      <c r="L944" s="184">
        <v>9616511.2800000049</v>
      </c>
      <c r="M944" s="184">
        <v>6759324.3512452766</v>
      </c>
      <c r="N944" s="184">
        <v>2857186.9287547288</v>
      </c>
    </row>
    <row r="945" spans="1:14">
      <c r="A945" s="113">
        <v>874</v>
      </c>
      <c r="B945" s="66"/>
      <c r="C945" s="135"/>
      <c r="D945" s="66"/>
      <c r="E945" s="66"/>
      <c r="F945" s="66"/>
      <c r="G945" s="66"/>
      <c r="H945" s="118"/>
      <c r="I945" s="8"/>
      <c r="J945" s="8"/>
      <c r="K945" s="118"/>
      <c r="L945" s="8"/>
      <c r="M945" s="8"/>
      <c r="N945" s="8"/>
    </row>
    <row r="946" spans="1:14">
      <c r="A946" s="113">
        <v>875</v>
      </c>
      <c r="B946" s="66"/>
      <c r="C946" s="135">
        <v>926</v>
      </c>
      <c r="D946" s="66" t="s">
        <v>310</v>
      </c>
      <c r="E946" s="66"/>
      <c r="F946" s="66"/>
      <c r="G946" s="66"/>
      <c r="H946" s="118"/>
      <c r="I946" s="8"/>
      <c r="J946" s="8"/>
      <c r="K946" s="118"/>
      <c r="L946" s="8"/>
      <c r="M946" s="8"/>
      <c r="N946" s="8"/>
    </row>
    <row r="947" spans="1:14">
      <c r="A947" s="113">
        <v>876</v>
      </c>
      <c r="B947" s="66"/>
      <c r="C947" s="135"/>
      <c r="D947" s="66"/>
      <c r="E947" s="66"/>
      <c r="F947" s="135" t="s">
        <v>768</v>
      </c>
      <c r="G947" s="66" t="s">
        <v>162</v>
      </c>
      <c r="H947" s="118"/>
      <c r="I947" s="8">
        <v>0</v>
      </c>
      <c r="J947" s="8">
        <v>0</v>
      </c>
      <c r="K947" s="118"/>
      <c r="L947" s="8">
        <v>0</v>
      </c>
      <c r="M947" s="8">
        <v>0</v>
      </c>
      <c r="N947" s="13">
        <v>0</v>
      </c>
    </row>
    <row r="948" spans="1:14">
      <c r="A948" s="113">
        <v>877</v>
      </c>
      <c r="B948" s="66"/>
      <c r="C948" s="135"/>
      <c r="D948" s="66"/>
      <c r="E948" s="66"/>
      <c r="F948" s="135" t="s">
        <v>760</v>
      </c>
      <c r="G948" s="66" t="s">
        <v>163</v>
      </c>
      <c r="H948" s="118"/>
      <c r="I948" s="8">
        <v>0</v>
      </c>
      <c r="J948" s="8">
        <v>0</v>
      </c>
      <c r="K948" s="118"/>
      <c r="L948" s="8">
        <v>0</v>
      </c>
      <c r="M948" s="8">
        <v>0</v>
      </c>
      <c r="N948" s="13">
        <v>0</v>
      </c>
    </row>
    <row r="949" spans="1:14">
      <c r="A949" s="113">
        <v>878</v>
      </c>
      <c r="B949" s="66"/>
      <c r="C949" s="135"/>
      <c r="D949" s="66"/>
      <c r="E949" s="66"/>
      <c r="F949" s="135" t="s">
        <v>768</v>
      </c>
      <c r="G949" s="66" t="s">
        <v>165</v>
      </c>
      <c r="H949" s="118"/>
      <c r="I949" s="8">
        <v>0</v>
      </c>
      <c r="J949" s="8">
        <v>0</v>
      </c>
      <c r="K949" s="118"/>
      <c r="L949" s="8">
        <v>0</v>
      </c>
      <c r="M949" s="8">
        <v>0</v>
      </c>
      <c r="N949" s="13">
        <v>0</v>
      </c>
    </row>
    <row r="950" spans="1:14">
      <c r="A950" s="113">
        <v>879</v>
      </c>
      <c r="B950" s="66"/>
      <c r="C950" s="135"/>
      <c r="D950" s="66"/>
      <c r="E950" s="66"/>
      <c r="F950" s="66"/>
      <c r="G950" s="66"/>
      <c r="H950" s="118" t="s">
        <v>181</v>
      </c>
      <c r="I950" s="184">
        <v>0</v>
      </c>
      <c r="J950" s="184">
        <v>0</v>
      </c>
      <c r="K950" s="118"/>
      <c r="L950" s="184">
        <v>0</v>
      </c>
      <c r="M950" s="184">
        <v>0</v>
      </c>
      <c r="N950" s="184">
        <v>0</v>
      </c>
    </row>
    <row r="951" spans="1:14">
      <c r="A951" s="113">
        <v>880</v>
      </c>
      <c r="B951" s="66"/>
      <c r="C951" s="135"/>
      <c r="D951" s="66"/>
      <c r="E951" s="66"/>
      <c r="F951" s="66"/>
      <c r="G951" s="66"/>
      <c r="H951" s="118"/>
      <c r="I951" s="8"/>
      <c r="J951" s="8"/>
      <c r="K951" s="118"/>
      <c r="L951" s="8"/>
      <c r="M951" s="8"/>
      <c r="N951" s="8"/>
    </row>
    <row r="952" spans="1:14">
      <c r="A952" s="113">
        <v>881</v>
      </c>
      <c r="B952" s="66"/>
      <c r="C952" s="135">
        <v>927</v>
      </c>
      <c r="D952" s="66" t="s">
        <v>311</v>
      </c>
      <c r="E952" s="66"/>
      <c r="F952" s="66"/>
      <c r="G952" s="66"/>
      <c r="H952" s="118"/>
      <c r="I952" s="8"/>
      <c r="J952" s="8"/>
      <c r="K952" s="118"/>
      <c r="L952" s="8"/>
      <c r="M952" s="8"/>
      <c r="N952" s="8"/>
    </row>
    <row r="953" spans="1:14">
      <c r="A953" s="113">
        <v>882</v>
      </c>
      <c r="B953" s="66"/>
      <c r="C953" s="135"/>
      <c r="D953" s="66"/>
      <c r="E953" s="66"/>
      <c r="F953" s="135" t="s">
        <v>762</v>
      </c>
      <c r="G953" s="66" t="s">
        <v>162</v>
      </c>
      <c r="H953" s="118"/>
      <c r="I953" s="8">
        <v>0</v>
      </c>
      <c r="J953" s="8">
        <v>0</v>
      </c>
      <c r="K953" s="118"/>
      <c r="L953" s="8">
        <v>0</v>
      </c>
      <c r="M953" s="8">
        <v>0</v>
      </c>
      <c r="N953" s="13">
        <v>0</v>
      </c>
    </row>
    <row r="954" spans="1:14">
      <c r="A954" s="113">
        <v>883</v>
      </c>
      <c r="B954" s="66"/>
      <c r="C954" s="135"/>
      <c r="D954" s="66"/>
      <c r="E954" s="66"/>
      <c r="F954" s="135" t="s">
        <v>762</v>
      </c>
      <c r="G954" s="66" t="s">
        <v>165</v>
      </c>
      <c r="H954" s="118"/>
      <c r="I954" s="8">
        <v>0</v>
      </c>
      <c r="J954" s="8">
        <v>0</v>
      </c>
      <c r="K954" s="118"/>
      <c r="L954" s="8">
        <v>0</v>
      </c>
      <c r="M954" s="8">
        <v>0</v>
      </c>
      <c r="N954" s="13">
        <v>0</v>
      </c>
    </row>
    <row r="955" spans="1:14">
      <c r="A955" s="113">
        <v>884</v>
      </c>
      <c r="B955" s="66"/>
      <c r="C955" s="135"/>
      <c r="D955" s="66"/>
      <c r="E955" s="66"/>
      <c r="F955" s="66"/>
      <c r="G955" s="66"/>
      <c r="H955" s="118" t="s">
        <v>181</v>
      </c>
      <c r="I955" s="184">
        <v>0</v>
      </c>
      <c r="J955" s="184">
        <v>0</v>
      </c>
      <c r="K955" s="118"/>
      <c r="L955" s="184">
        <v>0</v>
      </c>
      <c r="M955" s="184">
        <v>0</v>
      </c>
      <c r="N955" s="184">
        <v>0</v>
      </c>
    </row>
    <row r="956" spans="1:14">
      <c r="A956" s="113">
        <v>885</v>
      </c>
      <c r="B956" s="66"/>
      <c r="C956" s="135"/>
      <c r="D956" s="66"/>
      <c r="E956" s="66"/>
      <c r="F956" s="66"/>
      <c r="G956" s="66"/>
      <c r="H956" s="118"/>
      <c r="I956" s="8"/>
      <c r="J956" s="8"/>
      <c r="K956" s="118"/>
      <c r="L956" s="8"/>
      <c r="M956" s="8"/>
      <c r="N956" s="8"/>
    </row>
    <row r="957" spans="1:14">
      <c r="A957" s="113">
        <v>886</v>
      </c>
      <c r="B957" s="66"/>
      <c r="C957" s="135">
        <v>928</v>
      </c>
      <c r="D957" s="66" t="s">
        <v>312</v>
      </c>
      <c r="E957" s="66"/>
      <c r="F957" s="66"/>
      <c r="G957" s="66"/>
      <c r="H957" s="118"/>
      <c r="I957" s="8"/>
      <c r="J957" s="8"/>
      <c r="K957" s="118"/>
      <c r="L957" s="8"/>
      <c r="M957" s="8"/>
      <c r="N957" s="8"/>
    </row>
    <row r="958" spans="1:14">
      <c r="A958" s="113">
        <v>887</v>
      </c>
      <c r="B958" s="66"/>
      <c r="C958" s="135"/>
      <c r="D958" s="66"/>
      <c r="E958" s="66"/>
      <c r="F958" s="135" t="s">
        <v>762</v>
      </c>
      <c r="G958" s="66" t="s">
        <v>162</v>
      </c>
      <c r="H958" s="118"/>
      <c r="I958" s="8">
        <v>17403105.920000002</v>
      </c>
      <c r="J958" s="8">
        <v>7009239.46</v>
      </c>
      <c r="K958" s="118"/>
      <c r="L958" s="8">
        <v>17403105.920000002</v>
      </c>
      <c r="M958" s="8">
        <v>10391399.600000001</v>
      </c>
      <c r="N958" s="13">
        <v>7011706.3200000003</v>
      </c>
    </row>
    <row r="959" spans="1:14">
      <c r="A959" s="113">
        <v>888</v>
      </c>
      <c r="B959" s="66"/>
      <c r="C959" s="135"/>
      <c r="D959" s="66"/>
      <c r="E959" s="66"/>
      <c r="F959" s="135" t="s">
        <v>760</v>
      </c>
      <c r="G959" s="66" t="s">
        <v>163</v>
      </c>
      <c r="H959" s="118"/>
      <c r="I959" s="8">
        <v>0</v>
      </c>
      <c r="J959" s="8">
        <v>0</v>
      </c>
      <c r="K959" s="118"/>
      <c r="L959" s="8">
        <v>0</v>
      </c>
      <c r="M959" s="8">
        <v>0</v>
      </c>
      <c r="N959" s="13">
        <v>0</v>
      </c>
    </row>
    <row r="960" spans="1:14">
      <c r="A960" s="113">
        <v>889</v>
      </c>
      <c r="B960" s="66"/>
      <c r="C960" s="135"/>
      <c r="D960" s="66"/>
      <c r="E960" s="66"/>
      <c r="F960" s="135" t="s">
        <v>762</v>
      </c>
      <c r="G960" s="66" t="s">
        <v>165</v>
      </c>
      <c r="H960" s="118"/>
      <c r="I960" s="8">
        <v>3154513.21</v>
      </c>
      <c r="J960" s="8">
        <v>1355326.1662147876</v>
      </c>
      <c r="K960" s="118"/>
      <c r="L960" s="8">
        <v>3154513.21</v>
      </c>
      <c r="M960" s="8">
        <v>1798131.188242848</v>
      </c>
      <c r="N960" s="13">
        <v>1356382.0217571519</v>
      </c>
    </row>
    <row r="961" spans="1:14">
      <c r="A961" s="113">
        <v>890</v>
      </c>
      <c r="B961" s="66"/>
      <c r="C961" s="135"/>
      <c r="D961" s="66"/>
      <c r="E961" s="66"/>
      <c r="F961" s="135" t="s">
        <v>134</v>
      </c>
      <c r="G961" s="66" t="s">
        <v>166</v>
      </c>
      <c r="H961" s="118"/>
      <c r="I961" s="8">
        <v>3722970.75</v>
      </c>
      <c r="J961" s="8">
        <v>1615181.8421398967</v>
      </c>
      <c r="K961" s="118"/>
      <c r="L961" s="8">
        <v>3722970.75</v>
      </c>
      <c r="M961" s="8">
        <v>2109807.2859622426</v>
      </c>
      <c r="N961" s="13">
        <v>1613163.4640377574</v>
      </c>
    </row>
    <row r="962" spans="1:14">
      <c r="A962" s="113">
        <v>891</v>
      </c>
      <c r="B962" s="66"/>
      <c r="C962" s="135"/>
      <c r="D962" s="66"/>
      <c r="E962" s="66"/>
      <c r="F962" s="66"/>
      <c r="G962" s="66"/>
      <c r="H962" s="118" t="s">
        <v>181</v>
      </c>
      <c r="I962" s="184">
        <v>24280589.880000003</v>
      </c>
      <c r="J962" s="184">
        <v>9979747.4683546834</v>
      </c>
      <c r="K962" s="118"/>
      <c r="L962" s="184">
        <v>24280589.880000003</v>
      </c>
      <c r="M962" s="184">
        <v>14299338.074205093</v>
      </c>
      <c r="N962" s="184">
        <v>9981251.8057949096</v>
      </c>
    </row>
    <row r="963" spans="1:14">
      <c r="A963" s="113">
        <v>892</v>
      </c>
      <c r="B963" s="66"/>
      <c r="C963" s="135"/>
      <c r="D963" s="66"/>
      <c r="E963" s="66"/>
      <c r="F963" s="66"/>
      <c r="G963" s="66"/>
      <c r="H963" s="118"/>
      <c r="I963" s="16"/>
      <c r="J963" s="16"/>
      <c r="K963" s="118"/>
      <c r="L963" s="16"/>
      <c r="M963" s="8"/>
      <c r="N963" s="8"/>
    </row>
    <row r="964" spans="1:14">
      <c r="A964" s="113">
        <v>893</v>
      </c>
      <c r="B964" s="66"/>
      <c r="C964" s="135">
        <v>929</v>
      </c>
      <c r="D964" s="66" t="s">
        <v>313</v>
      </c>
      <c r="E964" s="66"/>
      <c r="F964" s="66"/>
      <c r="G964" s="66"/>
      <c r="H964" s="118"/>
      <c r="I964" s="8"/>
      <c r="J964" s="8"/>
      <c r="K964" s="118"/>
      <c r="L964" s="8"/>
      <c r="M964" s="8"/>
      <c r="N964" s="8"/>
    </row>
    <row r="965" spans="1:14">
      <c r="A965" s="113">
        <v>894</v>
      </c>
      <c r="B965" s="66"/>
      <c r="C965" s="135"/>
      <c r="D965" s="66"/>
      <c r="E965" s="66"/>
      <c r="F965" s="135" t="s">
        <v>768</v>
      </c>
      <c r="G965" s="66" t="s">
        <v>162</v>
      </c>
      <c r="H965" s="118"/>
      <c r="I965" s="8">
        <v>0</v>
      </c>
      <c r="J965" s="8">
        <v>0</v>
      </c>
      <c r="K965" s="118"/>
      <c r="L965" s="8">
        <v>0</v>
      </c>
      <c r="M965" s="8">
        <v>0</v>
      </c>
      <c r="N965" s="13">
        <v>0</v>
      </c>
    </row>
    <row r="966" spans="1:14">
      <c r="A966" s="113">
        <v>895</v>
      </c>
      <c r="B966" s="66"/>
      <c r="C966" s="135"/>
      <c r="D966" s="66"/>
      <c r="E966" s="66"/>
      <c r="F966" s="135" t="s">
        <v>768</v>
      </c>
      <c r="G966" s="66" t="s">
        <v>165</v>
      </c>
      <c r="H966" s="118"/>
      <c r="I966" s="8">
        <v>-7433358.5899999999</v>
      </c>
      <c r="J966" s="8">
        <v>-3193717.9302173411</v>
      </c>
      <c r="K966" s="118"/>
      <c r="L966" s="8">
        <v>-7433358.5899999999</v>
      </c>
      <c r="M966" s="8">
        <v>-4237152.620474169</v>
      </c>
      <c r="N966" s="13">
        <v>-3196205.9695258308</v>
      </c>
    </row>
    <row r="967" spans="1:14">
      <c r="A967" s="113">
        <v>896</v>
      </c>
      <c r="B967" s="66"/>
      <c r="C967" s="135"/>
      <c r="D967" s="66"/>
      <c r="E967" s="66"/>
      <c r="F967" s="66"/>
      <c r="G967" s="66"/>
      <c r="H967" s="118" t="s">
        <v>181</v>
      </c>
      <c r="I967" s="184">
        <v>-7433358.5899999999</v>
      </c>
      <c r="J967" s="184">
        <v>-3193717.9302173411</v>
      </c>
      <c r="K967" s="118"/>
      <c r="L967" s="184">
        <v>-7433358.5899999999</v>
      </c>
      <c r="M967" s="184">
        <v>-4237152.620474169</v>
      </c>
      <c r="N967" s="184">
        <v>-3196205.9695258308</v>
      </c>
    </row>
    <row r="968" spans="1:14">
      <c r="A968" s="113">
        <v>897</v>
      </c>
      <c r="B968" s="66"/>
      <c r="C968" s="135"/>
      <c r="D968" s="66"/>
      <c r="E968" s="66"/>
      <c r="F968" s="66"/>
      <c r="G968" s="66"/>
      <c r="H968" s="118"/>
      <c r="I968" s="8"/>
      <c r="J968" s="8"/>
      <c r="K968" s="118"/>
      <c r="L968" s="8"/>
      <c r="M968" s="8"/>
      <c r="N968" s="8"/>
    </row>
    <row r="969" spans="1:14">
      <c r="A969" s="113">
        <v>898</v>
      </c>
      <c r="B969" s="66"/>
      <c r="C969" s="135">
        <v>930</v>
      </c>
      <c r="D969" s="66" t="s">
        <v>314</v>
      </c>
      <c r="E969" s="66"/>
      <c r="F969" s="66"/>
      <c r="G969" s="66"/>
      <c r="H969" s="118"/>
      <c r="I969" s="8"/>
      <c r="J969" s="8"/>
      <c r="K969" s="118"/>
      <c r="L969" s="8"/>
      <c r="M969" s="8"/>
      <c r="N969" s="8"/>
    </row>
    <row r="970" spans="1:14">
      <c r="A970" s="113">
        <v>899</v>
      </c>
      <c r="B970" s="66"/>
      <c r="C970" s="135"/>
      <c r="D970" s="66"/>
      <c r="E970" s="66"/>
      <c r="F970" s="135" t="s">
        <v>767</v>
      </c>
      <c r="G970" s="66" t="s">
        <v>162</v>
      </c>
      <c r="H970" s="118"/>
      <c r="I970" s="8">
        <v>256820.34</v>
      </c>
      <c r="J970" s="8">
        <v>72581.279999999999</v>
      </c>
      <c r="K970" s="118"/>
      <c r="L970" s="8">
        <v>1435070.34</v>
      </c>
      <c r="M970" s="8">
        <v>184239.06000000006</v>
      </c>
      <c r="N970" s="13">
        <v>1250831.28</v>
      </c>
    </row>
    <row r="971" spans="1:14">
      <c r="A971" s="113">
        <v>900</v>
      </c>
      <c r="B971" s="66"/>
      <c r="C971" s="135"/>
      <c r="D971" s="66"/>
      <c r="E971" s="66"/>
      <c r="F971" s="135" t="s">
        <v>760</v>
      </c>
      <c r="G971" s="66" t="s">
        <v>163</v>
      </c>
      <c r="H971" s="118"/>
      <c r="I971" s="8">
        <v>0</v>
      </c>
      <c r="J971" s="8">
        <v>0</v>
      </c>
      <c r="K971" s="118"/>
      <c r="L971" s="8">
        <v>0</v>
      </c>
      <c r="M971" s="8">
        <v>0</v>
      </c>
      <c r="N971" s="13">
        <v>0</v>
      </c>
    </row>
    <row r="972" spans="1:14">
      <c r="A972" s="113">
        <v>901</v>
      </c>
      <c r="B972" s="66"/>
      <c r="C972" s="135"/>
      <c r="D972" s="66"/>
      <c r="E972" s="66"/>
      <c r="F972" s="135" t="s">
        <v>599</v>
      </c>
      <c r="G972" s="66" t="s">
        <v>166</v>
      </c>
      <c r="H972" s="118"/>
      <c r="I972" s="8">
        <v>0</v>
      </c>
      <c r="J972" s="8">
        <v>0</v>
      </c>
      <c r="K972" s="118"/>
      <c r="L972" s="8">
        <v>0</v>
      </c>
      <c r="M972" s="8">
        <v>0</v>
      </c>
      <c r="N972" s="13">
        <v>0</v>
      </c>
    </row>
    <row r="973" spans="1:14">
      <c r="A973" s="113">
        <v>902</v>
      </c>
      <c r="B973" s="66"/>
      <c r="C973" s="135"/>
      <c r="D973" s="66"/>
      <c r="E973" s="66"/>
      <c r="F973" s="135" t="s">
        <v>768</v>
      </c>
      <c r="G973" s="66" t="s">
        <v>165</v>
      </c>
      <c r="H973" s="118"/>
      <c r="I973" s="8">
        <v>2179551.77</v>
      </c>
      <c r="J973" s="8">
        <v>936437.20848477748</v>
      </c>
      <c r="K973" s="118"/>
      <c r="L973" s="8">
        <v>2179551.77</v>
      </c>
      <c r="M973" s="8">
        <v>1242385.0379206061</v>
      </c>
      <c r="N973" s="13">
        <v>937166.73207939393</v>
      </c>
    </row>
    <row r="974" spans="1:14">
      <c r="A974" s="113">
        <v>903</v>
      </c>
      <c r="B974" s="66"/>
      <c r="C974" s="135"/>
      <c r="D974" s="66"/>
      <c r="E974" s="66"/>
      <c r="F974" s="66"/>
      <c r="G974" s="66"/>
      <c r="H974" s="118" t="s">
        <v>181</v>
      </c>
      <c r="I974" s="184">
        <v>2436372.11</v>
      </c>
      <c r="J974" s="184">
        <v>1009018.4884847775</v>
      </c>
      <c r="K974" s="118"/>
      <c r="L974" s="184">
        <v>3614622.1100000003</v>
      </c>
      <c r="M974" s="184">
        <v>1426624.0979206061</v>
      </c>
      <c r="N974" s="184">
        <v>2187998.012079394</v>
      </c>
    </row>
    <row r="975" spans="1:14">
      <c r="A975" s="113">
        <v>904</v>
      </c>
      <c r="B975" s="66"/>
      <c r="C975" s="135"/>
      <c r="D975" s="66"/>
      <c r="E975" s="66"/>
      <c r="F975" s="66"/>
      <c r="G975" s="66"/>
      <c r="H975" s="118"/>
      <c r="I975" s="8"/>
      <c r="J975" s="8"/>
      <c r="K975" s="118"/>
      <c r="L975" s="8"/>
      <c r="M975" s="8"/>
      <c r="N975" s="8"/>
    </row>
    <row r="976" spans="1:14">
      <c r="A976" s="113">
        <v>905</v>
      </c>
      <c r="B976" s="66"/>
      <c r="C976" s="135">
        <v>931</v>
      </c>
      <c r="D976" s="66" t="s">
        <v>192</v>
      </c>
      <c r="E976" s="66"/>
      <c r="F976" s="66"/>
      <c r="G976" s="66"/>
      <c r="H976" s="118"/>
      <c r="I976" s="8"/>
      <c r="J976" s="8"/>
      <c r="K976" s="118"/>
      <c r="L976" s="8"/>
      <c r="M976" s="8"/>
      <c r="N976" s="8"/>
    </row>
    <row r="977" spans="1:14">
      <c r="A977" s="113">
        <v>906</v>
      </c>
      <c r="B977" s="66"/>
      <c r="C977" s="135"/>
      <c r="D977" s="66"/>
      <c r="E977" s="66"/>
      <c r="F977" s="135" t="s">
        <v>767</v>
      </c>
      <c r="G977" s="66" t="s">
        <v>162</v>
      </c>
      <c r="H977" s="118"/>
      <c r="I977" s="8">
        <v>398773.81999999995</v>
      </c>
      <c r="J977" s="8">
        <v>5481.07</v>
      </c>
      <c r="K977" s="118"/>
      <c r="L977" s="8">
        <v>398773.81999999995</v>
      </c>
      <c r="M977" s="8">
        <v>393292.74999999994</v>
      </c>
      <c r="N977" s="13">
        <v>5481.07</v>
      </c>
    </row>
    <row r="978" spans="1:14">
      <c r="A978" s="113">
        <v>907</v>
      </c>
      <c r="B978" s="66"/>
      <c r="C978" s="135"/>
      <c r="D978" s="66"/>
      <c r="E978" s="66"/>
      <c r="F978" s="135" t="s">
        <v>767</v>
      </c>
      <c r="G978" s="66" t="s">
        <v>165</v>
      </c>
      <c r="H978" s="118"/>
      <c r="I978" s="8">
        <v>5742196.9500000002</v>
      </c>
      <c r="J978" s="8">
        <v>2467115.9255959326</v>
      </c>
      <c r="K978" s="118"/>
      <c r="L978" s="8">
        <v>5742196.9500000002</v>
      </c>
      <c r="M978" s="8">
        <v>3273159.0383252697</v>
      </c>
      <c r="N978" s="13">
        <v>2469037.9116747305</v>
      </c>
    </row>
    <row r="979" spans="1:14">
      <c r="A979" s="113">
        <v>908</v>
      </c>
      <c r="B979" s="66"/>
      <c r="C979" s="135"/>
      <c r="D979" s="66"/>
      <c r="E979" s="66"/>
      <c r="F979" s="66"/>
      <c r="G979" s="66"/>
      <c r="H979" s="118" t="s">
        <v>181</v>
      </c>
      <c r="I979" s="184">
        <v>6140970.7700000005</v>
      </c>
      <c r="J979" s="184">
        <v>2472596.9955959325</v>
      </c>
      <c r="K979" s="118"/>
      <c r="L979" s="184">
        <v>6140970.7700000005</v>
      </c>
      <c r="M979" s="184">
        <v>3666451.7883252697</v>
      </c>
      <c r="N979" s="184">
        <v>2474518.9816747303</v>
      </c>
    </row>
    <row r="980" spans="1:14">
      <c r="A980" s="113">
        <v>909</v>
      </c>
      <c r="B980" s="66"/>
      <c r="C980" s="135"/>
      <c r="D980" s="66"/>
      <c r="E980" s="66"/>
      <c r="F980" s="66"/>
      <c r="G980" s="66"/>
      <c r="H980" s="118"/>
      <c r="I980" s="8"/>
      <c r="J980" s="8"/>
      <c r="K980" s="118"/>
      <c r="L980" s="8"/>
      <c r="M980" s="8"/>
      <c r="N980" s="8"/>
    </row>
    <row r="981" spans="1:14">
      <c r="A981" s="113">
        <v>910</v>
      </c>
      <c r="B981" s="66"/>
      <c r="C981" s="135">
        <v>935</v>
      </c>
      <c r="D981" s="66" t="s">
        <v>315</v>
      </c>
      <c r="E981" s="66"/>
      <c r="F981" s="66"/>
      <c r="G981" s="66"/>
      <c r="H981" s="118"/>
      <c r="I981" s="8"/>
      <c r="J981" s="8"/>
      <c r="K981" s="118"/>
      <c r="L981" s="8"/>
      <c r="M981" s="8"/>
      <c r="N981" s="8"/>
    </row>
    <row r="982" spans="1:14">
      <c r="A982" s="113">
        <v>911</v>
      </c>
      <c r="B982" s="66"/>
      <c r="C982" s="135"/>
      <c r="D982" s="66"/>
      <c r="E982" s="66"/>
      <c r="F982" s="135" t="s">
        <v>766</v>
      </c>
      <c r="G982" s="66" t="s">
        <v>162</v>
      </c>
      <c r="H982" s="118"/>
      <c r="I982" s="8">
        <v>869102.33999999985</v>
      </c>
      <c r="J982" s="8">
        <v>110880.72</v>
      </c>
      <c r="K982" s="118"/>
      <c r="L982" s="8">
        <v>869102.33999999985</v>
      </c>
      <c r="M982" s="8">
        <v>758221.61999999988</v>
      </c>
      <c r="N982" s="13">
        <v>110880.72</v>
      </c>
    </row>
    <row r="983" spans="1:14">
      <c r="A983" s="113">
        <v>912</v>
      </c>
      <c r="B983" s="66"/>
      <c r="C983" s="135"/>
      <c r="D983" s="66"/>
      <c r="E983" s="66"/>
      <c r="F983" s="135" t="s">
        <v>760</v>
      </c>
      <c r="G983" s="66" t="s">
        <v>163</v>
      </c>
      <c r="H983" s="118"/>
      <c r="I983" s="8">
        <v>68295.63</v>
      </c>
      <c r="J983" s="8">
        <v>33408.607407204887</v>
      </c>
      <c r="K983" s="118"/>
      <c r="L983" s="8">
        <v>68295.63</v>
      </c>
      <c r="M983" s="8">
        <v>34887.022592795118</v>
      </c>
      <c r="N983" s="13">
        <v>33408.607407204887</v>
      </c>
    </row>
    <row r="984" spans="1:14">
      <c r="A984" s="113">
        <v>913</v>
      </c>
      <c r="B984" s="66"/>
      <c r="C984" s="135"/>
      <c r="D984" s="66"/>
      <c r="E984" s="66"/>
      <c r="F984" s="135" t="s">
        <v>766</v>
      </c>
      <c r="G984" s="66" t="s">
        <v>165</v>
      </c>
      <c r="H984" s="118"/>
      <c r="I984" s="8">
        <v>21225300.969999999</v>
      </c>
      <c r="J984" s="8">
        <v>9119380.3529594708</v>
      </c>
      <c r="K984" s="118"/>
      <c r="L984" s="8">
        <v>21225300.969999999</v>
      </c>
      <c r="M984" s="8">
        <v>12098816.239859138</v>
      </c>
      <c r="N984" s="13">
        <v>9126484.7301408611</v>
      </c>
    </row>
    <row r="985" spans="1:14">
      <c r="A985" s="113">
        <v>914</v>
      </c>
      <c r="B985" s="66"/>
      <c r="C985" s="135"/>
      <c r="D985" s="66"/>
      <c r="E985" s="66"/>
      <c r="F985" s="66"/>
      <c r="G985" s="66"/>
      <c r="H985" s="118" t="s">
        <v>181</v>
      </c>
      <c r="I985" s="184">
        <v>22162698.939999998</v>
      </c>
      <c r="J985" s="184">
        <v>9263669.6803666763</v>
      </c>
      <c r="K985" s="118"/>
      <c r="L985" s="184">
        <v>22162698.939999998</v>
      </c>
      <c r="M985" s="184">
        <v>12891924.882451933</v>
      </c>
      <c r="N985" s="184">
        <v>9270774.0575480666</v>
      </c>
    </row>
    <row r="986" spans="1:14">
      <c r="A986" s="113">
        <v>915</v>
      </c>
      <c r="B986" s="66"/>
      <c r="C986" s="135"/>
      <c r="D986" s="66"/>
      <c r="E986" s="66"/>
      <c r="F986" s="66"/>
      <c r="G986" s="66"/>
      <c r="H986" s="118"/>
      <c r="I986" s="8"/>
      <c r="J986" s="8"/>
      <c r="K986" s="118"/>
      <c r="L986" s="8"/>
      <c r="M986" s="8"/>
      <c r="N986" s="8"/>
    </row>
    <row r="987" spans="1:14" ht="15.75" thickBot="1">
      <c r="A987" s="113">
        <v>916</v>
      </c>
      <c r="B987" s="66"/>
      <c r="C987" s="136" t="s">
        <v>316</v>
      </c>
      <c r="D987" s="66"/>
      <c r="E987" s="66"/>
      <c r="F987" s="66"/>
      <c r="G987" s="66"/>
      <c r="H987" s="137" t="s">
        <v>181</v>
      </c>
      <c r="I987" s="15">
        <v>103932848.67000002</v>
      </c>
      <c r="J987" s="15">
        <v>41625714.312551178</v>
      </c>
      <c r="K987" s="137"/>
      <c r="L987" s="15">
        <v>138315484.7847296</v>
      </c>
      <c r="M987" s="15">
        <v>81594419.524607882</v>
      </c>
      <c r="N987" s="15">
        <v>56721065.260121718</v>
      </c>
    </row>
    <row r="988" spans="1:14" ht="15.75" thickTop="1">
      <c r="A988" s="113">
        <v>917</v>
      </c>
      <c r="B988" s="66"/>
      <c r="C988" s="135"/>
      <c r="D988" s="66"/>
      <c r="E988" s="66"/>
      <c r="F988" s="66"/>
      <c r="G988" s="66"/>
      <c r="H988" s="118"/>
      <c r="I988" s="8"/>
      <c r="J988" s="8"/>
      <c r="K988" s="118"/>
      <c r="L988" s="8"/>
      <c r="M988" s="8"/>
      <c r="N988" s="8"/>
    </row>
    <row r="989" spans="1:14">
      <c r="A989" s="113">
        <v>918</v>
      </c>
      <c r="B989" s="66"/>
      <c r="C989" s="135" t="s">
        <v>317</v>
      </c>
      <c r="D989" s="66"/>
      <c r="E989" s="66"/>
      <c r="F989" s="66"/>
      <c r="G989" s="66"/>
      <c r="H989" s="118"/>
      <c r="I989" s="8"/>
      <c r="J989" s="8"/>
      <c r="K989" s="118"/>
      <c r="L989" s="8"/>
      <c r="M989" s="8"/>
      <c r="N989" s="8"/>
    </row>
    <row r="990" spans="1:14">
      <c r="A990" s="113">
        <v>919</v>
      </c>
      <c r="B990" s="66"/>
      <c r="C990" s="135"/>
      <c r="D990" s="66"/>
      <c r="E990" s="66" t="s">
        <v>162</v>
      </c>
      <c r="F990" s="66"/>
      <c r="G990" s="66"/>
      <c r="H990" s="118"/>
      <c r="I990" s="8">
        <v>29732143.300000001</v>
      </c>
      <c r="J990" s="8">
        <v>9719652.5099999998</v>
      </c>
      <c r="K990" s="118"/>
      <c r="L990" s="8">
        <v>31803798.670000002</v>
      </c>
      <c r="M990" s="8">
        <v>20903429.300000001</v>
      </c>
      <c r="N990" s="13">
        <v>10900369.370000001</v>
      </c>
    </row>
    <row r="991" spans="1:14">
      <c r="A991" s="113">
        <v>920</v>
      </c>
      <c r="B991" s="66"/>
      <c r="C991" s="135"/>
      <c r="D991" s="66"/>
      <c r="E991" s="66" t="s">
        <v>165</v>
      </c>
      <c r="F991" s="66"/>
      <c r="G991" s="66"/>
      <c r="H991" s="118"/>
      <c r="I991" s="8">
        <v>70303797.700000018</v>
      </c>
      <c r="J991" s="8">
        <v>30205794.131729446</v>
      </c>
      <c r="K991" s="118"/>
      <c r="L991" s="8">
        <v>102614778.44472958</v>
      </c>
      <c r="M991" s="8">
        <v>58492331.847327471</v>
      </c>
      <c r="N991" s="13">
        <v>44122446.597402111</v>
      </c>
    </row>
    <row r="992" spans="1:14">
      <c r="A992" s="113">
        <v>921</v>
      </c>
      <c r="B992" s="66"/>
      <c r="C992" s="135"/>
      <c r="D992" s="66"/>
      <c r="E992" s="66" t="s">
        <v>166</v>
      </c>
      <c r="F992" s="66"/>
      <c r="G992" s="66"/>
      <c r="H992" s="118"/>
      <c r="I992" s="8">
        <v>3722970.75</v>
      </c>
      <c r="J992" s="8">
        <v>1615181.8421398967</v>
      </c>
      <c r="K992" s="118"/>
      <c r="L992" s="8">
        <v>3722970.75</v>
      </c>
      <c r="M992" s="8">
        <v>2109807.2859622426</v>
      </c>
      <c r="N992" s="13">
        <v>1613163.4640377574</v>
      </c>
    </row>
    <row r="993" spans="1:14">
      <c r="A993" s="113">
        <v>922</v>
      </c>
      <c r="B993" s="66"/>
      <c r="C993" s="135"/>
      <c r="D993" s="66"/>
      <c r="E993" s="115" t="s">
        <v>163</v>
      </c>
      <c r="F993" s="66"/>
      <c r="G993" s="66"/>
      <c r="H993" s="118"/>
      <c r="I993" s="10">
        <v>173936.91999999998</v>
      </c>
      <c r="J993" s="10">
        <v>85085.828681841027</v>
      </c>
      <c r="K993" s="118"/>
      <c r="L993" s="10">
        <v>173936.91999999998</v>
      </c>
      <c r="M993" s="10">
        <v>88851.091318158957</v>
      </c>
      <c r="N993" s="13">
        <v>85085.828681841027</v>
      </c>
    </row>
    <row r="994" spans="1:14" ht="15.75" thickBot="1">
      <c r="A994" s="113">
        <v>923</v>
      </c>
      <c r="B994" s="66"/>
      <c r="C994" s="135" t="s">
        <v>318</v>
      </c>
      <c r="D994" s="66"/>
      <c r="E994" s="66"/>
      <c r="F994" s="66"/>
      <c r="G994" s="66"/>
      <c r="H994" s="118" t="s">
        <v>45</v>
      </c>
      <c r="I994" s="19">
        <v>103932848.67000002</v>
      </c>
      <c r="J994" s="19">
        <v>41625714.312551185</v>
      </c>
      <c r="K994" s="118"/>
      <c r="L994" s="19">
        <v>138315484.78472957</v>
      </c>
      <c r="M994" s="19">
        <v>81594419.524607867</v>
      </c>
      <c r="N994" s="19">
        <v>56721065.260121718</v>
      </c>
    </row>
    <row r="995" spans="1:14" ht="15.75" thickTop="1">
      <c r="A995" s="113">
        <v>924</v>
      </c>
      <c r="B995" s="66"/>
      <c r="C995" s="135"/>
      <c r="D995" s="66"/>
      <c r="E995" s="66"/>
      <c r="F995" s="66"/>
      <c r="G995" s="66"/>
      <c r="H995" s="118"/>
      <c r="I995" s="8"/>
      <c r="J995" s="8"/>
      <c r="K995" s="118"/>
      <c r="L995" s="8"/>
      <c r="M995" s="8"/>
      <c r="N995" s="8"/>
    </row>
    <row r="996" spans="1:14" ht="15.75" thickBot="1">
      <c r="A996" s="113">
        <v>925</v>
      </c>
      <c r="B996" s="66"/>
      <c r="C996" s="136" t="s">
        <v>319</v>
      </c>
      <c r="D996" s="66"/>
      <c r="E996" s="66"/>
      <c r="F996" s="66"/>
      <c r="G996" s="66"/>
      <c r="H996" s="137" t="s">
        <v>181</v>
      </c>
      <c r="I996" s="22">
        <v>3051012064.5</v>
      </c>
      <c r="J996" s="22">
        <v>1315906136.1543794</v>
      </c>
      <c r="K996" s="137"/>
      <c r="L996" s="22">
        <v>2952005923.943531</v>
      </c>
      <c r="M996" s="22">
        <v>1686523008.0323248</v>
      </c>
      <c r="N996" s="22">
        <v>1265482915.9112062</v>
      </c>
    </row>
    <row r="997" spans="1:14" ht="15.75" thickTop="1">
      <c r="A997" s="113">
        <v>926</v>
      </c>
      <c r="B997" s="66"/>
      <c r="C997" s="135" t="s">
        <v>320</v>
      </c>
      <c r="D997" s="66" t="s">
        <v>321</v>
      </c>
      <c r="E997" s="66"/>
      <c r="F997" s="66"/>
      <c r="G997" s="66"/>
      <c r="H997" s="118"/>
      <c r="I997" s="8"/>
      <c r="J997" s="8"/>
      <c r="K997" s="118"/>
      <c r="L997" s="8"/>
      <c r="M997" s="8"/>
      <c r="N997" s="8"/>
    </row>
    <row r="998" spans="1:14">
      <c r="A998" s="113">
        <v>927</v>
      </c>
      <c r="B998" s="66"/>
      <c r="C998" s="135"/>
      <c r="D998" s="66"/>
      <c r="E998" s="66"/>
      <c r="F998" s="135" t="s">
        <v>599</v>
      </c>
      <c r="G998" s="66" t="s">
        <v>166</v>
      </c>
      <c r="H998" s="118"/>
      <c r="I998" s="8">
        <v>31076991.489999998</v>
      </c>
      <c r="J998" s="8">
        <v>13482510.53623886</v>
      </c>
      <c r="K998" s="118"/>
      <c r="L998" s="8">
        <v>31076991.489999998</v>
      </c>
      <c r="M998" s="8">
        <v>17611329.090186544</v>
      </c>
      <c r="N998" s="13">
        <v>13465662.399813456</v>
      </c>
    </row>
    <row r="999" spans="1:14">
      <c r="A999" s="113">
        <v>928</v>
      </c>
      <c r="B999" s="66"/>
      <c r="C999" s="135"/>
      <c r="D999" s="66"/>
      <c r="E999" s="66"/>
      <c r="F999" s="135" t="s">
        <v>599</v>
      </c>
      <c r="G999" s="66" t="s">
        <v>166</v>
      </c>
      <c r="H999" s="118"/>
      <c r="I999" s="8">
        <v>48810763.689999998</v>
      </c>
      <c r="J999" s="8">
        <v>21176169.383836653</v>
      </c>
      <c r="K999" s="118"/>
      <c r="L999" s="8">
        <v>48810763.689999998</v>
      </c>
      <c r="M999" s="8">
        <v>27661056.661952898</v>
      </c>
      <c r="N999" s="13">
        <v>21149707.0280471</v>
      </c>
    </row>
    <row r="1000" spans="1:14">
      <c r="A1000" s="113">
        <v>929</v>
      </c>
      <c r="B1000" s="66"/>
      <c r="C1000" s="135"/>
      <c r="D1000" s="66"/>
      <c r="E1000" s="66"/>
      <c r="F1000" s="135" t="s">
        <v>599</v>
      </c>
      <c r="G1000" s="66" t="s">
        <v>166</v>
      </c>
      <c r="H1000" s="118"/>
      <c r="I1000" s="8">
        <v>135633629.37</v>
      </c>
      <c r="J1000" s="8">
        <v>58843592.940384127</v>
      </c>
      <c r="K1000" s="118"/>
      <c r="L1000" s="8">
        <v>167839718.03999999</v>
      </c>
      <c r="M1000" s="8">
        <v>95114757.480874762</v>
      </c>
      <c r="N1000" s="13">
        <v>72724960.55912523</v>
      </c>
    </row>
    <row r="1001" spans="1:14">
      <c r="A1001" s="113">
        <v>930</v>
      </c>
      <c r="B1001" s="66"/>
      <c r="C1001" s="135"/>
      <c r="D1001" s="66"/>
      <c r="E1001" s="66"/>
      <c r="F1001" s="135" t="s">
        <v>599</v>
      </c>
      <c r="G1001" s="66" t="s">
        <v>166</v>
      </c>
      <c r="H1001" s="118"/>
      <c r="I1001" s="8">
        <v>14797533.16</v>
      </c>
      <c r="J1001" s="8">
        <v>6419794.4258613922</v>
      </c>
      <c r="K1001" s="118"/>
      <c r="L1001" s="8">
        <v>14797533.16</v>
      </c>
      <c r="M1001" s="8">
        <v>8385761.095554105</v>
      </c>
      <c r="N1001" s="13">
        <v>6411772.0644458951</v>
      </c>
    </row>
    <row r="1002" spans="1:14">
      <c r="A1002" s="113">
        <v>931</v>
      </c>
      <c r="B1002" s="66"/>
      <c r="C1002" s="135"/>
      <c r="D1002" s="66"/>
      <c r="E1002" s="66"/>
      <c r="F1002" s="66"/>
      <c r="G1002" s="66"/>
      <c r="H1002" s="118" t="s">
        <v>322</v>
      </c>
      <c r="I1002" s="184">
        <v>230318917.71000001</v>
      </c>
      <c r="J1002" s="184">
        <v>99922067.286321029</v>
      </c>
      <c r="K1002" s="118"/>
      <c r="L1002" s="184">
        <v>262525006.37999997</v>
      </c>
      <c r="M1002" s="184">
        <v>148772904.32856831</v>
      </c>
      <c r="N1002" s="184">
        <v>113752102.05143169</v>
      </c>
    </row>
    <row r="1003" spans="1:14">
      <c r="A1003" s="113">
        <v>932</v>
      </c>
      <c r="B1003" s="66"/>
      <c r="C1003" s="135"/>
      <c r="D1003" s="66"/>
      <c r="E1003" s="66"/>
      <c r="F1003" s="66"/>
      <c r="G1003" s="66"/>
      <c r="H1003" s="118"/>
      <c r="I1003" s="8"/>
      <c r="J1003" s="8"/>
      <c r="K1003" s="118"/>
      <c r="L1003" s="8"/>
      <c r="M1003" s="8"/>
      <c r="N1003" s="8"/>
    </row>
    <row r="1004" spans="1:14">
      <c r="A1004" s="113">
        <v>933</v>
      </c>
      <c r="B1004" s="66"/>
      <c r="C1004" s="135" t="s">
        <v>323</v>
      </c>
      <c r="D1004" s="66" t="s">
        <v>324</v>
      </c>
      <c r="E1004" s="66"/>
      <c r="F1004" s="66"/>
      <c r="G1004" s="66"/>
      <c r="H1004" s="118"/>
      <c r="I1004" s="8"/>
      <c r="J1004" s="8"/>
      <c r="K1004" s="118"/>
      <c r="L1004" s="8"/>
      <c r="M1004" s="8"/>
      <c r="N1004" s="8"/>
    </row>
    <row r="1005" spans="1:14">
      <c r="A1005" s="113">
        <v>934</v>
      </c>
      <c r="B1005" s="66"/>
      <c r="C1005" s="135"/>
      <c r="D1005" s="66"/>
      <c r="E1005" s="66"/>
      <c r="F1005" s="135" t="s">
        <v>599</v>
      </c>
      <c r="G1005" s="66" t="s">
        <v>166</v>
      </c>
      <c r="H1005" s="118"/>
      <c r="I1005" s="8">
        <v>0</v>
      </c>
      <c r="J1005" s="8">
        <v>0</v>
      </c>
      <c r="K1005" s="118"/>
      <c r="L1005" s="8">
        <v>0</v>
      </c>
      <c r="M1005" s="8">
        <v>0</v>
      </c>
      <c r="N1005" s="13">
        <v>0</v>
      </c>
    </row>
    <row r="1006" spans="1:14">
      <c r="A1006" s="113">
        <v>935</v>
      </c>
      <c r="B1006" s="66"/>
      <c r="C1006" s="135"/>
      <c r="D1006" s="66"/>
      <c r="E1006" s="66"/>
      <c r="F1006" s="66"/>
      <c r="G1006" s="66"/>
      <c r="H1006" s="118" t="s">
        <v>322</v>
      </c>
      <c r="I1006" s="184">
        <v>0</v>
      </c>
      <c r="J1006" s="184">
        <v>0</v>
      </c>
      <c r="K1006" s="118"/>
      <c r="L1006" s="184">
        <v>0</v>
      </c>
      <c r="M1006" s="184">
        <v>0</v>
      </c>
      <c r="N1006" s="184">
        <v>0</v>
      </c>
    </row>
    <row r="1007" spans="1:14">
      <c r="A1007" s="113">
        <v>936</v>
      </c>
      <c r="B1007" s="66"/>
      <c r="C1007" s="135"/>
      <c r="D1007" s="66"/>
      <c r="E1007" s="66"/>
      <c r="F1007" s="66"/>
      <c r="G1007" s="66"/>
      <c r="H1007" s="118"/>
      <c r="I1007" s="8"/>
      <c r="J1007" s="8"/>
      <c r="K1007" s="118"/>
      <c r="L1007" s="8"/>
      <c r="M1007" s="8"/>
      <c r="N1007" s="8"/>
    </row>
    <row r="1008" spans="1:14">
      <c r="A1008" s="113">
        <v>937</v>
      </c>
      <c r="B1008" s="66"/>
      <c r="C1008" s="135" t="s">
        <v>325</v>
      </c>
      <c r="D1008" s="66" t="s">
        <v>326</v>
      </c>
      <c r="E1008" s="66"/>
      <c r="F1008" s="66"/>
      <c r="G1008" s="66"/>
      <c r="H1008" s="118"/>
      <c r="I1008" s="8"/>
      <c r="J1008" s="8"/>
      <c r="K1008" s="118"/>
      <c r="L1008" s="8"/>
      <c r="M1008" s="8"/>
      <c r="N1008" s="8"/>
    </row>
    <row r="1009" spans="1:14">
      <c r="A1009" s="113">
        <v>938</v>
      </c>
      <c r="B1009" s="66"/>
      <c r="C1009" s="135"/>
      <c r="D1009" s="66"/>
      <c r="E1009" s="66"/>
      <c r="F1009" s="135" t="s">
        <v>599</v>
      </c>
      <c r="G1009" s="66" t="s">
        <v>166</v>
      </c>
      <c r="H1009" s="118"/>
      <c r="I1009" s="8">
        <v>5309748.6900000004</v>
      </c>
      <c r="J1009" s="8">
        <v>2303593.0836722539</v>
      </c>
      <c r="K1009" s="118"/>
      <c r="L1009" s="8">
        <v>5309748.6900000004</v>
      </c>
      <c r="M1009" s="8">
        <v>3009034.2430948387</v>
      </c>
      <c r="N1009" s="13">
        <v>2300714.4469051617</v>
      </c>
    </row>
    <row r="1010" spans="1:14">
      <c r="A1010" s="113">
        <v>939</v>
      </c>
      <c r="B1010" s="66"/>
      <c r="C1010" s="135"/>
      <c r="D1010" s="66"/>
      <c r="E1010" s="115"/>
      <c r="F1010" s="135" t="s">
        <v>599</v>
      </c>
      <c r="G1010" s="66" t="s">
        <v>166</v>
      </c>
      <c r="H1010" s="118"/>
      <c r="I1010" s="8">
        <v>1410767.42</v>
      </c>
      <c r="J1010" s="8">
        <v>612050.44929954095</v>
      </c>
      <c r="K1010" s="118"/>
      <c r="L1010" s="8">
        <v>1410767.42</v>
      </c>
      <c r="M1010" s="8">
        <v>799481.80670346529</v>
      </c>
      <c r="N1010" s="13">
        <v>611285.61329653463</v>
      </c>
    </row>
    <row r="1011" spans="1:14">
      <c r="A1011" s="113">
        <v>940</v>
      </c>
      <c r="B1011" s="66"/>
      <c r="C1011" s="135"/>
      <c r="D1011" s="66"/>
      <c r="E1011" s="66"/>
      <c r="F1011" s="135" t="s">
        <v>599</v>
      </c>
      <c r="G1011" s="66" t="s">
        <v>166</v>
      </c>
      <c r="H1011" s="118"/>
      <c r="I1011" s="8">
        <v>21273586.129999999</v>
      </c>
      <c r="J1011" s="8">
        <v>9229379.5309498888</v>
      </c>
      <c r="K1011" s="118"/>
      <c r="L1011" s="8">
        <v>19920446.700583391</v>
      </c>
      <c r="M1011" s="8">
        <v>11288915.871421594</v>
      </c>
      <c r="N1011" s="13">
        <v>8631530.8291617967</v>
      </c>
    </row>
    <row r="1012" spans="1:14">
      <c r="A1012" s="113">
        <v>941</v>
      </c>
      <c r="B1012" s="66"/>
      <c r="C1012" s="135"/>
      <c r="D1012" s="66"/>
      <c r="E1012" s="66"/>
      <c r="F1012" s="135" t="s">
        <v>599</v>
      </c>
      <c r="G1012" s="66" t="s">
        <v>166</v>
      </c>
      <c r="H1012" s="118"/>
      <c r="I1012" s="8">
        <v>5159823.55</v>
      </c>
      <c r="J1012" s="8">
        <v>2238549.2302365848</v>
      </c>
      <c r="K1012" s="118"/>
      <c r="L1012" s="8">
        <v>5159823.55</v>
      </c>
      <c r="M1012" s="8">
        <v>2924071.6758436966</v>
      </c>
      <c r="N1012" s="13">
        <v>2235751.8741563032</v>
      </c>
    </row>
    <row r="1013" spans="1:14">
      <c r="A1013" s="113">
        <v>942</v>
      </c>
      <c r="B1013" s="66"/>
      <c r="C1013" s="135"/>
      <c r="D1013" s="66"/>
      <c r="E1013" s="66"/>
      <c r="F1013" s="66"/>
      <c r="G1013" s="66"/>
      <c r="H1013" s="118" t="s">
        <v>322</v>
      </c>
      <c r="I1013" s="184">
        <v>33153925.789999999</v>
      </c>
      <c r="J1013" s="184">
        <v>14383572.294158267</v>
      </c>
      <c r="K1013" s="118"/>
      <c r="L1013" s="184">
        <v>31800786.360583391</v>
      </c>
      <c r="M1013" s="184">
        <v>18021503.597063594</v>
      </c>
      <c r="N1013" s="184">
        <v>13779282.763519797</v>
      </c>
    </row>
    <row r="1014" spans="1:14">
      <c r="A1014" s="113">
        <v>943</v>
      </c>
      <c r="B1014" s="66"/>
      <c r="C1014" s="135"/>
      <c r="D1014" s="66"/>
      <c r="E1014" s="66"/>
      <c r="F1014" s="66"/>
      <c r="G1014" s="66"/>
      <c r="H1014" s="118"/>
      <c r="I1014" s="8"/>
      <c r="J1014" s="8"/>
      <c r="K1014" s="118"/>
      <c r="L1014" s="8"/>
      <c r="M1014" s="8"/>
      <c r="N1014" s="8"/>
    </row>
    <row r="1015" spans="1:14">
      <c r="A1015" s="113">
        <v>944</v>
      </c>
      <c r="B1015" s="66"/>
      <c r="C1015" s="135" t="s">
        <v>327</v>
      </c>
      <c r="D1015" s="66" t="s">
        <v>328</v>
      </c>
      <c r="E1015" s="66"/>
      <c r="F1015" s="66"/>
      <c r="G1015" s="66"/>
      <c r="H1015" s="118"/>
      <c r="I1015" s="8"/>
      <c r="J1015" s="8"/>
      <c r="K1015" s="118"/>
      <c r="L1015" s="8"/>
      <c r="M1015" s="8"/>
      <c r="N1015" s="8"/>
    </row>
    <row r="1016" spans="1:14">
      <c r="A1016" s="113">
        <v>945</v>
      </c>
      <c r="B1016" s="66"/>
      <c r="C1016" s="135"/>
      <c r="D1016" s="66"/>
      <c r="E1016" s="66"/>
      <c r="F1016" s="135" t="s">
        <v>599</v>
      </c>
      <c r="G1016" s="66" t="s">
        <v>166</v>
      </c>
      <c r="H1016" s="118"/>
      <c r="I1016" s="8">
        <v>0</v>
      </c>
      <c r="J1016" s="8">
        <v>0</v>
      </c>
      <c r="K1016" s="118"/>
      <c r="L1016" s="8">
        <v>0</v>
      </c>
      <c r="M1016" s="8">
        <v>0</v>
      </c>
      <c r="N1016" s="13">
        <v>0</v>
      </c>
    </row>
    <row r="1017" spans="1:14">
      <c r="A1017" s="113">
        <v>946</v>
      </c>
      <c r="B1017" s="66"/>
      <c r="C1017" s="135"/>
      <c r="D1017" s="66"/>
      <c r="E1017" s="66"/>
      <c r="F1017" s="135" t="s">
        <v>599</v>
      </c>
      <c r="G1017" s="66" t="s">
        <v>166</v>
      </c>
      <c r="H1017" s="118"/>
      <c r="I1017" s="8">
        <v>48141541.729999997</v>
      </c>
      <c r="J1017" s="8">
        <v>20885832.652570829</v>
      </c>
      <c r="K1017" s="118"/>
      <c r="L1017" s="8">
        <v>48141541.729999997</v>
      </c>
      <c r="M1017" s="8">
        <v>27281808.620013826</v>
      </c>
      <c r="N1017" s="13">
        <v>20859733.109986171</v>
      </c>
    </row>
    <row r="1018" spans="1:14">
      <c r="A1018" s="113">
        <v>947</v>
      </c>
      <c r="B1018" s="66"/>
      <c r="C1018" s="135"/>
      <c r="D1018" s="66"/>
      <c r="E1018" s="66"/>
      <c r="F1018" s="135" t="s">
        <v>599</v>
      </c>
      <c r="G1018" s="66" t="s">
        <v>166</v>
      </c>
      <c r="H1018" s="118"/>
      <c r="I1018" s="8">
        <v>3094122.68</v>
      </c>
      <c r="J1018" s="8">
        <v>1342361.0083665671</v>
      </c>
      <c r="K1018" s="118"/>
      <c r="L1018" s="8">
        <v>3094122.68</v>
      </c>
      <c r="M1018" s="8">
        <v>1753439.1249044922</v>
      </c>
      <c r="N1018" s="13">
        <v>1340683.555095508</v>
      </c>
    </row>
    <row r="1019" spans="1:14">
      <c r="A1019" s="113">
        <v>948</v>
      </c>
      <c r="B1019" s="66"/>
      <c r="C1019" s="135"/>
      <c r="D1019" s="66"/>
      <c r="E1019" s="66"/>
      <c r="F1019" s="135" t="s">
        <v>599</v>
      </c>
      <c r="G1019" s="66" t="s">
        <v>166</v>
      </c>
      <c r="H1019" s="118"/>
      <c r="I1019" s="8">
        <v>66529449.539999999</v>
      </c>
      <c r="J1019" s="8">
        <v>28863283.136073656</v>
      </c>
      <c r="K1019" s="118"/>
      <c r="L1019" s="8">
        <v>66529449.539999999</v>
      </c>
      <c r="M1019" s="8">
        <v>37702234.800138935</v>
      </c>
      <c r="N1019" s="13">
        <v>28827214.73986106</v>
      </c>
    </row>
    <row r="1020" spans="1:14">
      <c r="A1020" s="113">
        <v>949</v>
      </c>
      <c r="B1020" s="66"/>
      <c r="C1020" s="135"/>
      <c r="D1020" s="66"/>
      <c r="E1020" s="66"/>
      <c r="F1020" s="66"/>
      <c r="G1020" s="66"/>
      <c r="H1020" s="118" t="s">
        <v>322</v>
      </c>
      <c r="I1020" s="184">
        <v>117765113.94999999</v>
      </c>
      <c r="J1020" s="184">
        <v>51091476.797011048</v>
      </c>
      <c r="K1020" s="118"/>
      <c r="L1020" s="184">
        <v>117765113.94999999</v>
      </c>
      <c r="M1020" s="184">
        <v>66737482.545057252</v>
      </c>
      <c r="N1020" s="184">
        <v>51027631.404942736</v>
      </c>
    </row>
    <row r="1021" spans="1:14">
      <c r="A1021" s="113">
        <v>950</v>
      </c>
      <c r="B1021" s="66"/>
      <c r="C1021" s="135"/>
      <c r="D1021" s="66"/>
      <c r="E1021" s="66"/>
      <c r="F1021" s="66"/>
      <c r="G1021" s="66"/>
      <c r="H1021" s="118"/>
      <c r="I1021" s="8"/>
      <c r="J1021" s="8"/>
      <c r="K1021" s="118"/>
      <c r="L1021" s="8"/>
      <c r="M1021" s="8"/>
      <c r="N1021" s="8"/>
    </row>
    <row r="1022" spans="1:14">
      <c r="A1022" s="113">
        <v>951</v>
      </c>
      <c r="B1022" s="66"/>
      <c r="C1022" s="135" t="s">
        <v>329</v>
      </c>
      <c r="D1022" s="66" t="s">
        <v>330</v>
      </c>
      <c r="E1022" s="66"/>
      <c r="F1022" s="66"/>
      <c r="G1022" s="66"/>
      <c r="H1022" s="118"/>
      <c r="I1022" s="8"/>
      <c r="J1022" s="8"/>
      <c r="K1022" s="118"/>
      <c r="L1022" s="8"/>
      <c r="M1022" s="8"/>
      <c r="N1022" s="8"/>
    </row>
    <row r="1023" spans="1:14">
      <c r="A1023" s="113">
        <v>952</v>
      </c>
      <c r="B1023" s="66"/>
      <c r="C1023" s="135"/>
      <c r="D1023" s="66"/>
      <c r="E1023" s="66"/>
      <c r="F1023" s="135" t="s">
        <v>761</v>
      </c>
      <c r="G1023" s="66" t="s">
        <v>166</v>
      </c>
      <c r="H1023" s="118"/>
      <c r="I1023" s="8">
        <v>9739054.3300000001</v>
      </c>
      <c r="J1023" s="8">
        <v>4225212.8124911906</v>
      </c>
      <c r="K1023" s="118"/>
      <c r="L1023" s="8">
        <v>9739054.3300000001</v>
      </c>
      <c r="M1023" s="8">
        <v>5519121.4660539906</v>
      </c>
      <c r="N1023" s="13">
        <v>4219932.8639460094</v>
      </c>
    </row>
    <row r="1024" spans="1:14">
      <c r="A1024" s="113">
        <v>953</v>
      </c>
      <c r="B1024" s="66"/>
      <c r="C1024" s="135"/>
      <c r="D1024" s="66"/>
      <c r="E1024" s="66"/>
      <c r="F1024" s="135" t="s">
        <v>761</v>
      </c>
      <c r="G1024" s="66" t="s">
        <v>166</v>
      </c>
      <c r="H1024" s="118"/>
      <c r="I1024" s="8">
        <v>11126456.4</v>
      </c>
      <c r="J1024" s="8">
        <v>4827126.3868085034</v>
      </c>
      <c r="K1024" s="118"/>
      <c r="L1024" s="8">
        <v>11126456.4</v>
      </c>
      <c r="M1024" s="8">
        <v>6305362.1304065371</v>
      </c>
      <c r="N1024" s="13">
        <v>4821094.2695934633</v>
      </c>
    </row>
    <row r="1025" spans="1:14">
      <c r="A1025" s="113">
        <v>954</v>
      </c>
      <c r="B1025" s="66"/>
      <c r="C1025" s="135"/>
      <c r="D1025" s="66"/>
      <c r="E1025" s="66"/>
      <c r="F1025" s="135" t="s">
        <v>761</v>
      </c>
      <c r="G1025" s="66" t="s">
        <v>166</v>
      </c>
      <c r="H1025" s="118"/>
      <c r="I1025" s="8">
        <v>70916482.730000004</v>
      </c>
      <c r="J1025" s="8">
        <v>30766563.291941945</v>
      </c>
      <c r="K1025" s="118"/>
      <c r="L1025" s="8">
        <v>70916482.730000004</v>
      </c>
      <c r="M1025" s="8">
        <v>40188366.228386179</v>
      </c>
      <c r="N1025" s="13">
        <v>30728116.501613829</v>
      </c>
    </row>
    <row r="1026" spans="1:14">
      <c r="A1026" s="113">
        <v>955</v>
      </c>
      <c r="B1026" s="66"/>
      <c r="C1026" s="135"/>
      <c r="D1026" s="66"/>
      <c r="E1026" s="66"/>
      <c r="F1026" s="66"/>
      <c r="G1026" s="66"/>
      <c r="H1026" s="118" t="s">
        <v>322</v>
      </c>
      <c r="I1026" s="184">
        <v>91781993.460000008</v>
      </c>
      <c r="J1026" s="184">
        <v>39818902.491241634</v>
      </c>
      <c r="K1026" s="118"/>
      <c r="L1026" s="184">
        <v>91781993.460000008</v>
      </c>
      <c r="M1026" s="184">
        <v>52012849.824846707</v>
      </c>
      <c r="N1026" s="184">
        <v>39769143.635153301</v>
      </c>
    </row>
    <row r="1027" spans="1:14">
      <c r="A1027" s="113">
        <v>956</v>
      </c>
      <c r="B1027" s="66"/>
      <c r="C1027" s="135"/>
      <c r="D1027" s="66"/>
      <c r="E1027" s="66"/>
      <c r="F1027" s="66"/>
      <c r="G1027" s="66"/>
      <c r="H1027" s="118"/>
      <c r="I1027" s="16"/>
      <c r="J1027" s="16"/>
      <c r="K1027" s="118"/>
      <c r="L1027" s="16"/>
      <c r="M1027" s="8"/>
      <c r="N1027" s="8"/>
    </row>
    <row r="1028" spans="1:14">
      <c r="A1028" s="113">
        <v>957</v>
      </c>
      <c r="B1028" s="66"/>
      <c r="C1028" s="135"/>
      <c r="D1028" s="66"/>
      <c r="E1028" s="115"/>
      <c r="F1028" s="66"/>
      <c r="G1028" s="66"/>
      <c r="H1028" s="118"/>
      <c r="I1028" s="16"/>
      <c r="J1028" s="16"/>
      <c r="K1028" s="118"/>
      <c r="L1028" s="16"/>
      <c r="M1028" s="16"/>
      <c r="N1028" s="16"/>
    </row>
    <row r="1029" spans="1:14">
      <c r="A1029" s="113">
        <v>958</v>
      </c>
      <c r="B1029" s="66"/>
      <c r="C1029" s="138"/>
      <c r="D1029" s="139"/>
      <c r="E1029" s="140"/>
      <c r="F1029" s="66"/>
      <c r="G1029" s="139"/>
      <c r="H1029" s="141"/>
      <c r="I1029" s="185"/>
      <c r="J1029" s="185"/>
      <c r="K1029" s="118"/>
      <c r="L1029" s="185"/>
      <c r="M1029" s="185"/>
      <c r="N1029" s="185"/>
    </row>
    <row r="1030" spans="1:14">
      <c r="A1030" s="113">
        <v>959</v>
      </c>
      <c r="B1030" s="66"/>
      <c r="C1030" s="135">
        <v>403</v>
      </c>
      <c r="D1030" s="66" t="s">
        <v>331</v>
      </c>
      <c r="E1030" s="66"/>
      <c r="F1030" s="66"/>
      <c r="G1030" s="66"/>
      <c r="H1030" s="118"/>
      <c r="I1030" s="8"/>
      <c r="J1030" s="8"/>
      <c r="K1030" s="118"/>
      <c r="L1030" s="8"/>
      <c r="M1030" s="8"/>
      <c r="N1030" s="8"/>
    </row>
    <row r="1031" spans="1:14">
      <c r="A1031" s="113">
        <v>960</v>
      </c>
      <c r="B1031" s="66"/>
      <c r="C1031" s="145">
        <v>360</v>
      </c>
      <c r="D1031" s="146" t="s">
        <v>332</v>
      </c>
      <c r="E1031" s="147"/>
      <c r="F1031" s="135" t="s">
        <v>759</v>
      </c>
      <c r="G1031" s="66" t="s">
        <v>162</v>
      </c>
      <c r="H1031" s="118"/>
      <c r="I1031" s="8">
        <v>418708.09</v>
      </c>
      <c r="J1031" s="8">
        <v>210768.81</v>
      </c>
      <c r="K1031" s="118"/>
      <c r="L1031" s="8">
        <v>418708.09</v>
      </c>
      <c r="M1031" s="8">
        <v>207939.28000000003</v>
      </c>
      <c r="N1031" s="13">
        <v>210768.81</v>
      </c>
    </row>
    <row r="1032" spans="1:14">
      <c r="A1032" s="113">
        <v>961</v>
      </c>
      <c r="B1032" s="66"/>
      <c r="C1032" s="145">
        <v>361</v>
      </c>
      <c r="D1032" s="148" t="s">
        <v>333</v>
      </c>
      <c r="E1032" s="146"/>
      <c r="F1032" s="135" t="s">
        <v>759</v>
      </c>
      <c r="G1032" s="66" t="s">
        <v>162</v>
      </c>
      <c r="H1032" s="118"/>
      <c r="I1032" s="8">
        <v>1739266.95</v>
      </c>
      <c r="J1032" s="8">
        <v>867450.03</v>
      </c>
      <c r="K1032" s="118"/>
      <c r="L1032" s="8">
        <v>1739266.95</v>
      </c>
      <c r="M1032" s="8">
        <v>871816.91999999993</v>
      </c>
      <c r="N1032" s="13">
        <v>867450.03</v>
      </c>
    </row>
    <row r="1033" spans="1:14">
      <c r="A1033" s="113">
        <v>962</v>
      </c>
      <c r="B1033" s="66"/>
      <c r="C1033" s="145">
        <v>362</v>
      </c>
      <c r="D1033" s="146" t="s">
        <v>334</v>
      </c>
      <c r="E1033" s="147"/>
      <c r="F1033" s="135" t="s">
        <v>759</v>
      </c>
      <c r="G1033" s="66" t="s">
        <v>162</v>
      </c>
      <c r="H1033" s="118"/>
      <c r="I1033" s="8">
        <v>-7356502.8000000007</v>
      </c>
      <c r="J1033" s="8">
        <v>-12394208.25</v>
      </c>
      <c r="K1033" s="118"/>
      <c r="L1033" s="8">
        <v>-7356502.8000000007</v>
      </c>
      <c r="M1033" s="8">
        <v>5037705.4499999993</v>
      </c>
      <c r="N1033" s="13">
        <v>-12394208.25</v>
      </c>
    </row>
    <row r="1034" spans="1:14">
      <c r="A1034" s="113">
        <v>963</v>
      </c>
      <c r="B1034" s="66"/>
      <c r="C1034" s="145">
        <v>363</v>
      </c>
      <c r="D1034" s="146" t="s">
        <v>335</v>
      </c>
      <c r="E1034" s="147"/>
      <c r="F1034" s="135" t="s">
        <v>759</v>
      </c>
      <c r="G1034" s="66" t="s">
        <v>162</v>
      </c>
      <c r="H1034" s="118"/>
      <c r="I1034" s="8">
        <v>0</v>
      </c>
      <c r="J1034" s="8">
        <v>0</v>
      </c>
      <c r="K1034" s="118"/>
      <c r="L1034" s="8">
        <v>0</v>
      </c>
      <c r="M1034" s="8">
        <v>0</v>
      </c>
      <c r="N1034" s="13">
        <v>0</v>
      </c>
    </row>
    <row r="1035" spans="1:14">
      <c r="A1035" s="113">
        <v>964</v>
      </c>
      <c r="B1035" s="66"/>
      <c r="C1035" s="145">
        <v>364</v>
      </c>
      <c r="D1035" s="148" t="s">
        <v>336</v>
      </c>
      <c r="E1035" s="147"/>
      <c r="F1035" s="135" t="s">
        <v>759</v>
      </c>
      <c r="G1035" s="66" t="s">
        <v>162</v>
      </c>
      <c r="H1035" s="118"/>
      <c r="I1035" s="8">
        <v>37833935.400000006</v>
      </c>
      <c r="J1035" s="8">
        <v>12283494.52</v>
      </c>
      <c r="K1035" s="118"/>
      <c r="L1035" s="8">
        <v>37833935.400000006</v>
      </c>
      <c r="M1035" s="8">
        <v>25550440.880000006</v>
      </c>
      <c r="N1035" s="13">
        <v>12283494.52</v>
      </c>
    </row>
    <row r="1036" spans="1:14">
      <c r="A1036" s="113">
        <v>965</v>
      </c>
      <c r="B1036" s="66"/>
      <c r="C1036" s="145">
        <v>365</v>
      </c>
      <c r="D1036" s="148" t="s">
        <v>337</v>
      </c>
      <c r="E1036" s="147"/>
      <c r="F1036" s="135" t="s">
        <v>759</v>
      </c>
      <c r="G1036" s="66" t="s">
        <v>162</v>
      </c>
      <c r="H1036" s="118"/>
      <c r="I1036" s="8">
        <v>18571569.020000003</v>
      </c>
      <c r="J1036" s="8">
        <v>6110116.1600000001</v>
      </c>
      <c r="K1036" s="118"/>
      <c r="L1036" s="8">
        <v>18571569.020000003</v>
      </c>
      <c r="M1036" s="8">
        <v>12461452.860000003</v>
      </c>
      <c r="N1036" s="13">
        <v>6110116.1600000001</v>
      </c>
    </row>
    <row r="1037" spans="1:14">
      <c r="A1037" s="113">
        <v>966</v>
      </c>
      <c r="B1037" s="66"/>
      <c r="C1037" s="145">
        <v>366</v>
      </c>
      <c r="D1037" s="148" t="s">
        <v>338</v>
      </c>
      <c r="E1037" s="146"/>
      <c r="F1037" s="135" t="s">
        <v>759</v>
      </c>
      <c r="G1037" s="66" t="s">
        <v>162</v>
      </c>
      <c r="H1037" s="118"/>
      <c r="I1037" s="8">
        <v>8190612.700000002</v>
      </c>
      <c r="J1037" s="8">
        <v>4495267.9400000004</v>
      </c>
      <c r="K1037" s="118"/>
      <c r="L1037" s="8">
        <v>8190612.700000002</v>
      </c>
      <c r="M1037" s="8">
        <v>3695344.7600000016</v>
      </c>
      <c r="N1037" s="13">
        <v>4495267.9400000004</v>
      </c>
    </row>
    <row r="1038" spans="1:14">
      <c r="A1038" s="113">
        <v>967</v>
      </c>
      <c r="B1038" s="66"/>
      <c r="C1038" s="145">
        <v>367</v>
      </c>
      <c r="D1038" s="148" t="s">
        <v>339</v>
      </c>
      <c r="E1038" s="146"/>
      <c r="F1038" s="135" t="s">
        <v>759</v>
      </c>
      <c r="G1038" s="66" t="s">
        <v>162</v>
      </c>
      <c r="H1038" s="118"/>
      <c r="I1038" s="8">
        <v>19303685.710000001</v>
      </c>
      <c r="J1038" s="8">
        <v>12285770.890000001</v>
      </c>
      <c r="K1038" s="118"/>
      <c r="L1038" s="8">
        <v>19303685.710000001</v>
      </c>
      <c r="M1038" s="8">
        <v>7017914.8200000003</v>
      </c>
      <c r="N1038" s="13">
        <v>12285770.890000001</v>
      </c>
    </row>
    <row r="1039" spans="1:14">
      <c r="A1039" s="113">
        <v>968</v>
      </c>
      <c r="B1039" s="66"/>
      <c r="C1039" s="145">
        <v>368</v>
      </c>
      <c r="D1039" s="148" t="s">
        <v>340</v>
      </c>
      <c r="E1039" s="146"/>
      <c r="F1039" s="135" t="s">
        <v>759</v>
      </c>
      <c r="G1039" s="66" t="s">
        <v>162</v>
      </c>
      <c r="H1039" s="118"/>
      <c r="I1039" s="8">
        <v>30009505.729999997</v>
      </c>
      <c r="J1039" s="8">
        <v>10786141.93</v>
      </c>
      <c r="K1039" s="118"/>
      <c r="L1039" s="8">
        <v>30009505.729999997</v>
      </c>
      <c r="M1039" s="8">
        <v>19223363.799999997</v>
      </c>
      <c r="N1039" s="13">
        <v>10786141.93</v>
      </c>
    </row>
    <row r="1040" spans="1:14">
      <c r="A1040" s="113">
        <v>969</v>
      </c>
      <c r="B1040" s="66"/>
      <c r="C1040" s="145">
        <v>369</v>
      </c>
      <c r="D1040" s="148" t="s">
        <v>341</v>
      </c>
      <c r="E1040" s="146"/>
      <c r="F1040" s="135" t="s">
        <v>759</v>
      </c>
      <c r="G1040" s="66" t="s">
        <v>162</v>
      </c>
      <c r="H1040" s="118"/>
      <c r="I1040" s="8">
        <v>15403487.189999999</v>
      </c>
      <c r="J1040" s="8">
        <v>5715594.4400000004</v>
      </c>
      <c r="K1040" s="118"/>
      <c r="L1040" s="8">
        <v>15403487.189999999</v>
      </c>
      <c r="M1040" s="8">
        <v>9687892.75</v>
      </c>
      <c r="N1040" s="13">
        <v>5715594.4400000004</v>
      </c>
    </row>
    <row r="1041" spans="1:14">
      <c r="A1041" s="113">
        <v>970</v>
      </c>
      <c r="B1041" s="66"/>
      <c r="C1041" s="145">
        <v>370</v>
      </c>
      <c r="D1041" s="148" t="s">
        <v>342</v>
      </c>
      <c r="E1041" s="146"/>
      <c r="F1041" s="135" t="s">
        <v>759</v>
      </c>
      <c r="G1041" s="66" t="s">
        <v>162</v>
      </c>
      <c r="H1041" s="118"/>
      <c r="I1041" s="8">
        <v>6874207.7799999984</v>
      </c>
      <c r="J1041" s="8">
        <v>2941725.23</v>
      </c>
      <c r="K1041" s="118"/>
      <c r="L1041" s="8">
        <v>6874207.7799999984</v>
      </c>
      <c r="M1041" s="8">
        <v>3932482.5499999984</v>
      </c>
      <c r="N1041" s="13">
        <v>2941725.23</v>
      </c>
    </row>
    <row r="1042" spans="1:14">
      <c r="A1042" s="113">
        <v>971</v>
      </c>
      <c r="B1042" s="66"/>
      <c r="C1042" s="145">
        <v>371</v>
      </c>
      <c r="D1042" s="146" t="s">
        <v>343</v>
      </c>
      <c r="E1042" s="146"/>
      <c r="F1042" s="135" t="s">
        <v>759</v>
      </c>
      <c r="G1042" s="66" t="s">
        <v>162</v>
      </c>
      <c r="H1042" s="118"/>
      <c r="I1042" s="8">
        <v>499467.97000000003</v>
      </c>
      <c r="J1042" s="8">
        <v>278402.15000000002</v>
      </c>
      <c r="K1042" s="118"/>
      <c r="L1042" s="8">
        <v>499467.97000000003</v>
      </c>
      <c r="M1042" s="8">
        <v>221065.82</v>
      </c>
      <c r="N1042" s="13">
        <v>278402.15000000002</v>
      </c>
    </row>
    <row r="1043" spans="1:14">
      <c r="A1043" s="113">
        <v>972</v>
      </c>
      <c r="B1043" s="66"/>
      <c r="C1043" s="145">
        <v>372</v>
      </c>
      <c r="D1043" s="146" t="s">
        <v>344</v>
      </c>
      <c r="E1043" s="147"/>
      <c r="F1043" s="135" t="s">
        <v>759</v>
      </c>
      <c r="G1043" s="66" t="s">
        <v>162</v>
      </c>
      <c r="H1043" s="118"/>
      <c r="I1043" s="8">
        <v>0</v>
      </c>
      <c r="J1043" s="8">
        <v>0</v>
      </c>
      <c r="K1043" s="118"/>
      <c r="L1043" s="8">
        <v>0</v>
      </c>
      <c r="M1043" s="8">
        <v>0</v>
      </c>
      <c r="N1043" s="13">
        <v>0</v>
      </c>
    </row>
    <row r="1044" spans="1:14">
      <c r="A1044" s="113">
        <v>973</v>
      </c>
      <c r="B1044" s="66"/>
      <c r="C1044" s="145">
        <v>373</v>
      </c>
      <c r="D1044" s="146" t="s">
        <v>345</v>
      </c>
      <c r="E1044" s="147"/>
      <c r="F1044" s="135" t="s">
        <v>759</v>
      </c>
      <c r="G1044" s="66" t="s">
        <v>162</v>
      </c>
      <c r="H1044" s="118"/>
      <c r="I1044" s="8">
        <v>2198063.16</v>
      </c>
      <c r="J1044" s="8">
        <v>1068055.32</v>
      </c>
      <c r="K1044" s="118"/>
      <c r="L1044" s="8">
        <v>2198063.16</v>
      </c>
      <c r="M1044" s="8">
        <v>1130007.8400000001</v>
      </c>
      <c r="N1044" s="13">
        <v>1068055.32</v>
      </c>
    </row>
    <row r="1045" spans="1:14">
      <c r="A1045" s="113">
        <v>974</v>
      </c>
      <c r="B1045" s="66"/>
      <c r="C1045" s="135"/>
      <c r="D1045" s="66"/>
      <c r="E1045" s="66"/>
      <c r="F1045" s="66"/>
      <c r="G1045" s="66"/>
      <c r="H1045" s="118" t="s">
        <v>322</v>
      </c>
      <c r="I1045" s="184">
        <v>133686006.90000001</v>
      </c>
      <c r="J1045" s="184">
        <v>44648579.169999994</v>
      </c>
      <c r="K1045" s="118"/>
      <c r="L1045" s="184">
        <v>133686006.90000001</v>
      </c>
      <c r="M1045" s="184">
        <v>89037427.730000004</v>
      </c>
      <c r="N1045" s="184">
        <v>44648579.169999994</v>
      </c>
    </row>
    <row r="1046" spans="1:14">
      <c r="A1046" s="113">
        <v>975</v>
      </c>
      <c r="B1046" s="66"/>
      <c r="C1046" s="135"/>
      <c r="D1046" s="66"/>
      <c r="E1046" s="66"/>
      <c r="F1046" s="66"/>
      <c r="G1046" s="66"/>
      <c r="H1046" s="118"/>
      <c r="I1046" s="8"/>
      <c r="J1046" s="8"/>
      <c r="K1046" s="118"/>
      <c r="L1046" s="8"/>
      <c r="M1046" s="8"/>
      <c r="N1046" s="8"/>
    </row>
    <row r="1047" spans="1:14">
      <c r="A1047" s="113">
        <v>976</v>
      </c>
      <c r="B1047" s="66"/>
      <c r="C1047" s="135" t="s">
        <v>346</v>
      </c>
      <c r="D1047" s="66" t="s">
        <v>347</v>
      </c>
      <c r="E1047" s="66"/>
      <c r="F1047" s="66"/>
      <c r="G1047" s="66"/>
      <c r="H1047" s="118"/>
      <c r="I1047" s="8"/>
      <c r="J1047" s="8"/>
      <c r="K1047" s="118"/>
      <c r="L1047" s="8"/>
      <c r="M1047" s="8"/>
      <c r="N1047" s="8"/>
    </row>
    <row r="1048" spans="1:14">
      <c r="A1048" s="113">
        <v>977</v>
      </c>
      <c r="B1048" s="66"/>
      <c r="C1048" s="135"/>
      <c r="D1048" s="66"/>
      <c r="E1048" s="66"/>
      <c r="F1048" s="135" t="s">
        <v>769</v>
      </c>
      <c r="G1048" s="66" t="s">
        <v>162</v>
      </c>
      <c r="H1048" s="118"/>
      <c r="I1048" s="8">
        <v>14146830.119999999</v>
      </c>
      <c r="J1048" s="8">
        <v>4636116.01</v>
      </c>
      <c r="K1048" s="118"/>
      <c r="L1048" s="8">
        <v>14146830.119999999</v>
      </c>
      <c r="M1048" s="8">
        <v>9510714.1099999994</v>
      </c>
      <c r="N1048" s="13">
        <v>4636116.01</v>
      </c>
    </row>
    <row r="1049" spans="1:14">
      <c r="A1049" s="113">
        <v>978</v>
      </c>
      <c r="B1049" s="66"/>
      <c r="C1049" s="135"/>
      <c r="D1049" s="66"/>
      <c r="E1049" s="66"/>
      <c r="F1049" s="135" t="s">
        <v>770</v>
      </c>
      <c r="G1049" s="66" t="s">
        <v>166</v>
      </c>
      <c r="H1049" s="118"/>
      <c r="I1049" s="8">
        <v>40622.07</v>
      </c>
      <c r="J1049" s="8">
        <v>17623.56845111819</v>
      </c>
      <c r="K1049" s="118"/>
      <c r="L1049" s="8">
        <v>40622.07</v>
      </c>
      <c r="M1049" s="8">
        <v>23020.524471450182</v>
      </c>
      <c r="N1049" s="13">
        <v>17601.545528549817</v>
      </c>
    </row>
    <row r="1050" spans="1:14">
      <c r="A1050" s="113">
        <v>979</v>
      </c>
      <c r="B1050" s="66"/>
      <c r="C1050" s="135"/>
      <c r="D1050" s="66"/>
      <c r="E1050" s="66"/>
      <c r="F1050" s="135" t="s">
        <v>771</v>
      </c>
      <c r="G1050" s="66" t="s">
        <v>166</v>
      </c>
      <c r="H1050" s="118"/>
      <c r="I1050" s="8">
        <v>83609.98</v>
      </c>
      <c r="J1050" s="8">
        <v>36273.538146298866</v>
      </c>
      <c r="K1050" s="118"/>
      <c r="L1050" s="8">
        <v>83609.98</v>
      </c>
      <c r="M1050" s="8">
        <v>47381.770319618379</v>
      </c>
      <c r="N1050" s="13">
        <v>36228.209680381617</v>
      </c>
    </row>
    <row r="1051" spans="1:14">
      <c r="A1051" s="113">
        <v>980</v>
      </c>
      <c r="B1051" s="66"/>
      <c r="C1051" s="135"/>
      <c r="D1051" s="66"/>
      <c r="E1051" s="66"/>
      <c r="F1051" s="135" t="s">
        <v>599</v>
      </c>
      <c r="G1051" s="66" t="s">
        <v>164</v>
      </c>
      <c r="H1051" s="118"/>
      <c r="I1051" s="8">
        <v>28428.23</v>
      </c>
      <c r="J1051" s="8">
        <v>12192.516237662068</v>
      </c>
      <c r="K1051" s="118"/>
      <c r="L1051" s="8">
        <v>28428.23</v>
      </c>
      <c r="M1051" s="8">
        <v>16247.366133829635</v>
      </c>
      <c r="N1051" s="13">
        <v>12180.863866170364</v>
      </c>
    </row>
    <row r="1052" spans="1:14">
      <c r="A1052" s="113">
        <v>981</v>
      </c>
      <c r="B1052" s="66"/>
      <c r="C1052" s="135"/>
      <c r="D1052" s="66"/>
      <c r="E1052" s="66"/>
      <c r="F1052" s="135" t="s">
        <v>760</v>
      </c>
      <c r="G1052" s="66" t="s">
        <v>163</v>
      </c>
      <c r="H1052" s="118"/>
      <c r="I1052" s="8">
        <v>1288889.53</v>
      </c>
      <c r="J1052" s="8">
        <v>630494.28344136837</v>
      </c>
      <c r="K1052" s="118"/>
      <c r="L1052" s="8">
        <v>1288889.53</v>
      </c>
      <c r="M1052" s="8">
        <v>658395.24655863165</v>
      </c>
      <c r="N1052" s="13">
        <v>630494.28344136837</v>
      </c>
    </row>
    <row r="1053" spans="1:14">
      <c r="A1053" s="113">
        <v>982</v>
      </c>
      <c r="B1053" s="66"/>
      <c r="C1053" s="135"/>
      <c r="D1053" s="66"/>
      <c r="E1053" s="66"/>
      <c r="F1053" s="135" t="s">
        <v>772</v>
      </c>
      <c r="G1053" s="66" t="s">
        <v>166</v>
      </c>
      <c r="H1053" s="118"/>
      <c r="I1053" s="8">
        <v>8493257.8399999999</v>
      </c>
      <c r="J1053" s="8">
        <v>3684733.7153482391</v>
      </c>
      <c r="K1053" s="118"/>
      <c r="L1053" s="8">
        <v>8493257.8399999999</v>
      </c>
      <c r="M1053" s="8">
        <v>4813128.674832575</v>
      </c>
      <c r="N1053" s="13">
        <v>3680129.1651674248</v>
      </c>
    </row>
    <row r="1054" spans="1:14">
      <c r="A1054" s="113">
        <v>983</v>
      </c>
      <c r="B1054" s="66"/>
      <c r="C1054" s="135"/>
      <c r="D1054" s="66"/>
      <c r="E1054" s="66"/>
      <c r="F1054" s="135" t="s">
        <v>767</v>
      </c>
      <c r="G1054" s="66" t="s">
        <v>165</v>
      </c>
      <c r="H1054" s="118"/>
      <c r="I1054" s="8">
        <v>15146165.59</v>
      </c>
      <c r="J1054" s="8">
        <v>6507499.9454350164</v>
      </c>
      <c r="K1054" s="118"/>
      <c r="L1054" s="8">
        <v>15146165.59</v>
      </c>
      <c r="M1054" s="8">
        <v>8633596.0310242735</v>
      </c>
      <c r="N1054" s="13">
        <v>6512569.5589757264</v>
      </c>
    </row>
    <row r="1055" spans="1:14">
      <c r="A1055" s="113">
        <v>984</v>
      </c>
      <c r="B1055" s="66"/>
      <c r="C1055" s="135"/>
      <c r="D1055" s="66"/>
      <c r="E1055" s="66"/>
      <c r="F1055" s="135" t="s">
        <v>772</v>
      </c>
      <c r="G1055" s="66" t="s">
        <v>166</v>
      </c>
      <c r="H1055" s="118"/>
      <c r="I1055" s="8">
        <v>7379.23</v>
      </c>
      <c r="J1055" s="8">
        <v>3201.4214199705943</v>
      </c>
      <c r="K1055" s="118"/>
      <c r="L1055" s="8">
        <v>7379.23</v>
      </c>
      <c r="M1055" s="8">
        <v>4181.8091691403051</v>
      </c>
      <c r="N1055" s="13">
        <v>3197.4208308596944</v>
      </c>
    </row>
    <row r="1056" spans="1:14">
      <c r="A1056" s="113">
        <v>985</v>
      </c>
      <c r="B1056" s="66"/>
      <c r="C1056" s="135"/>
      <c r="D1056" s="66"/>
      <c r="E1056" s="66"/>
      <c r="F1056" s="135" t="s">
        <v>772</v>
      </c>
      <c r="G1056" s="66" t="s">
        <v>166</v>
      </c>
      <c r="H1056" s="118"/>
      <c r="I1056" s="8">
        <v>137518.75</v>
      </c>
      <c r="J1056" s="8">
        <v>59661.437832616844</v>
      </c>
      <c r="K1056" s="118"/>
      <c r="L1056" s="8">
        <v>137518.75</v>
      </c>
      <c r="M1056" s="8">
        <v>77931.866831459833</v>
      </c>
      <c r="N1056" s="13">
        <v>59586.883168540167</v>
      </c>
    </row>
    <row r="1057" spans="1:14">
      <c r="A1057" s="113">
        <v>986</v>
      </c>
      <c r="B1057" s="66"/>
      <c r="C1057" s="135"/>
      <c r="D1057" s="66"/>
      <c r="E1057" s="66"/>
      <c r="F1057" s="66"/>
      <c r="G1057" s="66"/>
      <c r="H1057" s="118" t="s">
        <v>322</v>
      </c>
      <c r="I1057" s="184">
        <v>39372701.339999996</v>
      </c>
      <c r="J1057" s="184">
        <v>15587796.436312292</v>
      </c>
      <c r="K1057" s="118"/>
      <c r="L1057" s="184">
        <v>39372701.339999996</v>
      </c>
      <c r="M1057" s="184">
        <v>23784597.399340976</v>
      </c>
      <c r="N1057" s="184">
        <v>15588103.94065902</v>
      </c>
    </row>
    <row r="1058" spans="1:14">
      <c r="A1058" s="113">
        <v>987</v>
      </c>
      <c r="B1058" s="66"/>
      <c r="C1058" s="135"/>
      <c r="D1058" s="66"/>
      <c r="E1058" s="66"/>
      <c r="F1058" s="66"/>
      <c r="G1058" s="66"/>
      <c r="H1058" s="118"/>
      <c r="I1058" s="8"/>
      <c r="J1058" s="8"/>
      <c r="K1058" s="118"/>
      <c r="L1058" s="8"/>
      <c r="M1058" s="8"/>
      <c r="N1058" s="8"/>
    </row>
    <row r="1059" spans="1:14">
      <c r="A1059" s="113">
        <v>988</v>
      </c>
      <c r="B1059" s="66"/>
      <c r="C1059" s="135" t="s">
        <v>348</v>
      </c>
      <c r="D1059" s="66" t="s">
        <v>349</v>
      </c>
      <c r="E1059" s="66"/>
      <c r="F1059" s="66"/>
      <c r="G1059" s="66"/>
      <c r="H1059" s="118"/>
      <c r="I1059" s="8"/>
      <c r="J1059" s="8"/>
      <c r="K1059" s="118"/>
      <c r="L1059" s="8"/>
      <c r="M1059" s="8"/>
      <c r="N1059" s="8"/>
    </row>
    <row r="1060" spans="1:14">
      <c r="A1060" s="113">
        <v>989</v>
      </c>
      <c r="B1060" s="66"/>
      <c r="C1060" s="135"/>
      <c r="D1060" s="66"/>
      <c r="E1060" s="66"/>
      <c r="F1060" s="135" t="s">
        <v>772</v>
      </c>
      <c r="G1060" s="66" t="s">
        <v>166</v>
      </c>
      <c r="H1060" s="118"/>
      <c r="I1060" s="8">
        <v>0</v>
      </c>
      <c r="J1060" s="8">
        <v>0</v>
      </c>
      <c r="K1060" s="118"/>
      <c r="L1060" s="8">
        <v>0</v>
      </c>
      <c r="M1060" s="8">
        <v>0</v>
      </c>
      <c r="N1060" s="13">
        <v>0</v>
      </c>
    </row>
    <row r="1061" spans="1:14">
      <c r="A1061" s="113">
        <v>990</v>
      </c>
      <c r="B1061" s="66"/>
      <c r="C1061" s="135"/>
      <c r="D1061" s="66"/>
      <c r="E1061" s="66"/>
      <c r="F1061" s="66"/>
      <c r="G1061" s="66"/>
      <c r="H1061" s="118" t="s">
        <v>322</v>
      </c>
      <c r="I1061" s="184">
        <v>0</v>
      </c>
      <c r="J1061" s="184">
        <v>0</v>
      </c>
      <c r="K1061" s="118"/>
      <c r="L1061" s="184">
        <v>0</v>
      </c>
      <c r="M1061" s="184">
        <v>0</v>
      </c>
      <c r="N1061" s="184">
        <v>0</v>
      </c>
    </row>
    <row r="1062" spans="1:14">
      <c r="A1062" s="113">
        <v>991</v>
      </c>
      <c r="B1062" s="66"/>
      <c r="C1062" s="135"/>
      <c r="D1062" s="66"/>
      <c r="E1062" s="66"/>
      <c r="F1062" s="66"/>
      <c r="G1062" s="66"/>
      <c r="H1062" s="118"/>
      <c r="I1062" s="8"/>
      <c r="J1062" s="8"/>
      <c r="K1062" s="118"/>
      <c r="L1062" s="8"/>
      <c r="M1062" s="8"/>
      <c r="N1062" s="8"/>
    </row>
    <row r="1063" spans="1:14">
      <c r="A1063" s="113">
        <v>992</v>
      </c>
      <c r="B1063" s="66"/>
      <c r="C1063" s="135" t="s">
        <v>350</v>
      </c>
      <c r="D1063" s="66" t="s">
        <v>351</v>
      </c>
      <c r="E1063" s="66"/>
      <c r="F1063" s="66"/>
      <c r="G1063" s="66"/>
      <c r="H1063" s="118"/>
      <c r="I1063" s="8"/>
      <c r="J1063" s="8"/>
      <c r="K1063" s="118"/>
      <c r="L1063" s="8"/>
      <c r="M1063" s="8"/>
      <c r="N1063" s="8"/>
    </row>
    <row r="1064" spans="1:14">
      <c r="A1064" s="113">
        <v>993</v>
      </c>
      <c r="B1064" s="66"/>
      <c r="C1064" s="135"/>
      <c r="D1064" s="66"/>
      <c r="E1064" s="66"/>
      <c r="F1064" s="135" t="s">
        <v>599</v>
      </c>
      <c r="G1064" s="66" t="s">
        <v>164</v>
      </c>
      <c r="H1064" s="118"/>
      <c r="I1064" s="8">
        <v>0</v>
      </c>
      <c r="J1064" s="8">
        <v>0</v>
      </c>
      <c r="K1064" s="118"/>
      <c r="L1064" s="8">
        <v>0</v>
      </c>
      <c r="M1064" s="8">
        <v>0</v>
      </c>
      <c r="N1064" s="13">
        <v>0</v>
      </c>
    </row>
    <row r="1065" spans="1:14">
      <c r="A1065" s="113">
        <v>994</v>
      </c>
      <c r="B1065" s="66"/>
      <c r="C1065" s="135"/>
      <c r="D1065" s="66"/>
      <c r="E1065" s="66"/>
      <c r="F1065" s="66"/>
      <c r="G1065" s="66"/>
      <c r="H1065" s="118" t="s">
        <v>322</v>
      </c>
      <c r="I1065" s="184">
        <v>0</v>
      </c>
      <c r="J1065" s="184">
        <v>0</v>
      </c>
      <c r="K1065" s="118"/>
      <c r="L1065" s="184">
        <v>0</v>
      </c>
      <c r="M1065" s="184">
        <v>0</v>
      </c>
      <c r="N1065" s="184">
        <v>0</v>
      </c>
    </row>
    <row r="1066" spans="1:14">
      <c r="A1066" s="113">
        <v>995</v>
      </c>
      <c r="B1066" s="66"/>
      <c r="C1066" s="135"/>
      <c r="D1066" s="66"/>
      <c r="E1066" s="66"/>
      <c r="F1066" s="66"/>
      <c r="G1066" s="66"/>
      <c r="H1066" s="118"/>
      <c r="I1066" s="8"/>
      <c r="J1066" s="8"/>
      <c r="K1066" s="118"/>
      <c r="L1066" s="8"/>
      <c r="M1066" s="8"/>
      <c r="N1066" s="8"/>
    </row>
    <row r="1067" spans="1:14">
      <c r="A1067" s="113">
        <v>996</v>
      </c>
      <c r="B1067" s="66"/>
      <c r="C1067" s="135" t="s">
        <v>352</v>
      </c>
      <c r="D1067" s="66" t="s">
        <v>353</v>
      </c>
      <c r="E1067" s="66"/>
      <c r="F1067" s="66"/>
      <c r="G1067" s="66"/>
      <c r="H1067" s="118"/>
      <c r="I1067" s="8"/>
      <c r="J1067" s="8"/>
      <c r="K1067" s="118"/>
      <c r="L1067" s="8"/>
      <c r="M1067" s="8"/>
      <c r="N1067" s="8"/>
    </row>
    <row r="1068" spans="1:14">
      <c r="A1068" s="113">
        <v>997</v>
      </c>
      <c r="B1068" s="66"/>
      <c r="C1068" s="135"/>
      <c r="D1068" s="66"/>
      <c r="E1068" s="66"/>
      <c r="F1068" s="135" t="s">
        <v>599</v>
      </c>
      <c r="G1068" s="66" t="s">
        <v>166</v>
      </c>
      <c r="H1068" s="118"/>
      <c r="I1068" s="8">
        <v>0</v>
      </c>
      <c r="J1068" s="8">
        <v>0</v>
      </c>
      <c r="K1068" s="118"/>
      <c r="L1068" s="8">
        <v>0</v>
      </c>
      <c r="M1068" s="8">
        <v>0</v>
      </c>
      <c r="N1068" s="13">
        <v>0</v>
      </c>
    </row>
    <row r="1069" spans="1:14">
      <c r="A1069" s="113">
        <v>998</v>
      </c>
      <c r="B1069" s="66"/>
      <c r="C1069" s="135"/>
      <c r="D1069" s="66"/>
      <c r="E1069" s="66"/>
      <c r="F1069" s="135" t="s">
        <v>599</v>
      </c>
      <c r="G1069" s="66" t="s">
        <v>166</v>
      </c>
      <c r="H1069" s="118"/>
      <c r="I1069" s="8">
        <v>0</v>
      </c>
      <c r="J1069" s="8">
        <v>0</v>
      </c>
      <c r="K1069" s="118"/>
      <c r="L1069" s="8">
        <v>0</v>
      </c>
      <c r="M1069" s="8">
        <v>0</v>
      </c>
      <c r="N1069" s="13">
        <v>0</v>
      </c>
    </row>
    <row r="1070" spans="1:14">
      <c r="A1070" s="113">
        <v>999</v>
      </c>
      <c r="B1070" s="66"/>
      <c r="C1070" s="135"/>
      <c r="D1070" s="66"/>
      <c r="E1070" s="66"/>
      <c r="F1070" s="66"/>
      <c r="G1070" s="66"/>
      <c r="H1070" s="118" t="s">
        <v>322</v>
      </c>
      <c r="I1070" s="184">
        <v>0</v>
      </c>
      <c r="J1070" s="184">
        <v>0</v>
      </c>
      <c r="K1070" s="118"/>
      <c r="L1070" s="184">
        <v>0</v>
      </c>
      <c r="M1070" s="184">
        <v>0</v>
      </c>
      <c r="N1070" s="184">
        <v>0</v>
      </c>
    </row>
    <row r="1071" spans="1:14">
      <c r="A1071" s="113">
        <v>1000</v>
      </c>
      <c r="B1071" s="66"/>
      <c r="C1071" s="135">
        <v>4031</v>
      </c>
      <c r="D1071" s="112" t="s">
        <v>354</v>
      </c>
      <c r="E1071" s="112"/>
      <c r="F1071" s="66"/>
      <c r="G1071" s="112"/>
      <c r="H1071" s="116"/>
      <c r="I1071" s="12"/>
      <c r="J1071" s="12"/>
      <c r="K1071" s="116"/>
      <c r="L1071" s="12"/>
      <c r="M1071" s="12"/>
      <c r="N1071" s="12"/>
    </row>
    <row r="1072" spans="1:14">
      <c r="A1072" s="113">
        <v>1001</v>
      </c>
      <c r="B1072" s="66"/>
      <c r="C1072" s="135"/>
      <c r="D1072" s="112"/>
      <c r="E1072" s="112"/>
      <c r="F1072" s="135" t="s">
        <v>599</v>
      </c>
      <c r="G1072" s="66" t="s">
        <v>162</v>
      </c>
      <c r="H1072" s="118"/>
      <c r="I1072" s="8">
        <v>0</v>
      </c>
      <c r="J1072" s="8">
        <v>0</v>
      </c>
      <c r="K1072" s="118"/>
      <c r="L1072" s="8">
        <v>0</v>
      </c>
      <c r="M1072" s="8">
        <v>0</v>
      </c>
      <c r="N1072" s="13">
        <v>0</v>
      </c>
    </row>
    <row r="1073" spans="1:14">
      <c r="A1073" s="113">
        <v>1002</v>
      </c>
      <c r="B1073" s="66"/>
      <c r="C1073" s="135"/>
      <c r="D1073" s="112"/>
      <c r="E1073" s="112"/>
      <c r="F1073" s="66" t="s">
        <v>45</v>
      </c>
      <c r="G1073" s="66"/>
      <c r="H1073" s="118" t="s">
        <v>322</v>
      </c>
      <c r="I1073" s="184">
        <v>0</v>
      </c>
      <c r="J1073" s="184">
        <v>0</v>
      </c>
      <c r="K1073" s="118"/>
      <c r="L1073" s="184">
        <v>0</v>
      </c>
      <c r="M1073" s="184">
        <v>0</v>
      </c>
      <c r="N1073" s="184">
        <v>0</v>
      </c>
    </row>
    <row r="1074" spans="1:14">
      <c r="A1074" s="113">
        <v>1003</v>
      </c>
      <c r="B1074" s="66"/>
      <c r="C1074" s="135"/>
      <c r="D1074" s="112"/>
      <c r="E1074" s="112"/>
      <c r="F1074" s="66" t="s">
        <v>45</v>
      </c>
      <c r="G1074" s="112"/>
      <c r="H1074" s="116"/>
      <c r="I1074" s="12"/>
      <c r="J1074" s="12"/>
      <c r="K1074" s="116"/>
      <c r="L1074" s="12"/>
      <c r="M1074" s="12"/>
      <c r="N1074" s="12"/>
    </row>
    <row r="1075" spans="1:14">
      <c r="A1075" s="113">
        <v>1004</v>
      </c>
      <c r="B1075" s="66"/>
      <c r="C1075" s="135"/>
      <c r="D1075" s="112"/>
      <c r="E1075" s="112"/>
      <c r="F1075" s="66"/>
      <c r="G1075" s="112"/>
      <c r="H1075" s="116"/>
      <c r="I1075" s="12"/>
      <c r="J1075" s="12"/>
      <c r="K1075" s="116"/>
      <c r="L1075" s="12"/>
      <c r="M1075" s="12"/>
      <c r="N1075" s="12"/>
    </row>
    <row r="1076" spans="1:14" ht="15.75" thickBot="1">
      <c r="A1076" s="113">
        <v>1005</v>
      </c>
      <c r="B1076" s="66"/>
      <c r="C1076" s="136" t="s">
        <v>355</v>
      </c>
      <c r="D1076" s="66"/>
      <c r="E1076" s="66"/>
      <c r="F1076" s="66"/>
      <c r="G1076" s="66"/>
      <c r="H1076" s="137" t="s">
        <v>322</v>
      </c>
      <c r="I1076" s="15">
        <v>646078659.1500001</v>
      </c>
      <c r="J1076" s="15">
        <v>265452394.47504428</v>
      </c>
      <c r="K1076" s="137"/>
      <c r="L1076" s="15">
        <v>676931608.39058363</v>
      </c>
      <c r="M1076" s="15">
        <v>398366765.42487681</v>
      </c>
      <c r="N1076" s="15">
        <v>278564842.96570653</v>
      </c>
    </row>
    <row r="1077" spans="1:14" ht="15.75" thickTop="1">
      <c r="A1077" s="113">
        <v>1006</v>
      </c>
      <c r="B1077" s="66"/>
      <c r="C1077" s="136"/>
      <c r="D1077" s="66"/>
      <c r="E1077" s="66"/>
      <c r="F1077" s="66"/>
      <c r="G1077" s="66"/>
      <c r="H1077" s="137"/>
      <c r="I1077" s="11"/>
      <c r="J1077" s="11"/>
      <c r="K1077" s="137"/>
      <c r="L1077" s="11"/>
      <c r="M1077" s="8"/>
      <c r="N1077" s="8"/>
    </row>
    <row r="1078" spans="1:14">
      <c r="A1078" s="113">
        <v>1007</v>
      </c>
      <c r="B1078" s="66"/>
      <c r="C1078" s="135" t="s">
        <v>356</v>
      </c>
      <c r="D1078" s="66"/>
      <c r="E1078" s="135" t="s">
        <v>162</v>
      </c>
      <c r="F1078" s="66"/>
      <c r="G1078" s="66"/>
      <c r="H1078" s="118"/>
      <c r="I1078" s="8">
        <v>147832837.02000001</v>
      </c>
      <c r="J1078" s="8">
        <v>49284695.179999992</v>
      </c>
      <c r="K1078" s="118"/>
      <c r="L1078" s="8">
        <v>147832837.02000001</v>
      </c>
      <c r="M1078" s="8">
        <v>98548141.840000018</v>
      </c>
      <c r="N1078" s="13">
        <v>49284695.179999992</v>
      </c>
    </row>
    <row r="1079" spans="1:14">
      <c r="A1079" s="113">
        <v>1008</v>
      </c>
      <c r="B1079" s="66"/>
      <c r="C1079" s="135"/>
      <c r="D1079" s="66"/>
      <c r="E1079" s="66" t="s">
        <v>167</v>
      </c>
      <c r="F1079" s="66"/>
      <c r="G1079" s="66"/>
      <c r="H1079" s="118"/>
      <c r="I1079" s="8">
        <v>0</v>
      </c>
      <c r="J1079" s="8">
        <v>0</v>
      </c>
      <c r="K1079" s="118"/>
      <c r="L1079" s="8">
        <v>0</v>
      </c>
      <c r="M1079" s="8">
        <v>0</v>
      </c>
      <c r="N1079" s="13">
        <v>0</v>
      </c>
    </row>
    <row r="1080" spans="1:14">
      <c r="A1080" s="113">
        <v>1009</v>
      </c>
      <c r="B1080" s="66"/>
      <c r="C1080" s="135"/>
      <c r="D1080" s="66"/>
      <c r="E1080" s="66" t="s">
        <v>245</v>
      </c>
      <c r="F1080" s="66"/>
      <c r="G1080" s="66"/>
      <c r="H1080" s="118"/>
      <c r="I1080" s="8">
        <v>0</v>
      </c>
      <c r="J1080" s="8">
        <v>0</v>
      </c>
      <c r="K1080" s="118"/>
      <c r="L1080" s="8">
        <v>0</v>
      </c>
      <c r="M1080" s="8">
        <v>0</v>
      </c>
      <c r="N1080" s="13">
        <v>0</v>
      </c>
    </row>
    <row r="1081" spans="1:14">
      <c r="A1081" s="113">
        <v>1010</v>
      </c>
      <c r="B1081" s="66"/>
      <c r="C1081" s="135"/>
      <c r="D1081" s="66"/>
      <c r="E1081" s="66" t="s">
        <v>166</v>
      </c>
      <c r="F1081" s="66"/>
      <c r="G1081" s="66"/>
      <c r="H1081" s="118"/>
      <c r="I1081" s="8">
        <v>481782338.78000003</v>
      </c>
      <c r="J1081" s="8">
        <v>209017512.54993021</v>
      </c>
      <c r="K1081" s="118"/>
      <c r="L1081" s="8">
        <v>512635288.02058339</v>
      </c>
      <c r="M1081" s="8">
        <v>290510384.94116008</v>
      </c>
      <c r="N1081" s="13">
        <v>222124903.07942331</v>
      </c>
    </row>
    <row r="1082" spans="1:14">
      <c r="A1082" s="113">
        <v>1011</v>
      </c>
      <c r="B1082" s="66"/>
      <c r="C1082" s="135"/>
      <c r="D1082" s="66"/>
      <c r="E1082" s="66" t="s">
        <v>165</v>
      </c>
      <c r="F1082" s="66"/>
      <c r="G1082" s="66"/>
      <c r="H1082" s="118"/>
      <c r="I1082" s="8">
        <v>15146165.59</v>
      </c>
      <c r="J1082" s="8">
        <v>6507499.9454350164</v>
      </c>
      <c r="K1082" s="118"/>
      <c r="L1082" s="8">
        <v>15146165.59</v>
      </c>
      <c r="M1082" s="8">
        <v>8633596.0310242735</v>
      </c>
      <c r="N1082" s="13">
        <v>6512569.5589757264</v>
      </c>
    </row>
    <row r="1083" spans="1:14">
      <c r="A1083" s="113">
        <v>1012</v>
      </c>
      <c r="B1083" s="66"/>
      <c r="C1083" s="135"/>
      <c r="D1083" s="66"/>
      <c r="E1083" s="66" t="s">
        <v>163</v>
      </c>
      <c r="F1083" s="66"/>
      <c r="G1083" s="66"/>
      <c r="H1083" s="118"/>
      <c r="I1083" s="8">
        <v>1288889.53</v>
      </c>
      <c r="J1083" s="8">
        <v>630494.28344136837</v>
      </c>
      <c r="K1083" s="118"/>
      <c r="L1083" s="8">
        <v>1288889.53</v>
      </c>
      <c r="M1083" s="8">
        <v>658395.24655863165</v>
      </c>
      <c r="N1083" s="13">
        <v>630494.28344136837</v>
      </c>
    </row>
    <row r="1084" spans="1:14">
      <c r="A1084" s="113">
        <v>1013</v>
      </c>
      <c r="B1084" s="66"/>
      <c r="C1084" s="135"/>
      <c r="D1084" s="66"/>
      <c r="E1084" s="66" t="s">
        <v>164</v>
      </c>
      <c r="F1084" s="66"/>
      <c r="G1084" s="66"/>
      <c r="H1084" s="118"/>
      <c r="I1084" s="8">
        <v>28428.23</v>
      </c>
      <c r="J1084" s="8">
        <v>12192.516237662068</v>
      </c>
      <c r="K1084" s="118"/>
      <c r="L1084" s="8">
        <v>28428.23</v>
      </c>
      <c r="M1084" s="8">
        <v>16247.366133829635</v>
      </c>
      <c r="N1084" s="13">
        <v>12180.863866170364</v>
      </c>
    </row>
    <row r="1085" spans="1:14">
      <c r="A1085" s="113">
        <v>1014</v>
      </c>
      <c r="B1085" s="66"/>
      <c r="C1085" s="135"/>
      <c r="D1085" s="66"/>
      <c r="E1085" s="66" t="s">
        <v>250</v>
      </c>
      <c r="F1085" s="66"/>
      <c r="G1085" s="66"/>
      <c r="H1085" s="118"/>
      <c r="I1085" s="8">
        <v>0</v>
      </c>
      <c r="J1085" s="8">
        <v>0</v>
      </c>
      <c r="K1085" s="118"/>
      <c r="L1085" s="8">
        <v>0</v>
      </c>
      <c r="M1085" s="8">
        <v>0</v>
      </c>
      <c r="N1085" s="13">
        <v>0</v>
      </c>
    </row>
    <row r="1086" spans="1:14">
      <c r="A1086" s="113">
        <v>1015</v>
      </c>
      <c r="B1086" s="66"/>
      <c r="C1086" s="135"/>
      <c r="D1086" s="66"/>
      <c r="E1086" s="66" t="s">
        <v>247</v>
      </c>
      <c r="F1086" s="66"/>
      <c r="G1086" s="66"/>
      <c r="H1086" s="118"/>
      <c r="I1086" s="8">
        <v>0</v>
      </c>
      <c r="J1086" s="8">
        <v>0</v>
      </c>
      <c r="K1086" s="118"/>
      <c r="L1086" s="8">
        <v>0</v>
      </c>
      <c r="M1086" s="8">
        <v>0</v>
      </c>
      <c r="N1086" s="13">
        <v>0</v>
      </c>
    </row>
    <row r="1087" spans="1:14" ht="15.75" thickBot="1">
      <c r="A1087" s="113">
        <v>1016</v>
      </c>
      <c r="B1087" s="66"/>
      <c r="C1087" s="135" t="s">
        <v>357</v>
      </c>
      <c r="D1087" s="66"/>
      <c r="E1087" s="66"/>
      <c r="F1087" s="66"/>
      <c r="G1087" s="66"/>
      <c r="H1087" s="118" t="s">
        <v>45</v>
      </c>
      <c r="I1087" s="19">
        <v>646078659.1500001</v>
      </c>
      <c r="J1087" s="19">
        <v>265452394.47504428</v>
      </c>
      <c r="K1087" s="118"/>
      <c r="L1087" s="19">
        <v>676931608.3905834</v>
      </c>
      <c r="M1087" s="19">
        <v>398366765.42487681</v>
      </c>
      <c r="N1087" s="19">
        <v>278564842.96570659</v>
      </c>
    </row>
    <row r="1088" spans="1:14" ht="15.75" thickTop="1">
      <c r="A1088" s="113">
        <v>1017</v>
      </c>
      <c r="B1088" s="66"/>
      <c r="C1088" s="135"/>
      <c r="D1088" s="66"/>
      <c r="E1088" s="66"/>
      <c r="F1088" s="66"/>
      <c r="G1088" s="66"/>
      <c r="H1088" s="118"/>
      <c r="I1088" s="8"/>
      <c r="J1088" s="8"/>
      <c r="K1088" s="118"/>
      <c r="L1088" s="8"/>
      <c r="M1088" s="8"/>
      <c r="N1088" s="8"/>
    </row>
    <row r="1089" spans="1:14">
      <c r="A1089" s="113">
        <v>1018</v>
      </c>
      <c r="B1089" s="66"/>
      <c r="C1089" s="135" t="s">
        <v>358</v>
      </c>
      <c r="D1089" s="66" t="s">
        <v>816</v>
      </c>
      <c r="E1089" s="66"/>
      <c r="F1089" s="66"/>
      <c r="G1089" s="66"/>
      <c r="H1089" s="118"/>
      <c r="I1089" s="8"/>
      <c r="J1089" s="8"/>
      <c r="K1089" s="118"/>
      <c r="L1089" s="8"/>
      <c r="M1089" s="8"/>
      <c r="N1089" s="8"/>
    </row>
    <row r="1090" spans="1:14">
      <c r="A1090" s="113">
        <v>1019</v>
      </c>
      <c r="B1090" s="66"/>
      <c r="C1090" s="135"/>
      <c r="D1090" s="66"/>
      <c r="E1090" s="66"/>
      <c r="F1090" s="135" t="s">
        <v>773</v>
      </c>
      <c r="G1090" s="66" t="s">
        <v>162</v>
      </c>
      <c r="H1090" s="118"/>
      <c r="I1090" s="8">
        <v>595761.75000000012</v>
      </c>
      <c r="J1090" s="8">
        <v>727.89</v>
      </c>
      <c r="K1090" s="118"/>
      <c r="L1090" s="8">
        <v>595761.75000000012</v>
      </c>
      <c r="M1090" s="8">
        <v>595033.8600000001</v>
      </c>
      <c r="N1090" s="13">
        <v>727.89</v>
      </c>
    </row>
    <row r="1091" spans="1:14">
      <c r="A1091" s="113">
        <v>1020</v>
      </c>
      <c r="B1091" s="66"/>
      <c r="C1091" s="135"/>
      <c r="D1091" s="66"/>
      <c r="E1091" s="66"/>
      <c r="F1091" s="135" t="s">
        <v>774</v>
      </c>
      <c r="G1091" s="66" t="s">
        <v>166</v>
      </c>
      <c r="H1091" s="118"/>
      <c r="I1091" s="8">
        <v>0</v>
      </c>
      <c r="J1091" s="8">
        <v>0</v>
      </c>
      <c r="K1091" s="118"/>
      <c r="L1091" s="8">
        <v>0</v>
      </c>
      <c r="M1091" s="8">
        <v>0</v>
      </c>
      <c r="N1091" s="13">
        <v>0</v>
      </c>
    </row>
    <row r="1092" spans="1:14">
      <c r="A1092" s="113">
        <v>1021</v>
      </c>
      <c r="B1092" s="66"/>
      <c r="C1092" s="135"/>
      <c r="D1092" s="66"/>
      <c r="E1092" s="66"/>
      <c r="F1092" s="135" t="s">
        <v>767</v>
      </c>
      <c r="G1092" s="66" t="s">
        <v>165</v>
      </c>
      <c r="H1092" s="118"/>
      <c r="I1092" s="8">
        <v>494721.65</v>
      </c>
      <c r="J1092" s="8">
        <v>212555.52048804198</v>
      </c>
      <c r="K1092" s="118"/>
      <c r="L1092" s="8">
        <v>494721.65</v>
      </c>
      <c r="M1092" s="8">
        <v>282000.53990706301</v>
      </c>
      <c r="N1092" s="13">
        <v>212721.11009293699</v>
      </c>
    </row>
    <row r="1093" spans="1:14">
      <c r="A1093" s="113">
        <v>1022</v>
      </c>
      <c r="B1093" s="66"/>
      <c r="C1093" s="135"/>
      <c r="D1093" s="66"/>
      <c r="E1093" s="66"/>
      <c r="F1093" s="135" t="s">
        <v>775</v>
      </c>
      <c r="G1093" s="66" t="s">
        <v>166</v>
      </c>
      <c r="H1093" s="118"/>
      <c r="I1093" s="8">
        <v>0</v>
      </c>
      <c r="J1093" s="8">
        <v>0</v>
      </c>
      <c r="K1093" s="118"/>
      <c r="L1093" s="8">
        <v>0</v>
      </c>
      <c r="M1093" s="8">
        <v>0</v>
      </c>
      <c r="N1093" s="13">
        <v>0</v>
      </c>
    </row>
    <row r="1094" spans="1:14">
      <c r="A1094" s="113">
        <v>1023</v>
      </c>
      <c r="B1094" s="66"/>
      <c r="C1094" s="135"/>
      <c r="D1094" s="66"/>
      <c r="E1094" s="66"/>
      <c r="F1094" s="135" t="s">
        <v>760</v>
      </c>
      <c r="G1094" s="66" t="s">
        <v>163</v>
      </c>
      <c r="H1094" s="118"/>
      <c r="I1094" s="8">
        <v>54131.16</v>
      </c>
      <c r="J1094" s="8">
        <v>26479.683589368644</v>
      </c>
      <c r="K1094" s="118"/>
      <c r="L1094" s="8">
        <v>54131.16</v>
      </c>
      <c r="M1094" s="8">
        <v>27651.47641063136</v>
      </c>
      <c r="N1094" s="13">
        <v>26479.683589368644</v>
      </c>
    </row>
    <row r="1095" spans="1:14">
      <c r="A1095" s="113">
        <v>1024</v>
      </c>
      <c r="B1095" s="66"/>
      <c r="C1095" s="135"/>
      <c r="D1095" s="66"/>
      <c r="E1095" s="66"/>
      <c r="F1095" s="135" t="s">
        <v>776</v>
      </c>
      <c r="G1095" s="66" t="s">
        <v>166</v>
      </c>
      <c r="H1095" s="118"/>
      <c r="I1095" s="8">
        <v>0</v>
      </c>
      <c r="J1095" s="8">
        <v>0</v>
      </c>
      <c r="K1095" s="118"/>
      <c r="L1095" s="8">
        <v>0</v>
      </c>
      <c r="M1095" s="8">
        <v>0</v>
      </c>
      <c r="N1095" s="13">
        <v>0</v>
      </c>
    </row>
    <row r="1096" spans="1:14">
      <c r="A1096" s="113">
        <v>1025</v>
      </c>
      <c r="B1096" s="66"/>
      <c r="C1096" s="135"/>
      <c r="D1096" s="66"/>
      <c r="E1096" s="66"/>
      <c r="F1096" s="66"/>
      <c r="G1096" s="66"/>
      <c r="H1096" s="118" t="s">
        <v>359</v>
      </c>
      <c r="I1096" s="184">
        <v>1144614.56</v>
      </c>
      <c r="J1096" s="184">
        <v>239763.09407741064</v>
      </c>
      <c r="K1096" s="118"/>
      <c r="L1096" s="184">
        <v>1144614.56</v>
      </c>
      <c r="M1096" s="184">
        <v>904685.87631769443</v>
      </c>
      <c r="N1096" s="184">
        <v>239928.68368230565</v>
      </c>
    </row>
    <row r="1097" spans="1:14">
      <c r="A1097" s="113">
        <v>1026</v>
      </c>
      <c r="B1097" s="66"/>
      <c r="C1097" s="135"/>
      <c r="D1097" s="66"/>
      <c r="E1097" s="66"/>
      <c r="F1097" s="66"/>
      <c r="G1097" s="66"/>
      <c r="H1097" s="118"/>
      <c r="I1097" s="8"/>
      <c r="J1097" s="8"/>
      <c r="K1097" s="118"/>
      <c r="L1097" s="8"/>
      <c r="M1097" s="8"/>
      <c r="N1097" s="8"/>
    </row>
    <row r="1098" spans="1:14">
      <c r="A1098" s="113">
        <v>1027</v>
      </c>
      <c r="B1098" s="66"/>
      <c r="C1098" s="135" t="s">
        <v>360</v>
      </c>
      <c r="D1098" s="66" t="s">
        <v>361</v>
      </c>
      <c r="E1098" s="66"/>
      <c r="F1098" s="66"/>
      <c r="G1098" s="66"/>
      <c r="H1098" s="118"/>
      <c r="I1098" s="8"/>
      <c r="J1098" s="8"/>
      <c r="K1098" s="118"/>
      <c r="L1098" s="8"/>
      <c r="M1098" s="8"/>
      <c r="N1098" s="8"/>
    </row>
    <row r="1099" spans="1:14">
      <c r="A1099" s="113">
        <v>1028</v>
      </c>
      <c r="B1099" s="66"/>
      <c r="C1099" s="135"/>
      <c r="D1099" s="66"/>
      <c r="E1099" s="66"/>
      <c r="F1099" s="135" t="s">
        <v>599</v>
      </c>
      <c r="G1099" s="66" t="s">
        <v>166</v>
      </c>
      <c r="H1099" s="118"/>
      <c r="I1099" s="8">
        <v>0</v>
      </c>
      <c r="J1099" s="8">
        <v>0</v>
      </c>
      <c r="K1099" s="118"/>
      <c r="L1099" s="8">
        <v>0</v>
      </c>
      <c r="M1099" s="8">
        <v>0</v>
      </c>
      <c r="N1099" s="13">
        <v>0</v>
      </c>
    </row>
    <row r="1100" spans="1:14">
      <c r="A1100" s="113">
        <v>1029</v>
      </c>
      <c r="B1100" s="66"/>
      <c r="C1100" s="135"/>
      <c r="D1100" s="66"/>
      <c r="E1100" s="66"/>
      <c r="F1100" s="135" t="s">
        <v>599</v>
      </c>
      <c r="G1100" s="66" t="s">
        <v>166</v>
      </c>
      <c r="H1100" s="118"/>
      <c r="I1100" s="8">
        <v>0</v>
      </c>
      <c r="J1100" s="8">
        <v>0</v>
      </c>
      <c r="K1100" s="118"/>
      <c r="L1100" s="8">
        <v>0</v>
      </c>
      <c r="M1100" s="8">
        <v>0</v>
      </c>
      <c r="N1100" s="13">
        <v>0</v>
      </c>
    </row>
    <row r="1101" spans="1:14">
      <c r="A1101" s="113">
        <v>1030</v>
      </c>
      <c r="B1101" s="66"/>
      <c r="C1101" s="135"/>
      <c r="D1101" s="66"/>
      <c r="E1101" s="66"/>
      <c r="F1101" s="66"/>
      <c r="G1101" s="66"/>
      <c r="H1101" s="118" t="s">
        <v>359</v>
      </c>
      <c r="I1101" s="184">
        <v>0</v>
      </c>
      <c r="J1101" s="184">
        <v>0</v>
      </c>
      <c r="K1101" s="118"/>
      <c r="L1101" s="184">
        <v>0</v>
      </c>
      <c r="M1101" s="184">
        <v>0</v>
      </c>
      <c r="N1101" s="184">
        <v>0</v>
      </c>
    </row>
    <row r="1102" spans="1:14">
      <c r="A1102" s="113">
        <v>1031</v>
      </c>
      <c r="B1102" s="66"/>
      <c r="C1102" s="135"/>
      <c r="D1102" s="66"/>
      <c r="E1102" s="66"/>
      <c r="F1102" s="66"/>
      <c r="G1102" s="66"/>
      <c r="H1102" s="118"/>
      <c r="I1102" s="16"/>
      <c r="J1102" s="16"/>
      <c r="K1102" s="118"/>
      <c r="L1102" s="16"/>
      <c r="M1102" s="8"/>
      <c r="N1102" s="8"/>
    </row>
    <row r="1103" spans="1:14">
      <c r="A1103" s="113">
        <v>1032</v>
      </c>
      <c r="B1103" s="66"/>
      <c r="C1103" s="135" t="s">
        <v>362</v>
      </c>
      <c r="D1103" s="66" t="s">
        <v>363</v>
      </c>
      <c r="E1103" s="66"/>
      <c r="F1103" s="66"/>
      <c r="G1103" s="66"/>
      <c r="H1103" s="118"/>
      <c r="I1103" s="8"/>
      <c r="J1103" s="8"/>
      <c r="K1103" s="118"/>
      <c r="L1103" s="8"/>
      <c r="M1103" s="8"/>
      <c r="N1103" s="8"/>
    </row>
    <row r="1104" spans="1:14">
      <c r="A1104" s="113">
        <v>1033</v>
      </c>
      <c r="B1104" s="66"/>
      <c r="C1104" s="135"/>
      <c r="D1104" s="66"/>
      <c r="E1104" s="66"/>
      <c r="F1104" s="135" t="s">
        <v>773</v>
      </c>
      <c r="G1104" s="66" t="s">
        <v>162</v>
      </c>
      <c r="H1104" s="118"/>
      <c r="I1104" s="8">
        <v>1101167.8308092393</v>
      </c>
      <c r="J1104" s="8">
        <v>-3586879.3091907613</v>
      </c>
      <c r="K1104" s="118"/>
      <c r="L1104" s="8">
        <v>9186360.9800000004</v>
      </c>
      <c r="M1104" s="8">
        <v>4688047.1399999997</v>
      </c>
      <c r="N1104" s="13">
        <v>4498313.8400000008</v>
      </c>
    </row>
    <row r="1105" spans="1:14">
      <c r="A1105" s="113">
        <v>1034</v>
      </c>
      <c r="B1105" s="66"/>
      <c r="C1105" s="135"/>
      <c r="D1105" s="66"/>
      <c r="E1105" s="66"/>
      <c r="F1105" s="135" t="s">
        <v>599</v>
      </c>
      <c r="G1105" s="66" t="s">
        <v>164</v>
      </c>
      <c r="H1105" s="118"/>
      <c r="I1105" s="8">
        <v>48952.66</v>
      </c>
      <c r="J1105" s="8">
        <v>20995.190412021799</v>
      </c>
      <c r="K1105" s="118"/>
      <c r="L1105" s="8">
        <v>48952.66</v>
      </c>
      <c r="M1105" s="8">
        <v>27977.534663427046</v>
      </c>
      <c r="N1105" s="13">
        <v>20975.125336572957</v>
      </c>
    </row>
    <row r="1106" spans="1:14">
      <c r="A1106" s="113">
        <v>1035</v>
      </c>
      <c r="B1106" s="66"/>
      <c r="C1106" s="135"/>
      <c r="D1106" s="66"/>
      <c r="E1106" s="66"/>
      <c r="F1106" s="135" t="s">
        <v>774</v>
      </c>
      <c r="G1106" s="66" t="s">
        <v>166</v>
      </c>
      <c r="H1106" s="118"/>
      <c r="I1106" s="8">
        <v>10626637.050000001</v>
      </c>
      <c r="J1106" s="8">
        <v>4610283.6575256679</v>
      </c>
      <c r="K1106" s="118"/>
      <c r="L1106" s="8">
        <v>10626637.050000001</v>
      </c>
      <c r="M1106" s="8">
        <v>6022114.5367221357</v>
      </c>
      <c r="N1106" s="13">
        <v>4604522.513277865</v>
      </c>
    </row>
    <row r="1107" spans="1:14">
      <c r="A1107" s="113">
        <v>1036</v>
      </c>
      <c r="B1107" s="66"/>
      <c r="C1107" s="135"/>
      <c r="D1107" s="66"/>
      <c r="E1107" s="66"/>
      <c r="F1107" s="135" t="s">
        <v>767</v>
      </c>
      <c r="G1107" s="66" t="s">
        <v>165</v>
      </c>
      <c r="H1107" s="118"/>
      <c r="I1107" s="8">
        <v>14291407.460000001</v>
      </c>
      <c r="J1107" s="8">
        <v>6140255.9422394112</v>
      </c>
      <c r="K1107" s="118"/>
      <c r="L1107" s="8">
        <v>14291407.460000001</v>
      </c>
      <c r="M1107" s="8">
        <v>8146368.0025966689</v>
      </c>
      <c r="N1107" s="13">
        <v>6145039.457403332</v>
      </c>
    </row>
    <row r="1108" spans="1:14">
      <c r="A1108" s="113">
        <v>1037</v>
      </c>
      <c r="B1108" s="66"/>
      <c r="C1108" s="135"/>
      <c r="D1108" s="66"/>
      <c r="E1108" s="66"/>
      <c r="F1108" s="135" t="s">
        <v>760</v>
      </c>
      <c r="G1108" s="66" t="s">
        <v>163</v>
      </c>
      <c r="H1108" s="118"/>
      <c r="I1108" s="8">
        <v>1955242.37</v>
      </c>
      <c r="J1108" s="8">
        <v>956458.33745530772</v>
      </c>
      <c r="K1108" s="118"/>
      <c r="L1108" s="8">
        <v>1955242.37</v>
      </c>
      <c r="M1108" s="8">
        <v>998784.0325446924</v>
      </c>
      <c r="N1108" s="13">
        <v>956458.33745530772</v>
      </c>
    </row>
    <row r="1109" spans="1:14">
      <c r="A1109" s="113">
        <v>1038</v>
      </c>
      <c r="B1109" s="66"/>
      <c r="C1109" s="135"/>
      <c r="D1109" s="66"/>
      <c r="E1109" s="66"/>
      <c r="F1109" s="135" t="s">
        <v>774</v>
      </c>
      <c r="G1109" s="66" t="s">
        <v>166</v>
      </c>
      <c r="H1109" s="118"/>
      <c r="I1109" s="8">
        <v>10850486.289190762</v>
      </c>
      <c r="J1109" s="8">
        <v>4707398.9052126789</v>
      </c>
      <c r="K1109" s="118"/>
      <c r="L1109" s="8">
        <v>2577583.1100000106</v>
      </c>
      <c r="M1109" s="8">
        <v>1460716.1836152591</v>
      </c>
      <c r="N1109" s="13">
        <v>1116866.9263847515</v>
      </c>
    </row>
    <row r="1110" spans="1:14">
      <c r="A1110" s="113">
        <v>1039</v>
      </c>
      <c r="B1110" s="66"/>
      <c r="C1110" s="135"/>
      <c r="D1110" s="66"/>
      <c r="E1110" s="66"/>
      <c r="F1110" s="135" t="s">
        <v>774</v>
      </c>
      <c r="G1110" s="66" t="s">
        <v>166</v>
      </c>
      <c r="H1110" s="118"/>
      <c r="I1110" s="8">
        <v>307173.89</v>
      </c>
      <c r="J1110" s="8">
        <v>133264.99798782411</v>
      </c>
      <c r="K1110" s="118"/>
      <c r="L1110" s="8">
        <v>307173.89</v>
      </c>
      <c r="M1110" s="8">
        <v>174075.42382098074</v>
      </c>
      <c r="N1110" s="13">
        <v>133098.46617901928</v>
      </c>
    </row>
    <row r="1111" spans="1:14">
      <c r="A1111" s="113">
        <v>1040</v>
      </c>
      <c r="B1111" s="66"/>
      <c r="C1111" s="135"/>
      <c r="D1111" s="66"/>
      <c r="E1111" s="66"/>
      <c r="F1111" s="135" t="s">
        <v>776</v>
      </c>
      <c r="G1111" s="66" t="s">
        <v>166</v>
      </c>
      <c r="H1111" s="118"/>
      <c r="I1111" s="8">
        <v>71243.740000000005</v>
      </c>
      <c r="J1111" s="8">
        <v>30908.541307807976</v>
      </c>
      <c r="K1111" s="118"/>
      <c r="L1111" s="8">
        <v>71243.740000000005</v>
      </c>
      <c r="M1111" s="8">
        <v>40373.822902368942</v>
      </c>
      <c r="N1111" s="13">
        <v>30869.917097631063</v>
      </c>
    </row>
    <row r="1112" spans="1:14">
      <c r="A1112" s="113">
        <v>1041</v>
      </c>
      <c r="B1112" s="66"/>
      <c r="C1112" s="135"/>
      <c r="D1112" s="66"/>
      <c r="E1112" s="66"/>
      <c r="F1112" s="135" t="s">
        <v>774</v>
      </c>
      <c r="G1112" s="66" t="s">
        <v>166</v>
      </c>
      <c r="H1112" s="118"/>
      <c r="I1112" s="8">
        <v>0</v>
      </c>
      <c r="J1112" s="8">
        <v>0</v>
      </c>
      <c r="K1112" s="118"/>
      <c r="L1112" s="8">
        <v>0</v>
      </c>
      <c r="M1112" s="8">
        <v>0</v>
      </c>
      <c r="N1112" s="13">
        <v>0</v>
      </c>
    </row>
    <row r="1113" spans="1:14">
      <c r="A1113" s="113">
        <v>1042</v>
      </c>
      <c r="B1113" s="66"/>
      <c r="C1113" s="135"/>
      <c r="D1113" s="66"/>
      <c r="E1113" s="66"/>
      <c r="F1113" s="135" t="s">
        <v>774</v>
      </c>
      <c r="G1113" s="66" t="s">
        <v>166</v>
      </c>
      <c r="H1113" s="118"/>
      <c r="I1113" s="8">
        <v>255342.68</v>
      </c>
      <c r="J1113" s="8">
        <v>110778.43151449367</v>
      </c>
      <c r="K1113" s="118"/>
      <c r="L1113" s="8">
        <v>255342.68</v>
      </c>
      <c r="M1113" s="8">
        <v>144702.68042829115</v>
      </c>
      <c r="N1113" s="13">
        <v>110639.99957170886</v>
      </c>
    </row>
    <row r="1114" spans="1:14">
      <c r="A1114" s="113">
        <v>1043</v>
      </c>
      <c r="B1114" s="66"/>
      <c r="C1114" s="135"/>
      <c r="D1114" s="66"/>
      <c r="E1114" s="66"/>
      <c r="F1114" s="135" t="s">
        <v>775</v>
      </c>
      <c r="G1114" s="66" t="s">
        <v>166</v>
      </c>
      <c r="H1114" s="118"/>
      <c r="I1114" s="8">
        <v>16485</v>
      </c>
      <c r="J1114" s="8">
        <v>7151.8887618647541</v>
      </c>
      <c r="K1114" s="118"/>
      <c r="L1114" s="8">
        <v>16485</v>
      </c>
      <c r="M1114" s="8">
        <v>9342.0484458782194</v>
      </c>
      <c r="N1114" s="13">
        <v>7142.9515541217806</v>
      </c>
    </row>
    <row r="1115" spans="1:14">
      <c r="A1115" s="113">
        <v>1044</v>
      </c>
      <c r="B1115" s="66"/>
      <c r="C1115" s="135"/>
      <c r="D1115" s="66"/>
      <c r="E1115" s="66"/>
      <c r="F1115" s="66"/>
      <c r="G1115" s="66"/>
      <c r="H1115" s="118" t="s">
        <v>359</v>
      </c>
      <c r="I1115" s="184">
        <v>39524138.970000006</v>
      </c>
      <c r="J1115" s="184">
        <v>13130616.583226318</v>
      </c>
      <c r="K1115" s="118"/>
      <c r="L1115" s="184">
        <v>39336428.940000013</v>
      </c>
      <c r="M1115" s="184">
        <v>21712501.405739702</v>
      </c>
      <c r="N1115" s="184">
        <v>17623927.534260314</v>
      </c>
    </row>
    <row r="1116" spans="1:14">
      <c r="A1116" s="113">
        <v>1045</v>
      </c>
      <c r="B1116" s="66"/>
      <c r="C1116" s="135"/>
      <c r="D1116" s="66"/>
      <c r="E1116" s="66"/>
      <c r="F1116" s="66"/>
      <c r="G1116" s="66"/>
      <c r="H1116" s="118"/>
      <c r="I1116" s="8"/>
      <c r="J1116" s="8"/>
      <c r="K1116" s="118"/>
      <c r="L1116" s="8"/>
      <c r="M1116" s="8"/>
      <c r="N1116" s="8"/>
    </row>
    <row r="1117" spans="1:14">
      <c r="A1117" s="113">
        <v>1046</v>
      </c>
      <c r="B1117" s="66"/>
      <c r="C1117" s="135" t="s">
        <v>364</v>
      </c>
      <c r="D1117" s="66" t="s">
        <v>365</v>
      </c>
      <c r="E1117" s="66"/>
      <c r="F1117" s="66"/>
      <c r="G1117" s="66"/>
      <c r="H1117" s="118"/>
      <c r="I1117" s="8"/>
      <c r="J1117" s="8"/>
      <c r="K1117" s="118"/>
      <c r="L1117" s="8"/>
      <c r="M1117" s="8"/>
      <c r="N1117" s="8"/>
    </row>
    <row r="1118" spans="1:14">
      <c r="A1118" s="113">
        <v>1047</v>
      </c>
      <c r="B1118" s="66"/>
      <c r="C1118" s="135"/>
      <c r="D1118" s="66"/>
      <c r="E1118" s="66"/>
      <c r="F1118" s="135" t="s">
        <v>599</v>
      </c>
      <c r="G1118" s="66" t="s">
        <v>164</v>
      </c>
      <c r="H1118" s="118"/>
      <c r="I1118" s="8">
        <v>0</v>
      </c>
      <c r="J1118" s="8">
        <v>0</v>
      </c>
      <c r="K1118" s="118"/>
      <c r="L1118" s="8">
        <v>0</v>
      </c>
      <c r="M1118" s="8">
        <v>0</v>
      </c>
      <c r="N1118" s="13">
        <v>0</v>
      </c>
    </row>
    <row r="1119" spans="1:14">
      <c r="A1119" s="113">
        <v>1048</v>
      </c>
      <c r="B1119" s="66"/>
      <c r="C1119" s="135"/>
      <c r="D1119" s="66"/>
      <c r="E1119" s="66"/>
      <c r="F1119" s="66"/>
      <c r="G1119" s="66"/>
      <c r="H1119" s="118" t="s">
        <v>359</v>
      </c>
      <c r="I1119" s="184">
        <v>0</v>
      </c>
      <c r="J1119" s="184">
        <v>0</v>
      </c>
      <c r="K1119" s="118"/>
      <c r="L1119" s="184">
        <v>0</v>
      </c>
      <c r="M1119" s="184">
        <v>0</v>
      </c>
      <c r="N1119" s="184">
        <v>0</v>
      </c>
    </row>
    <row r="1120" spans="1:14">
      <c r="A1120" s="113">
        <v>1049</v>
      </c>
      <c r="B1120" s="66"/>
      <c r="C1120" s="135"/>
      <c r="D1120" s="66"/>
      <c r="E1120" s="66"/>
      <c r="F1120" s="66"/>
      <c r="G1120" s="66"/>
      <c r="H1120" s="118"/>
      <c r="I1120" s="12"/>
      <c r="J1120" s="12"/>
      <c r="K1120" s="118"/>
      <c r="L1120" s="12"/>
      <c r="M1120" s="12"/>
      <c r="N1120" s="12"/>
    </row>
    <row r="1121" spans="1:14">
      <c r="A1121" s="113">
        <v>1050</v>
      </c>
      <c r="B1121" s="66"/>
      <c r="C1121" s="66" t="s">
        <v>366</v>
      </c>
      <c r="D1121" s="66" t="s">
        <v>367</v>
      </c>
      <c r="E1121" s="66"/>
      <c r="F1121" s="66"/>
      <c r="G1121" s="66"/>
      <c r="H1121" s="118"/>
      <c r="I1121" s="12"/>
      <c r="J1121" s="12"/>
      <c r="K1121" s="118"/>
      <c r="L1121" s="12"/>
      <c r="M1121" s="12"/>
      <c r="N1121" s="12"/>
    </row>
    <row r="1122" spans="1:14">
      <c r="A1122" s="113">
        <v>1051</v>
      </c>
      <c r="B1122" s="66"/>
      <c r="C1122" s="135"/>
      <c r="D1122" s="66"/>
      <c r="E1122" s="66"/>
      <c r="F1122" s="135" t="s">
        <v>599</v>
      </c>
      <c r="G1122" s="66" t="s">
        <v>166</v>
      </c>
      <c r="H1122" s="118"/>
      <c r="I1122" s="8">
        <v>0</v>
      </c>
      <c r="J1122" s="8">
        <v>0</v>
      </c>
      <c r="K1122" s="118"/>
      <c r="L1122" s="8">
        <v>0</v>
      </c>
      <c r="M1122" s="8">
        <v>0</v>
      </c>
      <c r="N1122" s="13">
        <v>0</v>
      </c>
    </row>
    <row r="1123" spans="1:14">
      <c r="A1123" s="113">
        <v>1052</v>
      </c>
      <c r="B1123" s="66"/>
      <c r="C1123" s="135"/>
      <c r="D1123" s="66"/>
      <c r="E1123" s="66"/>
      <c r="F1123" s="66"/>
      <c r="G1123" s="66"/>
      <c r="H1123" s="118" t="s">
        <v>359</v>
      </c>
      <c r="I1123" s="184">
        <v>0</v>
      </c>
      <c r="J1123" s="184">
        <v>0</v>
      </c>
      <c r="K1123" s="118"/>
      <c r="L1123" s="184">
        <v>0</v>
      </c>
      <c r="M1123" s="184">
        <v>0</v>
      </c>
      <c r="N1123" s="184">
        <v>0</v>
      </c>
    </row>
    <row r="1124" spans="1:14">
      <c r="A1124" s="113">
        <v>1053</v>
      </c>
      <c r="B1124" s="66"/>
      <c r="C1124" s="135"/>
      <c r="D1124" s="66"/>
      <c r="E1124" s="66"/>
      <c r="F1124" s="66"/>
      <c r="G1124" s="66"/>
      <c r="H1124" s="118"/>
      <c r="I1124" s="12"/>
      <c r="J1124" s="12"/>
      <c r="K1124" s="118"/>
      <c r="L1124" s="12"/>
      <c r="M1124" s="12"/>
      <c r="N1124" s="12"/>
    </row>
    <row r="1125" spans="1:14">
      <c r="A1125" s="113">
        <v>1054</v>
      </c>
      <c r="B1125" s="66"/>
      <c r="C1125" s="135"/>
      <c r="D1125" s="66"/>
      <c r="E1125" s="66"/>
      <c r="F1125" s="66"/>
      <c r="G1125" s="66"/>
      <c r="H1125" s="118"/>
      <c r="I1125" s="8"/>
      <c r="J1125" s="8"/>
      <c r="K1125" s="118"/>
      <c r="L1125" s="8"/>
      <c r="M1125" s="8"/>
      <c r="N1125" s="8"/>
    </row>
    <row r="1126" spans="1:14">
      <c r="A1126" s="113">
        <v>1055</v>
      </c>
      <c r="B1126" s="66"/>
      <c r="C1126" s="135" t="s">
        <v>368</v>
      </c>
      <c r="D1126" s="66" t="s">
        <v>369</v>
      </c>
      <c r="E1126" s="66"/>
      <c r="F1126" s="66"/>
      <c r="G1126" s="66"/>
      <c r="H1126" s="118"/>
      <c r="I1126" s="8"/>
      <c r="J1126" s="8"/>
      <c r="K1126" s="118"/>
      <c r="L1126" s="8"/>
      <c r="M1126" s="8"/>
      <c r="N1126" s="8"/>
    </row>
    <row r="1127" spans="1:14">
      <c r="A1127" s="113">
        <v>1056</v>
      </c>
      <c r="B1127" s="66"/>
      <c r="C1127" s="135"/>
      <c r="D1127" s="66"/>
      <c r="E1127" s="66"/>
      <c r="F1127" s="135" t="s">
        <v>599</v>
      </c>
      <c r="G1127" s="66" t="s">
        <v>166</v>
      </c>
      <c r="H1127" s="118"/>
      <c r="I1127" s="8">
        <v>274362.23999999999</v>
      </c>
      <c r="J1127" s="8">
        <v>119029.91937737583</v>
      </c>
      <c r="K1127" s="118"/>
      <c r="L1127" s="8">
        <v>274362.23999999999</v>
      </c>
      <c r="M1127" s="8">
        <v>155481.06386409869</v>
      </c>
      <c r="N1127" s="13">
        <v>118881.1761359013</v>
      </c>
    </row>
    <row r="1128" spans="1:14">
      <c r="A1128" s="113">
        <v>1057</v>
      </c>
      <c r="B1128" s="66"/>
      <c r="C1128" s="135"/>
      <c r="D1128" s="66"/>
      <c r="E1128" s="115"/>
      <c r="F1128" s="135" t="s">
        <v>599</v>
      </c>
      <c r="G1128" s="66" t="s">
        <v>166</v>
      </c>
      <c r="H1128" s="118"/>
      <c r="I1128" s="8">
        <v>0</v>
      </c>
      <c r="J1128" s="8">
        <v>0</v>
      </c>
      <c r="K1128" s="118"/>
      <c r="L1128" s="8">
        <v>0</v>
      </c>
      <c r="M1128" s="8">
        <v>0</v>
      </c>
      <c r="N1128" s="13">
        <v>0</v>
      </c>
    </row>
    <row r="1129" spans="1:14">
      <c r="A1129" s="113">
        <v>1058</v>
      </c>
      <c r="B1129" s="66"/>
      <c r="C1129" s="135"/>
      <c r="D1129" s="66"/>
      <c r="E1129" s="66"/>
      <c r="F1129" s="135" t="s">
        <v>599</v>
      </c>
      <c r="G1129" s="66" t="s">
        <v>166</v>
      </c>
      <c r="H1129" s="118"/>
      <c r="I1129" s="8">
        <v>0</v>
      </c>
      <c r="J1129" s="8">
        <v>0</v>
      </c>
      <c r="K1129" s="118"/>
      <c r="L1129" s="8">
        <v>0</v>
      </c>
      <c r="M1129" s="8">
        <v>0</v>
      </c>
      <c r="N1129" s="13">
        <v>0</v>
      </c>
    </row>
    <row r="1130" spans="1:14">
      <c r="A1130" s="113">
        <v>1059</v>
      </c>
      <c r="B1130" s="66"/>
      <c r="C1130" s="135"/>
      <c r="D1130" s="66"/>
      <c r="E1130" s="66"/>
      <c r="F1130" s="66"/>
      <c r="G1130" s="66"/>
      <c r="H1130" s="118" t="s">
        <v>359</v>
      </c>
      <c r="I1130" s="184">
        <v>274362.23999999999</v>
      </c>
      <c r="J1130" s="184">
        <v>119029.91937737583</v>
      </c>
      <c r="K1130" s="118"/>
      <c r="L1130" s="184">
        <v>274362.23999999999</v>
      </c>
      <c r="M1130" s="184">
        <v>155481.06386409869</v>
      </c>
      <c r="N1130" s="184">
        <v>118881.1761359013</v>
      </c>
    </row>
    <row r="1131" spans="1:14">
      <c r="A1131" s="113">
        <v>1060</v>
      </c>
      <c r="B1131" s="66"/>
      <c r="C1131" s="135"/>
      <c r="D1131" s="66"/>
      <c r="E1131" s="66"/>
      <c r="F1131" s="66"/>
      <c r="G1131" s="66"/>
      <c r="H1131" s="118"/>
      <c r="I1131" s="8"/>
      <c r="J1131" s="8"/>
      <c r="K1131" s="118"/>
      <c r="L1131" s="8"/>
      <c r="M1131" s="8"/>
      <c r="N1131" s="8"/>
    </row>
    <row r="1132" spans="1:14">
      <c r="A1132" s="113">
        <v>1061</v>
      </c>
      <c r="B1132" s="66"/>
      <c r="C1132" s="136" t="s">
        <v>370</v>
      </c>
      <c r="D1132" s="66"/>
      <c r="E1132" s="66"/>
      <c r="F1132" s="66"/>
      <c r="G1132" s="66"/>
      <c r="H1132" s="137" t="s">
        <v>359</v>
      </c>
      <c r="I1132" s="193">
        <v>40943115.770000003</v>
      </c>
      <c r="J1132" s="193">
        <v>13489409.596681105</v>
      </c>
      <c r="K1132" s="137"/>
      <c r="L1132" s="193">
        <v>40755405.740000017</v>
      </c>
      <c r="M1132" s="193">
        <v>22772668.345921494</v>
      </c>
      <c r="N1132" s="193">
        <v>17982737.394078519</v>
      </c>
    </row>
    <row r="1133" spans="1:14">
      <c r="A1133" s="113">
        <v>1062</v>
      </c>
      <c r="B1133" s="66"/>
      <c r="C1133" s="135"/>
      <c r="D1133" s="66"/>
      <c r="E1133" s="66"/>
      <c r="F1133" s="66"/>
      <c r="G1133" s="66"/>
      <c r="H1133" s="118"/>
      <c r="I1133" s="8"/>
      <c r="J1133" s="8"/>
      <c r="K1133" s="118"/>
      <c r="L1133" s="8"/>
      <c r="M1133" s="8"/>
      <c r="N1133" s="8"/>
    </row>
    <row r="1134" spans="1:14">
      <c r="A1134" s="113">
        <v>1063</v>
      </c>
      <c r="B1134" s="66"/>
      <c r="C1134" s="135"/>
      <c r="D1134" s="66"/>
      <c r="E1134" s="66"/>
      <c r="F1134" s="66"/>
      <c r="G1134" s="66"/>
      <c r="H1134" s="118"/>
      <c r="I1134" s="8"/>
      <c r="J1134" s="8"/>
      <c r="K1134" s="118"/>
      <c r="L1134" s="8"/>
      <c r="M1134" s="8"/>
      <c r="N1134" s="8"/>
    </row>
    <row r="1135" spans="1:14">
      <c r="A1135" s="113">
        <v>1064</v>
      </c>
      <c r="B1135" s="66"/>
      <c r="C1135" s="135">
        <v>405</v>
      </c>
      <c r="D1135" s="66" t="s">
        <v>369</v>
      </c>
      <c r="E1135" s="66"/>
      <c r="F1135" s="66"/>
      <c r="G1135" s="66"/>
      <c r="H1135" s="118"/>
      <c r="I1135" s="8"/>
      <c r="J1135" s="8"/>
      <c r="K1135" s="118"/>
      <c r="L1135" s="8"/>
      <c r="M1135" s="8"/>
      <c r="N1135" s="8"/>
    </row>
    <row r="1136" spans="1:14">
      <c r="A1136" s="113">
        <v>1065</v>
      </c>
      <c r="B1136" s="66"/>
      <c r="C1136" s="135"/>
      <c r="D1136" s="66"/>
      <c r="E1136" s="66"/>
      <c r="F1136" s="135" t="s">
        <v>519</v>
      </c>
      <c r="G1136" s="66" t="s">
        <v>162</v>
      </c>
      <c r="H1136" s="118"/>
      <c r="I1136" s="8">
        <v>0</v>
      </c>
      <c r="J1136" s="8">
        <v>0</v>
      </c>
      <c r="K1136" s="118"/>
      <c r="L1136" s="8">
        <v>0</v>
      </c>
      <c r="M1136" s="8">
        <v>0</v>
      </c>
      <c r="N1136" s="13">
        <v>0</v>
      </c>
    </row>
    <row r="1137" spans="1:14">
      <c r="A1137" s="113">
        <v>1066</v>
      </c>
      <c r="B1137" s="66"/>
      <c r="C1137" s="135"/>
      <c r="D1137" s="66"/>
      <c r="E1137" s="66"/>
      <c r="F1137" s="66"/>
      <c r="G1137" s="66"/>
      <c r="H1137" s="118"/>
      <c r="I1137" s="8"/>
      <c r="J1137" s="8"/>
      <c r="K1137" s="118"/>
      <c r="L1137" s="8"/>
      <c r="M1137" s="8"/>
      <c r="N1137" s="8"/>
    </row>
    <row r="1138" spans="1:14">
      <c r="A1138" s="113">
        <v>1067</v>
      </c>
      <c r="B1138" s="66"/>
      <c r="C1138" s="135"/>
      <c r="D1138" s="66"/>
      <c r="E1138" s="66"/>
      <c r="F1138" s="66"/>
      <c r="G1138" s="66"/>
      <c r="H1138" s="118" t="s">
        <v>359</v>
      </c>
      <c r="I1138" s="184">
        <v>0</v>
      </c>
      <c r="J1138" s="184">
        <v>0</v>
      </c>
      <c r="K1138" s="118"/>
      <c r="L1138" s="184">
        <v>0</v>
      </c>
      <c r="M1138" s="184">
        <v>0</v>
      </c>
      <c r="N1138" s="184">
        <v>0</v>
      </c>
    </row>
    <row r="1139" spans="1:14">
      <c r="A1139" s="113">
        <v>1068</v>
      </c>
      <c r="B1139" s="66"/>
      <c r="C1139" s="135"/>
      <c r="D1139" s="66"/>
      <c r="E1139" s="66"/>
      <c r="F1139" s="66"/>
      <c r="G1139" s="66"/>
      <c r="H1139" s="118"/>
      <c r="I1139" s="8"/>
      <c r="J1139" s="8"/>
      <c r="K1139" s="118"/>
      <c r="L1139" s="8"/>
      <c r="M1139" s="8"/>
      <c r="N1139" s="8"/>
    </row>
    <row r="1140" spans="1:14">
      <c r="A1140" s="113">
        <v>1069</v>
      </c>
      <c r="B1140" s="66"/>
      <c r="C1140" s="135">
        <v>406</v>
      </c>
      <c r="D1140" s="66" t="s">
        <v>371</v>
      </c>
      <c r="E1140" s="66"/>
      <c r="F1140" s="66"/>
      <c r="G1140" s="66"/>
      <c r="H1140" s="118"/>
      <c r="I1140" s="8"/>
      <c r="J1140" s="8"/>
      <c r="K1140" s="118"/>
      <c r="L1140" s="8"/>
      <c r="M1140" s="8"/>
      <c r="N1140" s="8"/>
    </row>
    <row r="1141" spans="1:14">
      <c r="A1141" s="113">
        <v>1070</v>
      </c>
      <c r="B1141" s="66"/>
      <c r="C1141" s="135"/>
      <c r="D1141" s="66"/>
      <c r="E1141" s="66"/>
      <c r="F1141" s="135" t="s">
        <v>599</v>
      </c>
      <c r="G1141" s="66" t="s">
        <v>162</v>
      </c>
      <c r="H1141" s="118"/>
      <c r="I1141" s="8">
        <v>0</v>
      </c>
      <c r="J1141" s="8">
        <v>0</v>
      </c>
      <c r="K1141" s="118"/>
      <c r="L1141" s="8">
        <v>0</v>
      </c>
      <c r="M1141" s="8">
        <v>0</v>
      </c>
      <c r="N1141" s="13">
        <v>0</v>
      </c>
    </row>
    <row r="1142" spans="1:14">
      <c r="A1142" s="113">
        <v>1071</v>
      </c>
      <c r="B1142" s="66"/>
      <c r="C1142" s="135"/>
      <c r="D1142" s="66"/>
      <c r="E1142" s="66"/>
      <c r="F1142" s="135" t="s">
        <v>599</v>
      </c>
      <c r="G1142" s="66" t="s">
        <v>166</v>
      </c>
      <c r="H1142" s="118"/>
      <c r="I1142" s="8">
        <v>0</v>
      </c>
      <c r="J1142" s="8">
        <v>0</v>
      </c>
      <c r="K1142" s="118"/>
      <c r="L1142" s="8">
        <v>0</v>
      </c>
      <c r="M1142" s="8">
        <v>0</v>
      </c>
      <c r="N1142" s="13">
        <v>0</v>
      </c>
    </row>
    <row r="1143" spans="1:14">
      <c r="A1143" s="113">
        <v>1072</v>
      </c>
      <c r="B1143" s="66"/>
      <c r="C1143" s="135"/>
      <c r="D1143" s="66"/>
      <c r="E1143" s="66"/>
      <c r="F1143" s="135" t="s">
        <v>599</v>
      </c>
      <c r="G1143" s="66" t="s">
        <v>166</v>
      </c>
      <c r="H1143" s="118"/>
      <c r="I1143" s="8">
        <v>0</v>
      </c>
      <c r="J1143" s="8">
        <v>0</v>
      </c>
      <c r="K1143" s="118"/>
      <c r="L1143" s="8">
        <v>0</v>
      </c>
      <c r="M1143" s="8">
        <v>0</v>
      </c>
      <c r="N1143" s="13">
        <v>0</v>
      </c>
    </row>
    <row r="1144" spans="1:14">
      <c r="A1144" s="113">
        <v>1073</v>
      </c>
      <c r="B1144" s="66"/>
      <c r="C1144" s="135"/>
      <c r="D1144" s="66"/>
      <c r="E1144" s="66"/>
      <c r="F1144" s="135" t="s">
        <v>599</v>
      </c>
      <c r="G1144" s="66" t="s">
        <v>166</v>
      </c>
      <c r="H1144" s="118"/>
      <c r="I1144" s="8">
        <v>4834295.66</v>
      </c>
      <c r="J1144" s="8">
        <v>2097321.4924043408</v>
      </c>
      <c r="K1144" s="118"/>
      <c r="L1144" s="8">
        <v>4834295.66</v>
      </c>
      <c r="M1144" s="8">
        <v>2739595.0413963497</v>
      </c>
      <c r="N1144" s="13">
        <v>2094700.6186036507</v>
      </c>
    </row>
    <row r="1145" spans="1:14">
      <c r="A1145" s="113">
        <v>1074</v>
      </c>
      <c r="B1145" s="66"/>
      <c r="C1145" s="135"/>
      <c r="D1145" s="66"/>
      <c r="E1145" s="66"/>
      <c r="F1145" s="135" t="s">
        <v>599</v>
      </c>
      <c r="G1145" s="66" t="s">
        <v>165</v>
      </c>
      <c r="H1145" s="118"/>
      <c r="I1145" s="8">
        <v>0</v>
      </c>
      <c r="J1145" s="8">
        <v>0</v>
      </c>
      <c r="K1145" s="118"/>
      <c r="L1145" s="8">
        <v>0</v>
      </c>
      <c r="M1145" s="8">
        <v>0</v>
      </c>
      <c r="N1145" s="13">
        <v>0</v>
      </c>
    </row>
    <row r="1146" spans="1:14">
      <c r="A1146" s="113">
        <v>1075</v>
      </c>
      <c r="B1146" s="66"/>
      <c r="C1146" s="135"/>
      <c r="D1146" s="66"/>
      <c r="E1146" s="66"/>
      <c r="F1146" s="66"/>
      <c r="G1146" s="66"/>
      <c r="H1146" s="118" t="s">
        <v>359</v>
      </c>
      <c r="I1146" s="184">
        <v>4834295.66</v>
      </c>
      <c r="J1146" s="184">
        <v>2097321.4924043408</v>
      </c>
      <c r="K1146" s="118"/>
      <c r="L1146" s="184">
        <v>4834295.66</v>
      </c>
      <c r="M1146" s="184">
        <v>2739595.0413963497</v>
      </c>
      <c r="N1146" s="184">
        <v>2094700.6186036507</v>
      </c>
    </row>
    <row r="1147" spans="1:14">
      <c r="A1147" s="113">
        <v>1076</v>
      </c>
      <c r="B1147" s="66"/>
      <c r="C1147" s="135">
        <v>407</v>
      </c>
      <c r="D1147" s="66" t="s">
        <v>372</v>
      </c>
      <c r="E1147" s="66"/>
      <c r="F1147" s="66"/>
      <c r="G1147" s="66"/>
      <c r="H1147" s="118"/>
      <c r="I1147" s="8"/>
      <c r="J1147" s="8"/>
      <c r="K1147" s="118"/>
      <c r="L1147" s="8"/>
      <c r="M1147" s="8"/>
      <c r="N1147" s="8"/>
    </row>
    <row r="1148" spans="1:14">
      <c r="A1148" s="113">
        <v>1077</v>
      </c>
      <c r="B1148" s="66"/>
      <c r="C1148" s="135"/>
      <c r="D1148" s="66"/>
      <c r="E1148" s="66"/>
      <c r="F1148" s="135" t="s">
        <v>759</v>
      </c>
      <c r="G1148" s="66" t="s">
        <v>162</v>
      </c>
      <c r="H1148" s="118"/>
      <c r="I1148" s="8">
        <v>1029245.68</v>
      </c>
      <c r="J1148" s="8">
        <v>1205416.06</v>
      </c>
      <c r="K1148" s="118"/>
      <c r="L1148" s="8">
        <v>-31176842.990000002</v>
      </c>
      <c r="M1148" s="8">
        <v>-11039107.5</v>
      </c>
      <c r="N1148" s="13">
        <v>-20137735.490000002</v>
      </c>
    </row>
    <row r="1149" spans="1:14">
      <c r="A1149" s="113">
        <v>1078</v>
      </c>
      <c r="B1149" s="66"/>
      <c r="C1149" s="135"/>
      <c r="D1149" s="66"/>
      <c r="E1149" s="66"/>
      <c r="F1149" s="135" t="s">
        <v>519</v>
      </c>
      <c r="G1149" s="66" t="s">
        <v>165</v>
      </c>
      <c r="H1149" s="118"/>
      <c r="I1149" s="8">
        <v>0</v>
      </c>
      <c r="J1149" s="8">
        <v>0</v>
      </c>
      <c r="K1149" s="118"/>
      <c r="L1149" s="8">
        <v>0</v>
      </c>
      <c r="M1149" s="8">
        <v>0</v>
      </c>
      <c r="N1149" s="13">
        <v>0</v>
      </c>
    </row>
    <row r="1150" spans="1:14">
      <c r="A1150" s="113">
        <v>1079</v>
      </c>
      <c r="B1150" s="66"/>
      <c r="C1150" s="135"/>
      <c r="D1150" s="66"/>
      <c r="E1150" s="66"/>
      <c r="F1150" s="135" t="s">
        <v>599</v>
      </c>
      <c r="G1150" s="66" t="s">
        <v>744</v>
      </c>
      <c r="H1150" s="118"/>
      <c r="I1150" s="8">
        <v>0</v>
      </c>
      <c r="J1150" s="8">
        <v>0</v>
      </c>
      <c r="K1150" s="118"/>
      <c r="L1150" s="8">
        <v>0</v>
      </c>
      <c r="M1150" s="8">
        <v>0</v>
      </c>
      <c r="N1150" s="13">
        <v>0</v>
      </c>
    </row>
    <row r="1151" spans="1:14">
      <c r="A1151" s="113">
        <v>1080</v>
      </c>
      <c r="B1151" s="66"/>
      <c r="C1151" s="135"/>
      <c r="D1151" s="66"/>
      <c r="E1151" s="66"/>
      <c r="F1151" s="135" t="s">
        <v>599</v>
      </c>
      <c r="G1151" s="66" t="s">
        <v>164</v>
      </c>
      <c r="H1151" s="118"/>
      <c r="I1151" s="8">
        <v>0</v>
      </c>
      <c r="J1151" s="8">
        <v>0</v>
      </c>
      <c r="K1151" s="118"/>
      <c r="L1151" s="8">
        <v>0</v>
      </c>
      <c r="M1151" s="8">
        <v>0</v>
      </c>
      <c r="N1151" s="13">
        <v>0</v>
      </c>
    </row>
    <row r="1152" spans="1:14">
      <c r="A1152" s="113">
        <v>1081</v>
      </c>
      <c r="B1152" s="66"/>
      <c r="C1152" s="135"/>
      <c r="D1152" s="66"/>
      <c r="E1152" s="66"/>
      <c r="F1152" s="135" t="s">
        <v>599</v>
      </c>
      <c r="G1152" s="66" t="s">
        <v>166</v>
      </c>
      <c r="H1152" s="118"/>
      <c r="I1152" s="8">
        <v>0</v>
      </c>
      <c r="J1152" s="8">
        <v>0</v>
      </c>
      <c r="K1152" s="118"/>
      <c r="L1152" s="8">
        <v>0</v>
      </c>
      <c r="M1152" s="8">
        <v>0</v>
      </c>
      <c r="N1152" s="13">
        <v>0</v>
      </c>
    </row>
    <row r="1153" spans="1:14">
      <c r="A1153" s="113">
        <v>1082</v>
      </c>
      <c r="B1153" s="66"/>
      <c r="C1153" s="135"/>
      <c r="D1153" s="66"/>
      <c r="E1153" s="66"/>
      <c r="F1153" s="135" t="s">
        <v>599</v>
      </c>
      <c r="G1153" s="66" t="s">
        <v>239</v>
      </c>
      <c r="H1153" s="118"/>
      <c r="I1153" s="8">
        <v>0</v>
      </c>
      <c r="J1153" s="8">
        <v>0</v>
      </c>
      <c r="K1153" s="118"/>
      <c r="L1153" s="8">
        <v>0</v>
      </c>
      <c r="M1153" s="8">
        <v>0</v>
      </c>
      <c r="N1153" s="13">
        <v>0</v>
      </c>
    </row>
    <row r="1154" spans="1:14">
      <c r="A1154" s="113">
        <v>1083</v>
      </c>
      <c r="B1154" s="66"/>
      <c r="C1154" s="135"/>
      <c r="D1154" s="66"/>
      <c r="E1154" s="66"/>
      <c r="F1154" s="66"/>
      <c r="G1154" s="66"/>
      <c r="H1154" s="118" t="s">
        <v>359</v>
      </c>
      <c r="I1154" s="184">
        <v>1029245.68</v>
      </c>
      <c r="J1154" s="184">
        <v>1205416.06</v>
      </c>
      <c r="K1154" s="118"/>
      <c r="L1154" s="184">
        <v>-31176842.990000002</v>
      </c>
      <c r="M1154" s="184">
        <v>-11039107.5</v>
      </c>
      <c r="N1154" s="184">
        <v>-20137735.490000002</v>
      </c>
    </row>
    <row r="1155" spans="1:14">
      <c r="A1155" s="113">
        <v>1084</v>
      </c>
      <c r="B1155" s="66"/>
      <c r="C1155" s="135"/>
      <c r="D1155" s="66"/>
      <c r="E1155" s="66"/>
      <c r="F1155" s="66"/>
      <c r="G1155" s="66"/>
      <c r="H1155" s="118"/>
      <c r="I1155" s="8"/>
      <c r="J1155" s="8"/>
      <c r="K1155" s="118"/>
      <c r="L1155" s="8"/>
      <c r="M1155" s="8"/>
      <c r="N1155" s="8"/>
    </row>
    <row r="1156" spans="1:14" ht="15.75" thickBot="1">
      <c r="A1156" s="113">
        <v>1085</v>
      </c>
      <c r="B1156" s="66"/>
      <c r="C1156" s="136" t="s">
        <v>373</v>
      </c>
      <c r="D1156" s="66"/>
      <c r="E1156" s="66"/>
      <c r="F1156" s="66"/>
      <c r="G1156" s="66"/>
      <c r="H1156" s="137" t="s">
        <v>359</v>
      </c>
      <c r="I1156" s="15">
        <v>46806657.109999999</v>
      </c>
      <c r="J1156" s="15">
        <v>16792147.149085447</v>
      </c>
      <c r="K1156" s="137"/>
      <c r="L1156" s="15">
        <v>14412858.410000015</v>
      </c>
      <c r="M1156" s="15">
        <v>14473155.887317844</v>
      </c>
      <c r="N1156" s="15">
        <v>-60297.47731783241</v>
      </c>
    </row>
    <row r="1157" spans="1:14" ht="15.75" thickTop="1">
      <c r="A1157" s="113">
        <v>1086</v>
      </c>
      <c r="B1157" s="66"/>
      <c r="C1157" s="135"/>
      <c r="D1157" s="66"/>
      <c r="E1157" s="66"/>
      <c r="F1157" s="66"/>
      <c r="G1157" s="66"/>
      <c r="H1157" s="118"/>
      <c r="I1157" s="8"/>
      <c r="J1157" s="8"/>
      <c r="K1157" s="118"/>
      <c r="L1157" s="8"/>
      <c r="M1157" s="8"/>
      <c r="N1157" s="8"/>
    </row>
    <row r="1158" spans="1:14">
      <c r="A1158" s="113">
        <v>1087</v>
      </c>
      <c r="B1158" s="66"/>
      <c r="C1158" s="135"/>
      <c r="D1158" s="66"/>
      <c r="E1158" s="66"/>
      <c r="F1158" s="66"/>
      <c r="G1158" s="66"/>
      <c r="H1158" s="118"/>
      <c r="I1158" s="8"/>
      <c r="J1158" s="8"/>
      <c r="K1158" s="118"/>
      <c r="L1158" s="8"/>
      <c r="M1158" s="8"/>
      <c r="N1158" s="8"/>
    </row>
    <row r="1159" spans="1:14">
      <c r="A1159" s="113">
        <v>1088</v>
      </c>
      <c r="B1159" s="66"/>
      <c r="C1159" s="135"/>
      <c r="D1159" s="66"/>
      <c r="E1159" s="66"/>
      <c r="F1159" s="66"/>
      <c r="G1159" s="66"/>
      <c r="H1159" s="118"/>
      <c r="I1159" s="8"/>
      <c r="J1159" s="8"/>
      <c r="K1159" s="118"/>
      <c r="L1159" s="8"/>
      <c r="M1159" s="8"/>
      <c r="N1159" s="8"/>
    </row>
    <row r="1160" spans="1:14">
      <c r="A1160" s="113">
        <v>1089</v>
      </c>
      <c r="B1160" s="66"/>
      <c r="C1160" s="135" t="s">
        <v>374</v>
      </c>
      <c r="D1160" s="66"/>
      <c r="E1160" s="66"/>
      <c r="F1160" s="66"/>
      <c r="G1160" s="66"/>
      <c r="H1160" s="118"/>
      <c r="I1160" s="8"/>
      <c r="J1160" s="8"/>
      <c r="K1160" s="118"/>
      <c r="L1160" s="8"/>
      <c r="M1160" s="8"/>
      <c r="N1160" s="8"/>
    </row>
    <row r="1161" spans="1:14">
      <c r="A1161" s="113">
        <v>1090</v>
      </c>
      <c r="B1161" s="66"/>
      <c r="C1161" s="135"/>
      <c r="D1161" s="66"/>
      <c r="E1161" s="135" t="s">
        <v>162</v>
      </c>
      <c r="F1161" s="66"/>
      <c r="G1161" s="66"/>
      <c r="H1161" s="118"/>
      <c r="I1161" s="8">
        <v>2726175.2608092395</v>
      </c>
      <c r="J1161" s="8">
        <v>-2380735.3591907611</v>
      </c>
      <c r="K1161" s="118"/>
      <c r="L1161" s="8">
        <v>-21394720.260000002</v>
      </c>
      <c r="M1161" s="8">
        <v>-5756026.5</v>
      </c>
      <c r="N1161" s="13">
        <v>-15638693.760000002</v>
      </c>
    </row>
    <row r="1162" spans="1:14">
      <c r="A1162" s="113">
        <v>1091</v>
      </c>
      <c r="B1162" s="66"/>
      <c r="C1162" s="135"/>
      <c r="D1162" s="66"/>
      <c r="E1162" s="66" t="s">
        <v>164</v>
      </c>
      <c r="F1162" s="66"/>
      <c r="G1162" s="66"/>
      <c r="H1162" s="118"/>
      <c r="I1162" s="8">
        <v>48952.66</v>
      </c>
      <c r="J1162" s="8">
        <v>20995.190412021799</v>
      </c>
      <c r="K1162" s="118"/>
      <c r="L1162" s="8">
        <v>48952.66</v>
      </c>
      <c r="M1162" s="8">
        <v>27977.534663427046</v>
      </c>
      <c r="N1162" s="13">
        <v>20975.125336572957</v>
      </c>
    </row>
    <row r="1163" spans="1:14">
      <c r="A1163" s="113">
        <v>1092</v>
      </c>
      <c r="B1163" s="66"/>
      <c r="C1163" s="135"/>
      <c r="D1163" s="66"/>
      <c r="E1163" s="66" t="s">
        <v>239</v>
      </c>
      <c r="F1163" s="66"/>
      <c r="G1163" s="66"/>
      <c r="H1163" s="118"/>
      <c r="I1163" s="8">
        <v>0</v>
      </c>
      <c r="J1163" s="8">
        <v>0</v>
      </c>
      <c r="K1163" s="118"/>
      <c r="L1163" s="8">
        <v>0</v>
      </c>
      <c r="M1163" s="8">
        <v>0</v>
      </c>
      <c r="N1163" s="13">
        <v>0</v>
      </c>
    </row>
    <row r="1164" spans="1:14">
      <c r="A1164" s="113">
        <v>1093</v>
      </c>
      <c r="B1164" s="66"/>
      <c r="C1164" s="135"/>
      <c r="D1164" s="66"/>
      <c r="E1164" s="66" t="s">
        <v>167</v>
      </c>
      <c r="F1164" s="66"/>
      <c r="G1164" s="66"/>
      <c r="H1164" s="118"/>
      <c r="I1164" s="8">
        <v>0</v>
      </c>
      <c r="J1164" s="8">
        <v>0</v>
      </c>
      <c r="K1164" s="118"/>
      <c r="L1164" s="8">
        <v>0</v>
      </c>
      <c r="M1164" s="8">
        <v>0</v>
      </c>
      <c r="N1164" s="13">
        <v>0</v>
      </c>
    </row>
    <row r="1165" spans="1:14">
      <c r="A1165" s="113">
        <v>1094</v>
      </c>
      <c r="B1165" s="66"/>
      <c r="C1165" s="135"/>
      <c r="D1165" s="66"/>
      <c r="E1165" s="66" t="s">
        <v>245</v>
      </c>
      <c r="F1165" s="66"/>
      <c r="G1165" s="66"/>
      <c r="H1165" s="118"/>
      <c r="I1165" s="8">
        <v>0</v>
      </c>
      <c r="J1165" s="8">
        <v>0</v>
      </c>
      <c r="K1165" s="118"/>
      <c r="L1165" s="8">
        <v>0</v>
      </c>
      <c r="M1165" s="8">
        <v>0</v>
      </c>
      <c r="N1165" s="13">
        <v>0</v>
      </c>
    </row>
    <row r="1166" spans="1:14">
      <c r="A1166" s="113">
        <v>1095</v>
      </c>
      <c r="B1166" s="66"/>
      <c r="C1166" s="135"/>
      <c r="D1166" s="66"/>
      <c r="E1166" s="66" t="s">
        <v>165</v>
      </c>
      <c r="F1166" s="66"/>
      <c r="G1166" s="66"/>
      <c r="H1166" s="118"/>
      <c r="I1166" s="8">
        <v>14786129.110000001</v>
      </c>
      <c r="J1166" s="8">
        <v>6352811.4627274536</v>
      </c>
      <c r="K1166" s="118"/>
      <c r="L1166" s="8">
        <v>14786129.110000001</v>
      </c>
      <c r="M1166" s="8">
        <v>8428368.5425037332</v>
      </c>
      <c r="N1166" s="13">
        <v>6357760.567496269</v>
      </c>
    </row>
    <row r="1167" spans="1:14">
      <c r="A1167" s="113">
        <v>1096</v>
      </c>
      <c r="B1167" s="66"/>
      <c r="C1167" s="135"/>
      <c r="D1167" s="66"/>
      <c r="E1167" s="66" t="s">
        <v>247</v>
      </c>
      <c r="F1167" s="66"/>
      <c r="G1167" s="66"/>
      <c r="H1167" s="118"/>
      <c r="I1167" s="8">
        <v>0</v>
      </c>
      <c r="J1167" s="8">
        <v>0</v>
      </c>
      <c r="K1167" s="118"/>
      <c r="L1167" s="8">
        <v>0</v>
      </c>
      <c r="M1167" s="8">
        <v>0</v>
      </c>
      <c r="N1167" s="13">
        <v>0</v>
      </c>
    </row>
    <row r="1168" spans="1:14">
      <c r="A1168" s="113">
        <v>1097</v>
      </c>
      <c r="B1168" s="66"/>
      <c r="C1168" s="135"/>
      <c r="D1168" s="66"/>
      <c r="E1168" s="66" t="s">
        <v>250</v>
      </c>
      <c r="F1168" s="66"/>
      <c r="G1168" s="66"/>
      <c r="H1168" s="118"/>
      <c r="I1168" s="8">
        <v>0</v>
      </c>
      <c r="J1168" s="8">
        <v>0</v>
      </c>
      <c r="K1168" s="118"/>
      <c r="L1168" s="8">
        <v>0</v>
      </c>
      <c r="M1168" s="8">
        <v>0</v>
      </c>
      <c r="N1168" s="13">
        <v>0</v>
      </c>
    </row>
    <row r="1169" spans="1:14">
      <c r="A1169" s="113">
        <v>1098</v>
      </c>
      <c r="B1169" s="66"/>
      <c r="C1169" s="135"/>
      <c r="D1169" s="66"/>
      <c r="E1169" s="66" t="s">
        <v>163</v>
      </c>
      <c r="F1169" s="66"/>
      <c r="G1169" s="66"/>
      <c r="H1169" s="118"/>
      <c r="I1169" s="8">
        <v>2009373.53</v>
      </c>
      <c r="J1169" s="8">
        <v>982938.02104467631</v>
      </c>
      <c r="K1169" s="118"/>
      <c r="L1169" s="8">
        <v>2009373.53</v>
      </c>
      <c r="M1169" s="8">
        <v>1026435.5089553237</v>
      </c>
      <c r="N1169" s="13">
        <v>982938.02104467631</v>
      </c>
    </row>
    <row r="1170" spans="1:14">
      <c r="A1170" s="113">
        <v>1099</v>
      </c>
      <c r="B1170" s="66"/>
      <c r="C1170" s="135"/>
      <c r="D1170" s="66"/>
      <c r="E1170" s="66" t="s">
        <v>166</v>
      </c>
      <c r="F1170" s="66"/>
      <c r="G1170" s="66"/>
      <c r="H1170" s="118"/>
      <c r="I1170" s="8">
        <v>27236026.54919076</v>
      </c>
      <c r="J1170" s="8">
        <v>11816137.834092055</v>
      </c>
      <c r="K1170" s="118"/>
      <c r="L1170" s="8">
        <v>18963123.370000012</v>
      </c>
      <c r="M1170" s="8">
        <v>10746400.801195364</v>
      </c>
      <c r="N1170" s="13">
        <v>8216722.5688046487</v>
      </c>
    </row>
    <row r="1171" spans="1:14" ht="15.75" thickBot="1">
      <c r="A1171" s="113">
        <v>1100</v>
      </c>
      <c r="B1171" s="66"/>
      <c r="C1171" s="135" t="s">
        <v>375</v>
      </c>
      <c r="D1171" s="66"/>
      <c r="E1171" s="66"/>
      <c r="F1171" s="66"/>
      <c r="G1171" s="66"/>
      <c r="H1171" s="118" t="s">
        <v>45</v>
      </c>
      <c r="I1171" s="19">
        <v>46806657.109999999</v>
      </c>
      <c r="J1171" s="19">
        <v>16792147.149085447</v>
      </c>
      <c r="K1171" s="118"/>
      <c r="L1171" s="19">
        <v>14412858.410000011</v>
      </c>
      <c r="M1171" s="19">
        <v>14473155.887317847</v>
      </c>
      <c r="N1171" s="19">
        <v>-60297.477317834273</v>
      </c>
    </row>
    <row r="1172" spans="1:14" ht="15.75" thickTop="1">
      <c r="A1172" s="113">
        <v>1101</v>
      </c>
      <c r="B1172" s="66"/>
      <c r="C1172" s="135">
        <v>408</v>
      </c>
      <c r="D1172" s="66" t="s">
        <v>14</v>
      </c>
      <c r="E1172" s="66"/>
      <c r="F1172" s="66"/>
      <c r="G1172" s="66"/>
      <c r="H1172" s="118"/>
      <c r="I1172" s="8"/>
      <c r="J1172" s="8"/>
      <c r="K1172" s="118"/>
      <c r="L1172" s="8"/>
      <c r="M1172" s="8"/>
      <c r="N1172" s="8"/>
    </row>
    <row r="1173" spans="1:14">
      <c r="A1173" s="113">
        <v>1102</v>
      </c>
      <c r="B1173" s="66"/>
      <c r="C1173" s="135"/>
      <c r="D1173" s="66"/>
      <c r="E1173" s="66"/>
      <c r="F1173" s="135" t="s">
        <v>762</v>
      </c>
      <c r="G1173" s="66" t="s">
        <v>162</v>
      </c>
      <c r="H1173" s="118"/>
      <c r="I1173" s="8">
        <v>33326159.729999997</v>
      </c>
      <c r="J1173" s="8">
        <v>1284.45</v>
      </c>
      <c r="K1173" s="118"/>
      <c r="L1173" s="8">
        <v>33326159.729999997</v>
      </c>
      <c r="M1173" s="8">
        <v>33324875.279999997</v>
      </c>
      <c r="N1173" s="13">
        <v>1284.45</v>
      </c>
    </row>
    <row r="1174" spans="1:14">
      <c r="A1174" s="113">
        <v>1103</v>
      </c>
      <c r="B1174" s="66"/>
      <c r="C1174" s="135"/>
      <c r="D1174" s="66"/>
      <c r="E1174" s="66"/>
      <c r="F1174" s="135" t="s">
        <v>519</v>
      </c>
      <c r="G1174" s="66" t="s">
        <v>777</v>
      </c>
      <c r="H1174" s="118"/>
      <c r="I1174" s="8">
        <v>125064873.72</v>
      </c>
      <c r="J1174" s="8">
        <v>53733709.305678941</v>
      </c>
      <c r="K1174" s="118"/>
      <c r="L1174" s="8">
        <v>125064873.72</v>
      </c>
      <c r="M1174" s="8">
        <v>71289303.616384402</v>
      </c>
      <c r="N1174" s="13">
        <v>53775570.103615597</v>
      </c>
    </row>
    <row r="1175" spans="1:14">
      <c r="A1175" s="113">
        <v>1104</v>
      </c>
      <c r="B1175" s="66"/>
      <c r="C1175" s="135"/>
      <c r="D1175" s="66"/>
      <c r="E1175" s="66"/>
      <c r="F1175" s="135" t="s">
        <v>519</v>
      </c>
      <c r="G1175" s="66" t="s">
        <v>165</v>
      </c>
      <c r="H1175" s="118"/>
      <c r="I1175" s="8">
        <v>10133343.689999999</v>
      </c>
      <c r="J1175" s="8">
        <v>4353757.597453367</v>
      </c>
      <c r="K1175" s="118"/>
      <c r="L1175" s="8">
        <v>10133343.689999999</v>
      </c>
      <c r="M1175" s="8">
        <v>5776194.3340135412</v>
      </c>
      <c r="N1175" s="13">
        <v>4357149.3559864582</v>
      </c>
    </row>
    <row r="1176" spans="1:14">
      <c r="A1176" s="113">
        <v>1105</v>
      </c>
      <c r="B1176" s="66"/>
      <c r="C1176" s="135"/>
      <c r="D1176" s="66"/>
      <c r="E1176" s="66"/>
      <c r="F1176" s="135" t="s">
        <v>599</v>
      </c>
      <c r="G1176" s="66" t="s">
        <v>164</v>
      </c>
      <c r="H1176" s="118"/>
      <c r="I1176" s="8">
        <v>815877.32</v>
      </c>
      <c r="J1176" s="8">
        <v>349919.69151931762</v>
      </c>
      <c r="K1176" s="118"/>
      <c r="L1176" s="8">
        <v>815877.32</v>
      </c>
      <c r="M1176" s="8">
        <v>466292.04626273544</v>
      </c>
      <c r="N1176" s="13">
        <v>349585.27373726451</v>
      </c>
    </row>
    <row r="1177" spans="1:14">
      <c r="A1177" s="113">
        <v>1106</v>
      </c>
      <c r="B1177" s="66"/>
      <c r="C1177" s="135"/>
      <c r="D1177" s="66"/>
      <c r="E1177" s="66"/>
      <c r="F1177" s="135" t="s">
        <v>599</v>
      </c>
      <c r="G1177" s="66" t="s">
        <v>166</v>
      </c>
      <c r="H1177" s="118"/>
      <c r="I1177" s="8">
        <v>2075142</v>
      </c>
      <c r="J1177" s="8">
        <v>900284.18253403401</v>
      </c>
      <c r="K1177" s="118"/>
      <c r="L1177" s="8">
        <v>2075142</v>
      </c>
      <c r="M1177" s="8">
        <v>1175982.838706498</v>
      </c>
      <c r="N1177" s="13">
        <v>899159.16129350197</v>
      </c>
    </row>
    <row r="1178" spans="1:14">
      <c r="A1178" s="113">
        <v>1107</v>
      </c>
      <c r="B1178" s="66"/>
      <c r="C1178" s="135"/>
      <c r="D1178" s="66"/>
      <c r="E1178" s="66"/>
      <c r="F1178" s="135" t="s">
        <v>762</v>
      </c>
      <c r="G1178" s="66" t="s">
        <v>778</v>
      </c>
      <c r="H1178" s="118"/>
      <c r="I1178" s="8">
        <v>0</v>
      </c>
      <c r="J1178" s="8">
        <v>0</v>
      </c>
      <c r="K1178" s="118"/>
      <c r="L1178" s="8">
        <v>0</v>
      </c>
      <c r="M1178" s="8">
        <v>0</v>
      </c>
      <c r="N1178" s="13">
        <v>0</v>
      </c>
    </row>
    <row r="1179" spans="1:14">
      <c r="A1179" s="113">
        <v>1108</v>
      </c>
      <c r="B1179" s="66"/>
      <c r="C1179" s="135"/>
      <c r="D1179" s="66"/>
      <c r="E1179" s="66"/>
      <c r="F1179" s="135" t="s">
        <v>519</v>
      </c>
      <c r="G1179" s="66" t="s">
        <v>779</v>
      </c>
      <c r="H1179" s="118"/>
      <c r="I1179" s="8">
        <v>0</v>
      </c>
      <c r="J1179" s="8">
        <v>0</v>
      </c>
      <c r="K1179" s="118"/>
      <c r="L1179" s="8">
        <v>0</v>
      </c>
      <c r="M1179" s="8">
        <v>0</v>
      </c>
      <c r="N1179" s="13">
        <v>0</v>
      </c>
    </row>
    <row r="1180" spans="1:14">
      <c r="A1180" s="113">
        <v>1109</v>
      </c>
      <c r="B1180" s="66"/>
      <c r="C1180" s="135"/>
      <c r="D1180" s="66"/>
      <c r="E1180" s="66"/>
      <c r="F1180" s="135" t="s">
        <v>519</v>
      </c>
      <c r="G1180" s="66" t="s">
        <v>166</v>
      </c>
      <c r="H1180" s="118"/>
      <c r="I1180" s="8">
        <v>0</v>
      </c>
      <c r="J1180" s="8">
        <v>0</v>
      </c>
      <c r="K1180" s="118"/>
      <c r="L1180" s="8">
        <v>0</v>
      </c>
      <c r="M1180" s="8">
        <v>0</v>
      </c>
      <c r="N1180" s="13">
        <v>0</v>
      </c>
    </row>
    <row r="1181" spans="1:14">
      <c r="A1181" s="113">
        <v>1110</v>
      </c>
      <c r="B1181" s="66"/>
      <c r="C1181" s="135"/>
      <c r="D1181" s="66"/>
      <c r="E1181" s="66"/>
      <c r="F1181" s="66"/>
      <c r="G1181" s="66"/>
      <c r="H1181" s="118"/>
      <c r="I1181" s="8"/>
      <c r="J1181" s="8"/>
      <c r="K1181" s="118"/>
      <c r="L1181" s="8"/>
      <c r="M1181" s="8"/>
      <c r="N1181" s="8"/>
    </row>
    <row r="1182" spans="1:14">
      <c r="A1182" s="113">
        <v>1111</v>
      </c>
      <c r="B1182" s="66"/>
      <c r="C1182" s="135"/>
      <c r="D1182" s="66"/>
      <c r="E1182" s="66"/>
      <c r="F1182" s="66"/>
      <c r="G1182" s="66"/>
      <c r="H1182" s="118"/>
      <c r="I1182" s="8"/>
      <c r="J1182" s="8"/>
      <c r="K1182" s="118"/>
      <c r="L1182" s="8"/>
      <c r="M1182" s="8"/>
      <c r="N1182" s="8"/>
    </row>
    <row r="1183" spans="1:14">
      <c r="A1183" s="113">
        <v>1112</v>
      </c>
      <c r="B1183" s="66"/>
      <c r="C1183" s="135"/>
      <c r="D1183" s="66"/>
      <c r="E1183" s="66"/>
      <c r="F1183" s="66"/>
      <c r="G1183" s="66"/>
      <c r="H1183" s="118"/>
      <c r="I1183" s="8"/>
      <c r="J1183" s="8"/>
      <c r="K1183" s="118"/>
      <c r="L1183" s="8"/>
      <c r="M1183" s="8"/>
      <c r="N1183" s="8"/>
    </row>
    <row r="1184" spans="1:14" ht="15.75" thickBot="1">
      <c r="A1184" s="113">
        <v>1113</v>
      </c>
      <c r="B1184" s="66"/>
      <c r="C1184" s="136" t="s">
        <v>376</v>
      </c>
      <c r="D1184" s="66"/>
      <c r="E1184" s="66"/>
      <c r="F1184" s="66"/>
      <c r="G1184" s="66"/>
      <c r="H1184" s="137" t="s">
        <v>377</v>
      </c>
      <c r="I1184" s="22">
        <v>171415396.45999998</v>
      </c>
      <c r="J1184" s="22">
        <v>59338955.227185659</v>
      </c>
      <c r="K1184" s="137"/>
      <c r="L1184" s="22">
        <v>171415396.45999998</v>
      </c>
      <c r="M1184" s="22">
        <v>112032648.11536717</v>
      </c>
      <c r="N1184" s="22">
        <v>59382748.344632827</v>
      </c>
    </row>
    <row r="1185" spans="1:14" ht="15.75" thickTop="1">
      <c r="A1185" s="113">
        <v>1114</v>
      </c>
      <c r="B1185" s="66"/>
      <c r="C1185" s="135"/>
      <c r="D1185" s="66"/>
      <c r="E1185" s="66"/>
      <c r="F1185" s="66"/>
      <c r="G1185" s="66"/>
      <c r="H1185" s="118"/>
      <c r="I1185" s="8"/>
      <c r="J1185" s="8"/>
      <c r="K1185" s="118"/>
      <c r="L1185" s="8"/>
      <c r="M1185" s="8"/>
      <c r="N1185" s="8"/>
    </row>
    <row r="1186" spans="1:14">
      <c r="A1186" s="113">
        <v>1115</v>
      </c>
      <c r="B1186" s="66"/>
      <c r="C1186" s="135"/>
      <c r="D1186" s="66"/>
      <c r="E1186" s="66"/>
      <c r="F1186" s="66"/>
      <c r="G1186" s="66"/>
      <c r="H1186" s="118"/>
      <c r="I1186" s="8"/>
      <c r="J1186" s="8"/>
      <c r="K1186" s="118"/>
      <c r="L1186" s="8"/>
      <c r="M1186" s="8"/>
      <c r="N1186" s="8"/>
    </row>
    <row r="1187" spans="1:14">
      <c r="A1187" s="113">
        <v>1116</v>
      </c>
      <c r="B1187" s="66"/>
      <c r="C1187" s="135">
        <v>41140</v>
      </c>
      <c r="D1187" s="66" t="s">
        <v>378</v>
      </c>
      <c r="E1187" s="66"/>
      <c r="F1187" s="66"/>
      <c r="G1187" s="66"/>
      <c r="H1187" s="118"/>
      <c r="I1187" s="8"/>
      <c r="J1187" s="8"/>
      <c r="K1187" s="118"/>
      <c r="L1187" s="8"/>
      <c r="M1187" s="8"/>
      <c r="N1187" s="8"/>
    </row>
    <row r="1188" spans="1:14">
      <c r="A1188" s="113">
        <v>1117</v>
      </c>
      <c r="B1188" s="66"/>
      <c r="C1188" s="135"/>
      <c r="D1188" s="66"/>
      <c r="E1188" s="66"/>
      <c r="F1188" s="135" t="s">
        <v>767</v>
      </c>
      <c r="G1188" s="66" t="s">
        <v>245</v>
      </c>
      <c r="H1188" s="118"/>
      <c r="I1188" s="8">
        <v>-5019198.3499999996</v>
      </c>
      <c r="J1188" s="8">
        <v>-4161291.3441787832</v>
      </c>
      <c r="K1188" s="118"/>
      <c r="L1188" s="8">
        <v>-5019198.3499999996</v>
      </c>
      <c r="M1188" s="8">
        <v>-840565.14615226304</v>
      </c>
      <c r="N1188" s="13">
        <v>-4178633.2038477366</v>
      </c>
    </row>
    <row r="1189" spans="1:14">
      <c r="A1189" s="113">
        <v>1118</v>
      </c>
      <c r="B1189" s="66"/>
      <c r="C1189" s="135"/>
      <c r="D1189" s="66"/>
      <c r="E1189" s="66"/>
      <c r="F1189" s="66"/>
      <c r="G1189" s="66"/>
      <c r="H1189" s="118"/>
      <c r="I1189" s="8"/>
      <c r="J1189" s="8"/>
      <c r="K1189" s="118"/>
      <c r="L1189" s="8"/>
      <c r="M1189" s="8"/>
      <c r="N1189" s="8"/>
    </row>
    <row r="1190" spans="1:14">
      <c r="A1190" s="113">
        <v>1119</v>
      </c>
      <c r="B1190" s="66"/>
      <c r="C1190" s="135"/>
      <c r="D1190" s="66"/>
      <c r="E1190" s="66"/>
      <c r="F1190" s="66"/>
      <c r="G1190" s="66"/>
      <c r="H1190" s="118" t="s">
        <v>379</v>
      </c>
      <c r="I1190" s="184">
        <v>-5019198.3499999996</v>
      </c>
      <c r="J1190" s="184">
        <v>-4161291.3441787832</v>
      </c>
      <c r="K1190" s="118"/>
      <c r="L1190" s="184">
        <v>-5019198.3499999996</v>
      </c>
      <c r="M1190" s="184">
        <v>-840565.14615226304</v>
      </c>
      <c r="N1190" s="184">
        <v>-4178633.2038477366</v>
      </c>
    </row>
    <row r="1191" spans="1:14">
      <c r="A1191" s="113">
        <v>1120</v>
      </c>
      <c r="B1191" s="66"/>
      <c r="C1191" s="135"/>
      <c r="D1191" s="66"/>
      <c r="E1191" s="66"/>
      <c r="F1191" s="66"/>
      <c r="G1191" s="66"/>
      <c r="H1191" s="118"/>
      <c r="I1191" s="8"/>
      <c r="J1191" s="8"/>
      <c r="K1191" s="118"/>
      <c r="L1191" s="8"/>
      <c r="M1191" s="8"/>
      <c r="N1191" s="8"/>
    </row>
    <row r="1192" spans="1:14">
      <c r="A1192" s="113">
        <v>1121</v>
      </c>
      <c r="B1192" s="66"/>
      <c r="C1192" s="135">
        <v>41141</v>
      </c>
      <c r="D1192" s="66" t="s">
        <v>380</v>
      </c>
      <c r="E1192" s="66"/>
      <c r="F1192" s="66"/>
      <c r="G1192" s="66"/>
      <c r="H1192" s="118"/>
      <c r="I1192" s="8"/>
      <c r="J1192" s="8"/>
      <c r="K1192" s="118"/>
      <c r="L1192" s="8"/>
      <c r="M1192" s="8"/>
      <c r="N1192" s="8"/>
    </row>
    <row r="1193" spans="1:14">
      <c r="A1193" s="113">
        <v>1122</v>
      </c>
      <c r="B1193" s="66"/>
      <c r="C1193" s="135"/>
      <c r="D1193" s="66"/>
      <c r="E1193" s="66"/>
      <c r="F1193" s="135" t="s">
        <v>767</v>
      </c>
      <c r="G1193" s="66" t="s">
        <v>245</v>
      </c>
      <c r="H1193" s="118"/>
      <c r="I1193" s="8">
        <v>0</v>
      </c>
      <c r="J1193" s="8">
        <v>0</v>
      </c>
      <c r="K1193" s="118"/>
      <c r="L1193" s="8">
        <v>0</v>
      </c>
      <c r="M1193" s="8">
        <v>0</v>
      </c>
      <c r="N1193" s="13">
        <v>0</v>
      </c>
    </row>
    <row r="1194" spans="1:14">
      <c r="A1194" s="113">
        <v>1123</v>
      </c>
      <c r="B1194" s="66"/>
      <c r="C1194" s="135"/>
      <c r="D1194" s="66"/>
      <c r="E1194" s="66"/>
      <c r="F1194" s="66"/>
      <c r="G1194" s="66"/>
      <c r="H1194" s="118"/>
      <c r="I1194" s="8"/>
      <c r="J1194" s="8"/>
      <c r="K1194" s="118"/>
      <c r="L1194" s="8"/>
      <c r="M1194" s="8"/>
      <c r="N1194" s="8"/>
    </row>
    <row r="1195" spans="1:14">
      <c r="A1195" s="113">
        <v>1124</v>
      </c>
      <c r="B1195" s="66"/>
      <c r="C1195" s="135"/>
      <c r="D1195" s="66"/>
      <c r="E1195" s="66"/>
      <c r="F1195" s="66"/>
      <c r="G1195" s="66"/>
      <c r="H1195" s="118" t="s">
        <v>379</v>
      </c>
      <c r="I1195" s="184">
        <v>0</v>
      </c>
      <c r="J1195" s="184">
        <v>0</v>
      </c>
      <c r="K1195" s="118"/>
      <c r="L1195" s="184">
        <v>0</v>
      </c>
      <c r="M1195" s="184">
        <v>0</v>
      </c>
      <c r="N1195" s="184">
        <v>0</v>
      </c>
    </row>
    <row r="1196" spans="1:14">
      <c r="A1196" s="113">
        <v>1125</v>
      </c>
      <c r="B1196" s="66"/>
      <c r="C1196" s="135"/>
      <c r="D1196" s="66"/>
      <c r="E1196" s="66"/>
      <c r="F1196" s="66"/>
      <c r="G1196" s="66"/>
      <c r="H1196" s="118"/>
      <c r="I1196" s="8"/>
      <c r="J1196" s="8"/>
      <c r="K1196" s="118"/>
      <c r="L1196" s="8"/>
      <c r="M1196" s="8"/>
      <c r="N1196" s="8"/>
    </row>
    <row r="1197" spans="1:14" ht="15.75" thickBot="1">
      <c r="A1197" s="113">
        <v>1126</v>
      </c>
      <c r="B1197" s="66"/>
      <c r="C1197" s="136" t="s">
        <v>381</v>
      </c>
      <c r="D1197" s="66"/>
      <c r="E1197" s="66"/>
      <c r="F1197" s="66"/>
      <c r="G1197" s="66"/>
      <c r="H1197" s="137" t="s">
        <v>379</v>
      </c>
      <c r="I1197" s="15">
        <v>-5019198.3499999996</v>
      </c>
      <c r="J1197" s="15">
        <v>-4161291.3441787832</v>
      </c>
      <c r="K1197" s="137"/>
      <c r="L1197" s="15">
        <v>-5019198.3499999996</v>
      </c>
      <c r="M1197" s="15">
        <v>-840565.14615226304</v>
      </c>
      <c r="N1197" s="15">
        <v>-4178633.2038477366</v>
      </c>
    </row>
    <row r="1198" spans="1:14" ht="15.75" thickTop="1">
      <c r="A1198" s="113">
        <v>1127</v>
      </c>
      <c r="B1198" s="66"/>
      <c r="C1198" s="135"/>
      <c r="D1198" s="66"/>
      <c r="E1198" s="66"/>
      <c r="F1198" s="66"/>
      <c r="G1198" s="66"/>
      <c r="H1198" s="118"/>
      <c r="I1198" s="12"/>
      <c r="J1198" s="12"/>
      <c r="K1198" s="118"/>
      <c r="L1198" s="12"/>
      <c r="M1198" s="12"/>
      <c r="N1198" s="12"/>
    </row>
    <row r="1199" spans="1:14">
      <c r="A1199" s="113">
        <v>1128</v>
      </c>
      <c r="B1199" s="66"/>
      <c r="C1199" s="135"/>
      <c r="D1199" s="66"/>
      <c r="E1199" s="66"/>
      <c r="F1199" s="66"/>
      <c r="G1199" s="66"/>
      <c r="H1199" s="118"/>
      <c r="I1199" s="16"/>
      <c r="J1199" s="16"/>
      <c r="K1199" s="118"/>
      <c r="L1199" s="16"/>
      <c r="M1199" s="8"/>
      <c r="N1199" s="8"/>
    </row>
    <row r="1200" spans="1:14">
      <c r="A1200" s="113">
        <v>1129</v>
      </c>
      <c r="B1200" s="66"/>
      <c r="C1200" s="135">
        <v>427</v>
      </c>
      <c r="D1200" s="66" t="s">
        <v>382</v>
      </c>
      <c r="E1200" s="66"/>
      <c r="F1200" s="66"/>
      <c r="G1200" s="66"/>
      <c r="H1200" s="118"/>
      <c r="I1200" s="8"/>
      <c r="J1200" s="8"/>
      <c r="K1200" s="118"/>
      <c r="L1200" s="8"/>
      <c r="M1200" s="8"/>
      <c r="N1200" s="8"/>
    </row>
    <row r="1201" spans="1:14">
      <c r="A1201" s="113">
        <v>1130</v>
      </c>
      <c r="B1201" s="66"/>
      <c r="C1201" s="135"/>
      <c r="D1201" s="66"/>
      <c r="E1201" s="66"/>
      <c r="F1201" s="135" t="s">
        <v>519</v>
      </c>
      <c r="G1201" s="66" t="s">
        <v>162</v>
      </c>
      <c r="H1201" s="118"/>
      <c r="I1201" s="8">
        <v>0</v>
      </c>
      <c r="J1201" s="8">
        <v>0</v>
      </c>
      <c r="K1201" s="118"/>
      <c r="L1201" s="8">
        <v>341417646.38124019</v>
      </c>
      <c r="M1201" s="8">
        <v>191082060.36505076</v>
      </c>
      <c r="N1201" s="13">
        <v>150335586.01618943</v>
      </c>
    </row>
    <row r="1202" spans="1:14">
      <c r="A1202" s="113">
        <v>1131</v>
      </c>
      <c r="B1202" s="66"/>
      <c r="C1202" s="135"/>
      <c r="D1202" s="66"/>
      <c r="E1202" s="66"/>
      <c r="F1202" s="135" t="s">
        <v>519</v>
      </c>
      <c r="G1202" s="66" t="s">
        <v>780</v>
      </c>
      <c r="H1202" s="118"/>
      <c r="I1202" s="8">
        <v>358380032.70999998</v>
      </c>
      <c r="J1202" s="8">
        <v>158336714.18141609</v>
      </c>
      <c r="K1202" s="118"/>
      <c r="L1202" s="8">
        <v>0</v>
      </c>
      <c r="M1202" s="8">
        <v>0</v>
      </c>
      <c r="N1202" s="13">
        <v>0</v>
      </c>
    </row>
    <row r="1203" spans="1:14">
      <c r="A1203" s="113">
        <v>1132</v>
      </c>
      <c r="B1203" s="66"/>
      <c r="C1203" s="135"/>
      <c r="D1203" s="66"/>
      <c r="E1203" s="66"/>
      <c r="F1203" s="66"/>
      <c r="G1203" s="66"/>
      <c r="H1203" s="118" t="s">
        <v>383</v>
      </c>
      <c r="I1203" s="184">
        <v>358380032.70999998</v>
      </c>
      <c r="J1203" s="184">
        <v>158336714.18141609</v>
      </c>
      <c r="K1203" s="118"/>
      <c r="L1203" s="184">
        <v>341417646.38124019</v>
      </c>
      <c r="M1203" s="184">
        <v>191082060.36505076</v>
      </c>
      <c r="N1203" s="184">
        <v>150335586.01618943</v>
      </c>
    </row>
    <row r="1204" spans="1:14">
      <c r="A1204" s="113">
        <v>1133</v>
      </c>
      <c r="B1204" s="66"/>
      <c r="C1204" s="135"/>
      <c r="D1204" s="66"/>
      <c r="E1204" s="66"/>
      <c r="F1204" s="66"/>
      <c r="G1204" s="66"/>
      <c r="H1204" s="118"/>
      <c r="I1204" s="8"/>
      <c r="J1204" s="8"/>
      <c r="K1204" s="118"/>
      <c r="L1204" s="8"/>
      <c r="M1204" s="8"/>
      <c r="N1204" s="8"/>
    </row>
    <row r="1205" spans="1:14">
      <c r="A1205" s="113">
        <v>1134</v>
      </c>
      <c r="B1205" s="66"/>
      <c r="C1205" s="135">
        <v>428</v>
      </c>
      <c r="D1205" s="66" t="s">
        <v>384</v>
      </c>
      <c r="E1205" s="66"/>
      <c r="F1205" s="66"/>
      <c r="G1205" s="66"/>
      <c r="H1205" s="118"/>
      <c r="I1205" s="8"/>
      <c r="J1205" s="8"/>
      <c r="K1205" s="118"/>
      <c r="L1205" s="8"/>
      <c r="M1205" s="8"/>
      <c r="N1205" s="8"/>
    </row>
    <row r="1206" spans="1:14">
      <c r="A1206" s="113">
        <v>1135</v>
      </c>
      <c r="B1206" s="66"/>
      <c r="C1206" s="135"/>
      <c r="D1206" s="66"/>
      <c r="E1206" s="66"/>
      <c r="F1206" s="135" t="s">
        <v>519</v>
      </c>
      <c r="G1206" s="66" t="s">
        <v>780</v>
      </c>
      <c r="H1206" s="118"/>
      <c r="I1206" s="8">
        <v>4979355.6399999997</v>
      </c>
      <c r="J1206" s="8">
        <v>2199940.6741956659</v>
      </c>
      <c r="K1206" s="118"/>
      <c r="L1206" s="8">
        <v>4979355.6399999997</v>
      </c>
      <c r="M1206" s="8">
        <v>2778768.5914239786</v>
      </c>
      <c r="N1206" s="13">
        <v>2200587.0485760211</v>
      </c>
    </row>
    <row r="1207" spans="1:14">
      <c r="A1207" s="113">
        <v>1136</v>
      </c>
      <c r="B1207" s="66"/>
      <c r="C1207" s="135"/>
      <c r="D1207" s="66"/>
      <c r="E1207" s="66"/>
      <c r="F1207" s="66"/>
      <c r="G1207" s="66"/>
      <c r="H1207" s="118" t="s">
        <v>383</v>
      </c>
      <c r="I1207" s="184">
        <v>4979355.6399999997</v>
      </c>
      <c r="J1207" s="184">
        <v>2199940.6741956659</v>
      </c>
      <c r="K1207" s="118"/>
      <c r="L1207" s="184">
        <v>4979355.6399999997</v>
      </c>
      <c r="M1207" s="184">
        <v>2778768.5914239786</v>
      </c>
      <c r="N1207" s="184">
        <v>2200587.0485760211</v>
      </c>
    </row>
    <row r="1208" spans="1:14">
      <c r="A1208" s="113">
        <v>1137</v>
      </c>
      <c r="B1208" s="66"/>
      <c r="C1208" s="135"/>
      <c r="D1208" s="66"/>
      <c r="E1208" s="66"/>
      <c r="F1208" s="66"/>
      <c r="G1208" s="66"/>
      <c r="H1208" s="118"/>
      <c r="I1208" s="8"/>
      <c r="J1208" s="8"/>
      <c r="K1208" s="118"/>
      <c r="L1208" s="8"/>
      <c r="M1208" s="8"/>
      <c r="N1208" s="8"/>
    </row>
    <row r="1209" spans="1:14">
      <c r="A1209" s="113">
        <v>1138</v>
      </c>
      <c r="B1209" s="66"/>
      <c r="C1209" s="135">
        <v>429</v>
      </c>
      <c r="D1209" s="66" t="s">
        <v>385</v>
      </c>
      <c r="E1209" s="66"/>
      <c r="F1209" s="66"/>
      <c r="G1209" s="66"/>
      <c r="H1209" s="118"/>
      <c r="I1209" s="8"/>
      <c r="J1209" s="8"/>
      <c r="K1209" s="118"/>
      <c r="L1209" s="8"/>
      <c r="M1209" s="8"/>
      <c r="N1209" s="8"/>
    </row>
    <row r="1210" spans="1:14">
      <c r="A1210" s="113">
        <v>1139</v>
      </c>
      <c r="B1210" s="66"/>
      <c r="C1210" s="135"/>
      <c r="D1210" s="66"/>
      <c r="E1210" s="66"/>
      <c r="F1210" s="135" t="s">
        <v>519</v>
      </c>
      <c r="G1210" s="66" t="s">
        <v>780</v>
      </c>
      <c r="H1210" s="118"/>
      <c r="I1210" s="8">
        <v>-11025.9</v>
      </c>
      <c r="J1210" s="8">
        <v>-4871.3784741059371</v>
      </c>
      <c r="K1210" s="118"/>
      <c r="L1210" s="8">
        <v>-11025.9</v>
      </c>
      <c r="M1210" s="8">
        <v>-6153.0902444601534</v>
      </c>
      <c r="N1210" s="13">
        <v>-4872.8097555398463</v>
      </c>
    </row>
    <row r="1211" spans="1:14">
      <c r="A1211" s="113">
        <v>1140</v>
      </c>
      <c r="B1211" s="66"/>
      <c r="C1211" s="135"/>
      <c r="D1211" s="66"/>
      <c r="E1211" s="66"/>
      <c r="F1211" s="66"/>
      <c r="G1211" s="66"/>
      <c r="H1211" s="118" t="s">
        <v>383</v>
      </c>
      <c r="I1211" s="184">
        <v>-11025.9</v>
      </c>
      <c r="J1211" s="184">
        <v>-4871.3784741059371</v>
      </c>
      <c r="K1211" s="118"/>
      <c r="L1211" s="184">
        <v>-11025.9</v>
      </c>
      <c r="M1211" s="184">
        <v>-6153.0902444601534</v>
      </c>
      <c r="N1211" s="184">
        <v>-4872.8097555398463</v>
      </c>
    </row>
    <row r="1212" spans="1:14">
      <c r="A1212" s="113">
        <v>1141</v>
      </c>
      <c r="B1212" s="66"/>
      <c r="C1212" s="135"/>
      <c r="D1212" s="66"/>
      <c r="E1212" s="66"/>
      <c r="F1212" s="66"/>
      <c r="G1212" s="66"/>
      <c r="H1212" s="118"/>
      <c r="I1212" s="8"/>
      <c r="J1212" s="8"/>
      <c r="K1212" s="118"/>
      <c r="L1212" s="8"/>
      <c r="M1212" s="8"/>
      <c r="N1212" s="8"/>
    </row>
    <row r="1213" spans="1:14">
      <c r="A1213" s="113">
        <v>1142</v>
      </c>
      <c r="B1213" s="66"/>
      <c r="C1213" s="135">
        <v>431</v>
      </c>
      <c r="D1213" s="66" t="s">
        <v>386</v>
      </c>
      <c r="E1213" s="66"/>
      <c r="F1213" s="66"/>
      <c r="G1213" s="66"/>
      <c r="H1213" s="118"/>
      <c r="I1213" s="8"/>
      <c r="J1213" s="8"/>
      <c r="K1213" s="118"/>
      <c r="L1213" s="8"/>
      <c r="M1213" s="8"/>
      <c r="N1213" s="8"/>
    </row>
    <row r="1214" spans="1:14">
      <c r="A1214" s="113">
        <v>1143</v>
      </c>
      <c r="B1214" s="66"/>
      <c r="C1214" s="135"/>
      <c r="D1214" s="66"/>
      <c r="E1214" s="66"/>
      <c r="F1214" s="135" t="s">
        <v>655</v>
      </c>
      <c r="G1214" s="66" t="s">
        <v>781</v>
      </c>
      <c r="H1214" s="118"/>
      <c r="I1214" s="8">
        <v>0</v>
      </c>
      <c r="J1214" s="8">
        <v>0</v>
      </c>
      <c r="K1214" s="118"/>
      <c r="L1214" s="8">
        <v>0</v>
      </c>
      <c r="M1214" s="8">
        <v>0</v>
      </c>
      <c r="N1214" s="13">
        <v>0</v>
      </c>
    </row>
    <row r="1215" spans="1:14">
      <c r="A1215" s="113">
        <v>1144</v>
      </c>
      <c r="B1215" s="66"/>
      <c r="C1215" s="135"/>
      <c r="D1215" s="66"/>
      <c r="E1215" s="66"/>
      <c r="F1215" s="135" t="s">
        <v>519</v>
      </c>
      <c r="G1215" s="66" t="s">
        <v>165</v>
      </c>
      <c r="H1215" s="118"/>
      <c r="I1215" s="8">
        <v>0</v>
      </c>
      <c r="J1215" s="8">
        <v>0</v>
      </c>
      <c r="K1215" s="118"/>
      <c r="L1215" s="8">
        <v>0</v>
      </c>
      <c r="M1215" s="8">
        <v>0</v>
      </c>
      <c r="N1215" s="13">
        <v>0</v>
      </c>
    </row>
    <row r="1216" spans="1:14">
      <c r="A1216" s="113">
        <v>1145</v>
      </c>
      <c r="B1216" s="66"/>
      <c r="C1216" s="135"/>
      <c r="D1216" s="66"/>
      <c r="E1216" s="66"/>
      <c r="F1216" s="135" t="s">
        <v>519</v>
      </c>
      <c r="G1216" s="66" t="s">
        <v>780</v>
      </c>
      <c r="H1216" s="118"/>
      <c r="I1216" s="8">
        <v>13513330.91</v>
      </c>
      <c r="J1216" s="8">
        <v>5970356.0986807784</v>
      </c>
      <c r="K1216" s="118"/>
      <c r="L1216" s="8">
        <v>13513330.91</v>
      </c>
      <c r="M1216" s="8">
        <v>7541220.634368428</v>
      </c>
      <c r="N1216" s="13">
        <v>5972110.2756315721</v>
      </c>
    </row>
    <row r="1217" spans="1:14">
      <c r="A1217" s="113">
        <v>1146</v>
      </c>
      <c r="B1217" s="66"/>
      <c r="C1217" s="135"/>
      <c r="D1217" s="66"/>
      <c r="E1217" s="66"/>
      <c r="F1217" s="66"/>
      <c r="G1217" s="66"/>
      <c r="H1217" s="118" t="s">
        <v>383</v>
      </c>
      <c r="I1217" s="184">
        <v>13513330.91</v>
      </c>
      <c r="J1217" s="184">
        <v>5970356.0986807784</v>
      </c>
      <c r="K1217" s="118"/>
      <c r="L1217" s="184">
        <v>13513330.91</v>
      </c>
      <c r="M1217" s="184">
        <v>7541220.634368428</v>
      </c>
      <c r="N1217" s="184">
        <v>5972110.2756315721</v>
      </c>
    </row>
    <row r="1218" spans="1:14">
      <c r="A1218" s="113">
        <v>1147</v>
      </c>
      <c r="B1218" s="66"/>
      <c r="C1218" s="135"/>
      <c r="D1218" s="66"/>
      <c r="E1218" s="66"/>
      <c r="F1218" s="66"/>
      <c r="G1218" s="66"/>
      <c r="H1218" s="118"/>
      <c r="I1218" s="8"/>
      <c r="J1218" s="8"/>
      <c r="K1218" s="118"/>
      <c r="L1218" s="8"/>
      <c r="M1218" s="8"/>
      <c r="N1218" s="8"/>
    </row>
    <row r="1219" spans="1:14">
      <c r="A1219" s="113">
        <v>1148</v>
      </c>
      <c r="B1219" s="66"/>
      <c r="C1219" s="135">
        <v>432</v>
      </c>
      <c r="D1219" s="66" t="s">
        <v>387</v>
      </c>
      <c r="E1219" s="66"/>
      <c r="F1219" s="66"/>
      <c r="G1219" s="66"/>
      <c r="H1219" s="118"/>
      <c r="I1219" s="8"/>
      <c r="J1219" s="8"/>
      <c r="K1219" s="118"/>
      <c r="L1219" s="8"/>
      <c r="M1219" s="8"/>
      <c r="N1219" s="8"/>
    </row>
    <row r="1220" spans="1:14">
      <c r="A1220" s="113">
        <v>1149</v>
      </c>
      <c r="B1220" s="66"/>
      <c r="C1220" s="135"/>
      <c r="D1220" s="66"/>
      <c r="E1220" s="66"/>
      <c r="F1220" s="135" t="s">
        <v>519</v>
      </c>
      <c r="G1220" s="66" t="s">
        <v>780</v>
      </c>
      <c r="H1220" s="118"/>
      <c r="I1220" s="8">
        <v>-25295555.280000001</v>
      </c>
      <c r="J1220" s="8">
        <v>-11175887.998399114</v>
      </c>
      <c r="K1220" s="118"/>
      <c r="L1220" s="8">
        <v>-25295555.280000001</v>
      </c>
      <c r="M1220" s="8">
        <v>-14116383.644108012</v>
      </c>
      <c r="N1220" s="13">
        <v>-11179171.635891989</v>
      </c>
    </row>
    <row r="1221" spans="1:14">
      <c r="A1221" s="113">
        <v>1150</v>
      </c>
      <c r="B1221" s="66"/>
      <c r="C1221" s="135"/>
      <c r="D1221" s="66"/>
      <c r="E1221" s="66"/>
      <c r="F1221" s="66"/>
      <c r="G1221" s="66"/>
      <c r="H1221" s="118"/>
      <c r="I1221" s="184">
        <v>-25295555.280000001</v>
      </c>
      <c r="J1221" s="184">
        <v>-11175887.998399114</v>
      </c>
      <c r="K1221" s="118"/>
      <c r="L1221" s="184">
        <v>-25295555.280000001</v>
      </c>
      <c r="M1221" s="184">
        <v>-14116383.644108012</v>
      </c>
      <c r="N1221" s="184">
        <v>-11179171.635891989</v>
      </c>
    </row>
    <row r="1222" spans="1:14">
      <c r="A1222" s="113">
        <v>1151</v>
      </c>
      <c r="B1222" s="66"/>
      <c r="C1222" s="135"/>
      <c r="D1222" s="66"/>
      <c r="E1222" s="66"/>
      <c r="F1222" s="66"/>
      <c r="G1222" s="66"/>
      <c r="H1222" s="118"/>
      <c r="I1222" s="8"/>
      <c r="J1222" s="8"/>
      <c r="K1222" s="118"/>
      <c r="L1222" s="8"/>
      <c r="M1222" s="8"/>
      <c r="N1222" s="8"/>
    </row>
    <row r="1223" spans="1:14" ht="15.75" thickBot="1">
      <c r="A1223" s="113">
        <v>1152</v>
      </c>
      <c r="B1223" s="66"/>
      <c r="C1223" s="135"/>
      <c r="D1223" s="66" t="s">
        <v>388</v>
      </c>
      <c r="E1223" s="66"/>
      <c r="F1223" s="66"/>
      <c r="G1223" s="66"/>
      <c r="H1223" s="118" t="s">
        <v>383</v>
      </c>
      <c r="I1223" s="23">
        <v>351566138.08000004</v>
      </c>
      <c r="J1223" s="23">
        <v>155326251.57741931</v>
      </c>
      <c r="K1223" s="118"/>
      <c r="L1223" s="23">
        <v>334603751.75124025</v>
      </c>
      <c r="M1223" s="23">
        <v>187279512.85649067</v>
      </c>
      <c r="N1223" s="23">
        <v>147324238.89474952</v>
      </c>
    </row>
    <row r="1224" spans="1:14" ht="15.75" thickTop="1">
      <c r="A1224" s="113">
        <v>1153</v>
      </c>
      <c r="B1224" s="66"/>
      <c r="C1224" s="135"/>
      <c r="D1224" s="66"/>
      <c r="E1224" s="66"/>
      <c r="F1224" s="66"/>
      <c r="G1224" s="66"/>
      <c r="H1224" s="118"/>
      <c r="I1224" s="8"/>
      <c r="J1224" s="8"/>
      <c r="K1224" s="118"/>
      <c r="L1224" s="8"/>
      <c r="M1224" s="8"/>
      <c r="N1224" s="8"/>
    </row>
    <row r="1225" spans="1:14">
      <c r="A1225" s="113">
        <v>1154</v>
      </c>
      <c r="B1225" s="66"/>
      <c r="C1225" s="135"/>
      <c r="D1225" s="66" t="s">
        <v>845</v>
      </c>
      <c r="E1225" s="66"/>
      <c r="F1225" s="66"/>
      <c r="G1225" s="66"/>
      <c r="H1225" s="118"/>
      <c r="I1225" s="8"/>
      <c r="J1225" s="8"/>
      <c r="K1225" s="118"/>
      <c r="L1225" s="8"/>
      <c r="M1225" s="8"/>
      <c r="N1225" s="8"/>
    </row>
    <row r="1226" spans="1:14">
      <c r="A1226" s="113">
        <v>1155</v>
      </c>
      <c r="B1226" s="66"/>
      <c r="C1226" s="135"/>
      <c r="D1226" s="66"/>
      <c r="E1226" s="66">
        <v>427</v>
      </c>
      <c r="F1226" s="135" t="s">
        <v>655</v>
      </c>
      <c r="G1226" s="66" t="s">
        <v>655</v>
      </c>
      <c r="H1226" s="118"/>
      <c r="I1226" s="8">
        <v>0</v>
      </c>
      <c r="J1226" s="8">
        <v>0</v>
      </c>
      <c r="K1226" s="118"/>
      <c r="L1226" s="8">
        <v>0</v>
      </c>
      <c r="M1226" s="8">
        <v>0</v>
      </c>
      <c r="N1226" s="13">
        <v>0</v>
      </c>
    </row>
    <row r="1227" spans="1:14">
      <c r="A1227" s="113">
        <v>1156</v>
      </c>
      <c r="B1227" s="66"/>
      <c r="C1227" s="135"/>
      <c r="D1227" s="66"/>
      <c r="E1227" s="66">
        <v>428</v>
      </c>
      <c r="F1227" s="135" t="s">
        <v>655</v>
      </c>
      <c r="G1227" s="66" t="s">
        <v>655</v>
      </c>
      <c r="H1227" s="118"/>
      <c r="I1227" s="8">
        <v>0</v>
      </c>
      <c r="J1227" s="8">
        <v>0</v>
      </c>
      <c r="K1227" s="118"/>
      <c r="L1227" s="8">
        <v>0</v>
      </c>
      <c r="M1227" s="8">
        <v>0</v>
      </c>
      <c r="N1227" s="13">
        <v>0</v>
      </c>
    </row>
    <row r="1228" spans="1:14">
      <c r="A1228" s="113">
        <v>1157</v>
      </c>
      <c r="B1228" s="66"/>
      <c r="C1228" s="135"/>
      <c r="D1228" s="66"/>
      <c r="E1228" s="66">
        <v>429</v>
      </c>
      <c r="F1228" s="135" t="s">
        <v>655</v>
      </c>
      <c r="G1228" s="66" t="s">
        <v>655</v>
      </c>
      <c r="H1228" s="118"/>
      <c r="I1228" s="8">
        <v>0</v>
      </c>
      <c r="J1228" s="8">
        <v>0</v>
      </c>
      <c r="K1228" s="118"/>
      <c r="L1228" s="8">
        <v>0</v>
      </c>
      <c r="M1228" s="8">
        <v>0</v>
      </c>
      <c r="N1228" s="13">
        <v>0</v>
      </c>
    </row>
    <row r="1229" spans="1:14">
      <c r="A1229" s="113">
        <v>1158</v>
      </c>
      <c r="B1229" s="66"/>
      <c r="C1229" s="135"/>
      <c r="D1229" s="66"/>
      <c r="E1229" s="66">
        <v>431</v>
      </c>
      <c r="F1229" s="135" t="s">
        <v>655</v>
      </c>
      <c r="G1229" s="66" t="s">
        <v>655</v>
      </c>
      <c r="H1229" s="118"/>
      <c r="I1229" s="8">
        <v>0</v>
      </c>
      <c r="J1229" s="8">
        <v>0</v>
      </c>
      <c r="K1229" s="118"/>
      <c r="L1229" s="8">
        <v>0</v>
      </c>
      <c r="M1229" s="8">
        <v>0</v>
      </c>
      <c r="N1229" s="13">
        <v>0</v>
      </c>
    </row>
    <row r="1230" spans="1:14">
      <c r="A1230" s="113">
        <v>1159</v>
      </c>
      <c r="B1230" s="66"/>
      <c r="C1230" s="135"/>
      <c r="D1230" s="66"/>
      <c r="E1230" s="66"/>
      <c r="F1230" s="66"/>
      <c r="G1230" s="66"/>
      <c r="H1230" s="118"/>
      <c r="I1230" s="8"/>
      <c r="J1230" s="8"/>
      <c r="K1230" s="118"/>
      <c r="L1230" s="8"/>
      <c r="M1230" s="8"/>
      <c r="N1230" s="8"/>
    </row>
    <row r="1231" spans="1:14">
      <c r="A1231" s="113">
        <v>1160</v>
      </c>
      <c r="B1231" s="66"/>
      <c r="C1231" s="135"/>
      <c r="D1231" s="66"/>
      <c r="E1231" s="66" t="s">
        <v>846</v>
      </c>
      <c r="F1231" s="66"/>
      <c r="G1231" s="66"/>
      <c r="H1231" s="118"/>
      <c r="I1231" s="184">
        <v>0</v>
      </c>
      <c r="J1231" s="184">
        <v>0</v>
      </c>
      <c r="K1231" s="118"/>
      <c r="L1231" s="184">
        <v>0</v>
      </c>
      <c r="M1231" s="184">
        <v>0</v>
      </c>
      <c r="N1231" s="184">
        <v>0</v>
      </c>
    </row>
    <row r="1232" spans="1:14">
      <c r="A1232" s="113">
        <v>1161</v>
      </c>
      <c r="B1232" s="66"/>
      <c r="C1232" s="135"/>
      <c r="D1232" s="66"/>
      <c r="E1232" s="66"/>
      <c r="F1232" s="66"/>
      <c r="G1232" s="66"/>
      <c r="H1232" s="118"/>
      <c r="I1232" s="8"/>
      <c r="J1232" s="8"/>
      <c r="K1232" s="118"/>
      <c r="L1232" s="8"/>
      <c r="M1232" s="8"/>
      <c r="N1232" s="8"/>
    </row>
    <row r="1233" spans="1:14" ht="15.75" thickBot="1">
      <c r="A1233" s="113">
        <v>1162</v>
      </c>
      <c r="B1233" s="66"/>
      <c r="C1233" s="135"/>
      <c r="D1233" s="66" t="s">
        <v>389</v>
      </c>
      <c r="E1233" s="66"/>
      <c r="F1233" s="66"/>
      <c r="G1233" s="66"/>
      <c r="H1233" s="118" t="s">
        <v>383</v>
      </c>
      <c r="I1233" s="23">
        <v>351566138.08000004</v>
      </c>
      <c r="J1233" s="23">
        <v>155326251.57741931</v>
      </c>
      <c r="K1233" s="118"/>
      <c r="L1233" s="23">
        <v>334603751.75124025</v>
      </c>
      <c r="M1233" s="23">
        <v>187279512.85649067</v>
      </c>
      <c r="N1233" s="23">
        <v>147324238.89474952</v>
      </c>
    </row>
    <row r="1234" spans="1:14" ht="15.75" thickTop="1">
      <c r="A1234" s="113">
        <v>1163</v>
      </c>
      <c r="B1234" s="66"/>
      <c r="C1234" s="135"/>
      <c r="D1234" s="66"/>
      <c r="E1234" s="66"/>
      <c r="F1234" s="66"/>
      <c r="G1234" s="66"/>
      <c r="H1234" s="118"/>
      <c r="I1234" s="8"/>
      <c r="J1234" s="8"/>
      <c r="K1234" s="118"/>
      <c r="L1234" s="8"/>
      <c r="M1234" s="8"/>
      <c r="N1234" s="8"/>
    </row>
    <row r="1235" spans="1:14">
      <c r="A1235" s="113">
        <v>1164</v>
      </c>
      <c r="B1235" s="66"/>
      <c r="C1235" s="135"/>
      <c r="D1235" s="66"/>
      <c r="E1235" s="66"/>
      <c r="F1235" s="66"/>
      <c r="G1235" s="66"/>
      <c r="H1235" s="118"/>
      <c r="I1235" s="8"/>
      <c r="J1235" s="8"/>
      <c r="K1235" s="118"/>
      <c r="L1235" s="8"/>
      <c r="M1235" s="8"/>
      <c r="N1235" s="8"/>
    </row>
    <row r="1236" spans="1:14">
      <c r="A1236" s="113">
        <v>1165</v>
      </c>
      <c r="B1236" s="66"/>
      <c r="C1236" s="135">
        <v>419</v>
      </c>
      <c r="D1236" s="66" t="s">
        <v>390</v>
      </c>
      <c r="E1236" s="66"/>
      <c r="F1236" s="66"/>
      <c r="G1236" s="66"/>
      <c r="H1236" s="118"/>
      <c r="I1236" s="8"/>
      <c r="J1236" s="8"/>
      <c r="K1236" s="118"/>
      <c r="L1236" s="8"/>
      <c r="M1236" s="8"/>
      <c r="N1236" s="8"/>
    </row>
    <row r="1237" spans="1:14">
      <c r="A1237" s="113">
        <v>1166</v>
      </c>
      <c r="B1237" s="66"/>
      <c r="C1237" s="135"/>
      <c r="D1237" s="66"/>
      <c r="E1237" s="66"/>
      <c r="F1237" s="135" t="s">
        <v>519</v>
      </c>
      <c r="G1237" s="66" t="s">
        <v>162</v>
      </c>
      <c r="H1237" s="118"/>
      <c r="I1237" s="8">
        <v>0</v>
      </c>
      <c r="J1237" s="8">
        <v>0</v>
      </c>
      <c r="K1237" s="118"/>
      <c r="L1237" s="8">
        <v>0</v>
      </c>
      <c r="M1237" s="8">
        <v>0</v>
      </c>
      <c r="N1237" s="13">
        <v>0</v>
      </c>
    </row>
    <row r="1238" spans="1:14">
      <c r="A1238" s="113">
        <v>1167</v>
      </c>
      <c r="B1238" s="66"/>
      <c r="C1238" s="135"/>
      <c r="D1238" s="66"/>
      <c r="E1238" s="66"/>
      <c r="F1238" s="135" t="s">
        <v>519</v>
      </c>
      <c r="G1238" s="66" t="s">
        <v>780</v>
      </c>
      <c r="H1238" s="118"/>
      <c r="I1238" s="8">
        <v>-50655903.979999997</v>
      </c>
      <c r="J1238" s="8">
        <v>-22380402.528097413</v>
      </c>
      <c r="K1238" s="118"/>
      <c r="L1238" s="8">
        <v>-50710786.979999997</v>
      </c>
      <c r="M1238" s="8">
        <v>-28299553.655985903</v>
      </c>
      <c r="N1238" s="13">
        <v>-22411233.324014094</v>
      </c>
    </row>
    <row r="1239" spans="1:14" ht="15.75" thickBot="1">
      <c r="A1239" s="113">
        <v>1168</v>
      </c>
      <c r="B1239" s="66"/>
      <c r="C1239" s="135"/>
      <c r="D1239" s="66" t="s">
        <v>391</v>
      </c>
      <c r="E1239" s="66"/>
      <c r="F1239" s="66"/>
      <c r="G1239" s="66"/>
      <c r="H1239" s="118" t="s">
        <v>383</v>
      </c>
      <c r="I1239" s="19">
        <v>-50655903.979999997</v>
      </c>
      <c r="J1239" s="19">
        <v>-22380402.528097413</v>
      </c>
      <c r="K1239" s="118"/>
      <c r="L1239" s="19">
        <v>-50710786.979999997</v>
      </c>
      <c r="M1239" s="19">
        <v>-28299553.655985903</v>
      </c>
      <c r="N1239" s="19">
        <v>-22411233.324014094</v>
      </c>
    </row>
    <row r="1240" spans="1:14" ht="15.75" thickTop="1">
      <c r="A1240" s="113">
        <v>1169</v>
      </c>
      <c r="B1240" s="66"/>
      <c r="C1240" s="135"/>
      <c r="D1240" s="66"/>
      <c r="E1240" s="66"/>
      <c r="F1240" s="66"/>
      <c r="G1240" s="66"/>
      <c r="H1240" s="118"/>
      <c r="I1240" s="12"/>
      <c r="J1240" s="12"/>
      <c r="K1240" s="118"/>
      <c r="L1240" s="12"/>
      <c r="M1240" s="12"/>
      <c r="N1240" s="12"/>
    </row>
    <row r="1241" spans="1:14">
      <c r="A1241" s="113">
        <v>1170</v>
      </c>
      <c r="B1241" s="66"/>
      <c r="C1241" s="135"/>
      <c r="D1241" s="66"/>
      <c r="E1241" s="66"/>
      <c r="F1241" s="66"/>
      <c r="G1241" s="66"/>
      <c r="H1241" s="118"/>
      <c r="I1241" s="12"/>
      <c r="J1241" s="12"/>
      <c r="K1241" s="118"/>
      <c r="L1241" s="12"/>
      <c r="M1241" s="12"/>
      <c r="N1241" s="12"/>
    </row>
    <row r="1242" spans="1:14">
      <c r="A1242" s="113">
        <v>1171</v>
      </c>
      <c r="B1242" s="66"/>
      <c r="C1242" s="135">
        <v>41010</v>
      </c>
      <c r="D1242" s="66" t="s">
        <v>392</v>
      </c>
      <c r="E1242" s="66"/>
      <c r="F1242" s="66"/>
      <c r="G1242" s="66"/>
      <c r="H1242" s="118"/>
      <c r="I1242" s="8"/>
      <c r="J1242" s="8"/>
      <c r="K1242" s="118"/>
      <c r="L1242" s="8"/>
      <c r="M1242" s="8"/>
      <c r="N1242" s="8"/>
    </row>
    <row r="1243" spans="1:14">
      <c r="A1243" s="113">
        <v>1172</v>
      </c>
      <c r="B1243" s="66"/>
      <c r="C1243" s="135"/>
      <c r="D1243" s="66"/>
      <c r="E1243" s="66"/>
      <c r="F1243" s="135" t="s">
        <v>519</v>
      </c>
      <c r="G1243" s="66" t="s">
        <v>162</v>
      </c>
      <c r="H1243" s="118"/>
      <c r="I1243" s="8">
        <v>20538565</v>
      </c>
      <c r="J1243" s="8">
        <v>8083526</v>
      </c>
      <c r="K1243" s="118"/>
      <c r="L1243" s="8">
        <v>20538565</v>
      </c>
      <c r="M1243" s="8">
        <v>12455039</v>
      </c>
      <c r="N1243" s="13">
        <v>8083526</v>
      </c>
    </row>
    <row r="1244" spans="1:14">
      <c r="A1244" s="113">
        <v>1173</v>
      </c>
      <c r="B1244" s="66"/>
      <c r="C1244" s="135"/>
      <c r="D1244" s="66"/>
      <c r="E1244" s="66"/>
      <c r="F1244" s="135" t="s">
        <v>599</v>
      </c>
      <c r="G1244" s="66" t="s">
        <v>782</v>
      </c>
      <c r="H1244" s="118"/>
      <c r="I1244" s="8">
        <v>0</v>
      </c>
      <c r="J1244" s="8">
        <v>0</v>
      </c>
      <c r="K1244" s="118"/>
      <c r="L1244" s="8">
        <v>0</v>
      </c>
      <c r="M1244" s="8">
        <v>0</v>
      </c>
      <c r="N1244" s="13">
        <v>0</v>
      </c>
    </row>
    <row r="1245" spans="1:14">
      <c r="A1245" s="113">
        <v>1174</v>
      </c>
      <c r="B1245" s="66"/>
      <c r="C1245" s="135"/>
      <c r="D1245" s="66"/>
      <c r="E1245" s="66"/>
      <c r="F1245" s="135" t="s">
        <v>758</v>
      </c>
      <c r="G1245" s="66" t="s">
        <v>166</v>
      </c>
      <c r="H1245" s="118"/>
      <c r="I1245" s="8">
        <v>61535</v>
      </c>
      <c r="J1245" s="8">
        <v>26696.480131109958</v>
      </c>
      <c r="K1245" s="118"/>
      <c r="L1245" s="8">
        <v>61535</v>
      </c>
      <c r="M1245" s="8">
        <v>34871.880565187515</v>
      </c>
      <c r="N1245" s="13">
        <v>26663.119434812481</v>
      </c>
    </row>
    <row r="1246" spans="1:14">
      <c r="A1246" s="113">
        <v>1175</v>
      </c>
      <c r="B1246" s="66"/>
      <c r="C1246" s="135"/>
      <c r="D1246" s="66"/>
      <c r="E1246" s="66"/>
      <c r="F1246" s="135" t="s">
        <v>768</v>
      </c>
      <c r="G1246" s="66" t="s">
        <v>165</v>
      </c>
      <c r="H1246" s="118"/>
      <c r="I1246" s="8">
        <v>16741299</v>
      </c>
      <c r="J1246" s="8">
        <v>7192843.7386779748</v>
      </c>
      <c r="K1246" s="118"/>
      <c r="L1246" s="8">
        <v>220803</v>
      </c>
      <c r="M1246" s="8">
        <v>125861.81585766307</v>
      </c>
      <c r="N1246" s="13">
        <v>94941.184142336933</v>
      </c>
    </row>
    <row r="1247" spans="1:14">
      <c r="A1247" s="113">
        <v>1176</v>
      </c>
      <c r="B1247" s="66"/>
      <c r="C1247" s="135"/>
      <c r="D1247" s="66"/>
      <c r="E1247" s="66"/>
      <c r="F1247" s="135" t="s">
        <v>519</v>
      </c>
      <c r="G1247" s="66" t="s">
        <v>780</v>
      </c>
      <c r="H1247" s="118"/>
      <c r="I1247" s="8">
        <v>28761772</v>
      </c>
      <c r="J1247" s="8">
        <v>12707305.253806299</v>
      </c>
      <c r="K1247" s="118"/>
      <c r="L1247" s="8">
        <v>28761772</v>
      </c>
      <c r="M1247" s="8">
        <v>16050733.156167498</v>
      </c>
      <c r="N1247" s="13">
        <v>12711038.843832502</v>
      </c>
    </row>
    <row r="1248" spans="1:14">
      <c r="A1248" s="113">
        <v>1177</v>
      </c>
      <c r="B1248" s="66"/>
      <c r="C1248" s="135"/>
      <c r="D1248" s="66"/>
      <c r="E1248" s="66"/>
      <c r="F1248" s="135" t="s">
        <v>599</v>
      </c>
      <c r="G1248" s="66" t="s">
        <v>164</v>
      </c>
      <c r="H1248" s="118"/>
      <c r="I1248" s="8">
        <v>92324549</v>
      </c>
      <c r="J1248" s="8">
        <v>39596857.16688402</v>
      </c>
      <c r="K1248" s="118"/>
      <c r="L1248" s="8">
        <v>92407456.234714001</v>
      </c>
      <c r="M1248" s="8">
        <v>52812917.826443523</v>
      </c>
      <c r="N1248" s="13">
        <v>39594538.408270478</v>
      </c>
    </row>
    <row r="1249" spans="1:14">
      <c r="A1249" s="113">
        <v>1178</v>
      </c>
      <c r="B1249" s="66"/>
      <c r="C1249" s="135"/>
      <c r="D1249" s="66"/>
      <c r="E1249" s="66"/>
      <c r="F1249" s="135" t="s">
        <v>758</v>
      </c>
      <c r="G1249" s="66" t="s">
        <v>166</v>
      </c>
      <c r="H1249" s="118"/>
      <c r="I1249" s="8">
        <v>59872624</v>
      </c>
      <c r="J1249" s="8">
        <v>25975271.260476433</v>
      </c>
      <c r="K1249" s="118"/>
      <c r="L1249" s="8">
        <v>59872624</v>
      </c>
      <c r="M1249" s="8">
        <v>33929812.192286983</v>
      </c>
      <c r="N1249" s="13">
        <v>25942811.807713013</v>
      </c>
    </row>
    <row r="1250" spans="1:14">
      <c r="A1250" s="113">
        <v>1179</v>
      </c>
      <c r="B1250" s="66"/>
      <c r="C1250" s="135"/>
      <c r="D1250" s="66"/>
      <c r="E1250" s="66"/>
      <c r="F1250" s="135" t="s">
        <v>519</v>
      </c>
      <c r="G1250" s="66" t="s">
        <v>777</v>
      </c>
      <c r="H1250" s="118"/>
      <c r="I1250" s="8">
        <v>19688279</v>
      </c>
      <c r="J1250" s="8">
        <v>8459003.9476921745</v>
      </c>
      <c r="K1250" s="118"/>
      <c r="L1250" s="8">
        <v>19688279</v>
      </c>
      <c r="M1250" s="8">
        <v>11222685.135855468</v>
      </c>
      <c r="N1250" s="13">
        <v>8465593.864144532</v>
      </c>
    </row>
    <row r="1251" spans="1:14">
      <c r="A1251" s="113">
        <v>1180</v>
      </c>
      <c r="B1251" s="66"/>
      <c r="C1251" s="135"/>
      <c r="D1251" s="66"/>
      <c r="E1251" s="66"/>
      <c r="F1251" s="135" t="s">
        <v>783</v>
      </c>
      <c r="G1251" s="66" t="s">
        <v>783</v>
      </c>
      <c r="H1251" s="118"/>
      <c r="I1251" s="8">
        <v>0</v>
      </c>
      <c r="J1251" s="8">
        <v>0</v>
      </c>
      <c r="K1251" s="118"/>
      <c r="L1251" s="8">
        <v>0</v>
      </c>
      <c r="M1251" s="8">
        <v>0</v>
      </c>
      <c r="N1251" s="13">
        <v>0</v>
      </c>
    </row>
    <row r="1252" spans="1:14">
      <c r="A1252" s="113">
        <v>1181</v>
      </c>
      <c r="B1252" s="66"/>
      <c r="C1252" s="135"/>
      <c r="D1252" s="66"/>
      <c r="E1252" s="66"/>
      <c r="F1252" s="135" t="s">
        <v>760</v>
      </c>
      <c r="G1252" s="66" t="s">
        <v>784</v>
      </c>
      <c r="H1252" s="118"/>
      <c r="I1252" s="8">
        <v>0</v>
      </c>
      <c r="J1252" s="8">
        <v>0</v>
      </c>
      <c r="K1252" s="118"/>
      <c r="L1252" s="8">
        <v>0</v>
      </c>
      <c r="M1252" s="8">
        <v>0</v>
      </c>
      <c r="N1252" s="13">
        <v>0</v>
      </c>
    </row>
    <row r="1253" spans="1:14">
      <c r="A1253" s="113">
        <v>1182</v>
      </c>
      <c r="B1253" s="66"/>
      <c r="C1253" s="135"/>
      <c r="D1253" s="66"/>
      <c r="E1253" s="66"/>
      <c r="F1253" s="135" t="s">
        <v>760</v>
      </c>
      <c r="G1253" s="66" t="s">
        <v>163</v>
      </c>
      <c r="H1253" s="118"/>
      <c r="I1253" s="8">
        <v>0</v>
      </c>
      <c r="J1253" s="8">
        <v>0</v>
      </c>
      <c r="K1253" s="118"/>
      <c r="L1253" s="8">
        <v>0</v>
      </c>
      <c r="M1253" s="8">
        <v>0</v>
      </c>
      <c r="N1253" s="13">
        <v>0</v>
      </c>
    </row>
    <row r="1254" spans="1:14">
      <c r="A1254" s="113">
        <v>1183</v>
      </c>
      <c r="B1254" s="66"/>
      <c r="C1254" s="135"/>
      <c r="D1254" s="66"/>
      <c r="E1254" s="66"/>
      <c r="F1254" s="135" t="s">
        <v>747</v>
      </c>
      <c r="G1254" s="66" t="s">
        <v>747</v>
      </c>
      <c r="H1254" s="118"/>
      <c r="I1254" s="8">
        <v>0</v>
      </c>
      <c r="J1254" s="8">
        <v>0</v>
      </c>
      <c r="K1254" s="118"/>
      <c r="L1254" s="8">
        <v>0</v>
      </c>
      <c r="M1254" s="8">
        <v>0</v>
      </c>
      <c r="N1254" s="13">
        <v>0</v>
      </c>
    </row>
    <row r="1255" spans="1:14">
      <c r="A1255" s="113">
        <v>1184</v>
      </c>
      <c r="B1255" s="66"/>
      <c r="C1255" s="135"/>
      <c r="D1255" s="66"/>
      <c r="E1255" s="66"/>
      <c r="F1255" s="135" t="s">
        <v>759</v>
      </c>
      <c r="G1255" s="66" t="s">
        <v>785</v>
      </c>
      <c r="H1255" s="118"/>
      <c r="I1255" s="8">
        <v>0</v>
      </c>
      <c r="J1255" s="8">
        <v>0</v>
      </c>
      <c r="K1255" s="118"/>
      <c r="L1255" s="8">
        <v>0</v>
      </c>
      <c r="M1255" s="8">
        <v>0</v>
      </c>
      <c r="N1255" s="13">
        <v>0</v>
      </c>
    </row>
    <row r="1256" spans="1:14">
      <c r="A1256" s="113">
        <v>1185</v>
      </c>
      <c r="B1256" s="66"/>
      <c r="C1256" s="135"/>
      <c r="D1256" s="66"/>
      <c r="E1256" s="66"/>
      <c r="F1256" s="135" t="s">
        <v>519</v>
      </c>
      <c r="G1256" s="66" t="s">
        <v>786</v>
      </c>
      <c r="H1256" s="118"/>
      <c r="I1256" s="8">
        <v>0</v>
      </c>
      <c r="J1256" s="8">
        <v>0</v>
      </c>
      <c r="K1256" s="118"/>
      <c r="L1256" s="8">
        <v>0</v>
      </c>
      <c r="M1256" s="8">
        <v>0</v>
      </c>
      <c r="N1256" s="13">
        <v>0</v>
      </c>
    </row>
    <row r="1257" spans="1:14">
      <c r="A1257" s="113">
        <v>1186</v>
      </c>
      <c r="B1257" s="66"/>
      <c r="C1257" s="135"/>
      <c r="D1257" s="66"/>
      <c r="E1257" s="66"/>
      <c r="F1257" s="135" t="s">
        <v>787</v>
      </c>
      <c r="G1257" s="66" t="s">
        <v>787</v>
      </c>
      <c r="H1257" s="118"/>
      <c r="I1257" s="8">
        <v>472933584</v>
      </c>
      <c r="J1257" s="8">
        <v>209659185.07223639</v>
      </c>
      <c r="K1257" s="118"/>
      <c r="L1257" s="8">
        <v>472933584</v>
      </c>
      <c r="M1257" s="8">
        <v>263274398.92776361</v>
      </c>
      <c r="N1257" s="13">
        <v>209659185.07223639</v>
      </c>
    </row>
    <row r="1258" spans="1:14">
      <c r="A1258" s="113">
        <v>1187</v>
      </c>
      <c r="B1258" s="66"/>
      <c r="C1258" s="135"/>
      <c r="D1258" s="66"/>
      <c r="E1258" s="66"/>
      <c r="F1258" s="135" t="s">
        <v>759</v>
      </c>
      <c r="G1258" s="66" t="s">
        <v>282</v>
      </c>
      <c r="H1258" s="118"/>
      <c r="I1258" s="8">
        <v>-10939</v>
      </c>
      <c r="J1258" s="8">
        <v>-5244.8906945852377</v>
      </c>
      <c r="K1258" s="118"/>
      <c r="L1258" s="8">
        <v>-10939</v>
      </c>
      <c r="M1258" s="8">
        <v>-5694.1093054147623</v>
      </c>
      <c r="N1258" s="8">
        <v>-5244.8906945852377</v>
      </c>
    </row>
    <row r="1259" spans="1:14">
      <c r="A1259" s="113">
        <v>1188</v>
      </c>
      <c r="B1259" s="66"/>
      <c r="C1259" s="135"/>
      <c r="D1259" s="66"/>
      <c r="E1259" s="66"/>
      <c r="F1259" s="66"/>
      <c r="G1259" s="66"/>
      <c r="H1259" s="118" t="s">
        <v>379</v>
      </c>
      <c r="I1259" s="184">
        <v>710911268</v>
      </c>
      <c r="J1259" s="184">
        <v>311695444.02920985</v>
      </c>
      <c r="K1259" s="118"/>
      <c r="L1259" s="184">
        <v>694473679.23471403</v>
      </c>
      <c r="M1259" s="184">
        <v>389900625.82563448</v>
      </c>
      <c r="N1259" s="184">
        <v>304573053.40907949</v>
      </c>
    </row>
    <row r="1260" spans="1:14">
      <c r="A1260" s="113">
        <v>1189</v>
      </c>
      <c r="B1260" s="66"/>
      <c r="C1260" s="135"/>
      <c r="D1260" s="66"/>
      <c r="E1260" s="66"/>
      <c r="F1260" s="66"/>
      <c r="G1260" s="66"/>
      <c r="H1260" s="118"/>
      <c r="I1260" s="8"/>
      <c r="J1260" s="8"/>
      <c r="K1260" s="118"/>
      <c r="L1260" s="8"/>
      <c r="M1260" s="8"/>
      <c r="N1260" s="8"/>
    </row>
    <row r="1261" spans="1:14">
      <c r="A1261" s="113">
        <v>1190</v>
      </c>
      <c r="B1261" s="66"/>
      <c r="C1261" s="135"/>
      <c r="D1261" s="66"/>
      <c r="E1261" s="115"/>
      <c r="F1261" s="66"/>
      <c r="G1261" s="66"/>
      <c r="H1261" s="118"/>
      <c r="I1261" s="16"/>
      <c r="J1261" s="16"/>
      <c r="K1261" s="118"/>
      <c r="L1261" s="16"/>
      <c r="M1261" s="16"/>
      <c r="N1261" s="16"/>
    </row>
    <row r="1262" spans="1:14">
      <c r="A1262" s="113">
        <v>1191</v>
      </c>
      <c r="B1262" s="66"/>
      <c r="C1262" s="138"/>
      <c r="D1262" s="139"/>
      <c r="E1262" s="140"/>
      <c r="F1262" s="66"/>
      <c r="G1262" s="139"/>
      <c r="H1262" s="141"/>
      <c r="I1262" s="185"/>
      <c r="J1262" s="185"/>
      <c r="K1262" s="118"/>
      <c r="L1262" s="185"/>
      <c r="M1262" s="185"/>
      <c r="N1262" s="185"/>
    </row>
    <row r="1263" spans="1:14">
      <c r="A1263" s="113">
        <v>1192</v>
      </c>
      <c r="B1263" s="66"/>
      <c r="C1263" s="115" t="s">
        <v>393</v>
      </c>
      <c r="D1263" s="66" t="s">
        <v>394</v>
      </c>
      <c r="E1263" s="66"/>
      <c r="F1263" s="66"/>
      <c r="G1263" s="66"/>
      <c r="H1263" s="118"/>
      <c r="I1263" s="8"/>
      <c r="J1263" s="8"/>
      <c r="K1263" s="118"/>
      <c r="L1263" s="8"/>
      <c r="M1263" s="8"/>
      <c r="N1263" s="8"/>
    </row>
    <row r="1264" spans="1:14">
      <c r="A1264" s="113">
        <v>1193</v>
      </c>
      <c r="B1264" s="66"/>
      <c r="C1264" s="135"/>
      <c r="D1264" s="66"/>
      <c r="E1264" s="66"/>
      <c r="F1264" s="135" t="s">
        <v>519</v>
      </c>
      <c r="G1264" s="66" t="s">
        <v>162</v>
      </c>
      <c r="H1264" s="118"/>
      <c r="I1264" s="8">
        <v>7572975</v>
      </c>
      <c r="J1264" s="8">
        <v>3776137</v>
      </c>
      <c r="K1264" s="118"/>
      <c r="L1264" s="8">
        <v>7572975</v>
      </c>
      <c r="M1264" s="8">
        <v>3796838</v>
      </c>
      <c r="N1264" s="13">
        <v>3776137</v>
      </c>
    </row>
    <row r="1265" spans="1:14">
      <c r="A1265" s="113">
        <v>1194</v>
      </c>
      <c r="B1265" s="66"/>
      <c r="C1265" s="135"/>
      <c r="D1265" s="66"/>
      <c r="E1265" s="66"/>
      <c r="F1265" s="135" t="s">
        <v>599</v>
      </c>
      <c r="G1265" s="66" t="s">
        <v>164</v>
      </c>
      <c r="H1265" s="118"/>
      <c r="I1265" s="8">
        <v>-96446305</v>
      </c>
      <c r="J1265" s="8">
        <v>-41364627.336102471</v>
      </c>
      <c r="K1265" s="118"/>
      <c r="L1265" s="8">
        <v>-96446729</v>
      </c>
      <c r="M1265" s="8">
        <v>-55121452.108458549</v>
      </c>
      <c r="N1265" s="13">
        <v>-41325276.891541451</v>
      </c>
    </row>
    <row r="1266" spans="1:14">
      <c r="A1266" s="113">
        <v>1195</v>
      </c>
      <c r="B1266" s="66"/>
      <c r="C1266" s="135"/>
      <c r="D1266" s="66"/>
      <c r="E1266" s="66"/>
      <c r="F1266" s="135" t="s">
        <v>758</v>
      </c>
      <c r="G1266" s="66" t="s">
        <v>166</v>
      </c>
      <c r="H1266" s="118"/>
      <c r="I1266" s="8">
        <v>-538368</v>
      </c>
      <c r="J1266" s="8">
        <v>-233566.76062769815</v>
      </c>
      <c r="K1266" s="118"/>
      <c r="L1266" s="8">
        <v>-538368</v>
      </c>
      <c r="M1266" s="8">
        <v>-305093.11117443524</v>
      </c>
      <c r="N1266" s="13">
        <v>-233274.88882556473</v>
      </c>
    </row>
    <row r="1267" spans="1:14">
      <c r="A1267" s="113">
        <v>1196</v>
      </c>
      <c r="B1267" s="66"/>
      <c r="C1267" s="135"/>
      <c r="D1267" s="66"/>
      <c r="E1267" s="66"/>
      <c r="F1267" s="135" t="s">
        <v>519</v>
      </c>
      <c r="G1267" s="66" t="s">
        <v>780</v>
      </c>
      <c r="H1267" s="118"/>
      <c r="I1267" s="8">
        <v>-15243730.000000101</v>
      </c>
      <c r="J1267" s="8">
        <v>-6734867.7375165196</v>
      </c>
      <c r="K1267" s="118"/>
      <c r="L1267" s="8">
        <v>-15243730.000000101</v>
      </c>
      <c r="M1267" s="8">
        <v>-8506883.4609587602</v>
      </c>
      <c r="N1267" s="13">
        <v>-6736846.5390413394</v>
      </c>
    </row>
    <row r="1268" spans="1:14">
      <c r="A1268" s="113">
        <v>1197</v>
      </c>
      <c r="B1268" s="66"/>
      <c r="C1268" s="135"/>
      <c r="D1268" s="66"/>
      <c r="E1268" s="66"/>
      <c r="F1268" s="135" t="s">
        <v>758</v>
      </c>
      <c r="G1268" s="66" t="s">
        <v>166</v>
      </c>
      <c r="H1268" s="118"/>
      <c r="I1268" s="8">
        <v>12539777</v>
      </c>
      <c r="J1268" s="8">
        <v>5440284.5133509329</v>
      </c>
      <c r="K1268" s="118"/>
      <c r="L1268" s="8">
        <v>11351796</v>
      </c>
      <c r="M1268" s="8">
        <v>6433062.0673173545</v>
      </c>
      <c r="N1268" s="13">
        <v>4918733.9326826455</v>
      </c>
    </row>
    <row r="1269" spans="1:14">
      <c r="A1269" s="113">
        <v>1198</v>
      </c>
      <c r="B1269" s="66"/>
      <c r="C1269" s="135"/>
      <c r="D1269" s="66"/>
      <c r="E1269" s="66"/>
      <c r="F1269" s="135" t="s">
        <v>519</v>
      </c>
      <c r="G1269" s="66" t="s">
        <v>777</v>
      </c>
      <c r="H1269" s="118"/>
      <c r="I1269" s="8">
        <v>153509</v>
      </c>
      <c r="J1269" s="8">
        <v>65954.634074734422</v>
      </c>
      <c r="K1269" s="118"/>
      <c r="L1269" s="8">
        <v>153509</v>
      </c>
      <c r="M1269" s="8">
        <v>87502.984517846227</v>
      </c>
      <c r="N1269" s="13">
        <v>66006.015482153773</v>
      </c>
    </row>
    <row r="1270" spans="1:14">
      <c r="A1270" s="113">
        <v>1199</v>
      </c>
      <c r="B1270" s="66"/>
      <c r="C1270" s="135"/>
      <c r="D1270" s="66"/>
      <c r="E1270" s="66"/>
      <c r="F1270" s="135" t="s">
        <v>768</v>
      </c>
      <c r="G1270" s="66" t="s">
        <v>165</v>
      </c>
      <c r="H1270" s="118"/>
      <c r="I1270" s="8">
        <v>2757417</v>
      </c>
      <c r="J1270" s="8">
        <v>1184715.093098463</v>
      </c>
      <c r="K1270" s="118"/>
      <c r="L1270" s="8">
        <v>2757417</v>
      </c>
      <c r="M1270" s="8">
        <v>1571778.9644922835</v>
      </c>
      <c r="N1270" s="13">
        <v>1185638.0355077165</v>
      </c>
    </row>
    <row r="1271" spans="1:14">
      <c r="A1271" s="113">
        <v>1200</v>
      </c>
      <c r="B1271" s="66"/>
      <c r="C1271" s="135"/>
      <c r="D1271" s="66"/>
      <c r="E1271" s="66"/>
      <c r="F1271" s="135" t="s">
        <v>758</v>
      </c>
      <c r="G1271" s="66" t="s">
        <v>282</v>
      </c>
      <c r="H1271" s="118"/>
      <c r="I1271" s="8">
        <v>-713280</v>
      </c>
      <c r="J1271" s="8">
        <v>-341994.298805536</v>
      </c>
      <c r="K1271" s="118"/>
      <c r="L1271" s="8">
        <v>-713280</v>
      </c>
      <c r="M1271" s="8">
        <v>-371285.701194464</v>
      </c>
      <c r="N1271" s="13">
        <v>-341994.298805536</v>
      </c>
    </row>
    <row r="1272" spans="1:14">
      <c r="A1272" s="113">
        <v>1201</v>
      </c>
      <c r="B1272" s="66"/>
      <c r="C1272" s="135"/>
      <c r="D1272" s="66"/>
      <c r="E1272" s="66"/>
      <c r="F1272" s="135" t="s">
        <v>760</v>
      </c>
      <c r="G1272" s="66" t="s">
        <v>784</v>
      </c>
      <c r="H1272" s="118"/>
      <c r="I1272" s="8">
        <v>508041.000508041</v>
      </c>
      <c r="J1272" s="8">
        <v>136998.56050194244</v>
      </c>
      <c r="K1272" s="118"/>
      <c r="L1272" s="8">
        <v>508041.000508041</v>
      </c>
      <c r="M1272" s="8">
        <v>375508.48549325985</v>
      </c>
      <c r="N1272" s="13">
        <v>132532.51501478118</v>
      </c>
    </row>
    <row r="1273" spans="1:14">
      <c r="A1273" s="113">
        <v>1202</v>
      </c>
      <c r="B1273" s="66"/>
      <c r="C1273" s="135"/>
      <c r="D1273" s="66"/>
      <c r="E1273" s="66"/>
      <c r="F1273" s="135" t="s">
        <v>599</v>
      </c>
      <c r="G1273" s="66" t="s">
        <v>240</v>
      </c>
      <c r="H1273" s="118"/>
      <c r="I1273" s="8">
        <v>-425972</v>
      </c>
      <c r="J1273" s="8">
        <v>-185514.20746937345</v>
      </c>
      <c r="K1273" s="118"/>
      <c r="L1273" s="8">
        <v>-425972</v>
      </c>
      <c r="M1273" s="8">
        <v>-240682.66729120634</v>
      </c>
      <c r="N1273" s="13">
        <v>-185289.33270879366</v>
      </c>
    </row>
    <row r="1274" spans="1:14">
      <c r="A1274" s="113">
        <v>1203</v>
      </c>
      <c r="B1274" s="66"/>
      <c r="C1274" s="135"/>
      <c r="D1274" s="66"/>
      <c r="E1274" s="66"/>
      <c r="F1274" s="135" t="s">
        <v>783</v>
      </c>
      <c r="G1274" s="66" t="s">
        <v>783</v>
      </c>
      <c r="H1274" s="118"/>
      <c r="I1274" s="8">
        <v>0</v>
      </c>
      <c r="J1274" s="8">
        <v>0</v>
      </c>
      <c r="K1274" s="118"/>
      <c r="L1274" s="8">
        <v>0</v>
      </c>
      <c r="M1274" s="8">
        <v>0</v>
      </c>
      <c r="N1274" s="13">
        <v>0</v>
      </c>
    </row>
    <row r="1275" spans="1:14">
      <c r="A1275" s="113">
        <v>1204</v>
      </c>
      <c r="B1275" s="66"/>
      <c r="C1275" s="135"/>
      <c r="D1275" s="66"/>
      <c r="E1275" s="66"/>
      <c r="F1275" s="135" t="s">
        <v>599</v>
      </c>
      <c r="G1275" s="66" t="s">
        <v>782</v>
      </c>
      <c r="H1275" s="118"/>
      <c r="I1275" s="8">
        <v>-58775</v>
      </c>
      <c r="J1275" s="8">
        <v>-25447.026339861663</v>
      </c>
      <c r="K1275" s="118"/>
      <c r="L1275" s="8">
        <v>-58775</v>
      </c>
      <c r="M1275" s="8">
        <v>-33358.448671684171</v>
      </c>
      <c r="N1275" s="13">
        <v>-25416.551328315829</v>
      </c>
    </row>
    <row r="1276" spans="1:14">
      <c r="A1276" s="113">
        <v>1205</v>
      </c>
      <c r="B1276" s="66"/>
      <c r="C1276" s="135"/>
      <c r="D1276" s="66"/>
      <c r="E1276" s="66"/>
      <c r="F1276" s="135" t="s">
        <v>747</v>
      </c>
      <c r="G1276" s="66" t="s">
        <v>747</v>
      </c>
      <c r="H1276" s="118"/>
      <c r="I1276" s="8">
        <v>0</v>
      </c>
      <c r="J1276" s="8">
        <v>0</v>
      </c>
      <c r="K1276" s="118"/>
      <c r="L1276" s="8">
        <v>0</v>
      </c>
      <c r="M1276" s="8">
        <v>0</v>
      </c>
      <c r="N1276" s="13">
        <v>0</v>
      </c>
    </row>
    <row r="1277" spans="1:14">
      <c r="A1277" s="113">
        <v>1206</v>
      </c>
      <c r="B1277" s="66"/>
      <c r="C1277" s="135"/>
      <c r="D1277" s="66"/>
      <c r="E1277" s="66"/>
      <c r="F1277" s="135" t="s">
        <v>759</v>
      </c>
      <c r="G1277" s="66" t="s">
        <v>785</v>
      </c>
      <c r="H1277" s="118"/>
      <c r="I1277" s="8">
        <v>-28287280</v>
      </c>
      <c r="J1277" s="8">
        <v>-13562820.335234217</v>
      </c>
      <c r="K1277" s="118"/>
      <c r="L1277" s="8">
        <v>-28287280</v>
      </c>
      <c r="M1277" s="8">
        <v>-14724459.664765783</v>
      </c>
      <c r="N1277" s="13">
        <v>-13562820.335234217</v>
      </c>
    </row>
    <row r="1278" spans="1:14">
      <c r="A1278" s="113">
        <v>1207</v>
      </c>
      <c r="B1278" s="66"/>
      <c r="C1278" s="135"/>
      <c r="D1278" s="66"/>
      <c r="E1278" s="66"/>
      <c r="F1278" s="135" t="s">
        <v>519</v>
      </c>
      <c r="G1278" s="66" t="s">
        <v>786</v>
      </c>
      <c r="H1278" s="118"/>
      <c r="I1278" s="8">
        <v>-297626679</v>
      </c>
      <c r="J1278" s="8">
        <v>-122284977.96870059</v>
      </c>
      <c r="K1278" s="118"/>
      <c r="L1278" s="8">
        <v>-297626679</v>
      </c>
      <c r="M1278" s="8">
        <v>-175150009.17044997</v>
      </c>
      <c r="N1278" s="13">
        <v>-122476669.82955004</v>
      </c>
    </row>
    <row r="1279" spans="1:14">
      <c r="A1279" s="113">
        <v>1208</v>
      </c>
      <c r="B1279" s="66"/>
      <c r="C1279" s="135"/>
      <c r="D1279" s="66"/>
      <c r="E1279" s="66"/>
      <c r="F1279" s="135" t="s">
        <v>787</v>
      </c>
      <c r="G1279" s="66" t="s">
        <v>787</v>
      </c>
      <c r="H1279" s="118"/>
      <c r="I1279" s="8">
        <v>0</v>
      </c>
      <c r="J1279" s="8">
        <v>0</v>
      </c>
      <c r="K1279" s="118"/>
      <c r="L1279" s="8">
        <v>0</v>
      </c>
      <c r="M1279" s="8">
        <v>0</v>
      </c>
      <c r="N1279" s="13">
        <v>0</v>
      </c>
    </row>
    <row r="1280" spans="1:14">
      <c r="A1280" s="113">
        <v>1209</v>
      </c>
      <c r="B1280" s="66"/>
      <c r="C1280" s="135"/>
      <c r="D1280" s="66"/>
      <c r="E1280" s="66"/>
      <c r="F1280" s="66"/>
      <c r="G1280" s="66"/>
      <c r="H1280" s="118" t="s">
        <v>379</v>
      </c>
      <c r="I1280" s="184">
        <v>-415808669.99949205</v>
      </c>
      <c r="J1280" s="184">
        <v>-174129725.8697702</v>
      </c>
      <c r="K1280" s="118"/>
      <c r="L1280" s="184">
        <v>-416997074.99949205</v>
      </c>
      <c r="M1280" s="184">
        <v>-242188533.83114412</v>
      </c>
      <c r="N1280" s="184">
        <v>-174808541.16834795</v>
      </c>
    </row>
    <row r="1281" spans="1:14">
      <c r="A1281" s="113">
        <v>1210</v>
      </c>
      <c r="B1281" s="66"/>
      <c r="C1281" s="135"/>
      <c r="D1281" s="66"/>
      <c r="E1281" s="66"/>
      <c r="F1281" s="66"/>
      <c r="G1281" s="66"/>
      <c r="H1281" s="118"/>
      <c r="I1281" s="8"/>
      <c r="J1281" s="8"/>
      <c r="K1281" s="118"/>
      <c r="L1281" s="8"/>
      <c r="M1281" s="8"/>
      <c r="N1281" s="8"/>
    </row>
    <row r="1282" spans="1:14" ht="15.75" thickBot="1">
      <c r="A1282" s="113">
        <v>1211</v>
      </c>
      <c r="B1282" s="66"/>
      <c r="C1282" s="136" t="s">
        <v>395</v>
      </c>
      <c r="D1282" s="66"/>
      <c r="E1282" s="66"/>
      <c r="F1282" s="66"/>
      <c r="G1282" s="66"/>
      <c r="H1282" s="137" t="s">
        <v>379</v>
      </c>
      <c r="I1282" s="15">
        <v>295102598.00050795</v>
      </c>
      <c r="J1282" s="15">
        <v>137565718.15943962</v>
      </c>
      <c r="K1282" s="137"/>
      <c r="L1282" s="15">
        <v>277476604.23522198</v>
      </c>
      <c r="M1282" s="15">
        <v>147712091.99449033</v>
      </c>
      <c r="N1282" s="15">
        <v>129764512.24073149</v>
      </c>
    </row>
    <row r="1283" spans="1:14" ht="15.75" thickTop="1">
      <c r="A1283" s="113">
        <v>1212</v>
      </c>
      <c r="B1283" s="66"/>
      <c r="C1283" s="135" t="s">
        <v>396</v>
      </c>
      <c r="D1283" s="66" t="s">
        <v>397</v>
      </c>
      <c r="E1283" s="66"/>
      <c r="F1283" s="66"/>
      <c r="G1283" s="66"/>
      <c r="H1283" s="118"/>
      <c r="I1283" s="8"/>
      <c r="J1283" s="8"/>
      <c r="K1283" s="118"/>
      <c r="L1283" s="8"/>
      <c r="M1283" s="8"/>
      <c r="N1283" s="8"/>
    </row>
    <row r="1284" spans="1:14">
      <c r="A1284" s="113">
        <v>1213</v>
      </c>
      <c r="B1284" s="66"/>
      <c r="C1284" s="135"/>
      <c r="D1284" s="66"/>
      <c r="E1284" s="66"/>
      <c r="F1284" s="135" t="s">
        <v>396</v>
      </c>
      <c r="G1284" s="66" t="s">
        <v>162</v>
      </c>
      <c r="H1284" s="118"/>
      <c r="I1284" s="8">
        <v>0</v>
      </c>
      <c r="J1284" s="8">
        <v>0</v>
      </c>
      <c r="K1284" s="118"/>
      <c r="L1284" s="8">
        <v>0</v>
      </c>
      <c r="M1284" s="8">
        <v>0</v>
      </c>
      <c r="N1284" s="13">
        <v>0</v>
      </c>
    </row>
    <row r="1285" spans="1:14">
      <c r="A1285" s="113">
        <v>1214</v>
      </c>
      <c r="B1285" s="66"/>
      <c r="C1285" s="135"/>
      <c r="D1285" s="66"/>
      <c r="E1285" s="66"/>
      <c r="F1285" s="135" t="s">
        <v>396</v>
      </c>
      <c r="G1285" s="66" t="s">
        <v>780</v>
      </c>
      <c r="H1285" s="118"/>
      <c r="I1285" s="8">
        <v>0</v>
      </c>
      <c r="J1285" s="8">
        <v>0</v>
      </c>
      <c r="K1285" s="118"/>
      <c r="L1285" s="8">
        <v>0</v>
      </c>
      <c r="M1285" s="8">
        <v>0</v>
      </c>
      <c r="N1285" s="13">
        <v>0</v>
      </c>
    </row>
    <row r="1286" spans="1:14">
      <c r="A1286" s="113">
        <v>1215</v>
      </c>
      <c r="B1286" s="66"/>
      <c r="C1286" s="135"/>
      <c r="D1286" s="66"/>
      <c r="E1286" s="66"/>
      <c r="F1286" s="135" t="s">
        <v>396</v>
      </c>
      <c r="G1286" s="66" t="s">
        <v>165</v>
      </c>
      <c r="H1286" s="118"/>
      <c r="I1286" s="8">
        <v>0</v>
      </c>
      <c r="J1286" s="8">
        <v>0</v>
      </c>
      <c r="K1286" s="118"/>
      <c r="L1286" s="8">
        <v>0</v>
      </c>
      <c r="M1286" s="8">
        <v>0</v>
      </c>
      <c r="N1286" s="13">
        <v>0</v>
      </c>
    </row>
    <row r="1287" spans="1:14">
      <c r="A1287" s="113">
        <v>1216</v>
      </c>
      <c r="B1287" s="66"/>
      <c r="C1287" s="135"/>
      <c r="D1287" s="66"/>
      <c r="E1287" s="66"/>
      <c r="F1287" s="135" t="s">
        <v>396</v>
      </c>
      <c r="G1287" s="66" t="s">
        <v>164</v>
      </c>
      <c r="H1287" s="118"/>
      <c r="I1287" s="8">
        <v>0</v>
      </c>
      <c r="J1287" s="8">
        <v>0</v>
      </c>
      <c r="K1287" s="118"/>
      <c r="L1287" s="8">
        <v>0</v>
      </c>
      <c r="M1287" s="8">
        <v>0</v>
      </c>
      <c r="N1287" s="13">
        <v>0</v>
      </c>
    </row>
    <row r="1288" spans="1:14">
      <c r="A1288" s="113">
        <v>1217</v>
      </c>
      <c r="B1288" s="66"/>
      <c r="C1288" s="135"/>
      <c r="D1288" s="66"/>
      <c r="E1288" s="66"/>
      <c r="F1288" s="135" t="s">
        <v>396</v>
      </c>
      <c r="G1288" s="66" t="s">
        <v>239</v>
      </c>
      <c r="H1288" s="118"/>
      <c r="I1288" s="8">
        <v>0</v>
      </c>
      <c r="J1288" s="8">
        <v>0</v>
      </c>
      <c r="K1288" s="118"/>
      <c r="L1288" s="8">
        <v>0</v>
      </c>
      <c r="M1288" s="8">
        <v>0</v>
      </c>
      <c r="N1288" s="13">
        <v>0</v>
      </c>
    </row>
    <row r="1289" spans="1:14">
      <c r="A1289" s="113">
        <v>1218</v>
      </c>
      <c r="B1289" s="66"/>
      <c r="C1289" s="135"/>
      <c r="D1289" s="66"/>
      <c r="E1289" s="66"/>
      <c r="F1289" s="135" t="s">
        <v>396</v>
      </c>
      <c r="G1289" s="66" t="s">
        <v>166</v>
      </c>
      <c r="H1289" s="118"/>
      <c r="I1289" s="8">
        <v>0</v>
      </c>
      <c r="J1289" s="8">
        <v>0</v>
      </c>
      <c r="K1289" s="118"/>
      <c r="L1289" s="8">
        <v>0</v>
      </c>
      <c r="M1289" s="8">
        <v>0</v>
      </c>
      <c r="N1289" s="13">
        <v>0</v>
      </c>
    </row>
    <row r="1290" spans="1:14">
      <c r="A1290" s="113">
        <v>1219</v>
      </c>
      <c r="B1290" s="66"/>
      <c r="C1290" s="135"/>
      <c r="D1290" s="66"/>
      <c r="E1290" s="66"/>
      <c r="F1290" s="66"/>
      <c r="G1290" s="66"/>
      <c r="H1290" s="118" t="s">
        <v>383</v>
      </c>
      <c r="I1290" s="184">
        <v>0</v>
      </c>
      <c r="J1290" s="184">
        <v>0</v>
      </c>
      <c r="K1290" s="118"/>
      <c r="L1290" s="184">
        <v>0</v>
      </c>
      <c r="M1290" s="184">
        <v>0</v>
      </c>
      <c r="N1290" s="184">
        <v>0</v>
      </c>
    </row>
    <row r="1291" spans="1:14">
      <c r="A1291" s="113">
        <v>1220</v>
      </c>
      <c r="B1291" s="66"/>
      <c r="C1291" s="135"/>
      <c r="D1291" s="66"/>
      <c r="E1291" s="66"/>
      <c r="F1291" s="66"/>
      <c r="G1291" s="66"/>
      <c r="H1291" s="118"/>
      <c r="I1291" s="8"/>
      <c r="J1291" s="8"/>
      <c r="K1291" s="118"/>
      <c r="L1291" s="8"/>
      <c r="M1291" s="8"/>
      <c r="N1291" s="8"/>
    </row>
    <row r="1292" spans="1:14">
      <c r="A1292" s="113">
        <v>1221</v>
      </c>
      <c r="B1292" s="66"/>
      <c r="C1292" s="135" t="s">
        <v>398</v>
      </c>
      <c r="D1292" s="66" t="s">
        <v>399</v>
      </c>
      <c r="E1292" s="66"/>
      <c r="F1292" s="66"/>
      <c r="G1292" s="66"/>
      <c r="H1292" s="118"/>
      <c r="I1292" s="8"/>
      <c r="J1292" s="8"/>
      <c r="K1292" s="118"/>
      <c r="L1292" s="8"/>
      <c r="M1292" s="8"/>
      <c r="N1292" s="8"/>
    </row>
    <row r="1293" spans="1:14">
      <c r="A1293" s="113">
        <v>1222</v>
      </c>
      <c r="B1293" s="66"/>
      <c r="C1293" s="135"/>
      <c r="D1293" s="66"/>
      <c r="E1293" s="66"/>
      <c r="F1293" s="135" t="s">
        <v>599</v>
      </c>
      <c r="G1293" s="66" t="s">
        <v>162</v>
      </c>
      <c r="H1293" s="118"/>
      <c r="I1293" s="8">
        <v>0</v>
      </c>
      <c r="J1293" s="8">
        <v>0</v>
      </c>
      <c r="K1293" s="118"/>
      <c r="L1293" s="8">
        <v>0</v>
      </c>
      <c r="M1293" s="8">
        <v>0</v>
      </c>
      <c r="N1293" s="13">
        <v>0</v>
      </c>
    </row>
    <row r="1294" spans="1:14">
      <c r="A1294" s="113">
        <v>1223</v>
      </c>
      <c r="B1294" s="66"/>
      <c r="C1294" s="135"/>
      <c r="D1294" s="66"/>
      <c r="E1294" s="66"/>
      <c r="F1294" s="135" t="s">
        <v>599</v>
      </c>
      <c r="G1294" s="66" t="s">
        <v>164</v>
      </c>
      <c r="H1294" s="118"/>
      <c r="I1294" s="8">
        <v>-5404178</v>
      </c>
      <c r="J1294" s="8">
        <v>-2317785.1036176407</v>
      </c>
      <c r="K1294" s="118"/>
      <c r="L1294" s="8">
        <v>-5404178</v>
      </c>
      <c r="M1294" s="8">
        <v>-3088608.0005117157</v>
      </c>
      <c r="N1294" s="13">
        <v>-2315569.9994882843</v>
      </c>
    </row>
    <row r="1295" spans="1:14">
      <c r="A1295" s="113">
        <v>1224</v>
      </c>
      <c r="B1295" s="66"/>
      <c r="C1295" s="135"/>
      <c r="D1295" s="66"/>
      <c r="E1295" s="66"/>
      <c r="F1295" s="135" t="s">
        <v>768</v>
      </c>
      <c r="G1295" s="66" t="s">
        <v>780</v>
      </c>
      <c r="H1295" s="118"/>
      <c r="I1295" s="8">
        <v>0</v>
      </c>
      <c r="J1295" s="8">
        <v>0</v>
      </c>
      <c r="K1295" s="118"/>
      <c r="L1295" s="8">
        <v>0</v>
      </c>
      <c r="M1295" s="8">
        <v>0</v>
      </c>
      <c r="N1295" s="13">
        <v>0</v>
      </c>
    </row>
    <row r="1296" spans="1:14">
      <c r="A1296" s="113">
        <v>1225</v>
      </c>
      <c r="B1296" s="66"/>
      <c r="C1296" s="135"/>
      <c r="D1296" s="66"/>
      <c r="E1296" s="66"/>
      <c r="F1296" s="135" t="s">
        <v>788</v>
      </c>
      <c r="G1296" s="66" t="s">
        <v>165</v>
      </c>
      <c r="H1296" s="118"/>
      <c r="I1296" s="8">
        <v>902729</v>
      </c>
      <c r="J1296" s="8">
        <v>387854.52881362609</v>
      </c>
      <c r="K1296" s="118"/>
      <c r="L1296" s="8">
        <v>902729</v>
      </c>
      <c r="M1296" s="8">
        <v>514572.31635155465</v>
      </c>
      <c r="N1296" s="13">
        <v>388156.68364844535</v>
      </c>
    </row>
    <row r="1297" spans="1:14">
      <c r="A1297" s="113">
        <v>1226</v>
      </c>
      <c r="B1297" s="66"/>
      <c r="C1297" s="135"/>
      <c r="D1297" s="66"/>
      <c r="E1297" s="66"/>
      <c r="F1297" s="135" t="s">
        <v>398</v>
      </c>
      <c r="G1297" s="66" t="s">
        <v>166</v>
      </c>
      <c r="H1297" s="118"/>
      <c r="I1297" s="8">
        <v>0</v>
      </c>
      <c r="J1297" s="8">
        <v>0</v>
      </c>
      <c r="K1297" s="118"/>
      <c r="L1297" s="8">
        <v>0</v>
      </c>
      <c r="M1297" s="8">
        <v>0</v>
      </c>
      <c r="N1297" s="13">
        <v>0</v>
      </c>
    </row>
    <row r="1298" spans="1:14">
      <c r="A1298" s="113">
        <v>1227</v>
      </c>
      <c r="B1298" s="66"/>
      <c r="C1298" s="135"/>
      <c r="D1298" s="66"/>
      <c r="E1298" s="66"/>
      <c r="F1298" s="135" t="s">
        <v>759</v>
      </c>
      <c r="G1298" s="66" t="s">
        <v>786</v>
      </c>
      <c r="H1298" s="118"/>
      <c r="I1298" s="8">
        <v>59418</v>
      </c>
      <c r="J1298" s="8">
        <v>24412.894856593994</v>
      </c>
      <c r="K1298" s="118"/>
      <c r="L1298" s="8">
        <v>59418</v>
      </c>
      <c r="M1298" s="8">
        <v>34966.835902804924</v>
      </c>
      <c r="N1298" s="13">
        <v>24451.164097195076</v>
      </c>
    </row>
    <row r="1299" spans="1:14">
      <c r="A1299" s="113">
        <v>1228</v>
      </c>
      <c r="B1299" s="66"/>
      <c r="C1299" s="135"/>
      <c r="D1299" s="66"/>
      <c r="E1299" s="66"/>
      <c r="F1299" s="66"/>
      <c r="G1299" s="66"/>
      <c r="H1299" s="118" t="s">
        <v>383</v>
      </c>
      <c r="I1299" s="184">
        <v>-4442031</v>
      </c>
      <c r="J1299" s="184">
        <v>-1905517.6799474205</v>
      </c>
      <c r="K1299" s="118"/>
      <c r="L1299" s="184">
        <v>-4442031</v>
      </c>
      <c r="M1299" s="184">
        <v>-2539068.8482573559</v>
      </c>
      <c r="N1299" s="184">
        <v>-1902962.1517426439</v>
      </c>
    </row>
    <row r="1300" spans="1:14">
      <c r="A1300" s="113">
        <v>1229</v>
      </c>
      <c r="B1300" s="66"/>
      <c r="C1300" s="135"/>
      <c r="D1300" s="66"/>
      <c r="E1300" s="66"/>
      <c r="F1300" s="66"/>
      <c r="G1300" s="66"/>
      <c r="H1300" s="118"/>
      <c r="I1300" s="8"/>
      <c r="J1300" s="8"/>
      <c r="K1300" s="118"/>
      <c r="L1300" s="8"/>
      <c r="M1300" s="8"/>
      <c r="N1300" s="8"/>
    </row>
    <row r="1301" spans="1:14">
      <c r="A1301" s="113">
        <v>1230</v>
      </c>
      <c r="B1301" s="66"/>
      <c r="C1301" s="135" t="s">
        <v>400</v>
      </c>
      <c r="D1301" s="66" t="s">
        <v>401</v>
      </c>
      <c r="E1301" s="66"/>
      <c r="F1301" s="66"/>
      <c r="G1301" s="66"/>
      <c r="H1301" s="118"/>
      <c r="I1301" s="8"/>
      <c r="J1301" s="8"/>
      <c r="K1301" s="118"/>
      <c r="L1301" s="8"/>
      <c r="M1301" s="8"/>
      <c r="N1301" s="8"/>
    </row>
    <row r="1302" spans="1:14">
      <c r="A1302" s="113">
        <v>1231</v>
      </c>
      <c r="B1302" s="66"/>
      <c r="C1302" s="135"/>
      <c r="D1302" s="66"/>
      <c r="E1302" s="66"/>
      <c r="F1302" s="135" t="s">
        <v>789</v>
      </c>
      <c r="G1302" s="66" t="s">
        <v>162</v>
      </c>
      <c r="H1302" s="118"/>
      <c r="I1302" s="8">
        <v>-1362604</v>
      </c>
      <c r="J1302" s="8">
        <v>1767240</v>
      </c>
      <c r="K1302" s="118"/>
      <c r="L1302" s="8">
        <v>-1362604</v>
      </c>
      <c r="M1302" s="8">
        <v>-3129844</v>
      </c>
      <c r="N1302" s="13">
        <v>1767240</v>
      </c>
    </row>
    <row r="1303" spans="1:14">
      <c r="A1303" s="113">
        <v>1232</v>
      </c>
      <c r="B1303" s="66"/>
      <c r="C1303" s="135"/>
      <c r="D1303" s="66"/>
      <c r="E1303" s="66"/>
      <c r="F1303" s="135" t="s">
        <v>599</v>
      </c>
      <c r="G1303" s="66" t="s">
        <v>240</v>
      </c>
      <c r="H1303" s="118"/>
      <c r="I1303" s="8">
        <v>1122425</v>
      </c>
      <c r="J1303" s="8">
        <v>488825.05028220516</v>
      </c>
      <c r="K1303" s="118"/>
      <c r="L1303" s="8">
        <v>1122425</v>
      </c>
      <c r="M1303" s="8">
        <v>634192.4887887754</v>
      </c>
      <c r="N1303" s="13">
        <v>488232.51121122454</v>
      </c>
    </row>
    <row r="1304" spans="1:14">
      <c r="A1304" s="113">
        <v>1233</v>
      </c>
      <c r="B1304" s="66"/>
      <c r="C1304" s="135"/>
      <c r="D1304" s="66"/>
      <c r="E1304" s="66"/>
      <c r="F1304" s="135" t="s">
        <v>759</v>
      </c>
      <c r="G1304" s="66" t="s">
        <v>785</v>
      </c>
      <c r="H1304" s="118"/>
      <c r="I1304" s="8">
        <v>74536326</v>
      </c>
      <c r="J1304" s="8">
        <v>35737716.669345617</v>
      </c>
      <c r="K1304" s="118"/>
      <c r="L1304" s="8">
        <v>74536326</v>
      </c>
      <c r="M1304" s="8">
        <v>38798609.330654383</v>
      </c>
      <c r="N1304" s="13">
        <v>35737716.669345617</v>
      </c>
    </row>
    <row r="1305" spans="1:14">
      <c r="A1305" s="113">
        <v>1234</v>
      </c>
      <c r="B1305" s="66"/>
      <c r="C1305" s="135"/>
      <c r="D1305" s="66"/>
      <c r="E1305" s="66"/>
      <c r="F1305" s="135" t="s">
        <v>790</v>
      </c>
      <c r="G1305" s="66" t="s">
        <v>780</v>
      </c>
      <c r="H1305" s="118"/>
      <c r="I1305" s="8">
        <v>40166874</v>
      </c>
      <c r="J1305" s="8">
        <v>17746219.843797371</v>
      </c>
      <c r="K1305" s="118"/>
      <c r="L1305" s="8">
        <v>40166874</v>
      </c>
      <c r="M1305" s="8">
        <v>22415440.060209163</v>
      </c>
      <c r="N1305" s="13">
        <v>17751433.939790837</v>
      </c>
    </row>
    <row r="1306" spans="1:14">
      <c r="A1306" s="113">
        <v>1235</v>
      </c>
      <c r="B1306" s="66"/>
      <c r="C1306" s="135"/>
      <c r="D1306" s="66"/>
      <c r="E1306" s="66"/>
      <c r="F1306" s="135" t="s">
        <v>599</v>
      </c>
      <c r="G1306" s="66" t="s">
        <v>782</v>
      </c>
      <c r="H1306" s="118"/>
      <c r="I1306" s="8">
        <v>154870</v>
      </c>
      <c r="J1306" s="8">
        <v>67051.994372681846</v>
      </c>
      <c r="K1306" s="118"/>
      <c r="L1306" s="8">
        <v>154870</v>
      </c>
      <c r="M1306" s="8">
        <v>87898.306180922635</v>
      </c>
      <c r="N1306" s="13">
        <v>66971.693819077365</v>
      </c>
    </row>
    <row r="1307" spans="1:14">
      <c r="A1307" s="113">
        <v>1236</v>
      </c>
      <c r="B1307" s="66"/>
      <c r="C1307" s="135"/>
      <c r="D1307" s="66"/>
      <c r="E1307" s="66"/>
      <c r="F1307" s="135" t="s">
        <v>599</v>
      </c>
      <c r="G1307" s="66" t="s">
        <v>166</v>
      </c>
      <c r="H1307" s="118"/>
      <c r="I1307" s="8">
        <v>0</v>
      </c>
      <c r="J1307" s="8">
        <v>0</v>
      </c>
      <c r="K1307" s="118"/>
      <c r="L1307" s="8">
        <v>0</v>
      </c>
      <c r="M1307" s="8">
        <v>0</v>
      </c>
      <c r="N1307" s="13">
        <v>0</v>
      </c>
    </row>
    <row r="1308" spans="1:14">
      <c r="A1308" s="113">
        <v>1237</v>
      </c>
      <c r="B1308" s="66"/>
      <c r="C1308" s="135"/>
      <c r="D1308" s="66"/>
      <c r="E1308" s="66"/>
      <c r="F1308" s="135" t="s">
        <v>791</v>
      </c>
      <c r="G1308" s="66" t="s">
        <v>164</v>
      </c>
      <c r="H1308" s="118"/>
      <c r="I1308" s="8">
        <v>254133761</v>
      </c>
      <c r="J1308" s="8">
        <v>108994826.8861843</v>
      </c>
      <c r="K1308" s="118"/>
      <c r="L1308" s="8">
        <v>254134878</v>
      </c>
      <c r="M1308" s="8">
        <v>145243738.71472567</v>
      </c>
      <c r="N1308" s="13">
        <v>108891139.28527431</v>
      </c>
    </row>
    <row r="1309" spans="1:14">
      <c r="A1309" s="113">
        <v>1238</v>
      </c>
      <c r="B1309" s="66"/>
      <c r="C1309" s="135"/>
      <c r="D1309" s="66"/>
      <c r="E1309" s="66"/>
      <c r="F1309" s="135" t="s">
        <v>599</v>
      </c>
      <c r="G1309" s="66" t="s">
        <v>166</v>
      </c>
      <c r="H1309" s="118"/>
      <c r="I1309" s="8">
        <v>-33036248</v>
      </c>
      <c r="J1309" s="8">
        <v>-14332518.70217634</v>
      </c>
      <c r="K1309" s="118"/>
      <c r="L1309" s="8">
        <v>-29905945.029416606</v>
      </c>
      <c r="M1309" s="8">
        <v>-16947697.135855678</v>
      </c>
      <c r="N1309" s="13">
        <v>-12958247.893560927</v>
      </c>
    </row>
    <row r="1310" spans="1:14">
      <c r="A1310" s="113">
        <v>1239</v>
      </c>
      <c r="B1310" s="66"/>
      <c r="C1310" s="135"/>
      <c r="D1310" s="66"/>
      <c r="E1310" s="66"/>
      <c r="F1310" s="135" t="s">
        <v>792</v>
      </c>
      <c r="G1310" s="66" t="s">
        <v>777</v>
      </c>
      <c r="H1310" s="118"/>
      <c r="I1310" s="8">
        <v>-404491</v>
      </c>
      <c r="J1310" s="8">
        <v>-173788.22017942532</v>
      </c>
      <c r="K1310" s="118"/>
      <c r="L1310" s="8">
        <v>-404491</v>
      </c>
      <c r="M1310" s="8">
        <v>-230567.39155755128</v>
      </c>
      <c r="N1310" s="13">
        <v>-173923.60844244872</v>
      </c>
    </row>
    <row r="1311" spans="1:14">
      <c r="A1311" s="113">
        <v>1240</v>
      </c>
      <c r="B1311" s="66"/>
      <c r="C1311" s="135"/>
      <c r="D1311" s="66"/>
      <c r="E1311" s="66"/>
      <c r="F1311" s="135" t="s">
        <v>793</v>
      </c>
      <c r="G1311" s="66" t="s">
        <v>165</v>
      </c>
      <c r="H1311" s="118"/>
      <c r="I1311" s="8">
        <v>-7265727</v>
      </c>
      <c r="J1311" s="8">
        <v>-3121695.5720636435</v>
      </c>
      <c r="K1311" s="118"/>
      <c r="L1311" s="8">
        <v>-7265727</v>
      </c>
      <c r="M1311" s="8">
        <v>-4141599.4970451067</v>
      </c>
      <c r="N1311" s="13">
        <v>-3124127.5029548933</v>
      </c>
    </row>
    <row r="1312" spans="1:14">
      <c r="A1312" s="113">
        <v>1241</v>
      </c>
      <c r="B1312" s="66"/>
      <c r="C1312" s="135"/>
      <c r="D1312" s="66"/>
      <c r="E1312" s="66"/>
      <c r="F1312" s="135" t="s">
        <v>790</v>
      </c>
      <c r="G1312" s="66" t="s">
        <v>282</v>
      </c>
      <c r="H1312" s="118"/>
      <c r="I1312" s="8">
        <v>1879476</v>
      </c>
      <c r="J1312" s="8">
        <v>901146.92230517266</v>
      </c>
      <c r="K1312" s="118"/>
      <c r="L1312" s="8">
        <v>1879476</v>
      </c>
      <c r="M1312" s="8">
        <v>978329.07769482734</v>
      </c>
      <c r="N1312" s="13">
        <v>901146.92230517266</v>
      </c>
    </row>
    <row r="1313" spans="1:14">
      <c r="A1313" s="113">
        <v>1242</v>
      </c>
      <c r="B1313" s="66"/>
      <c r="C1313" s="135"/>
      <c r="D1313" s="66"/>
      <c r="E1313" s="66"/>
      <c r="F1313" s="135" t="s">
        <v>760</v>
      </c>
      <c r="G1313" s="66" t="s">
        <v>784</v>
      </c>
      <c r="H1313" s="118"/>
      <c r="I1313" s="8">
        <v>-1338678.0013386798</v>
      </c>
      <c r="J1313" s="8">
        <v>-360988.50088008551</v>
      </c>
      <c r="K1313" s="118"/>
      <c r="L1313" s="8">
        <v>-1338678.0013386798</v>
      </c>
      <c r="M1313" s="8">
        <v>-989457.44210240268</v>
      </c>
      <c r="N1313" s="13">
        <v>-349220.55923627713</v>
      </c>
    </row>
    <row r="1314" spans="1:14">
      <c r="A1314" s="113">
        <v>1243</v>
      </c>
      <c r="B1314" s="66"/>
      <c r="C1314" s="135"/>
      <c r="D1314" s="66"/>
      <c r="E1314" s="66"/>
      <c r="F1314" s="135" t="s">
        <v>599</v>
      </c>
      <c r="G1314" s="66" t="s">
        <v>787</v>
      </c>
      <c r="H1314" s="118"/>
      <c r="I1314" s="8">
        <v>0</v>
      </c>
      <c r="J1314" s="8">
        <v>0</v>
      </c>
      <c r="K1314" s="118"/>
      <c r="L1314" s="8">
        <v>0</v>
      </c>
      <c r="M1314" s="8">
        <v>0</v>
      </c>
      <c r="N1314" s="13">
        <v>0</v>
      </c>
    </row>
    <row r="1315" spans="1:14">
      <c r="A1315" s="113">
        <v>1244</v>
      </c>
      <c r="B1315" s="66"/>
      <c r="C1315" s="135"/>
      <c r="D1315" s="66"/>
      <c r="E1315" s="66"/>
      <c r="F1315" s="135" t="s">
        <v>794</v>
      </c>
      <c r="G1315" s="66" t="s">
        <v>786</v>
      </c>
      <c r="H1315" s="118"/>
      <c r="I1315" s="8">
        <v>784239359</v>
      </c>
      <c r="J1315" s="8">
        <v>322218065.46281719</v>
      </c>
      <c r="K1315" s="118"/>
      <c r="L1315" s="8">
        <v>784239359</v>
      </c>
      <c r="M1315" s="8">
        <v>461516189.95378369</v>
      </c>
      <c r="N1315" s="13">
        <v>322723169.04621631</v>
      </c>
    </row>
    <row r="1316" spans="1:14">
      <c r="A1316" s="113">
        <v>1245</v>
      </c>
      <c r="B1316" s="66"/>
      <c r="C1316" s="135"/>
      <c r="D1316" s="66"/>
      <c r="E1316" s="66"/>
      <c r="F1316" s="66"/>
      <c r="G1316" s="66"/>
      <c r="H1316" s="118" t="s">
        <v>383</v>
      </c>
      <c r="I1316" s="184">
        <v>1112825342.9986613</v>
      </c>
      <c r="J1316" s="184">
        <v>469932101.83380502</v>
      </c>
      <c r="K1316" s="118"/>
      <c r="L1316" s="184">
        <v>1115956762.9692447</v>
      </c>
      <c r="M1316" s="184">
        <v>644235232.46547675</v>
      </c>
      <c r="N1316" s="184">
        <v>471721530.50376797</v>
      </c>
    </row>
    <row r="1317" spans="1:14">
      <c r="A1317" s="113">
        <v>1246</v>
      </c>
      <c r="B1317" s="66"/>
      <c r="C1317" s="135"/>
      <c r="D1317" s="66"/>
      <c r="E1317" s="66"/>
      <c r="F1317" s="66"/>
      <c r="G1317" s="66"/>
      <c r="H1317" s="118"/>
      <c r="I1317" s="8"/>
      <c r="J1317" s="8"/>
      <c r="K1317" s="118"/>
      <c r="L1317" s="8"/>
      <c r="M1317" s="8"/>
      <c r="N1317" s="8"/>
    </row>
    <row r="1318" spans="1:14">
      <c r="A1318" s="113">
        <v>1247</v>
      </c>
      <c r="B1318" s="66"/>
      <c r="C1318" s="135" t="s">
        <v>402</v>
      </c>
      <c r="D1318" s="66"/>
      <c r="E1318" s="66"/>
      <c r="F1318" s="66"/>
      <c r="G1318" s="66"/>
      <c r="H1318" s="118" t="s">
        <v>383</v>
      </c>
      <c r="I1318" s="184">
        <v>1108383311.9986613</v>
      </c>
      <c r="J1318" s="184">
        <v>468026584.15385759</v>
      </c>
      <c r="K1318" s="118"/>
      <c r="L1318" s="184">
        <v>1111514731.9692447</v>
      </c>
      <c r="M1318" s="184">
        <v>641696163.61721933</v>
      </c>
      <c r="N1318" s="184">
        <v>469818568.35202533</v>
      </c>
    </row>
    <row r="1319" spans="1:14">
      <c r="A1319" s="113">
        <v>1248</v>
      </c>
      <c r="B1319" s="66"/>
      <c r="C1319" s="135"/>
      <c r="D1319" s="66"/>
      <c r="E1319" s="66"/>
      <c r="F1319" s="66"/>
      <c r="G1319" s="66"/>
      <c r="H1319" s="118"/>
      <c r="I1319" s="8"/>
      <c r="J1319" s="8"/>
      <c r="K1319" s="118"/>
      <c r="L1319" s="8"/>
      <c r="M1319" s="8"/>
      <c r="N1319" s="8"/>
    </row>
    <row r="1320" spans="1:14">
      <c r="A1320" s="113">
        <v>1249</v>
      </c>
      <c r="B1320" s="66"/>
      <c r="C1320" s="135" t="s">
        <v>403</v>
      </c>
      <c r="D1320" s="66" t="s">
        <v>404</v>
      </c>
      <c r="E1320" s="66"/>
      <c r="F1320" s="66"/>
      <c r="G1320" s="66"/>
      <c r="H1320" s="118"/>
      <c r="I1320" s="8"/>
      <c r="J1320" s="8"/>
      <c r="K1320" s="118"/>
      <c r="L1320" s="8"/>
      <c r="M1320" s="8"/>
      <c r="N1320" s="8"/>
    </row>
    <row r="1321" spans="1:14">
      <c r="A1321" s="113">
        <v>1250</v>
      </c>
      <c r="B1321" s="66"/>
      <c r="C1321" s="135"/>
      <c r="D1321" s="66"/>
      <c r="E1321" s="66"/>
      <c r="F1321" s="135" t="s">
        <v>403</v>
      </c>
      <c r="G1321" s="66" t="s">
        <v>162</v>
      </c>
      <c r="H1321" s="118"/>
      <c r="I1321" s="8">
        <v>0</v>
      </c>
      <c r="J1321" s="8">
        <v>0</v>
      </c>
      <c r="K1321" s="118"/>
      <c r="L1321" s="8">
        <v>0</v>
      </c>
      <c r="M1321" s="8">
        <v>0</v>
      </c>
      <c r="N1321" s="13">
        <v>0</v>
      </c>
    </row>
    <row r="1322" spans="1:14">
      <c r="A1322" s="113">
        <v>1251</v>
      </c>
      <c r="B1322" s="66"/>
      <c r="C1322" s="135"/>
      <c r="D1322" s="66"/>
      <c r="E1322" s="66"/>
      <c r="F1322" s="135" t="s">
        <v>403</v>
      </c>
      <c r="G1322" s="66" t="s">
        <v>167</v>
      </c>
      <c r="H1322" s="118"/>
      <c r="I1322" s="8">
        <v>0</v>
      </c>
      <c r="J1322" s="8">
        <v>0</v>
      </c>
      <c r="K1322" s="118"/>
      <c r="L1322" s="8">
        <v>0</v>
      </c>
      <c r="M1322" s="8">
        <v>0</v>
      </c>
      <c r="N1322" s="13">
        <v>0</v>
      </c>
    </row>
    <row r="1323" spans="1:14">
      <c r="A1323" s="113">
        <v>1252</v>
      </c>
      <c r="B1323" s="66"/>
      <c r="C1323" s="135"/>
      <c r="D1323" s="66"/>
      <c r="E1323" s="66"/>
      <c r="F1323" s="135" t="s">
        <v>403</v>
      </c>
      <c r="G1323" s="66" t="s">
        <v>245</v>
      </c>
      <c r="H1323" s="118"/>
      <c r="I1323" s="8">
        <v>0</v>
      </c>
      <c r="J1323" s="8">
        <v>0</v>
      </c>
      <c r="K1323" s="118"/>
      <c r="L1323" s="8">
        <v>0</v>
      </c>
      <c r="M1323" s="8">
        <v>0</v>
      </c>
      <c r="N1323" s="13">
        <v>0</v>
      </c>
    </row>
    <row r="1324" spans="1:14">
      <c r="A1324" s="113">
        <v>1253</v>
      </c>
      <c r="B1324" s="66"/>
      <c r="C1324" s="135"/>
      <c r="D1324" s="66"/>
      <c r="E1324" s="66"/>
      <c r="F1324" s="66"/>
      <c r="G1324" s="66"/>
      <c r="H1324" s="118" t="s">
        <v>383</v>
      </c>
      <c r="I1324" s="184">
        <v>0</v>
      </c>
      <c r="J1324" s="184">
        <v>0</v>
      </c>
      <c r="K1324" s="118"/>
      <c r="L1324" s="184">
        <v>0</v>
      </c>
      <c r="M1324" s="184">
        <v>0</v>
      </c>
      <c r="N1324" s="184">
        <v>0</v>
      </c>
    </row>
    <row r="1325" spans="1:14">
      <c r="A1325" s="113">
        <v>1254</v>
      </c>
      <c r="B1325" s="66"/>
      <c r="C1325" s="135" t="s">
        <v>405</v>
      </c>
      <c r="D1325" s="66" t="s">
        <v>406</v>
      </c>
      <c r="E1325" s="66"/>
      <c r="F1325" s="66"/>
      <c r="G1325" s="66"/>
      <c r="H1325" s="118"/>
      <c r="I1325" s="8"/>
      <c r="J1325" s="8"/>
      <c r="K1325" s="118"/>
      <c r="L1325" s="8"/>
      <c r="M1325" s="8"/>
      <c r="N1325" s="13"/>
    </row>
    <row r="1326" spans="1:14">
      <c r="A1326" s="113">
        <v>1255</v>
      </c>
      <c r="B1326" s="66"/>
      <c r="C1326" s="135"/>
      <c r="D1326" s="66"/>
      <c r="E1326" s="66"/>
      <c r="F1326" s="135" t="s">
        <v>405</v>
      </c>
      <c r="G1326" s="66" t="s">
        <v>162</v>
      </c>
      <c r="H1326" s="118"/>
      <c r="I1326" s="8">
        <v>0</v>
      </c>
      <c r="J1326" s="8">
        <v>0</v>
      </c>
      <c r="K1326" s="118"/>
      <c r="L1326" s="8">
        <v>0</v>
      </c>
      <c r="M1326" s="8">
        <v>0</v>
      </c>
      <c r="N1326" s="13">
        <v>0</v>
      </c>
    </row>
    <row r="1327" spans="1:14">
      <c r="A1327" s="113">
        <v>1256</v>
      </c>
      <c r="B1327" s="66"/>
      <c r="C1327" s="135"/>
      <c r="D1327" s="66"/>
      <c r="E1327" s="66"/>
      <c r="F1327" s="135" t="s">
        <v>599</v>
      </c>
      <c r="G1327" s="66" t="s">
        <v>164</v>
      </c>
      <c r="H1327" s="118"/>
      <c r="I1327" s="8">
        <v>482315</v>
      </c>
      <c r="J1327" s="8">
        <v>206858.93807556716</v>
      </c>
      <c r="K1327" s="118"/>
      <c r="L1327" s="8">
        <v>482315</v>
      </c>
      <c r="M1327" s="8">
        <v>275653.75673540146</v>
      </c>
      <c r="N1327" s="13">
        <v>206661.24326459857</v>
      </c>
    </row>
    <row r="1328" spans="1:14">
      <c r="A1328" s="113">
        <v>1257</v>
      </c>
      <c r="B1328" s="66"/>
      <c r="C1328" s="135"/>
      <c r="D1328" s="66"/>
      <c r="E1328" s="66"/>
      <c r="F1328" s="135" t="s">
        <v>767</v>
      </c>
      <c r="G1328" s="66" t="s">
        <v>780</v>
      </c>
      <c r="H1328" s="118"/>
      <c r="I1328" s="8">
        <v>64760.000000000007</v>
      </c>
      <c r="J1328" s="8">
        <v>28611.765931407008</v>
      </c>
      <c r="K1328" s="118"/>
      <c r="L1328" s="8">
        <v>64760.000000000007</v>
      </c>
      <c r="M1328" s="8">
        <v>36139.827518047474</v>
      </c>
      <c r="N1328" s="13">
        <v>28620.172481952537</v>
      </c>
    </row>
    <row r="1329" spans="1:14">
      <c r="A1329" s="113">
        <v>1258</v>
      </c>
      <c r="B1329" s="66"/>
      <c r="C1329" s="135"/>
      <c r="D1329" s="66"/>
      <c r="E1329" s="66"/>
      <c r="F1329" s="135" t="s">
        <v>794</v>
      </c>
      <c r="G1329" s="66" t="s">
        <v>786</v>
      </c>
      <c r="H1329" s="118"/>
      <c r="I1329" s="8">
        <v>-10910</v>
      </c>
      <c r="J1329" s="8">
        <v>-4482.5588691211497</v>
      </c>
      <c r="K1329" s="118"/>
      <c r="L1329" s="8">
        <v>-10910</v>
      </c>
      <c r="M1329" s="8">
        <v>-6420.4143474974198</v>
      </c>
      <c r="N1329" s="13">
        <v>-4489.5856525025802</v>
      </c>
    </row>
    <row r="1330" spans="1:14">
      <c r="A1330" s="113">
        <v>1259</v>
      </c>
      <c r="B1330" s="66"/>
      <c r="C1330" s="135"/>
      <c r="D1330" s="66"/>
      <c r="E1330" s="66"/>
      <c r="F1330" s="135" t="s">
        <v>599</v>
      </c>
      <c r="G1330" s="66" t="s">
        <v>166</v>
      </c>
      <c r="H1330" s="118"/>
      <c r="I1330" s="8">
        <v>0</v>
      </c>
      <c r="J1330" s="8">
        <v>0</v>
      </c>
      <c r="K1330" s="118"/>
      <c r="L1330" s="8">
        <v>0</v>
      </c>
      <c r="M1330" s="8">
        <v>0</v>
      </c>
      <c r="N1330" s="13">
        <v>0</v>
      </c>
    </row>
    <row r="1331" spans="1:14">
      <c r="A1331" s="113">
        <v>1260</v>
      </c>
      <c r="B1331" s="66"/>
      <c r="C1331" s="135"/>
      <c r="D1331" s="66"/>
      <c r="E1331" s="66"/>
      <c r="F1331" s="135" t="s">
        <v>795</v>
      </c>
      <c r="G1331" s="66" t="s">
        <v>165</v>
      </c>
      <c r="H1331" s="118"/>
      <c r="I1331" s="8">
        <v>69076</v>
      </c>
      <c r="J1331" s="8">
        <v>29678.274911219243</v>
      </c>
      <c r="K1331" s="118"/>
      <c r="L1331" s="8">
        <v>69076</v>
      </c>
      <c r="M1331" s="8">
        <v>39374.60447631569</v>
      </c>
      <c r="N1331" s="13">
        <v>29701.39552368431</v>
      </c>
    </row>
    <row r="1332" spans="1:14">
      <c r="A1332" s="113">
        <v>1261</v>
      </c>
      <c r="B1332" s="66"/>
      <c r="C1332" s="135"/>
      <c r="D1332" s="66"/>
      <c r="E1332" s="66"/>
      <c r="F1332" s="66"/>
      <c r="G1332" s="66"/>
      <c r="H1332" s="118" t="s">
        <v>383</v>
      </c>
      <c r="I1332" s="184">
        <v>605241</v>
      </c>
      <c r="J1332" s="184">
        <v>260666.42004907227</v>
      </c>
      <c r="K1332" s="118"/>
      <c r="L1332" s="184">
        <v>605241</v>
      </c>
      <c r="M1332" s="184">
        <v>344747.77438226721</v>
      </c>
      <c r="N1332" s="184">
        <v>260493.22561773282</v>
      </c>
    </row>
    <row r="1333" spans="1:14">
      <c r="A1333" s="113">
        <v>1262</v>
      </c>
      <c r="B1333" s="66"/>
      <c r="C1333" s="135"/>
      <c r="D1333" s="66"/>
      <c r="E1333" s="66"/>
      <c r="F1333" s="66"/>
      <c r="G1333" s="66"/>
      <c r="H1333" s="118"/>
      <c r="I1333" s="8"/>
      <c r="J1333" s="8"/>
      <c r="K1333" s="118"/>
      <c r="L1333" s="8"/>
      <c r="M1333" s="8"/>
      <c r="N1333" s="8"/>
    </row>
    <row r="1334" spans="1:14">
      <c r="A1334" s="113">
        <v>1263</v>
      </c>
      <c r="B1334" s="66"/>
      <c r="C1334" s="135" t="s">
        <v>407</v>
      </c>
      <c r="D1334" s="66" t="s">
        <v>408</v>
      </c>
      <c r="E1334" s="66"/>
      <c r="F1334" s="66"/>
      <c r="G1334" s="66"/>
      <c r="H1334" s="118"/>
      <c r="I1334" s="8"/>
      <c r="J1334" s="8"/>
      <c r="K1334" s="118"/>
      <c r="L1334" s="8"/>
      <c r="M1334" s="8"/>
      <c r="N1334" s="8"/>
    </row>
    <row r="1335" spans="1:14">
      <c r="A1335" s="113">
        <v>1264</v>
      </c>
      <c r="B1335" s="66"/>
      <c r="C1335" s="135"/>
      <c r="D1335" s="66"/>
      <c r="E1335" s="66"/>
      <c r="F1335" s="135" t="s">
        <v>519</v>
      </c>
      <c r="G1335" s="66" t="s">
        <v>162</v>
      </c>
      <c r="H1335" s="118"/>
      <c r="I1335" s="8">
        <v>54118642</v>
      </c>
      <c r="J1335" s="8">
        <v>21299902</v>
      </c>
      <c r="K1335" s="118"/>
      <c r="L1335" s="8">
        <v>54118642</v>
      </c>
      <c r="M1335" s="8">
        <v>32818740</v>
      </c>
      <c r="N1335" s="13">
        <v>21299902</v>
      </c>
    </row>
    <row r="1336" spans="1:14">
      <c r="A1336" s="113">
        <v>1265</v>
      </c>
      <c r="B1336" s="66"/>
      <c r="C1336" s="135"/>
      <c r="D1336" s="66"/>
      <c r="E1336" s="66"/>
      <c r="F1336" s="135" t="s">
        <v>760</v>
      </c>
      <c r="G1336" s="66" t="s">
        <v>784</v>
      </c>
      <c r="H1336" s="118"/>
      <c r="I1336" s="8">
        <v>0</v>
      </c>
      <c r="J1336" s="8">
        <v>0</v>
      </c>
      <c r="K1336" s="118"/>
      <c r="L1336" s="8">
        <v>0</v>
      </c>
      <c r="M1336" s="8">
        <v>0</v>
      </c>
      <c r="N1336" s="13">
        <v>0</v>
      </c>
    </row>
    <row r="1337" spans="1:14">
      <c r="A1337" s="113">
        <v>1266</v>
      </c>
      <c r="B1337" s="66"/>
      <c r="C1337" s="135"/>
      <c r="D1337" s="66"/>
      <c r="E1337" s="66"/>
      <c r="F1337" s="135" t="s">
        <v>796</v>
      </c>
      <c r="G1337" s="66" t="s">
        <v>780</v>
      </c>
      <c r="H1337" s="118"/>
      <c r="I1337" s="8">
        <v>75786597</v>
      </c>
      <c r="J1337" s="8">
        <v>33483452.348700933</v>
      </c>
      <c r="K1337" s="118"/>
      <c r="L1337" s="8">
        <v>75786597</v>
      </c>
      <c r="M1337" s="8">
        <v>42293306.728841469</v>
      </c>
      <c r="N1337" s="13">
        <v>33493290.271158531</v>
      </c>
    </row>
    <row r="1338" spans="1:14">
      <c r="A1338" s="113">
        <v>1267</v>
      </c>
      <c r="B1338" s="66"/>
      <c r="C1338" s="135"/>
      <c r="D1338" s="66"/>
      <c r="E1338" s="66"/>
      <c r="F1338" s="135" t="s">
        <v>407</v>
      </c>
      <c r="G1338" s="66" t="s">
        <v>163</v>
      </c>
      <c r="H1338" s="118"/>
      <c r="I1338" s="8">
        <v>0</v>
      </c>
      <c r="J1338" s="8">
        <v>0</v>
      </c>
      <c r="K1338" s="118"/>
      <c r="L1338" s="8">
        <v>0</v>
      </c>
      <c r="M1338" s="8">
        <v>0</v>
      </c>
      <c r="N1338" s="13">
        <v>0</v>
      </c>
    </row>
    <row r="1339" spans="1:14">
      <c r="A1339" s="113">
        <v>1268</v>
      </c>
      <c r="B1339" s="66"/>
      <c r="C1339" s="135"/>
      <c r="D1339" s="66"/>
      <c r="E1339" s="66"/>
      <c r="F1339" s="135" t="s">
        <v>407</v>
      </c>
      <c r="G1339" s="66" t="s">
        <v>166</v>
      </c>
      <c r="H1339" s="118"/>
      <c r="I1339" s="8">
        <v>162147</v>
      </c>
      <c r="J1339" s="8">
        <v>70346.212136492832</v>
      </c>
      <c r="K1339" s="118"/>
      <c r="L1339" s="8">
        <v>162147</v>
      </c>
      <c r="M1339" s="8">
        <v>91888.694531623638</v>
      </c>
      <c r="N1339" s="13">
        <v>70258.305468376362</v>
      </c>
    </row>
    <row r="1340" spans="1:14">
      <c r="A1340" s="113">
        <v>1269</v>
      </c>
      <c r="B1340" s="66"/>
      <c r="C1340" s="135"/>
      <c r="D1340" s="66"/>
      <c r="E1340" s="66"/>
      <c r="F1340" s="135" t="s">
        <v>760</v>
      </c>
      <c r="G1340" s="66" t="s">
        <v>167</v>
      </c>
      <c r="H1340" s="118"/>
      <c r="I1340" s="8">
        <v>0</v>
      </c>
      <c r="J1340" s="8">
        <v>0</v>
      </c>
      <c r="K1340" s="118"/>
      <c r="L1340" s="8">
        <v>0</v>
      </c>
      <c r="M1340" s="8">
        <v>0</v>
      </c>
      <c r="N1340" s="13">
        <v>0</v>
      </c>
    </row>
    <row r="1341" spans="1:14">
      <c r="A1341" s="113">
        <v>1270</v>
      </c>
      <c r="B1341" s="66"/>
      <c r="C1341" s="135"/>
      <c r="D1341" s="66"/>
      <c r="E1341" s="66"/>
      <c r="F1341" s="135" t="s">
        <v>599</v>
      </c>
      <c r="G1341" s="66" t="s">
        <v>164</v>
      </c>
      <c r="H1341" s="118"/>
      <c r="I1341" s="8">
        <v>243273033</v>
      </c>
      <c r="J1341" s="8">
        <v>104336794.97590248</v>
      </c>
      <c r="K1341" s="118"/>
      <c r="L1341" s="8">
        <v>243491491.40000001</v>
      </c>
      <c r="M1341" s="8">
        <v>139160806.397304</v>
      </c>
      <c r="N1341" s="13">
        <v>104330685.00269599</v>
      </c>
    </row>
    <row r="1342" spans="1:14">
      <c r="A1342" s="113">
        <v>1271</v>
      </c>
      <c r="B1342" s="66"/>
      <c r="C1342" s="135"/>
      <c r="D1342" s="66"/>
      <c r="E1342" s="66"/>
      <c r="F1342" s="135" t="s">
        <v>797</v>
      </c>
      <c r="G1342" s="66" t="s">
        <v>166</v>
      </c>
      <c r="H1342" s="118"/>
      <c r="I1342" s="8">
        <v>157762973</v>
      </c>
      <c r="J1342" s="8">
        <v>68444236.192725062</v>
      </c>
      <c r="K1342" s="118"/>
      <c r="L1342" s="8">
        <v>157762973</v>
      </c>
      <c r="M1342" s="8">
        <v>89404266.711057171</v>
      </c>
      <c r="N1342" s="13">
        <v>68358706.288942829</v>
      </c>
    </row>
    <row r="1343" spans="1:14">
      <c r="A1343" s="113">
        <v>1272</v>
      </c>
      <c r="B1343" s="66"/>
      <c r="C1343" s="135"/>
      <c r="D1343" s="66"/>
      <c r="E1343" s="66"/>
      <c r="F1343" s="135" t="s">
        <v>798</v>
      </c>
      <c r="G1343" s="66" t="s">
        <v>777</v>
      </c>
      <c r="H1343" s="118"/>
      <c r="I1343" s="8">
        <v>51878154</v>
      </c>
      <c r="J1343" s="8">
        <v>22289277.264152065</v>
      </c>
      <c r="K1343" s="118"/>
      <c r="L1343" s="8">
        <v>51878154</v>
      </c>
      <c r="M1343" s="8">
        <v>29571512.46035374</v>
      </c>
      <c r="N1343" s="13">
        <v>22306641.53964626</v>
      </c>
    </row>
    <row r="1344" spans="1:14">
      <c r="A1344" s="113">
        <v>1273</v>
      </c>
      <c r="B1344" s="66"/>
      <c r="C1344" s="135"/>
      <c r="D1344" s="66"/>
      <c r="E1344" s="66"/>
      <c r="F1344" s="135" t="s">
        <v>799</v>
      </c>
      <c r="G1344" s="66" t="s">
        <v>165</v>
      </c>
      <c r="H1344" s="118"/>
      <c r="I1344" s="8">
        <v>44112938</v>
      </c>
      <c r="J1344" s="8">
        <v>18952977.895442266</v>
      </c>
      <c r="K1344" s="118"/>
      <c r="L1344" s="8">
        <v>581815</v>
      </c>
      <c r="M1344" s="8">
        <v>331645.36891811359</v>
      </c>
      <c r="N1344" s="13">
        <v>250169.63108188641</v>
      </c>
    </row>
    <row r="1345" spans="1:14">
      <c r="A1345" s="113">
        <v>1274</v>
      </c>
      <c r="B1345" s="66"/>
      <c r="C1345" s="135"/>
      <c r="D1345" s="66"/>
      <c r="E1345" s="66"/>
      <c r="F1345" s="135" t="s">
        <v>787</v>
      </c>
      <c r="G1345" s="66" t="s">
        <v>787</v>
      </c>
      <c r="H1345" s="118"/>
      <c r="I1345" s="8">
        <v>1246168964</v>
      </c>
      <c r="J1345" s="8">
        <v>552447062.95705378</v>
      </c>
      <c r="K1345" s="118"/>
      <c r="L1345" s="8">
        <v>1246168964</v>
      </c>
      <c r="M1345" s="8">
        <v>693721901.04294622</v>
      </c>
      <c r="N1345" s="13">
        <v>552447062.95705378</v>
      </c>
    </row>
    <row r="1346" spans="1:14">
      <c r="A1346" s="113">
        <v>1275</v>
      </c>
      <c r="B1346" s="66"/>
      <c r="C1346" s="135"/>
      <c r="D1346" s="66"/>
      <c r="E1346" s="66"/>
      <c r="F1346" s="135" t="s">
        <v>759</v>
      </c>
      <c r="G1346" s="66" t="s">
        <v>282</v>
      </c>
      <c r="H1346" s="118"/>
      <c r="I1346" s="8">
        <v>-28825</v>
      </c>
      <c r="J1346" s="8">
        <v>-13820.639388556492</v>
      </c>
      <c r="K1346" s="118"/>
      <c r="L1346" s="8">
        <v>-28825</v>
      </c>
      <c r="M1346" s="8">
        <v>-15004.360611443508</v>
      </c>
      <c r="N1346" s="13">
        <v>-13820.639388556492</v>
      </c>
    </row>
    <row r="1347" spans="1:14">
      <c r="A1347" s="113">
        <v>1276</v>
      </c>
      <c r="B1347" s="66"/>
      <c r="C1347" s="135"/>
      <c r="D1347" s="66"/>
      <c r="E1347" s="66"/>
      <c r="F1347" s="66"/>
      <c r="G1347" s="66"/>
      <c r="H1347" s="118" t="s">
        <v>383</v>
      </c>
      <c r="I1347" s="184">
        <v>1873234623</v>
      </c>
      <c r="J1347" s="184">
        <v>821310229.20672452</v>
      </c>
      <c r="K1347" s="118"/>
      <c r="L1347" s="184">
        <v>1829921958.4000001</v>
      </c>
      <c r="M1347" s="184">
        <v>1027379063.0433409</v>
      </c>
      <c r="N1347" s="184">
        <v>802542895.35665917</v>
      </c>
    </row>
    <row r="1348" spans="1:14">
      <c r="A1348" s="113">
        <v>1277</v>
      </c>
      <c r="B1348" s="66"/>
      <c r="C1348" s="135"/>
      <c r="D1348" s="66"/>
      <c r="E1348" s="66"/>
      <c r="F1348" s="66"/>
      <c r="G1348" s="66"/>
      <c r="H1348" s="118"/>
      <c r="I1348" s="8"/>
      <c r="J1348" s="8"/>
      <c r="K1348" s="118"/>
      <c r="L1348" s="8"/>
      <c r="M1348" s="8"/>
      <c r="N1348" s="8"/>
    </row>
    <row r="1349" spans="1:14">
      <c r="A1349" s="113">
        <v>1278</v>
      </c>
      <c r="B1349" s="66"/>
      <c r="C1349" s="135" t="s">
        <v>409</v>
      </c>
      <c r="D1349" s="66"/>
      <c r="E1349" s="66"/>
      <c r="F1349" s="66"/>
      <c r="G1349" s="66"/>
      <c r="H1349" s="118" t="s">
        <v>383</v>
      </c>
      <c r="I1349" s="184">
        <v>1873839864</v>
      </c>
      <c r="J1349" s="184">
        <v>821570895.6267736</v>
      </c>
      <c r="K1349" s="118"/>
      <c r="L1349" s="184">
        <v>1830527199.4000001</v>
      </c>
      <c r="M1349" s="184">
        <v>1027723810.8177232</v>
      </c>
      <c r="N1349" s="184">
        <v>802803388.58227682</v>
      </c>
    </row>
    <row r="1350" spans="1:14">
      <c r="A1350" s="113">
        <v>1279</v>
      </c>
      <c r="B1350" s="66"/>
      <c r="C1350" s="135"/>
      <c r="D1350" s="66"/>
      <c r="E1350" s="66"/>
      <c r="F1350" s="66"/>
      <c r="G1350" s="66"/>
      <c r="H1350" s="118"/>
      <c r="I1350" s="8"/>
      <c r="J1350" s="8"/>
      <c r="K1350" s="118"/>
      <c r="L1350" s="8"/>
      <c r="M1350" s="8"/>
      <c r="N1350" s="8"/>
    </row>
    <row r="1351" spans="1:14" ht="15.75" thickBot="1">
      <c r="A1351" s="113">
        <v>1280</v>
      </c>
      <c r="B1351" s="66"/>
      <c r="C1351" s="136" t="s">
        <v>410</v>
      </c>
      <c r="D1351" s="142"/>
      <c r="E1351" s="142"/>
      <c r="F1351" s="142"/>
      <c r="G1351" s="142"/>
      <c r="H1351" s="137" t="s">
        <v>383</v>
      </c>
      <c r="I1351" s="15">
        <v>-765456552.00133872</v>
      </c>
      <c r="J1351" s="15">
        <v>-353544311.47291601</v>
      </c>
      <c r="K1351" s="137"/>
      <c r="L1351" s="15">
        <v>-719012467.43075538</v>
      </c>
      <c r="M1351" s="15">
        <v>-386027647.20050383</v>
      </c>
      <c r="N1351" s="15">
        <v>-332984820.23025149</v>
      </c>
    </row>
    <row r="1352" spans="1:14" ht="15.75" thickTop="1">
      <c r="A1352" s="113">
        <v>1281</v>
      </c>
      <c r="B1352" s="66"/>
      <c r="C1352" s="135"/>
      <c r="D1352" s="66"/>
      <c r="E1352" s="66"/>
      <c r="F1352" s="66"/>
      <c r="G1352" s="66"/>
      <c r="H1352" s="118"/>
      <c r="I1352" s="8"/>
      <c r="J1352" s="8"/>
      <c r="K1352" s="118"/>
      <c r="L1352" s="8"/>
      <c r="M1352" s="8"/>
      <c r="N1352" s="8"/>
    </row>
    <row r="1353" spans="1:14">
      <c r="A1353" s="113">
        <v>1282</v>
      </c>
      <c r="B1353" s="66"/>
      <c r="C1353" s="135"/>
      <c r="D1353" s="115"/>
      <c r="E1353" s="66"/>
      <c r="F1353" s="66"/>
      <c r="G1353" s="66"/>
      <c r="H1353" s="118"/>
      <c r="I1353" s="8"/>
      <c r="J1353" s="8"/>
      <c r="K1353" s="118"/>
      <c r="L1353" s="8"/>
      <c r="M1353" s="8"/>
      <c r="N1353" s="8"/>
    </row>
    <row r="1354" spans="1:14">
      <c r="A1354" s="113">
        <v>1283</v>
      </c>
      <c r="B1354" s="66"/>
      <c r="C1354" s="135"/>
      <c r="D1354" s="115"/>
      <c r="E1354" s="66"/>
      <c r="F1354" s="66"/>
      <c r="G1354" s="66"/>
      <c r="H1354" s="118"/>
      <c r="I1354" s="8"/>
      <c r="J1354" s="8"/>
      <c r="K1354" s="118"/>
      <c r="L1354" s="8"/>
      <c r="M1354" s="8"/>
      <c r="N1354" s="8"/>
    </row>
    <row r="1355" spans="1:14">
      <c r="A1355" s="113">
        <v>1284</v>
      </c>
      <c r="B1355" s="66"/>
      <c r="C1355" s="135">
        <v>40911</v>
      </c>
      <c r="D1355" s="66" t="s">
        <v>411</v>
      </c>
      <c r="E1355" s="66"/>
      <c r="F1355" s="66"/>
      <c r="G1355" s="66"/>
      <c r="H1355" s="118"/>
      <c r="I1355" s="8"/>
      <c r="J1355" s="8"/>
      <c r="K1355" s="118"/>
      <c r="L1355" s="8"/>
      <c r="M1355" s="8"/>
      <c r="N1355" s="8"/>
    </row>
    <row r="1356" spans="1:14">
      <c r="A1356" s="113">
        <v>1285</v>
      </c>
      <c r="B1356" s="66"/>
      <c r="C1356" s="135"/>
      <c r="D1356" s="66"/>
      <c r="E1356" s="66"/>
      <c r="F1356" s="135" t="s">
        <v>747</v>
      </c>
      <c r="G1356" s="66"/>
      <c r="H1356" s="118"/>
      <c r="I1356" s="8">
        <v>12963104.149753202</v>
      </c>
      <c r="J1356" s="8">
        <v>5745140.9711293774</v>
      </c>
      <c r="K1356" s="118"/>
      <c r="L1356" s="8">
        <v>16915040.060214493</v>
      </c>
      <c r="M1356" s="8">
        <v>10525505.536961317</v>
      </c>
      <c r="N1356" s="13">
        <v>6389534.5232531754</v>
      </c>
    </row>
    <row r="1357" spans="1:14">
      <c r="A1357" s="113">
        <v>1286</v>
      </c>
      <c r="B1357" s="66"/>
      <c r="C1357" s="135"/>
      <c r="D1357" s="66"/>
      <c r="E1357" s="66"/>
      <c r="F1357" s="135" t="s">
        <v>747</v>
      </c>
      <c r="G1357" s="66" t="s">
        <v>747</v>
      </c>
      <c r="H1357" s="118"/>
      <c r="I1357" s="8">
        <v>0</v>
      </c>
      <c r="J1357" s="8">
        <v>0</v>
      </c>
      <c r="K1357" s="118"/>
      <c r="L1357" s="8">
        <v>0</v>
      </c>
      <c r="M1357" s="8">
        <v>0</v>
      </c>
      <c r="N1357" s="13">
        <v>0</v>
      </c>
    </row>
    <row r="1358" spans="1:14">
      <c r="A1358" s="113">
        <v>1287</v>
      </c>
      <c r="B1358" s="66"/>
      <c r="C1358" s="135"/>
      <c r="D1358" s="66" t="s">
        <v>412</v>
      </c>
      <c r="E1358" s="66"/>
      <c r="F1358" s="135" t="s">
        <v>599</v>
      </c>
      <c r="G1358" s="66" t="s">
        <v>166</v>
      </c>
      <c r="H1358" s="118"/>
      <c r="I1358" s="8">
        <v>0</v>
      </c>
      <c r="J1358" s="8">
        <v>0</v>
      </c>
      <c r="K1358" s="118"/>
      <c r="L1358" s="8">
        <v>0</v>
      </c>
      <c r="M1358" s="8">
        <v>0</v>
      </c>
      <c r="N1358" s="13">
        <v>0</v>
      </c>
    </row>
    <row r="1359" spans="1:14">
      <c r="A1359" s="113">
        <v>1288</v>
      </c>
      <c r="B1359" s="66"/>
      <c r="C1359" s="135"/>
      <c r="D1359" s="66"/>
      <c r="E1359" s="66"/>
      <c r="F1359" s="135" t="s">
        <v>747</v>
      </c>
      <c r="G1359" s="66" t="s">
        <v>747</v>
      </c>
      <c r="H1359" s="118"/>
      <c r="I1359" s="8">
        <v>0</v>
      </c>
      <c r="J1359" s="8">
        <v>0</v>
      </c>
      <c r="K1359" s="118"/>
      <c r="L1359" s="8">
        <v>0</v>
      </c>
      <c r="M1359" s="8">
        <v>0</v>
      </c>
      <c r="N1359" s="13">
        <v>0</v>
      </c>
    </row>
    <row r="1360" spans="1:14" ht="15.75" thickBot="1">
      <c r="A1360" s="113">
        <v>1289</v>
      </c>
      <c r="B1360" s="66"/>
      <c r="C1360" s="136" t="s">
        <v>413</v>
      </c>
      <c r="D1360" s="66"/>
      <c r="E1360" s="66"/>
      <c r="F1360" s="66"/>
      <c r="G1360" s="66"/>
      <c r="H1360" s="137" t="s">
        <v>45</v>
      </c>
      <c r="I1360" s="22">
        <v>12963104.149753202</v>
      </c>
      <c r="J1360" s="22">
        <v>5745140.9711293774</v>
      </c>
      <c r="K1360" s="137"/>
      <c r="L1360" s="22">
        <v>16915040.060214493</v>
      </c>
      <c r="M1360" s="22">
        <v>10525505.536961317</v>
      </c>
      <c r="N1360" s="22">
        <v>6389534.5232531754</v>
      </c>
    </row>
    <row r="1361" spans="1:14" ht="15.75" thickTop="1">
      <c r="A1361" s="113">
        <v>1290</v>
      </c>
      <c r="B1361" s="66"/>
      <c r="C1361" s="135"/>
      <c r="D1361" s="66"/>
      <c r="E1361" s="66"/>
      <c r="F1361" s="66"/>
      <c r="G1361" s="66"/>
      <c r="H1361" s="118"/>
      <c r="I1361" s="8"/>
      <c r="J1361" s="8"/>
      <c r="K1361" s="118"/>
      <c r="L1361" s="8"/>
      <c r="M1361" s="8"/>
      <c r="N1361" s="8"/>
    </row>
    <row r="1362" spans="1:14">
      <c r="A1362" s="113">
        <v>1291</v>
      </c>
      <c r="B1362" s="66"/>
      <c r="C1362" s="135"/>
      <c r="D1362" s="66"/>
      <c r="E1362" s="66"/>
      <c r="F1362" s="66"/>
      <c r="G1362" s="66"/>
      <c r="H1362" s="118"/>
      <c r="I1362" s="16"/>
      <c r="J1362" s="16"/>
      <c r="K1362" s="118"/>
      <c r="L1362" s="16"/>
      <c r="M1362" s="8"/>
      <c r="N1362" s="8"/>
    </row>
    <row r="1363" spans="1:14">
      <c r="A1363" s="113">
        <v>1292</v>
      </c>
      <c r="B1363" s="66"/>
      <c r="C1363" s="135" t="s">
        <v>414</v>
      </c>
      <c r="D1363" s="66"/>
      <c r="E1363" s="66"/>
      <c r="F1363" s="66"/>
      <c r="G1363" s="66"/>
      <c r="H1363" s="118"/>
      <c r="I1363" s="8"/>
      <c r="J1363" s="8"/>
      <c r="K1363" s="118"/>
      <c r="L1363" s="8"/>
      <c r="M1363" s="8"/>
      <c r="N1363" s="8"/>
    </row>
    <row r="1364" spans="1:14">
      <c r="A1364" s="113">
        <v>1293</v>
      </c>
      <c r="B1364" s="66"/>
      <c r="C1364" s="135"/>
      <c r="D1364" s="66" t="s">
        <v>3</v>
      </c>
      <c r="E1364" s="66"/>
      <c r="F1364" s="66"/>
      <c r="G1364" s="66"/>
      <c r="H1364" s="118"/>
      <c r="I1364" s="10">
        <v>5266996175.3199997</v>
      </c>
      <c r="J1364" s="10">
        <v>2270386658.9881873</v>
      </c>
      <c r="K1364" s="118"/>
      <c r="L1364" s="10">
        <v>5190825721.760705</v>
      </c>
      <c r="M1364" s="10">
        <v>2988055692.9203734</v>
      </c>
      <c r="N1364" s="10">
        <v>2202770028.8403301</v>
      </c>
    </row>
    <row r="1365" spans="1:14">
      <c r="A1365" s="113">
        <v>1294</v>
      </c>
      <c r="B1365" s="66"/>
      <c r="C1365" s="135"/>
      <c r="D1365" s="66" t="s">
        <v>415</v>
      </c>
      <c r="E1365" s="66"/>
      <c r="F1365" s="66"/>
      <c r="G1365" s="66"/>
      <c r="H1365" s="118"/>
      <c r="I1365" s="8"/>
      <c r="J1365" s="8"/>
      <c r="K1365" s="118"/>
      <c r="L1365" s="8"/>
      <c r="M1365" s="8"/>
      <c r="N1365" s="8"/>
    </row>
    <row r="1366" spans="1:14">
      <c r="A1366" s="113">
        <v>1295</v>
      </c>
      <c r="B1366" s="66"/>
      <c r="C1366" s="135"/>
      <c r="D1366" s="66" t="s">
        <v>416</v>
      </c>
      <c r="E1366" s="66"/>
      <c r="F1366" s="66"/>
      <c r="G1366" s="66"/>
      <c r="H1366" s="118"/>
      <c r="I1366" s="8">
        <v>3051012064.5</v>
      </c>
      <c r="J1366" s="8">
        <v>1315906136.1543794</v>
      </c>
      <c r="K1366" s="118"/>
      <c r="L1366" s="8">
        <v>2952005923.943531</v>
      </c>
      <c r="M1366" s="8">
        <v>1686523008.0323248</v>
      </c>
      <c r="N1366" s="8">
        <v>1265482915.9112062</v>
      </c>
    </row>
    <row r="1367" spans="1:14">
      <c r="A1367" s="113">
        <v>1296</v>
      </c>
      <c r="B1367" s="66"/>
      <c r="C1367" s="135"/>
      <c r="D1367" s="66" t="s">
        <v>417</v>
      </c>
      <c r="E1367" s="66"/>
      <c r="F1367" s="66"/>
      <c r="G1367" s="66"/>
      <c r="H1367" s="118"/>
      <c r="I1367" s="8">
        <v>646078659.1500001</v>
      </c>
      <c r="J1367" s="8">
        <v>265452394.47504428</v>
      </c>
      <c r="K1367" s="118"/>
      <c r="L1367" s="8">
        <v>676931608.39058363</v>
      </c>
      <c r="M1367" s="8">
        <v>398366765.42487681</v>
      </c>
      <c r="N1367" s="8">
        <v>278564842.96570653</v>
      </c>
    </row>
    <row r="1368" spans="1:14">
      <c r="A1368" s="113">
        <v>1297</v>
      </c>
      <c r="B1368" s="66"/>
      <c r="C1368" s="135"/>
      <c r="D1368" s="66" t="s">
        <v>418</v>
      </c>
      <c r="E1368" s="66"/>
      <c r="F1368" s="66"/>
      <c r="G1368" s="66"/>
      <c r="H1368" s="118"/>
      <c r="I1368" s="8">
        <v>46806657.109999999</v>
      </c>
      <c r="J1368" s="8">
        <v>16792147.149085447</v>
      </c>
      <c r="K1368" s="118"/>
      <c r="L1368" s="8">
        <v>14412858.410000015</v>
      </c>
      <c r="M1368" s="8">
        <v>14473155.887317844</v>
      </c>
      <c r="N1368" s="8">
        <v>-60297.47731783241</v>
      </c>
    </row>
    <row r="1369" spans="1:14">
      <c r="A1369" s="113">
        <v>1298</v>
      </c>
      <c r="B1369" s="66"/>
      <c r="C1369" s="135"/>
      <c r="D1369" s="66" t="s">
        <v>419</v>
      </c>
      <c r="E1369" s="66"/>
      <c r="F1369" s="66"/>
      <c r="G1369" s="66"/>
      <c r="H1369" s="118"/>
      <c r="I1369" s="8">
        <v>171415396.45999998</v>
      </c>
      <c r="J1369" s="8">
        <v>59338955.227185659</v>
      </c>
      <c r="K1369" s="118"/>
      <c r="L1369" s="8">
        <v>171415396.45999998</v>
      </c>
      <c r="M1369" s="8">
        <v>112032648.11536717</v>
      </c>
      <c r="N1369" s="8">
        <v>59382748.344632827</v>
      </c>
    </row>
    <row r="1370" spans="1:14">
      <c r="A1370" s="113">
        <v>1299</v>
      </c>
      <c r="B1370" s="66"/>
      <c r="C1370" s="135"/>
      <c r="D1370" s="66" t="s">
        <v>420</v>
      </c>
      <c r="E1370" s="66"/>
      <c r="F1370" s="66"/>
      <c r="G1370" s="66"/>
      <c r="H1370" s="118"/>
      <c r="I1370" s="8">
        <v>-50655903.979999997</v>
      </c>
      <c r="J1370" s="8">
        <v>-22380402.528097413</v>
      </c>
      <c r="K1370" s="118"/>
      <c r="L1370" s="8">
        <v>-50710786.979999997</v>
      </c>
      <c r="M1370" s="8">
        <v>-28299553.655985903</v>
      </c>
      <c r="N1370" s="8">
        <v>-22411233.324014094</v>
      </c>
    </row>
    <row r="1371" spans="1:14">
      <c r="A1371" s="113">
        <v>1300</v>
      </c>
      <c r="B1371" s="66"/>
      <c r="C1371" s="135"/>
      <c r="D1371" s="66" t="s">
        <v>421</v>
      </c>
      <c r="E1371" s="66"/>
      <c r="F1371" s="66"/>
      <c r="G1371" s="66"/>
      <c r="H1371" s="118"/>
      <c r="I1371" s="10">
        <v>-214316.41000000003</v>
      </c>
      <c r="J1371" s="10">
        <v>-138089.85096535113</v>
      </c>
      <c r="K1371" s="118"/>
      <c r="L1371" s="10">
        <v>576527.46</v>
      </c>
      <c r="M1371" s="10">
        <v>-186819.94848165946</v>
      </c>
      <c r="N1371" s="10">
        <v>763347.40848165937</v>
      </c>
    </row>
    <row r="1372" spans="1:14">
      <c r="A1372" s="113">
        <v>1301</v>
      </c>
      <c r="B1372" s="66"/>
      <c r="C1372" s="135"/>
      <c r="D1372" s="66" t="s">
        <v>422</v>
      </c>
      <c r="E1372" s="66"/>
      <c r="F1372" s="66"/>
      <c r="G1372" s="66"/>
      <c r="H1372" s="118"/>
      <c r="I1372" s="8">
        <v>3864442556.8300004</v>
      </c>
      <c r="J1372" s="8">
        <v>1634971140.6266322</v>
      </c>
      <c r="K1372" s="118"/>
      <c r="L1372" s="8">
        <v>3764631527.6841145</v>
      </c>
      <c r="M1372" s="8">
        <v>2182909203.8554192</v>
      </c>
      <c r="N1372" s="8">
        <v>1581722323.8286953</v>
      </c>
    </row>
    <row r="1373" spans="1:14">
      <c r="A1373" s="113">
        <v>1302</v>
      </c>
      <c r="B1373" s="66"/>
      <c r="C1373" s="135"/>
      <c r="D1373" s="66" t="s">
        <v>423</v>
      </c>
      <c r="E1373" s="66"/>
      <c r="F1373" s="66"/>
      <c r="G1373" s="66"/>
      <c r="H1373" s="118"/>
      <c r="I1373" s="8"/>
      <c r="J1373" s="8"/>
      <c r="K1373" s="118"/>
      <c r="L1373" s="8"/>
      <c r="M1373" s="8"/>
      <c r="N1373" s="8"/>
    </row>
    <row r="1374" spans="1:14">
      <c r="A1374" s="113">
        <v>1303</v>
      </c>
      <c r="B1374" s="66"/>
      <c r="C1374" s="135"/>
      <c r="D1374" s="66" t="s">
        <v>424</v>
      </c>
      <c r="E1374" s="66"/>
      <c r="F1374" s="66"/>
      <c r="G1374" s="66"/>
      <c r="H1374" s="118"/>
      <c r="I1374" s="8">
        <v>351566138.08000004</v>
      </c>
      <c r="J1374" s="8">
        <v>155326251.57741931</v>
      </c>
      <c r="K1374" s="118"/>
      <c r="L1374" s="8">
        <v>334603751.75124025</v>
      </c>
      <c r="M1374" s="8">
        <v>187279512.85649067</v>
      </c>
      <c r="N1374" s="8">
        <v>147324238.89474952</v>
      </c>
    </row>
    <row r="1375" spans="1:14">
      <c r="A1375" s="113">
        <v>1304</v>
      </c>
      <c r="B1375" s="66"/>
      <c r="C1375" s="135"/>
      <c r="D1375" s="66" t="s">
        <v>425</v>
      </c>
      <c r="E1375" s="66"/>
      <c r="F1375" s="66"/>
      <c r="G1375" s="66"/>
      <c r="H1375" s="118"/>
      <c r="I1375" s="8">
        <v>0</v>
      </c>
      <c r="J1375" s="8">
        <v>0</v>
      </c>
      <c r="K1375" s="118"/>
      <c r="L1375" s="8">
        <v>0</v>
      </c>
      <c r="M1375" s="8">
        <v>0</v>
      </c>
      <c r="N1375" s="8">
        <v>0</v>
      </c>
    </row>
    <row r="1376" spans="1:14">
      <c r="A1376" s="113">
        <v>1305</v>
      </c>
      <c r="B1376" s="66"/>
      <c r="C1376" s="135"/>
      <c r="D1376" s="66" t="s">
        <v>426</v>
      </c>
      <c r="E1376" s="66"/>
      <c r="F1376" s="66"/>
      <c r="G1376" s="66"/>
      <c r="H1376" s="118"/>
      <c r="I1376" s="8">
        <v>-765456552.00133872</v>
      </c>
      <c r="J1376" s="8">
        <v>-353544311.47291601</v>
      </c>
      <c r="K1376" s="118"/>
      <c r="L1376" s="8">
        <v>-719012467.43075538</v>
      </c>
      <c r="M1376" s="8">
        <v>-386027647.20050383</v>
      </c>
      <c r="N1376" s="8">
        <v>-332984820.23025149</v>
      </c>
    </row>
    <row r="1377" spans="1:14">
      <c r="A1377" s="113">
        <v>1306</v>
      </c>
      <c r="B1377" s="66"/>
      <c r="C1377" s="135"/>
      <c r="D1377" s="66"/>
      <c r="E1377" s="66"/>
      <c r="F1377" s="66"/>
      <c r="G1377" s="66"/>
      <c r="H1377" s="118"/>
      <c r="I1377" s="10"/>
      <c r="J1377" s="10"/>
      <c r="K1377" s="118"/>
      <c r="L1377" s="10"/>
      <c r="M1377" s="10"/>
      <c r="N1377" s="10"/>
    </row>
    <row r="1378" spans="1:14">
      <c r="A1378" s="113">
        <v>1307</v>
      </c>
      <c r="B1378" s="66"/>
      <c r="C1378" s="135"/>
      <c r="D1378" s="66" t="s">
        <v>427</v>
      </c>
      <c r="E1378" s="66"/>
      <c r="F1378" s="66"/>
      <c r="G1378" s="66"/>
      <c r="H1378" s="118"/>
      <c r="I1378" s="8">
        <v>285530928.40866053</v>
      </c>
      <c r="J1378" s="8">
        <v>126544955.31121981</v>
      </c>
      <c r="K1378" s="118"/>
      <c r="L1378" s="8">
        <v>372577974.89459491</v>
      </c>
      <c r="M1378" s="8">
        <v>231839329.00795984</v>
      </c>
      <c r="N1378" s="8">
        <v>140738645.88663381</v>
      </c>
    </row>
    <row r="1379" spans="1:14">
      <c r="A1379" s="113">
        <v>1308</v>
      </c>
      <c r="B1379" s="66"/>
      <c r="C1379" s="135"/>
      <c r="D1379" s="66"/>
      <c r="E1379" s="66"/>
      <c r="F1379" s="66"/>
      <c r="G1379" s="66"/>
      <c r="H1379" s="118"/>
      <c r="I1379" s="8"/>
      <c r="J1379" s="8"/>
      <c r="K1379" s="118"/>
      <c r="L1379" s="8"/>
      <c r="M1379" s="8"/>
      <c r="N1379" s="8"/>
    </row>
    <row r="1380" spans="1:14">
      <c r="A1380" s="113">
        <v>1309</v>
      </c>
      <c r="B1380" s="66"/>
      <c r="C1380" s="135"/>
      <c r="D1380" s="66" t="s">
        <v>411</v>
      </c>
      <c r="E1380" s="66"/>
      <c r="F1380" s="66"/>
      <c r="G1380" s="66"/>
      <c r="H1380" s="118"/>
      <c r="I1380" s="10">
        <v>12963104.149753202</v>
      </c>
      <c r="J1380" s="10">
        <v>5745140.9711293774</v>
      </c>
      <c r="K1380" s="118"/>
      <c r="L1380" s="10">
        <v>16915040.060214493</v>
      </c>
      <c r="M1380" s="10">
        <v>10525505.536961317</v>
      </c>
      <c r="N1380" s="10">
        <v>6389534.5232531754</v>
      </c>
    </row>
    <row r="1381" spans="1:14">
      <c r="A1381" s="113">
        <v>1310</v>
      </c>
      <c r="B1381" s="66"/>
      <c r="C1381" s="135"/>
      <c r="D1381" s="66"/>
      <c r="E1381" s="66"/>
      <c r="F1381" s="66"/>
      <c r="G1381" s="66"/>
      <c r="H1381" s="118"/>
      <c r="I1381" s="8"/>
      <c r="J1381" s="8"/>
      <c r="K1381" s="118"/>
      <c r="L1381" s="8"/>
      <c r="M1381" s="8"/>
      <c r="N1381" s="8"/>
    </row>
    <row r="1382" spans="1:14" ht="15.75" thickBot="1">
      <c r="A1382" s="113">
        <v>1311</v>
      </c>
      <c r="B1382" s="66"/>
      <c r="C1382" s="135" t="s">
        <v>428</v>
      </c>
      <c r="D1382" s="66"/>
      <c r="E1382" s="66"/>
      <c r="F1382" s="66"/>
      <c r="G1382" s="66"/>
      <c r="H1382" s="118"/>
      <c r="I1382" s="23">
        <v>272567824.25890732</v>
      </c>
      <c r="J1382" s="23">
        <v>120799814.34009044</v>
      </c>
      <c r="K1382" s="118"/>
      <c r="L1382" s="23">
        <v>355662934.83438039</v>
      </c>
      <c r="M1382" s="23">
        <v>221313823.47099853</v>
      </c>
      <c r="N1382" s="23">
        <v>134349111.36338064</v>
      </c>
    </row>
    <row r="1383" spans="1:14" ht="15.75" thickTop="1">
      <c r="A1383" s="113">
        <v>1312</v>
      </c>
      <c r="B1383" s="66"/>
      <c r="C1383" s="135"/>
      <c r="D1383" s="66"/>
      <c r="E1383" s="66"/>
      <c r="F1383" s="66"/>
      <c r="G1383" s="66"/>
      <c r="H1383" s="118"/>
      <c r="I1383" s="8"/>
      <c r="J1383" s="8"/>
      <c r="K1383" s="118"/>
      <c r="L1383" s="8"/>
      <c r="M1383" s="8"/>
      <c r="N1383" s="8"/>
    </row>
    <row r="1384" spans="1:14">
      <c r="A1384" s="113">
        <v>1313</v>
      </c>
      <c r="B1384" s="66"/>
      <c r="C1384" s="135" t="s">
        <v>429</v>
      </c>
      <c r="D1384" s="66"/>
      <c r="E1384" s="66"/>
      <c r="F1384" s="66"/>
      <c r="G1384" s="66"/>
      <c r="H1384" s="118"/>
      <c r="I1384" s="24">
        <v>0.35</v>
      </c>
      <c r="J1384" s="24">
        <v>0.35</v>
      </c>
      <c r="K1384" s="118"/>
      <c r="L1384" s="24">
        <v>0.35</v>
      </c>
      <c r="M1384" s="24">
        <v>0.35</v>
      </c>
      <c r="N1384" s="24">
        <v>0.35</v>
      </c>
    </row>
    <row r="1385" spans="1:14">
      <c r="A1385" s="113">
        <v>1314</v>
      </c>
      <c r="B1385" s="66"/>
      <c r="C1385" s="135"/>
      <c r="D1385" s="66"/>
      <c r="E1385" s="66"/>
      <c r="F1385" s="66"/>
      <c r="G1385" s="66"/>
      <c r="H1385" s="118"/>
      <c r="I1385" s="25"/>
      <c r="J1385" s="25"/>
      <c r="K1385" s="118"/>
      <c r="L1385" s="25"/>
      <c r="M1385" s="8"/>
      <c r="N1385" s="8"/>
    </row>
    <row r="1386" spans="1:14">
      <c r="A1386" s="113">
        <v>1315</v>
      </c>
      <c r="B1386" s="66"/>
      <c r="C1386" s="135" t="s">
        <v>430</v>
      </c>
      <c r="D1386" s="66"/>
      <c r="E1386" s="66"/>
      <c r="F1386" s="66"/>
      <c r="G1386" s="66"/>
      <c r="H1386" s="118"/>
      <c r="I1386" s="8">
        <v>95398738.490617558</v>
      </c>
      <c r="J1386" s="8">
        <v>42279935.019031651</v>
      </c>
      <c r="K1386" s="118"/>
      <c r="L1386" s="8">
        <v>124482027.19203313</v>
      </c>
      <c r="M1386" s="8">
        <v>77459838.214849472</v>
      </c>
      <c r="N1386" s="8">
        <v>47022188.977183223</v>
      </c>
    </row>
    <row r="1387" spans="1:14">
      <c r="A1387" s="113">
        <v>1316</v>
      </c>
      <c r="B1387" s="66"/>
      <c r="C1387" s="135"/>
      <c r="D1387" s="66"/>
      <c r="E1387" s="66"/>
      <c r="F1387" s="66"/>
      <c r="G1387" s="66"/>
      <c r="H1387" s="118"/>
      <c r="I1387" s="8"/>
      <c r="J1387" s="8"/>
      <c r="K1387" s="118"/>
      <c r="L1387" s="8"/>
      <c r="M1387" s="8"/>
      <c r="N1387" s="8"/>
    </row>
    <row r="1388" spans="1:14">
      <c r="A1388" s="113">
        <v>1317</v>
      </c>
      <c r="B1388" s="66"/>
      <c r="C1388" s="135" t="s">
        <v>431</v>
      </c>
      <c r="D1388" s="66"/>
      <c r="E1388" s="66"/>
      <c r="F1388" s="66"/>
      <c r="G1388" s="66"/>
      <c r="H1388" s="118"/>
      <c r="I1388" s="8"/>
      <c r="J1388" s="8"/>
      <c r="K1388" s="118"/>
      <c r="L1388" s="8"/>
      <c r="M1388" s="8"/>
      <c r="N1388" s="8"/>
    </row>
    <row r="1389" spans="1:14">
      <c r="A1389" s="113">
        <v>1318</v>
      </c>
      <c r="B1389" s="66"/>
      <c r="C1389" s="135">
        <v>40910</v>
      </c>
      <c r="D1389" s="66" t="s">
        <v>432</v>
      </c>
      <c r="E1389" s="146"/>
      <c r="F1389" s="135" t="s">
        <v>599</v>
      </c>
      <c r="G1389" s="66" t="s">
        <v>164</v>
      </c>
      <c r="H1389" s="118"/>
      <c r="I1389" s="8">
        <v>-71466</v>
      </c>
      <c r="J1389" s="8">
        <v>-30650.883485913735</v>
      </c>
      <c r="K1389" s="118"/>
      <c r="L1389" s="8">
        <v>-71466</v>
      </c>
      <c r="M1389" s="8">
        <v>-40844.40952251578</v>
      </c>
      <c r="N1389" s="13">
        <v>-30621.59047748422</v>
      </c>
    </row>
    <row r="1390" spans="1:14">
      <c r="A1390" s="113">
        <v>1319</v>
      </c>
      <c r="B1390" s="66"/>
      <c r="C1390" s="135">
        <v>40910</v>
      </c>
      <c r="D1390" s="66" t="s">
        <v>412</v>
      </c>
      <c r="E1390" s="146"/>
      <c r="F1390" s="135" t="s">
        <v>599</v>
      </c>
      <c r="G1390" s="66" t="s">
        <v>166</v>
      </c>
      <c r="H1390" s="118"/>
      <c r="I1390" s="8">
        <v>-67956887</v>
      </c>
      <c r="J1390" s="8">
        <v>-29482565.752296817</v>
      </c>
      <c r="K1390" s="118"/>
      <c r="L1390" s="8">
        <v>-67956887</v>
      </c>
      <c r="M1390" s="8">
        <v>-38511163.517444447</v>
      </c>
      <c r="N1390" s="13">
        <v>-29445723.48255555</v>
      </c>
    </row>
    <row r="1391" spans="1:14">
      <c r="A1391" s="113">
        <v>1320</v>
      </c>
      <c r="B1391" s="66"/>
      <c r="C1391" s="135">
        <v>40910</v>
      </c>
      <c r="D1391" s="148"/>
      <c r="E1391" s="146"/>
      <c r="F1391" s="135" t="s">
        <v>599</v>
      </c>
      <c r="G1391" s="66" t="s">
        <v>165</v>
      </c>
      <c r="H1391" s="118"/>
      <c r="I1391" s="8">
        <v>-406</v>
      </c>
      <c r="J1391" s="8">
        <v>-174.43655703797285</v>
      </c>
      <c r="K1391" s="118"/>
      <c r="L1391" s="8">
        <v>-406</v>
      </c>
      <c r="M1391" s="8">
        <v>-231.42754961758311</v>
      </c>
      <c r="N1391" s="13">
        <v>-174.57245038241689</v>
      </c>
    </row>
    <row r="1392" spans="1:14">
      <c r="A1392" s="113">
        <v>1321</v>
      </c>
      <c r="B1392" s="66"/>
      <c r="C1392" s="135">
        <v>40910</v>
      </c>
      <c r="D1392" s="66" t="s">
        <v>433</v>
      </c>
      <c r="E1392" s="146"/>
      <c r="F1392" s="135" t="s">
        <v>768</v>
      </c>
      <c r="G1392" s="66" t="s">
        <v>162</v>
      </c>
      <c r="H1392" s="118"/>
      <c r="I1392" s="8">
        <v>0</v>
      </c>
      <c r="J1392" s="8">
        <v>0</v>
      </c>
      <c r="K1392" s="118"/>
      <c r="L1392" s="8">
        <v>0</v>
      </c>
      <c r="M1392" s="8">
        <v>0</v>
      </c>
      <c r="N1392" s="13">
        <v>0</v>
      </c>
    </row>
    <row r="1393" spans="1:14" ht="15.75" thickBot="1">
      <c r="A1393" s="113">
        <v>1322</v>
      </c>
      <c r="B1393" s="66"/>
      <c r="C1393" s="136" t="s">
        <v>434</v>
      </c>
      <c r="D1393" s="66"/>
      <c r="E1393" s="66"/>
      <c r="F1393" s="66"/>
      <c r="G1393" s="66"/>
      <c r="H1393" s="118"/>
      <c r="I1393" s="22">
        <v>27369979.490617558</v>
      </c>
      <c r="J1393" s="22">
        <v>12766543.946691884</v>
      </c>
      <c r="K1393" s="118"/>
      <c r="L1393" s="22">
        <v>56453268.192033127</v>
      </c>
      <c r="M1393" s="22">
        <v>38907598.860332891</v>
      </c>
      <c r="N1393" s="22">
        <v>17545669.331699811</v>
      </c>
    </row>
    <row r="1394" spans="1:14" ht="15.75" thickTop="1">
      <c r="A1394" s="113">
        <v>1323</v>
      </c>
      <c r="B1394" s="66"/>
      <c r="C1394" s="135"/>
      <c r="D1394" s="66"/>
      <c r="E1394" s="66"/>
      <c r="F1394" s="66"/>
      <c r="G1394" s="66"/>
      <c r="H1394" s="118"/>
      <c r="I1394" s="8"/>
      <c r="J1394" s="8"/>
      <c r="K1394" s="118"/>
      <c r="L1394" s="8"/>
      <c r="M1394" s="8"/>
      <c r="N1394" s="8"/>
    </row>
    <row r="1395" spans="1:14" ht="15.75" thickBot="1">
      <c r="A1395" s="113">
        <v>1324</v>
      </c>
      <c r="B1395" s="66"/>
      <c r="C1395" s="136" t="s">
        <v>104</v>
      </c>
      <c r="D1395" s="66"/>
      <c r="E1395" s="66"/>
      <c r="F1395" s="66"/>
      <c r="G1395" s="66"/>
      <c r="H1395" s="137"/>
      <c r="I1395" s="15">
        <v>4245514944.1008787</v>
      </c>
      <c r="J1395" s="15">
        <v>1809267654.887815</v>
      </c>
      <c r="K1395" s="137"/>
      <c r="L1395" s="15">
        <v>4161168028.8015838</v>
      </c>
      <c r="M1395" s="15">
        <v>2407513388.7570376</v>
      </c>
      <c r="N1395" s="15">
        <v>1753654640.0445464</v>
      </c>
    </row>
    <row r="1396" spans="1:14" ht="15.75" thickTop="1">
      <c r="A1396" s="113">
        <v>1325</v>
      </c>
      <c r="B1396" s="66"/>
      <c r="C1396" s="135">
        <v>310</v>
      </c>
      <c r="D1396" s="66" t="s">
        <v>435</v>
      </c>
      <c r="E1396" s="66"/>
      <c r="F1396" s="66"/>
      <c r="G1396" s="66"/>
      <c r="H1396" s="118"/>
      <c r="I1396" s="8"/>
      <c r="J1396" s="8"/>
      <c r="K1396" s="118"/>
      <c r="L1396" s="8"/>
      <c r="M1396" s="8"/>
      <c r="N1396" s="8"/>
    </row>
    <row r="1397" spans="1:14">
      <c r="A1397" s="113">
        <v>1326</v>
      </c>
      <c r="B1397" s="66"/>
      <c r="C1397" s="135"/>
      <c r="D1397" s="66"/>
      <c r="E1397" s="66"/>
      <c r="F1397" s="135" t="s">
        <v>599</v>
      </c>
      <c r="G1397" s="66" t="s">
        <v>166</v>
      </c>
      <c r="H1397" s="118"/>
      <c r="I1397" s="8">
        <v>2328228.2400000002</v>
      </c>
      <c r="J1397" s="8">
        <v>1010083.6751417748</v>
      </c>
      <c r="K1397" s="118"/>
      <c r="L1397" s="8">
        <v>2328228.2400000002</v>
      </c>
      <c r="M1397" s="8">
        <v>1319406.7947310759</v>
      </c>
      <c r="N1397" s="13">
        <v>1008821.4452689245</v>
      </c>
    </row>
    <row r="1398" spans="1:14">
      <c r="A1398" s="113">
        <v>1327</v>
      </c>
      <c r="B1398" s="66"/>
      <c r="C1398" s="135"/>
      <c r="D1398" s="66"/>
      <c r="E1398" s="66"/>
      <c r="F1398" s="135" t="s">
        <v>599</v>
      </c>
      <c r="G1398" s="66" t="s">
        <v>166</v>
      </c>
      <c r="H1398" s="118"/>
      <c r="I1398" s="8">
        <v>34798445.670000002</v>
      </c>
      <c r="J1398" s="8">
        <v>15097034.426304776</v>
      </c>
      <c r="K1398" s="118"/>
      <c r="L1398" s="8">
        <v>34798445.670000002</v>
      </c>
      <c r="M1398" s="8">
        <v>19720276.936026759</v>
      </c>
      <c r="N1398" s="13">
        <v>15078168.73397324</v>
      </c>
    </row>
    <row r="1399" spans="1:14">
      <c r="A1399" s="113">
        <v>1328</v>
      </c>
      <c r="B1399" s="66"/>
      <c r="C1399" s="135"/>
      <c r="D1399" s="66"/>
      <c r="E1399" s="66"/>
      <c r="F1399" s="135" t="s">
        <v>599</v>
      </c>
      <c r="G1399" s="66" t="s">
        <v>166</v>
      </c>
      <c r="H1399" s="118"/>
      <c r="I1399" s="8">
        <v>53843264.850000001</v>
      </c>
      <c r="J1399" s="8">
        <v>23359480.78755369</v>
      </c>
      <c r="K1399" s="118"/>
      <c r="L1399" s="8">
        <v>53843264.850000001</v>
      </c>
      <c r="M1399" s="8">
        <v>30512974.747525137</v>
      </c>
      <c r="N1399" s="13">
        <v>23330290.102474865</v>
      </c>
    </row>
    <row r="1400" spans="1:14">
      <c r="A1400" s="113">
        <v>1329</v>
      </c>
      <c r="B1400" s="66"/>
      <c r="C1400" s="135"/>
      <c r="D1400" s="66"/>
      <c r="E1400" s="66"/>
      <c r="F1400" s="135" t="s">
        <v>599</v>
      </c>
      <c r="G1400" s="66" t="s">
        <v>162</v>
      </c>
      <c r="H1400" s="118"/>
      <c r="I1400" s="8">
        <v>0</v>
      </c>
      <c r="J1400" s="8">
        <v>0</v>
      </c>
      <c r="K1400" s="118"/>
      <c r="L1400" s="8">
        <v>0</v>
      </c>
      <c r="M1400" s="8">
        <v>0</v>
      </c>
      <c r="N1400" s="13">
        <v>0</v>
      </c>
    </row>
    <row r="1401" spans="1:14">
      <c r="A1401" s="113">
        <v>1330</v>
      </c>
      <c r="B1401" s="66"/>
      <c r="C1401" s="135"/>
      <c r="D1401" s="66"/>
      <c r="E1401" s="66"/>
      <c r="F1401" s="135" t="s">
        <v>599</v>
      </c>
      <c r="G1401" s="66" t="s">
        <v>166</v>
      </c>
      <c r="H1401" s="118"/>
      <c r="I1401" s="8">
        <v>2635016.6053846199</v>
      </c>
      <c r="J1401" s="8">
        <v>1143181.4162800896</v>
      </c>
      <c r="K1401" s="118"/>
      <c r="L1401" s="8">
        <v>2635016.6053846199</v>
      </c>
      <c r="M1401" s="8">
        <v>1493263.7417771725</v>
      </c>
      <c r="N1401" s="13">
        <v>1141752.8636074474</v>
      </c>
    </row>
    <row r="1402" spans="1:14">
      <c r="A1402" s="113">
        <v>1331</v>
      </c>
      <c r="B1402" s="66"/>
      <c r="C1402" s="135"/>
      <c r="D1402" s="66"/>
      <c r="E1402" s="66"/>
      <c r="F1402" s="66"/>
      <c r="G1402" s="66"/>
      <c r="H1402" s="118" t="s">
        <v>436</v>
      </c>
      <c r="I1402" s="184">
        <v>93604955.365384623</v>
      </c>
      <c r="J1402" s="184">
        <v>40609780.305280328</v>
      </c>
      <c r="K1402" s="118"/>
      <c r="L1402" s="184">
        <v>93604955.365384623</v>
      </c>
      <c r="M1402" s="184">
        <v>53045922.220060147</v>
      </c>
      <c r="N1402" s="184">
        <v>40559033.145324476</v>
      </c>
    </row>
    <row r="1403" spans="1:14">
      <c r="A1403" s="113">
        <v>1332</v>
      </c>
      <c r="B1403" s="66"/>
      <c r="C1403" s="135"/>
      <c r="D1403" s="66"/>
      <c r="E1403" s="66"/>
      <c r="F1403" s="66"/>
      <c r="G1403" s="66"/>
      <c r="H1403" s="118"/>
      <c r="I1403" s="8"/>
      <c r="J1403" s="8"/>
      <c r="K1403" s="118"/>
      <c r="L1403" s="8"/>
      <c r="M1403" s="8"/>
      <c r="N1403" s="8"/>
    </row>
    <row r="1404" spans="1:14">
      <c r="A1404" s="113">
        <v>1333</v>
      </c>
      <c r="B1404" s="66"/>
      <c r="C1404" s="135">
        <v>311</v>
      </c>
      <c r="D1404" s="66" t="s">
        <v>437</v>
      </c>
      <c r="E1404" s="66"/>
      <c r="F1404" s="66"/>
      <c r="G1404" s="66"/>
      <c r="H1404" s="118"/>
      <c r="I1404" s="8"/>
      <c r="J1404" s="8"/>
      <c r="K1404" s="118"/>
      <c r="L1404" s="8"/>
      <c r="M1404" s="8"/>
      <c r="N1404" s="8"/>
    </row>
    <row r="1405" spans="1:14">
      <c r="A1405" s="113">
        <v>1334</v>
      </c>
      <c r="B1405" s="66"/>
      <c r="C1405" s="135"/>
      <c r="D1405" s="66"/>
      <c r="E1405" s="66"/>
      <c r="F1405" s="135" t="s">
        <v>599</v>
      </c>
      <c r="G1405" s="66" t="s">
        <v>166</v>
      </c>
      <c r="H1405" s="118"/>
      <c r="I1405" s="8">
        <v>228938373.28769201</v>
      </c>
      <c r="J1405" s="8">
        <v>99323128.849004701</v>
      </c>
      <c r="K1405" s="118"/>
      <c r="L1405" s="8">
        <v>228938373.28769201</v>
      </c>
      <c r="M1405" s="8">
        <v>129739361.5028311</v>
      </c>
      <c r="N1405" s="13">
        <v>99199011.784860909</v>
      </c>
    </row>
    <row r="1406" spans="1:14">
      <c r="A1406" s="113">
        <v>1335</v>
      </c>
      <c r="B1406" s="66"/>
      <c r="C1406" s="135"/>
      <c r="D1406" s="66"/>
      <c r="E1406" s="66"/>
      <c r="F1406" s="135" t="s">
        <v>599</v>
      </c>
      <c r="G1406" s="66" t="s">
        <v>166</v>
      </c>
      <c r="H1406" s="118"/>
      <c r="I1406" s="8">
        <v>313787385.85307699</v>
      </c>
      <c r="J1406" s="8">
        <v>136134211.61647201</v>
      </c>
      <c r="K1406" s="118"/>
      <c r="L1406" s="8">
        <v>313787385.85307699</v>
      </c>
      <c r="M1406" s="8">
        <v>177823291.49802408</v>
      </c>
      <c r="N1406" s="13">
        <v>135964094.35505292</v>
      </c>
    </row>
    <row r="1407" spans="1:14">
      <c r="A1407" s="113">
        <v>1336</v>
      </c>
      <c r="B1407" s="66"/>
      <c r="C1407" s="135"/>
      <c r="D1407" s="66"/>
      <c r="E1407" s="66"/>
      <c r="F1407" s="135" t="s">
        <v>599</v>
      </c>
      <c r="G1407" s="66" t="s">
        <v>166</v>
      </c>
      <c r="H1407" s="118"/>
      <c r="I1407" s="8">
        <v>407418404.791538</v>
      </c>
      <c r="J1407" s="8">
        <v>176755299.39978564</v>
      </c>
      <c r="K1407" s="118"/>
      <c r="L1407" s="8">
        <v>407418404.791538</v>
      </c>
      <c r="M1407" s="8">
        <v>230883983.94328001</v>
      </c>
      <c r="N1407" s="13">
        <v>176534420.84825799</v>
      </c>
    </row>
    <row r="1408" spans="1:14">
      <c r="A1408" s="113">
        <v>1337</v>
      </c>
      <c r="B1408" s="66"/>
      <c r="C1408" s="135"/>
      <c r="D1408" s="66"/>
      <c r="E1408" s="66"/>
      <c r="F1408" s="135" t="s">
        <v>599</v>
      </c>
      <c r="G1408" s="66" t="s">
        <v>166</v>
      </c>
      <c r="H1408" s="118"/>
      <c r="I1408" s="8">
        <v>63810790.709230803</v>
      </c>
      <c r="J1408" s="8">
        <v>27683814.192238498</v>
      </c>
      <c r="K1408" s="118"/>
      <c r="L1408" s="8">
        <v>63810790.709230803</v>
      </c>
      <c r="M1408" s="8">
        <v>36161571.014584765</v>
      </c>
      <c r="N1408" s="13">
        <v>27649219.694646034</v>
      </c>
    </row>
    <row r="1409" spans="1:14">
      <c r="A1409" s="113">
        <v>1338</v>
      </c>
      <c r="B1409" s="66"/>
      <c r="C1409" s="135"/>
      <c r="D1409" s="66"/>
      <c r="E1409" s="66"/>
      <c r="F1409" s="66"/>
      <c r="G1409" s="66"/>
      <c r="H1409" s="118" t="s">
        <v>436</v>
      </c>
      <c r="I1409" s="184">
        <v>1013954954.6415378</v>
      </c>
      <c r="J1409" s="184">
        <v>439896454.05750084</v>
      </c>
      <c r="K1409" s="118"/>
      <c r="L1409" s="184">
        <v>1013954954.6415378</v>
      </c>
      <c r="M1409" s="184">
        <v>574608207.95871997</v>
      </c>
      <c r="N1409" s="184">
        <v>439346746.68281788</v>
      </c>
    </row>
    <row r="1410" spans="1:14">
      <c r="A1410" s="113">
        <v>1339</v>
      </c>
      <c r="B1410" s="66"/>
      <c r="C1410" s="135"/>
      <c r="D1410" s="66"/>
      <c r="E1410" s="66"/>
      <c r="F1410" s="66"/>
      <c r="G1410" s="66"/>
      <c r="H1410" s="118"/>
      <c r="I1410" s="8"/>
      <c r="J1410" s="8"/>
      <c r="K1410" s="118"/>
      <c r="L1410" s="8"/>
      <c r="M1410" s="8"/>
      <c r="N1410" s="8"/>
    </row>
    <row r="1411" spans="1:14">
      <c r="A1411" s="113">
        <v>1340</v>
      </c>
      <c r="B1411" s="66"/>
      <c r="C1411" s="135">
        <v>312</v>
      </c>
      <c r="D1411" s="66" t="s">
        <v>438</v>
      </c>
      <c r="E1411" s="66"/>
      <c r="F1411" s="66"/>
      <c r="G1411" s="66"/>
      <c r="H1411" s="118"/>
      <c r="I1411" s="8"/>
      <c r="J1411" s="8"/>
      <c r="K1411" s="118"/>
      <c r="L1411" s="8"/>
      <c r="M1411" s="8"/>
      <c r="N1411" s="8"/>
    </row>
    <row r="1412" spans="1:14">
      <c r="A1412" s="113">
        <v>1341</v>
      </c>
      <c r="B1412" s="66"/>
      <c r="C1412" s="135"/>
      <c r="D1412" s="66"/>
      <c r="E1412" s="66"/>
      <c r="F1412" s="135" t="s">
        <v>599</v>
      </c>
      <c r="G1412" s="66" t="s">
        <v>166</v>
      </c>
      <c r="H1412" s="118"/>
      <c r="I1412" s="8">
        <v>612770320.87076902</v>
      </c>
      <c r="J1412" s="8">
        <v>265845627.6275349</v>
      </c>
      <c r="K1412" s="118"/>
      <c r="L1412" s="8">
        <v>612770320.87076902</v>
      </c>
      <c r="M1412" s="8">
        <v>347256901.65429574</v>
      </c>
      <c r="N1412" s="13">
        <v>265513419.21647328</v>
      </c>
    </row>
    <row r="1413" spans="1:14">
      <c r="A1413" s="113">
        <v>1342</v>
      </c>
      <c r="B1413" s="66"/>
      <c r="C1413" s="135"/>
      <c r="D1413" s="66"/>
      <c r="E1413" s="66"/>
      <c r="F1413" s="135" t="s">
        <v>599</v>
      </c>
      <c r="G1413" s="66" t="s">
        <v>166</v>
      </c>
      <c r="H1413" s="118"/>
      <c r="I1413" s="8">
        <v>540920950.42230797</v>
      </c>
      <c r="J1413" s="8">
        <v>234674338.27009442</v>
      </c>
      <c r="K1413" s="118"/>
      <c r="L1413" s="8">
        <v>540920950.42230797</v>
      </c>
      <c r="M1413" s="8">
        <v>306539868.01551056</v>
      </c>
      <c r="N1413" s="13">
        <v>234381082.40679741</v>
      </c>
    </row>
    <row r="1414" spans="1:14">
      <c r="A1414" s="113">
        <v>1343</v>
      </c>
      <c r="B1414" s="66"/>
      <c r="C1414" s="135"/>
      <c r="D1414" s="66"/>
      <c r="E1414" s="66"/>
      <c r="F1414" s="135" t="s">
        <v>599</v>
      </c>
      <c r="G1414" s="66" t="s">
        <v>166</v>
      </c>
      <c r="H1414" s="118"/>
      <c r="I1414" s="8">
        <v>2682290012.8930802</v>
      </c>
      <c r="J1414" s="8">
        <v>1163690615.6670966</v>
      </c>
      <c r="K1414" s="118"/>
      <c r="L1414" s="8">
        <v>2682290012.8930802</v>
      </c>
      <c r="M1414" s="8">
        <v>1520053578.7893522</v>
      </c>
      <c r="N1414" s="13">
        <v>1162236434.1037281</v>
      </c>
    </row>
    <row r="1415" spans="1:14">
      <c r="A1415" s="113">
        <v>1344</v>
      </c>
      <c r="B1415" s="66"/>
      <c r="C1415" s="135"/>
      <c r="D1415" s="66"/>
      <c r="E1415" s="66"/>
      <c r="F1415" s="135" t="s">
        <v>599</v>
      </c>
      <c r="G1415" s="66" t="s">
        <v>166</v>
      </c>
      <c r="H1415" s="118"/>
      <c r="I1415" s="8">
        <v>332520536.67615402</v>
      </c>
      <c r="J1415" s="8">
        <v>144261443.09028953</v>
      </c>
      <c r="K1415" s="118"/>
      <c r="L1415" s="8">
        <v>332520536.67615402</v>
      </c>
      <c r="M1415" s="8">
        <v>188439366.87158364</v>
      </c>
      <c r="N1415" s="13">
        <v>144081169.80457038</v>
      </c>
    </row>
    <row r="1416" spans="1:14">
      <c r="A1416" s="113">
        <v>1345</v>
      </c>
      <c r="B1416" s="66"/>
      <c r="C1416" s="135"/>
      <c r="D1416" s="66"/>
      <c r="E1416" s="66"/>
      <c r="F1416" s="66"/>
      <c r="G1416" s="66"/>
      <c r="H1416" s="118" t="s">
        <v>436</v>
      </c>
      <c r="I1416" s="184">
        <v>4168501820.8623114</v>
      </c>
      <c r="J1416" s="184">
        <v>1808472024.6550155</v>
      </c>
      <c r="K1416" s="118"/>
      <c r="L1416" s="184">
        <v>4168501820.8623114</v>
      </c>
      <c r="M1416" s="184">
        <v>2362289715.3307419</v>
      </c>
      <c r="N1416" s="184">
        <v>1806212105.5315692</v>
      </c>
    </row>
    <row r="1417" spans="1:14">
      <c r="A1417" s="113">
        <v>1346</v>
      </c>
      <c r="B1417" s="66"/>
      <c r="C1417" s="135"/>
      <c r="D1417" s="66"/>
      <c r="E1417" s="66"/>
      <c r="F1417" s="66"/>
      <c r="G1417" s="66"/>
      <c r="H1417" s="118"/>
      <c r="I1417" s="8"/>
      <c r="J1417" s="8"/>
      <c r="K1417" s="118"/>
      <c r="L1417" s="8"/>
      <c r="M1417" s="8"/>
      <c r="N1417" s="8"/>
    </row>
    <row r="1418" spans="1:14">
      <c r="A1418" s="113">
        <v>1347</v>
      </c>
      <c r="B1418" s="66"/>
      <c r="C1418" s="135">
        <v>314</v>
      </c>
      <c r="D1418" s="66" t="s">
        <v>439</v>
      </c>
      <c r="E1418" s="66"/>
      <c r="F1418" s="66"/>
      <c r="G1418" s="66"/>
      <c r="H1418" s="118"/>
      <c r="I1418" s="8"/>
      <c r="J1418" s="8"/>
      <c r="K1418" s="118"/>
      <c r="L1418" s="8"/>
      <c r="M1418" s="8"/>
      <c r="N1418" s="8"/>
    </row>
    <row r="1419" spans="1:14">
      <c r="A1419" s="113">
        <v>1348</v>
      </c>
      <c r="B1419" s="66"/>
      <c r="C1419" s="135"/>
      <c r="D1419" s="66"/>
      <c r="E1419" s="66"/>
      <c r="F1419" s="135" t="s">
        <v>599</v>
      </c>
      <c r="G1419" s="66" t="s">
        <v>166</v>
      </c>
      <c r="H1419" s="118"/>
      <c r="I1419" s="8">
        <v>114736296.368462</v>
      </c>
      <c r="J1419" s="8">
        <v>49777447.896608263</v>
      </c>
      <c r="K1419" s="118"/>
      <c r="L1419" s="8">
        <v>114736296.368462</v>
      </c>
      <c r="M1419" s="8">
        <v>65021051.815275289</v>
      </c>
      <c r="N1419" s="13">
        <v>49715244.553186707</v>
      </c>
    </row>
    <row r="1420" spans="1:14">
      <c r="A1420" s="113">
        <v>1349</v>
      </c>
      <c r="B1420" s="66"/>
      <c r="C1420" s="135"/>
      <c r="D1420" s="66"/>
      <c r="E1420" s="66"/>
      <c r="F1420" s="135" t="s">
        <v>599</v>
      </c>
      <c r="G1420" s="66" t="s">
        <v>166</v>
      </c>
      <c r="H1420" s="118"/>
      <c r="I1420" s="8">
        <v>132029590.512308</v>
      </c>
      <c r="J1420" s="8">
        <v>57280008.772737704</v>
      </c>
      <c r="K1420" s="118"/>
      <c r="L1420" s="8">
        <v>132029590.512308</v>
      </c>
      <c r="M1420" s="8">
        <v>74821160.500785232</v>
      </c>
      <c r="N1420" s="13">
        <v>57208430.011522762</v>
      </c>
    </row>
    <row r="1421" spans="1:14">
      <c r="A1421" s="113">
        <v>1350</v>
      </c>
      <c r="B1421" s="66"/>
      <c r="C1421" s="135"/>
      <c r="D1421" s="66"/>
      <c r="E1421" s="66"/>
      <c r="F1421" s="135" t="s">
        <v>599</v>
      </c>
      <c r="G1421" s="66" t="s">
        <v>166</v>
      </c>
      <c r="H1421" s="118"/>
      <c r="I1421" s="8">
        <v>679102298.045385</v>
      </c>
      <c r="J1421" s="8">
        <v>294623238.91703475</v>
      </c>
      <c r="K1421" s="118"/>
      <c r="L1421" s="8">
        <v>679102298.045385</v>
      </c>
      <c r="M1421" s="8">
        <v>384847228.87759882</v>
      </c>
      <c r="N1421" s="13">
        <v>294255069.16778618</v>
      </c>
    </row>
    <row r="1422" spans="1:14">
      <c r="A1422" s="113">
        <v>1351</v>
      </c>
      <c r="B1422" s="66"/>
      <c r="C1422" s="135"/>
      <c r="D1422" s="66"/>
      <c r="E1422" s="66"/>
      <c r="F1422" s="135" t="s">
        <v>599</v>
      </c>
      <c r="G1422" s="66" t="s">
        <v>166</v>
      </c>
      <c r="H1422" s="118"/>
      <c r="I1422" s="8">
        <v>67694939.143076897</v>
      </c>
      <c r="J1422" s="8">
        <v>29368921.716256604</v>
      </c>
      <c r="K1422" s="118"/>
      <c r="L1422" s="8">
        <v>67694939.143076897</v>
      </c>
      <c r="M1422" s="8">
        <v>38362717.683676198</v>
      </c>
      <c r="N1422" s="13">
        <v>29332221.459400695</v>
      </c>
    </row>
    <row r="1423" spans="1:14">
      <c r="A1423" s="113">
        <v>1352</v>
      </c>
      <c r="B1423" s="66"/>
      <c r="C1423" s="135"/>
      <c r="D1423" s="66"/>
      <c r="E1423" s="66"/>
      <c r="F1423" s="66"/>
      <c r="G1423" s="66"/>
      <c r="H1423" s="118" t="s">
        <v>436</v>
      </c>
      <c r="I1423" s="184">
        <v>993563124.06923187</v>
      </c>
      <c r="J1423" s="184">
        <v>431049617.30263734</v>
      </c>
      <c r="K1423" s="118"/>
      <c r="L1423" s="184">
        <v>993563124.06923187</v>
      </c>
      <c r="M1423" s="184">
        <v>563052158.87733555</v>
      </c>
      <c r="N1423" s="184">
        <v>430510965.19189638</v>
      </c>
    </row>
    <row r="1424" spans="1:14">
      <c r="A1424" s="113">
        <v>1353</v>
      </c>
      <c r="B1424" s="66"/>
      <c r="C1424" s="135"/>
      <c r="D1424" s="66"/>
      <c r="E1424" s="66"/>
      <c r="F1424" s="66"/>
      <c r="G1424" s="66"/>
      <c r="H1424" s="118"/>
      <c r="I1424" s="8"/>
      <c r="J1424" s="8"/>
      <c r="K1424" s="118"/>
      <c r="L1424" s="8"/>
      <c r="M1424" s="8"/>
      <c r="N1424" s="8"/>
    </row>
    <row r="1425" spans="1:14">
      <c r="A1425" s="113">
        <v>1354</v>
      </c>
      <c r="B1425" s="66"/>
      <c r="C1425" s="135">
        <v>315</v>
      </c>
      <c r="D1425" s="66" t="s">
        <v>440</v>
      </c>
      <c r="E1425" s="66"/>
      <c r="F1425" s="66"/>
      <c r="G1425" s="66"/>
      <c r="H1425" s="118"/>
      <c r="I1425" s="8"/>
      <c r="J1425" s="8"/>
      <c r="K1425" s="118"/>
      <c r="L1425" s="8"/>
      <c r="M1425" s="8"/>
      <c r="N1425" s="8"/>
    </row>
    <row r="1426" spans="1:14">
      <c r="A1426" s="113">
        <v>1355</v>
      </c>
      <c r="B1426" s="66"/>
      <c r="C1426" s="135"/>
      <c r="D1426" s="66"/>
      <c r="E1426" s="66"/>
      <c r="F1426" s="135" t="s">
        <v>599</v>
      </c>
      <c r="G1426" s="66" t="s">
        <v>166</v>
      </c>
      <c r="H1426" s="118"/>
      <c r="I1426" s="8">
        <v>86221426.339230806</v>
      </c>
      <c r="J1426" s="8">
        <v>37406493.786320567</v>
      </c>
      <c r="K1426" s="118"/>
      <c r="L1426" s="8">
        <v>86221426.339230806</v>
      </c>
      <c r="M1426" s="8">
        <v>48861676.793073371</v>
      </c>
      <c r="N1426" s="13">
        <v>37359749.546157435</v>
      </c>
    </row>
    <row r="1427" spans="1:14">
      <c r="A1427" s="113">
        <v>1356</v>
      </c>
      <c r="B1427" s="66"/>
      <c r="C1427" s="135"/>
      <c r="D1427" s="66"/>
      <c r="E1427" s="66"/>
      <c r="F1427" s="135" t="s">
        <v>599</v>
      </c>
      <c r="G1427" s="66" t="s">
        <v>166</v>
      </c>
      <c r="H1427" s="118"/>
      <c r="I1427" s="8">
        <v>136835564.12615401</v>
      </c>
      <c r="J1427" s="8">
        <v>59365042.966167107</v>
      </c>
      <c r="K1427" s="118"/>
      <c r="L1427" s="8">
        <v>136835564.12615401</v>
      </c>
      <c r="M1427" s="8">
        <v>77544705.440437153</v>
      </c>
      <c r="N1427" s="13">
        <v>59290858.685716853</v>
      </c>
    </row>
    <row r="1428" spans="1:14">
      <c r="A1428" s="113">
        <v>1357</v>
      </c>
      <c r="B1428" s="66"/>
      <c r="C1428" s="135"/>
      <c r="D1428" s="66"/>
      <c r="E1428" s="66"/>
      <c r="F1428" s="135" t="s">
        <v>599</v>
      </c>
      <c r="G1428" s="66" t="s">
        <v>166</v>
      </c>
      <c r="H1428" s="118"/>
      <c r="I1428" s="8">
        <v>195236628.77846199</v>
      </c>
      <c r="J1428" s="8">
        <v>84701889.673342019</v>
      </c>
      <c r="K1428" s="118"/>
      <c r="L1428" s="8">
        <v>195236628.77846199</v>
      </c>
      <c r="M1428" s="8">
        <v>110640585.04448491</v>
      </c>
      <c r="N1428" s="13">
        <v>84596043.733977079</v>
      </c>
    </row>
    <row r="1429" spans="1:14">
      <c r="A1429" s="113">
        <v>1358</v>
      </c>
      <c r="B1429" s="66"/>
      <c r="C1429" s="135"/>
      <c r="D1429" s="66"/>
      <c r="E1429" s="66"/>
      <c r="F1429" s="135" t="s">
        <v>599</v>
      </c>
      <c r="G1429" s="66" t="s">
        <v>166</v>
      </c>
      <c r="H1429" s="118"/>
      <c r="I1429" s="8">
        <v>67707473.2484615</v>
      </c>
      <c r="J1429" s="8">
        <v>29374359.54018382</v>
      </c>
      <c r="K1429" s="118"/>
      <c r="L1429" s="8">
        <v>67707473.2484615</v>
      </c>
      <c r="M1429" s="8">
        <v>38369820.760396168</v>
      </c>
      <c r="N1429" s="13">
        <v>29337652.488065328</v>
      </c>
    </row>
    <row r="1430" spans="1:14">
      <c r="A1430" s="113">
        <v>1359</v>
      </c>
      <c r="B1430" s="66"/>
      <c r="C1430" s="135"/>
      <c r="D1430" s="66"/>
      <c r="E1430" s="66"/>
      <c r="F1430" s="66"/>
      <c r="G1430" s="66"/>
      <c r="H1430" s="118" t="s">
        <v>436</v>
      </c>
      <c r="I1430" s="184">
        <v>486001092.49230826</v>
      </c>
      <c r="J1430" s="184">
        <v>210847785.96601352</v>
      </c>
      <c r="K1430" s="118"/>
      <c r="L1430" s="184">
        <v>486001092.49230826</v>
      </c>
      <c r="M1430" s="184">
        <v>275416788.03839159</v>
      </c>
      <c r="N1430" s="184">
        <v>210584304.4539167</v>
      </c>
    </row>
    <row r="1431" spans="1:14">
      <c r="A1431" s="113">
        <v>1360</v>
      </c>
      <c r="B1431" s="66"/>
      <c r="C1431" s="135"/>
      <c r="D1431" s="66"/>
      <c r="E1431" s="66"/>
      <c r="F1431" s="66"/>
      <c r="G1431" s="66"/>
      <c r="H1431" s="118"/>
      <c r="I1431" s="16"/>
      <c r="J1431" s="16"/>
      <c r="K1431" s="118"/>
      <c r="L1431" s="16"/>
      <c r="M1431" s="8"/>
      <c r="N1431" s="8"/>
    </row>
    <row r="1432" spans="1:14">
      <c r="A1432" s="113">
        <v>1361</v>
      </c>
      <c r="B1432" s="66"/>
      <c r="C1432" s="135"/>
      <c r="D1432" s="66"/>
      <c r="E1432" s="115"/>
      <c r="F1432" s="66"/>
      <c r="G1432" s="66"/>
      <c r="H1432" s="118"/>
      <c r="I1432" s="16"/>
      <c r="J1432" s="16"/>
      <c r="K1432" s="118"/>
      <c r="L1432" s="16"/>
      <c r="M1432" s="16"/>
      <c r="N1432" s="16"/>
    </row>
    <row r="1433" spans="1:14">
      <c r="A1433" s="113">
        <v>1362</v>
      </c>
      <c r="B1433" s="66"/>
      <c r="C1433" s="138"/>
      <c r="D1433" s="139"/>
      <c r="E1433" s="140"/>
      <c r="F1433" s="66"/>
      <c r="G1433" s="139"/>
      <c r="H1433" s="141"/>
      <c r="I1433" s="185"/>
      <c r="J1433" s="185"/>
      <c r="K1433" s="118"/>
      <c r="L1433" s="185"/>
      <c r="M1433" s="185"/>
      <c r="N1433" s="185"/>
    </row>
    <row r="1434" spans="1:14">
      <c r="A1434" s="113">
        <v>1363</v>
      </c>
      <c r="B1434" s="66"/>
      <c r="C1434" s="135">
        <v>316</v>
      </c>
      <c r="D1434" s="66" t="s">
        <v>441</v>
      </c>
      <c r="E1434" s="66"/>
      <c r="F1434" s="66"/>
      <c r="G1434" s="66"/>
      <c r="H1434" s="118"/>
      <c r="I1434" s="8"/>
      <c r="J1434" s="8"/>
      <c r="K1434" s="118"/>
      <c r="L1434" s="8"/>
      <c r="M1434" s="8"/>
      <c r="N1434" s="8"/>
    </row>
    <row r="1435" spans="1:14">
      <c r="A1435" s="113">
        <v>1364</v>
      </c>
      <c r="B1435" s="66"/>
      <c r="C1435" s="135"/>
      <c r="D1435" s="66"/>
      <c r="E1435" s="66"/>
      <c r="F1435" s="135" t="s">
        <v>599</v>
      </c>
      <c r="G1435" s="66" t="s">
        <v>166</v>
      </c>
      <c r="H1435" s="118"/>
      <c r="I1435" s="8">
        <v>3121507.2346153799</v>
      </c>
      <c r="J1435" s="8">
        <v>1354241.5839445109</v>
      </c>
      <c r="K1435" s="118"/>
      <c r="L1435" s="8">
        <v>3121507.2346153799</v>
      </c>
      <c r="M1435" s="8">
        <v>1768957.9502539416</v>
      </c>
      <c r="N1435" s="13">
        <v>1352549.2843614384</v>
      </c>
    </row>
    <row r="1436" spans="1:14">
      <c r="A1436" s="113">
        <v>1365</v>
      </c>
      <c r="B1436" s="66"/>
      <c r="C1436" s="135"/>
      <c r="D1436" s="66"/>
      <c r="E1436" s="66"/>
      <c r="F1436" s="135" t="s">
        <v>599</v>
      </c>
      <c r="G1436" s="66" t="s">
        <v>166</v>
      </c>
      <c r="H1436" s="118"/>
      <c r="I1436" s="8">
        <v>5041680.88</v>
      </c>
      <c r="J1436" s="8">
        <v>2187293.953690046</v>
      </c>
      <c r="K1436" s="118"/>
      <c r="L1436" s="8">
        <v>5041680.88</v>
      </c>
      <c r="M1436" s="8">
        <v>2857120.2323092469</v>
      </c>
      <c r="N1436" s="13">
        <v>2184560.647690753</v>
      </c>
    </row>
    <row r="1437" spans="1:14">
      <c r="A1437" s="113">
        <v>1366</v>
      </c>
      <c r="B1437" s="66"/>
      <c r="C1437" s="135"/>
      <c r="D1437" s="66"/>
      <c r="E1437" s="66"/>
      <c r="F1437" s="135" t="s">
        <v>599</v>
      </c>
      <c r="G1437" s="66" t="s">
        <v>166</v>
      </c>
      <c r="H1437" s="118"/>
      <c r="I1437" s="8">
        <v>18831768.5</v>
      </c>
      <c r="J1437" s="8">
        <v>8170015.9843001934</v>
      </c>
      <c r="K1437" s="118"/>
      <c r="L1437" s="8">
        <v>18831768.5</v>
      </c>
      <c r="M1437" s="8">
        <v>10671962.004765751</v>
      </c>
      <c r="N1437" s="13">
        <v>8159806.4952342492</v>
      </c>
    </row>
    <row r="1438" spans="1:14">
      <c r="A1438" s="113">
        <v>1367</v>
      </c>
      <c r="B1438" s="66"/>
      <c r="C1438" s="135"/>
      <c r="D1438" s="66"/>
      <c r="E1438" s="66"/>
      <c r="F1438" s="135" t="s">
        <v>599</v>
      </c>
      <c r="G1438" s="66" t="s">
        <v>166</v>
      </c>
      <c r="H1438" s="118"/>
      <c r="I1438" s="8">
        <v>4094397.99</v>
      </c>
      <c r="J1438" s="8">
        <v>1776322.6552188438</v>
      </c>
      <c r="K1438" s="118"/>
      <c r="L1438" s="8">
        <v>4094397.99</v>
      </c>
      <c r="M1438" s="8">
        <v>2320295.0791195882</v>
      </c>
      <c r="N1438" s="13">
        <v>1774102.9108804122</v>
      </c>
    </row>
    <row r="1439" spans="1:14">
      <c r="A1439" s="113">
        <v>1368</v>
      </c>
      <c r="B1439" s="66"/>
      <c r="C1439" s="135"/>
      <c r="D1439" s="66"/>
      <c r="E1439" s="66"/>
      <c r="F1439" s="66"/>
      <c r="G1439" s="66"/>
      <c r="H1439" s="118" t="s">
        <v>436</v>
      </c>
      <c r="I1439" s="184">
        <v>31089354.604615383</v>
      </c>
      <c r="J1439" s="184">
        <v>13487874.177153595</v>
      </c>
      <c r="K1439" s="118"/>
      <c r="L1439" s="184">
        <v>31089354.604615383</v>
      </c>
      <c r="M1439" s="184">
        <v>17618335.266448528</v>
      </c>
      <c r="N1439" s="184">
        <v>13471019.338166853</v>
      </c>
    </row>
    <row r="1440" spans="1:14">
      <c r="A1440" s="113">
        <v>1369</v>
      </c>
      <c r="B1440" s="66"/>
      <c r="C1440" s="135"/>
      <c r="D1440" s="66"/>
      <c r="E1440" s="66"/>
      <c r="F1440" s="66"/>
      <c r="G1440" s="66"/>
      <c r="H1440" s="118"/>
      <c r="I1440" s="8"/>
      <c r="J1440" s="8"/>
      <c r="K1440" s="118"/>
      <c r="L1440" s="8"/>
      <c r="M1440" s="8"/>
      <c r="N1440" s="8"/>
    </row>
    <row r="1441" spans="1:14">
      <c r="A1441" s="113">
        <v>1370</v>
      </c>
      <c r="B1441" s="66"/>
      <c r="C1441" s="135">
        <v>317</v>
      </c>
      <c r="D1441" s="66" t="s">
        <v>442</v>
      </c>
      <c r="E1441" s="66"/>
      <c r="F1441" s="66"/>
      <c r="G1441" s="66"/>
      <c r="H1441" s="118"/>
      <c r="I1441" s="8"/>
      <c r="J1441" s="8"/>
      <c r="K1441" s="118"/>
      <c r="L1441" s="8"/>
      <c r="M1441" s="8"/>
      <c r="N1441" s="8"/>
    </row>
    <row r="1442" spans="1:14">
      <c r="A1442" s="113">
        <v>1371</v>
      </c>
      <c r="B1442" s="66"/>
      <c r="C1442" s="135"/>
      <c r="D1442" s="66"/>
      <c r="E1442" s="66"/>
      <c r="F1442" s="135" t="s">
        <v>599</v>
      </c>
      <c r="G1442" s="66" t="s">
        <v>162</v>
      </c>
      <c r="H1442" s="118"/>
      <c r="I1442" s="8">
        <v>0</v>
      </c>
      <c r="J1442" s="8">
        <v>0</v>
      </c>
      <c r="K1442" s="118"/>
      <c r="L1442" s="8">
        <v>0</v>
      </c>
      <c r="M1442" s="8">
        <v>0</v>
      </c>
      <c r="N1442" s="13">
        <v>0</v>
      </c>
    </row>
    <row r="1443" spans="1:14">
      <c r="A1443" s="113">
        <v>1372</v>
      </c>
      <c r="B1443" s="66"/>
      <c r="C1443" s="135"/>
      <c r="D1443" s="66"/>
      <c r="E1443" s="66"/>
      <c r="F1443" s="66"/>
      <c r="G1443" s="66"/>
      <c r="H1443" s="118" t="s">
        <v>436</v>
      </c>
      <c r="I1443" s="184">
        <v>0</v>
      </c>
      <c r="J1443" s="184">
        <v>0</v>
      </c>
      <c r="K1443" s="118"/>
      <c r="L1443" s="184">
        <v>0</v>
      </c>
      <c r="M1443" s="184">
        <v>0</v>
      </c>
      <c r="N1443" s="184">
        <v>0</v>
      </c>
    </row>
    <row r="1444" spans="1:14">
      <c r="A1444" s="113">
        <v>1373</v>
      </c>
      <c r="B1444" s="66"/>
      <c r="C1444" s="135"/>
      <c r="D1444" s="66"/>
      <c r="E1444" s="66"/>
      <c r="F1444" s="66"/>
      <c r="G1444" s="66"/>
      <c r="H1444" s="118"/>
      <c r="I1444" s="8"/>
      <c r="J1444" s="8"/>
      <c r="K1444" s="118"/>
      <c r="L1444" s="8"/>
      <c r="M1444" s="8"/>
      <c r="N1444" s="8"/>
    </row>
    <row r="1445" spans="1:14">
      <c r="A1445" s="113">
        <v>1374</v>
      </c>
      <c r="B1445" s="66"/>
      <c r="C1445" s="135" t="s">
        <v>443</v>
      </c>
      <c r="D1445" s="66" t="s">
        <v>444</v>
      </c>
      <c r="E1445" s="66"/>
      <c r="F1445" s="66"/>
      <c r="G1445" s="66"/>
      <c r="H1445" s="118"/>
      <c r="I1445" s="8"/>
      <c r="J1445" s="8"/>
      <c r="K1445" s="118"/>
      <c r="L1445" s="8"/>
      <c r="M1445" s="8"/>
      <c r="N1445" s="8"/>
    </row>
    <row r="1446" spans="1:14">
      <c r="A1446" s="113">
        <v>1375</v>
      </c>
      <c r="B1446" s="66"/>
      <c r="C1446" s="135"/>
      <c r="D1446" s="66"/>
      <c r="E1446" s="66"/>
      <c r="F1446" s="135" t="s">
        <v>599</v>
      </c>
      <c r="G1446" s="66" t="s">
        <v>166</v>
      </c>
      <c r="H1446" s="118"/>
      <c r="I1446" s="8">
        <v>4791172.5953846201</v>
      </c>
      <c r="J1446" s="8">
        <v>2078612.8869327058</v>
      </c>
      <c r="K1446" s="118"/>
      <c r="L1446" s="8">
        <v>4791172.5953846201</v>
      </c>
      <c r="M1446" s="8">
        <v>2715157.2034362881</v>
      </c>
      <c r="N1446" s="13">
        <v>2076015.3919483323</v>
      </c>
    </row>
    <row r="1447" spans="1:14">
      <c r="A1447" s="113">
        <v>1376</v>
      </c>
      <c r="B1447" s="66"/>
      <c r="C1447" s="135"/>
      <c r="D1447" s="66"/>
      <c r="E1447" s="66"/>
      <c r="F1447" s="66"/>
      <c r="G1447" s="66"/>
      <c r="H1447" s="118" t="s">
        <v>436</v>
      </c>
      <c r="I1447" s="184">
        <v>4791172.5953846201</v>
      </c>
      <c r="J1447" s="184">
        <v>2078612.8869327058</v>
      </c>
      <c r="K1447" s="118"/>
      <c r="L1447" s="184">
        <v>4791172.5953846201</v>
      </c>
      <c r="M1447" s="184">
        <v>2715157.2034362881</v>
      </c>
      <c r="N1447" s="184">
        <v>2076015.3919483323</v>
      </c>
    </row>
    <row r="1448" spans="1:14">
      <c r="A1448" s="113">
        <v>1377</v>
      </c>
      <c r="B1448" s="66"/>
      <c r="C1448" s="135"/>
      <c r="D1448" s="66"/>
      <c r="E1448" s="66"/>
      <c r="F1448" s="66"/>
      <c r="G1448" s="66"/>
      <c r="H1448" s="118"/>
      <c r="I1448" s="8"/>
      <c r="J1448" s="8"/>
      <c r="K1448" s="118"/>
      <c r="L1448" s="8"/>
      <c r="M1448" s="8"/>
      <c r="N1448" s="8"/>
    </row>
    <row r="1449" spans="1:14">
      <c r="A1449" s="113">
        <v>1378</v>
      </c>
      <c r="B1449" s="66"/>
      <c r="C1449" s="135"/>
      <c r="D1449" s="66"/>
      <c r="E1449" s="66"/>
      <c r="F1449" s="66"/>
      <c r="G1449" s="66"/>
      <c r="H1449" s="118"/>
      <c r="I1449" s="8"/>
      <c r="J1449" s="8"/>
      <c r="K1449" s="118"/>
      <c r="L1449" s="8"/>
      <c r="M1449" s="8"/>
      <c r="N1449" s="8"/>
    </row>
    <row r="1450" spans="1:14" ht="15.75" thickBot="1">
      <c r="A1450" s="113">
        <v>1379</v>
      </c>
      <c r="B1450" s="66"/>
      <c r="C1450" s="136" t="s">
        <v>445</v>
      </c>
      <c r="D1450" s="66"/>
      <c r="E1450" s="66"/>
      <c r="F1450" s="66"/>
      <c r="G1450" s="66"/>
      <c r="H1450" s="137" t="s">
        <v>436</v>
      </c>
      <c r="I1450" s="15">
        <v>6791506474.6307735</v>
      </c>
      <c r="J1450" s="15">
        <v>2946442149.350534</v>
      </c>
      <c r="K1450" s="137"/>
      <c r="L1450" s="15">
        <v>6791506474.6307735</v>
      </c>
      <c r="M1450" s="15">
        <v>3848746284.8951344</v>
      </c>
      <c r="N1450" s="15">
        <v>2942760189.7356391</v>
      </c>
    </row>
    <row r="1451" spans="1:14" ht="15.75" thickTop="1">
      <c r="A1451" s="113">
        <v>1380</v>
      </c>
      <c r="B1451" s="66"/>
      <c r="C1451" s="135"/>
      <c r="D1451" s="66"/>
      <c r="E1451" s="66"/>
      <c r="F1451" s="66"/>
      <c r="G1451" s="66"/>
      <c r="H1451" s="118"/>
      <c r="I1451" s="8"/>
      <c r="J1451" s="8"/>
      <c r="K1451" s="118"/>
      <c r="L1451" s="8"/>
      <c r="M1451" s="8"/>
      <c r="N1451" s="8"/>
    </row>
    <row r="1452" spans="1:14">
      <c r="A1452" s="113">
        <v>1381</v>
      </c>
      <c r="B1452" s="66"/>
      <c r="C1452" s="135"/>
      <c r="D1452" s="66"/>
      <c r="E1452" s="66"/>
      <c r="F1452" s="66"/>
      <c r="G1452" s="66"/>
      <c r="H1452" s="118"/>
      <c r="I1452" s="8"/>
      <c r="J1452" s="8"/>
      <c r="K1452" s="118"/>
      <c r="L1452" s="8"/>
      <c r="M1452" s="8"/>
      <c r="N1452" s="8"/>
    </row>
    <row r="1453" spans="1:14">
      <c r="A1453" s="113">
        <v>1382</v>
      </c>
      <c r="B1453" s="66"/>
      <c r="C1453" s="135" t="s">
        <v>446</v>
      </c>
      <c r="D1453" s="66"/>
      <c r="E1453" s="66"/>
      <c r="F1453" s="66"/>
      <c r="G1453" s="66"/>
      <c r="H1453" s="118"/>
      <c r="I1453" s="8"/>
      <c r="J1453" s="8"/>
      <c r="K1453" s="118"/>
      <c r="L1453" s="8"/>
      <c r="M1453" s="8"/>
      <c r="N1453" s="8"/>
    </row>
    <row r="1454" spans="1:14">
      <c r="A1454" s="113">
        <v>1383</v>
      </c>
      <c r="B1454" s="66"/>
      <c r="C1454" s="135"/>
      <c r="D1454" s="66"/>
      <c r="E1454" s="135" t="s">
        <v>162</v>
      </c>
      <c r="F1454" s="66"/>
      <c r="G1454" s="66"/>
      <c r="H1454" s="118"/>
      <c r="I1454" s="8">
        <v>0</v>
      </c>
      <c r="J1454" s="8">
        <v>0</v>
      </c>
      <c r="K1454" s="118"/>
      <c r="L1454" s="8">
        <v>0</v>
      </c>
      <c r="M1454" s="8">
        <v>0</v>
      </c>
      <c r="N1454" s="13">
        <v>0</v>
      </c>
    </row>
    <row r="1455" spans="1:14">
      <c r="A1455" s="113">
        <v>1384</v>
      </c>
      <c r="B1455" s="66"/>
      <c r="C1455" s="135"/>
      <c r="D1455" s="66"/>
      <c r="E1455" s="66" t="s">
        <v>167</v>
      </c>
      <c r="F1455" s="66"/>
      <c r="G1455" s="66"/>
      <c r="H1455" s="118"/>
      <c r="I1455" s="8">
        <v>0</v>
      </c>
      <c r="J1455" s="8">
        <v>0</v>
      </c>
      <c r="K1455" s="118"/>
      <c r="L1455" s="8">
        <v>0</v>
      </c>
      <c r="M1455" s="8">
        <v>0</v>
      </c>
      <c r="N1455" s="13">
        <v>0</v>
      </c>
    </row>
    <row r="1456" spans="1:14">
      <c r="A1456" s="113">
        <v>1385</v>
      </c>
      <c r="B1456" s="66"/>
      <c r="C1456" s="135"/>
      <c r="D1456" s="66"/>
      <c r="E1456" s="66" t="s">
        <v>245</v>
      </c>
      <c r="F1456" s="66"/>
      <c r="G1456" s="66"/>
      <c r="H1456" s="118"/>
      <c r="I1456" s="8">
        <v>0</v>
      </c>
      <c r="J1456" s="8">
        <v>0</v>
      </c>
      <c r="K1456" s="118"/>
      <c r="L1456" s="8">
        <v>0</v>
      </c>
      <c r="M1456" s="8">
        <v>0</v>
      </c>
      <c r="N1456" s="13">
        <v>0</v>
      </c>
    </row>
    <row r="1457" spans="1:14">
      <c r="A1457" s="113">
        <v>1386</v>
      </c>
      <c r="B1457" s="66"/>
      <c r="C1457" s="135"/>
      <c r="D1457" s="66"/>
      <c r="E1457" s="115" t="s">
        <v>166</v>
      </c>
      <c r="F1457" s="66"/>
      <c r="G1457" s="66"/>
      <c r="H1457" s="118"/>
      <c r="I1457" s="8">
        <v>6791506474.6307735</v>
      </c>
      <c r="J1457" s="8">
        <v>2946442149.350534</v>
      </c>
      <c r="K1457" s="118"/>
      <c r="L1457" s="8">
        <v>6791506474.6307735</v>
      </c>
      <c r="M1457" s="8">
        <v>3848746284.8951344</v>
      </c>
      <c r="N1457" s="13">
        <v>2942760189.7356391</v>
      </c>
    </row>
    <row r="1458" spans="1:14">
      <c r="A1458" s="113">
        <v>1387</v>
      </c>
      <c r="B1458" s="66"/>
      <c r="C1458" s="135"/>
      <c r="D1458" s="66"/>
      <c r="E1458" s="135" t="s">
        <v>250</v>
      </c>
      <c r="F1458" s="66"/>
      <c r="G1458" s="66"/>
      <c r="H1458" s="118"/>
      <c r="I1458" s="8">
        <v>0</v>
      </c>
      <c r="J1458" s="8">
        <v>0</v>
      </c>
      <c r="K1458" s="118"/>
      <c r="L1458" s="8">
        <v>0</v>
      </c>
      <c r="M1458" s="8">
        <v>0</v>
      </c>
      <c r="N1458" s="13">
        <v>0</v>
      </c>
    </row>
    <row r="1459" spans="1:14" ht="15.75" thickBot="1">
      <c r="A1459" s="113">
        <v>1388</v>
      </c>
      <c r="B1459" s="66"/>
      <c r="C1459" s="135" t="s">
        <v>447</v>
      </c>
      <c r="D1459" s="66"/>
      <c r="E1459" s="66"/>
      <c r="F1459" s="66"/>
      <c r="G1459" s="66"/>
      <c r="H1459" s="118" t="s">
        <v>45</v>
      </c>
      <c r="I1459" s="19">
        <v>6791506474.6307735</v>
      </c>
      <c r="J1459" s="19">
        <v>2946442149.350534</v>
      </c>
      <c r="K1459" s="118"/>
      <c r="L1459" s="19">
        <v>6791506474.6307735</v>
      </c>
      <c r="M1459" s="19">
        <v>3848746284.8951344</v>
      </c>
      <c r="N1459" s="19">
        <v>2942760189.7356391</v>
      </c>
    </row>
    <row r="1460" spans="1:14" ht="15.75" thickTop="1">
      <c r="A1460" s="113">
        <v>1389</v>
      </c>
      <c r="B1460" s="66"/>
      <c r="C1460" s="135">
        <v>320</v>
      </c>
      <c r="D1460" s="66" t="s">
        <v>435</v>
      </c>
      <c r="E1460" s="66"/>
      <c r="F1460" s="66"/>
      <c r="G1460" s="66"/>
      <c r="H1460" s="118"/>
      <c r="I1460" s="8"/>
      <c r="J1460" s="8"/>
      <c r="K1460" s="118"/>
      <c r="L1460" s="8"/>
      <c r="M1460" s="8"/>
      <c r="N1460" s="8"/>
    </row>
    <row r="1461" spans="1:14">
      <c r="A1461" s="113">
        <v>1390</v>
      </c>
      <c r="B1461" s="66"/>
      <c r="C1461" s="135"/>
      <c r="D1461" s="66"/>
      <c r="E1461" s="66"/>
      <c r="F1461" s="135" t="s">
        <v>599</v>
      </c>
      <c r="G1461" s="66" t="s">
        <v>166</v>
      </c>
      <c r="H1461" s="118"/>
      <c r="I1461" s="8">
        <v>0</v>
      </c>
      <c r="J1461" s="8">
        <v>0</v>
      </c>
      <c r="K1461" s="118"/>
      <c r="L1461" s="8">
        <v>0</v>
      </c>
      <c r="M1461" s="8">
        <v>0</v>
      </c>
      <c r="N1461" s="13">
        <v>0</v>
      </c>
    </row>
    <row r="1462" spans="1:14">
      <c r="A1462" s="113">
        <v>1391</v>
      </c>
      <c r="B1462" s="66"/>
      <c r="C1462" s="135"/>
      <c r="D1462" s="66"/>
      <c r="E1462" s="66"/>
      <c r="F1462" s="135" t="s">
        <v>599</v>
      </c>
      <c r="G1462" s="66" t="s">
        <v>166</v>
      </c>
      <c r="H1462" s="118"/>
      <c r="I1462" s="8">
        <v>0</v>
      </c>
      <c r="J1462" s="8">
        <v>0</v>
      </c>
      <c r="K1462" s="118"/>
      <c r="L1462" s="8">
        <v>0</v>
      </c>
      <c r="M1462" s="8">
        <v>0</v>
      </c>
      <c r="N1462" s="13">
        <v>0</v>
      </c>
    </row>
    <row r="1463" spans="1:14">
      <c r="A1463" s="113">
        <v>1392</v>
      </c>
      <c r="B1463" s="66"/>
      <c r="C1463" s="135"/>
      <c r="D1463" s="66"/>
      <c r="E1463" s="66"/>
      <c r="F1463" s="66"/>
      <c r="G1463" s="66"/>
      <c r="H1463" s="118" t="s">
        <v>436</v>
      </c>
      <c r="I1463" s="184">
        <v>0</v>
      </c>
      <c r="J1463" s="184">
        <v>0</v>
      </c>
      <c r="K1463" s="118"/>
      <c r="L1463" s="184">
        <v>0</v>
      </c>
      <c r="M1463" s="184">
        <v>0</v>
      </c>
      <c r="N1463" s="184">
        <v>0</v>
      </c>
    </row>
    <row r="1464" spans="1:14">
      <c r="A1464" s="113">
        <v>1393</v>
      </c>
      <c r="B1464" s="66"/>
      <c r="C1464" s="135"/>
      <c r="D1464" s="66"/>
      <c r="E1464" s="66"/>
      <c r="F1464" s="66"/>
      <c r="G1464" s="66"/>
      <c r="H1464" s="118"/>
      <c r="I1464" s="8"/>
      <c r="J1464" s="8"/>
      <c r="K1464" s="118"/>
      <c r="L1464" s="8"/>
      <c r="M1464" s="8"/>
      <c r="N1464" s="8"/>
    </row>
    <row r="1465" spans="1:14">
      <c r="A1465" s="113">
        <v>1394</v>
      </c>
      <c r="B1465" s="66"/>
      <c r="C1465" s="135">
        <v>321</v>
      </c>
      <c r="D1465" s="66" t="s">
        <v>437</v>
      </c>
      <c r="E1465" s="66"/>
      <c r="F1465" s="66"/>
      <c r="G1465" s="66"/>
      <c r="H1465" s="118"/>
      <c r="I1465" s="8"/>
      <c r="J1465" s="8"/>
      <c r="K1465" s="118"/>
      <c r="L1465" s="8"/>
      <c r="M1465" s="8"/>
      <c r="N1465" s="8"/>
    </row>
    <row r="1466" spans="1:14">
      <c r="A1466" s="113">
        <v>1395</v>
      </c>
      <c r="B1466" s="66"/>
      <c r="C1466" s="135"/>
      <c r="D1466" s="66"/>
      <c r="E1466" s="66"/>
      <c r="F1466" s="135" t="s">
        <v>599</v>
      </c>
      <c r="G1466" s="66" t="s">
        <v>166</v>
      </c>
      <c r="H1466" s="118"/>
      <c r="I1466" s="8">
        <v>0</v>
      </c>
      <c r="J1466" s="8">
        <v>0</v>
      </c>
      <c r="K1466" s="118"/>
      <c r="L1466" s="8">
        <v>0</v>
      </c>
      <c r="M1466" s="8">
        <v>0</v>
      </c>
      <c r="N1466" s="13">
        <v>0</v>
      </c>
    </row>
    <row r="1467" spans="1:14">
      <c r="A1467" s="113">
        <v>1396</v>
      </c>
      <c r="B1467" s="66"/>
      <c r="C1467" s="135"/>
      <c r="D1467" s="66"/>
      <c r="E1467" s="66"/>
      <c r="F1467" s="135" t="s">
        <v>599</v>
      </c>
      <c r="G1467" s="66" t="s">
        <v>166</v>
      </c>
      <c r="H1467" s="118" t="s">
        <v>436</v>
      </c>
      <c r="I1467" s="8">
        <v>0</v>
      </c>
      <c r="J1467" s="8">
        <v>0</v>
      </c>
      <c r="K1467" s="118"/>
      <c r="L1467" s="8">
        <v>0</v>
      </c>
      <c r="M1467" s="8">
        <v>0</v>
      </c>
      <c r="N1467" s="13">
        <v>0</v>
      </c>
    </row>
    <row r="1468" spans="1:14">
      <c r="A1468" s="113">
        <v>1397</v>
      </c>
      <c r="B1468" s="66"/>
      <c r="C1468" s="135"/>
      <c r="D1468" s="66"/>
      <c r="E1468" s="66"/>
      <c r="F1468" s="66"/>
      <c r="G1468" s="66"/>
      <c r="H1468" s="118"/>
      <c r="I1468" s="184">
        <v>0</v>
      </c>
      <c r="J1468" s="184">
        <v>0</v>
      </c>
      <c r="K1468" s="118"/>
      <c r="L1468" s="184">
        <v>0</v>
      </c>
      <c r="M1468" s="184">
        <v>0</v>
      </c>
      <c r="N1468" s="184">
        <v>0</v>
      </c>
    </row>
    <row r="1469" spans="1:14">
      <c r="A1469" s="113">
        <v>1398</v>
      </c>
      <c r="B1469" s="66"/>
      <c r="C1469" s="135"/>
      <c r="D1469" s="66"/>
      <c r="E1469" s="66"/>
      <c r="F1469" s="66"/>
      <c r="G1469" s="66"/>
      <c r="H1469" s="118"/>
      <c r="I1469" s="8"/>
      <c r="J1469" s="8"/>
      <c r="K1469" s="118"/>
      <c r="L1469" s="8"/>
      <c r="M1469" s="8"/>
      <c r="N1469" s="8"/>
    </row>
    <row r="1470" spans="1:14">
      <c r="A1470" s="113">
        <v>1399</v>
      </c>
      <c r="B1470" s="66"/>
      <c r="C1470" s="135">
        <v>322</v>
      </c>
      <c r="D1470" s="66" t="s">
        <v>448</v>
      </c>
      <c r="E1470" s="66"/>
      <c r="F1470" s="66"/>
      <c r="G1470" s="66"/>
      <c r="H1470" s="118"/>
      <c r="I1470" s="8"/>
      <c r="J1470" s="8"/>
      <c r="K1470" s="118"/>
      <c r="L1470" s="8"/>
      <c r="M1470" s="8"/>
      <c r="N1470" s="8"/>
    </row>
    <row r="1471" spans="1:14">
      <c r="A1471" s="113">
        <v>1400</v>
      </c>
      <c r="B1471" s="66"/>
      <c r="C1471" s="135"/>
      <c r="D1471" s="66"/>
      <c r="E1471" s="66"/>
      <c r="F1471" s="135" t="s">
        <v>599</v>
      </c>
      <c r="G1471" s="66" t="s">
        <v>166</v>
      </c>
      <c r="H1471" s="118"/>
      <c r="I1471" s="8">
        <v>0</v>
      </c>
      <c r="J1471" s="8">
        <v>0</v>
      </c>
      <c r="K1471" s="118"/>
      <c r="L1471" s="8">
        <v>0</v>
      </c>
      <c r="M1471" s="8">
        <v>0</v>
      </c>
      <c r="N1471" s="13">
        <v>0</v>
      </c>
    </row>
    <row r="1472" spans="1:14">
      <c r="A1472" s="113">
        <v>1401</v>
      </c>
      <c r="B1472" s="66"/>
      <c r="C1472" s="135"/>
      <c r="D1472" s="66"/>
      <c r="E1472" s="66"/>
      <c r="F1472" s="135" t="s">
        <v>599</v>
      </c>
      <c r="G1472" s="66" t="s">
        <v>166</v>
      </c>
      <c r="H1472" s="118"/>
      <c r="I1472" s="8">
        <v>0</v>
      </c>
      <c r="J1472" s="8">
        <v>0</v>
      </c>
      <c r="K1472" s="118"/>
      <c r="L1472" s="8">
        <v>0</v>
      </c>
      <c r="M1472" s="8">
        <v>0</v>
      </c>
      <c r="N1472" s="13">
        <v>0</v>
      </c>
    </row>
    <row r="1473" spans="1:14">
      <c r="A1473" s="113">
        <v>1402</v>
      </c>
      <c r="B1473" s="66"/>
      <c r="C1473" s="135"/>
      <c r="D1473" s="66"/>
      <c r="E1473" s="66"/>
      <c r="F1473" s="66"/>
      <c r="G1473" s="66"/>
      <c r="H1473" s="118" t="s">
        <v>436</v>
      </c>
      <c r="I1473" s="184">
        <v>0</v>
      </c>
      <c r="J1473" s="184">
        <v>0</v>
      </c>
      <c r="K1473" s="118"/>
      <c r="L1473" s="184">
        <v>0</v>
      </c>
      <c r="M1473" s="184">
        <v>0</v>
      </c>
      <c r="N1473" s="184">
        <v>0</v>
      </c>
    </row>
    <row r="1474" spans="1:14">
      <c r="A1474" s="113">
        <v>1403</v>
      </c>
      <c r="B1474" s="66"/>
      <c r="C1474" s="135"/>
      <c r="D1474" s="66"/>
      <c r="E1474" s="66"/>
      <c r="F1474" s="66"/>
      <c r="G1474" s="66"/>
      <c r="H1474" s="118"/>
      <c r="I1474" s="8"/>
      <c r="J1474" s="8"/>
      <c r="K1474" s="118"/>
      <c r="L1474" s="8"/>
      <c r="M1474" s="8"/>
      <c r="N1474" s="8"/>
    </row>
    <row r="1475" spans="1:14">
      <c r="A1475" s="113">
        <v>1404</v>
      </c>
      <c r="B1475" s="66"/>
      <c r="C1475" s="135">
        <v>323</v>
      </c>
      <c r="D1475" s="66" t="s">
        <v>439</v>
      </c>
      <c r="E1475" s="66"/>
      <c r="F1475" s="66"/>
      <c r="G1475" s="66"/>
      <c r="H1475" s="118"/>
      <c r="I1475" s="8"/>
      <c r="J1475" s="8"/>
      <c r="K1475" s="118"/>
      <c r="L1475" s="8"/>
      <c r="M1475" s="8"/>
      <c r="N1475" s="8"/>
    </row>
    <row r="1476" spans="1:14">
      <c r="A1476" s="113">
        <v>1405</v>
      </c>
      <c r="B1476" s="66"/>
      <c r="C1476" s="135"/>
      <c r="D1476" s="66"/>
      <c r="E1476" s="66"/>
      <c r="F1476" s="135" t="s">
        <v>599</v>
      </c>
      <c r="G1476" s="66" t="s">
        <v>166</v>
      </c>
      <c r="H1476" s="118"/>
      <c r="I1476" s="8">
        <v>0</v>
      </c>
      <c r="J1476" s="8">
        <v>0</v>
      </c>
      <c r="K1476" s="118"/>
      <c r="L1476" s="8">
        <v>0</v>
      </c>
      <c r="M1476" s="8">
        <v>0</v>
      </c>
      <c r="N1476" s="13">
        <v>0</v>
      </c>
    </row>
    <row r="1477" spans="1:14">
      <c r="A1477" s="113">
        <v>1406</v>
      </c>
      <c r="B1477" s="66"/>
      <c r="C1477" s="135"/>
      <c r="D1477" s="66"/>
      <c r="E1477" s="66"/>
      <c r="F1477" s="135" t="s">
        <v>599</v>
      </c>
      <c r="G1477" s="66" t="s">
        <v>166</v>
      </c>
      <c r="H1477" s="118"/>
      <c r="I1477" s="8">
        <v>0</v>
      </c>
      <c r="J1477" s="8">
        <v>0</v>
      </c>
      <c r="K1477" s="118"/>
      <c r="L1477" s="8">
        <v>0</v>
      </c>
      <c r="M1477" s="8">
        <v>0</v>
      </c>
      <c r="N1477" s="13">
        <v>0</v>
      </c>
    </row>
    <row r="1478" spans="1:14">
      <c r="A1478" s="113">
        <v>1407</v>
      </c>
      <c r="B1478" s="66"/>
      <c r="C1478" s="135"/>
      <c r="D1478" s="66"/>
      <c r="E1478" s="66"/>
      <c r="F1478" s="66"/>
      <c r="G1478" s="66"/>
      <c r="H1478" s="118" t="s">
        <v>436</v>
      </c>
      <c r="I1478" s="184">
        <v>0</v>
      </c>
      <c r="J1478" s="184">
        <v>0</v>
      </c>
      <c r="K1478" s="118"/>
      <c r="L1478" s="184">
        <v>0</v>
      </c>
      <c r="M1478" s="184">
        <v>0</v>
      </c>
      <c r="N1478" s="184">
        <v>0</v>
      </c>
    </row>
    <row r="1479" spans="1:14">
      <c r="A1479" s="113">
        <v>1408</v>
      </c>
      <c r="B1479" s="66"/>
      <c r="C1479" s="135"/>
      <c r="D1479" s="66"/>
      <c r="E1479" s="66"/>
      <c r="F1479" s="66"/>
      <c r="G1479" s="66"/>
      <c r="H1479" s="118"/>
      <c r="I1479" s="8"/>
      <c r="J1479" s="8"/>
      <c r="K1479" s="118"/>
      <c r="L1479" s="8"/>
      <c r="M1479" s="8"/>
      <c r="N1479" s="8"/>
    </row>
    <row r="1480" spans="1:14">
      <c r="A1480" s="113">
        <v>1409</v>
      </c>
      <c r="B1480" s="66"/>
      <c r="C1480" s="135">
        <v>324</v>
      </c>
      <c r="D1480" s="66" t="s">
        <v>435</v>
      </c>
      <c r="E1480" s="66"/>
      <c r="F1480" s="66"/>
      <c r="G1480" s="66"/>
      <c r="H1480" s="118"/>
      <c r="I1480" s="8"/>
      <c r="J1480" s="8"/>
      <c r="K1480" s="118"/>
      <c r="L1480" s="8"/>
      <c r="M1480" s="8"/>
      <c r="N1480" s="8"/>
    </row>
    <row r="1481" spans="1:14">
      <c r="A1481" s="113">
        <v>1410</v>
      </c>
      <c r="B1481" s="66"/>
      <c r="C1481" s="135"/>
      <c r="D1481" s="66"/>
      <c r="E1481" s="66"/>
      <c r="F1481" s="135" t="s">
        <v>599</v>
      </c>
      <c r="G1481" s="66" t="s">
        <v>166</v>
      </c>
      <c r="H1481" s="118"/>
      <c r="I1481" s="8">
        <v>0</v>
      </c>
      <c r="J1481" s="8">
        <v>0</v>
      </c>
      <c r="K1481" s="118"/>
      <c r="L1481" s="8">
        <v>0</v>
      </c>
      <c r="M1481" s="8">
        <v>0</v>
      </c>
      <c r="N1481" s="13">
        <v>0</v>
      </c>
    </row>
    <row r="1482" spans="1:14">
      <c r="A1482" s="113">
        <v>1411</v>
      </c>
      <c r="B1482" s="66"/>
      <c r="C1482" s="135"/>
      <c r="D1482" s="66"/>
      <c r="E1482" s="66"/>
      <c r="F1482" s="135" t="s">
        <v>599</v>
      </c>
      <c r="G1482" s="66" t="s">
        <v>166</v>
      </c>
      <c r="H1482" s="118"/>
      <c r="I1482" s="8">
        <v>0</v>
      </c>
      <c r="J1482" s="8">
        <v>0</v>
      </c>
      <c r="K1482" s="118"/>
      <c r="L1482" s="8">
        <v>0</v>
      </c>
      <c r="M1482" s="8">
        <v>0</v>
      </c>
      <c r="N1482" s="13">
        <v>0</v>
      </c>
    </row>
    <row r="1483" spans="1:14">
      <c r="A1483" s="113">
        <v>1412</v>
      </c>
      <c r="B1483" s="66"/>
      <c r="C1483" s="135"/>
      <c r="D1483" s="66"/>
      <c r="E1483" s="66"/>
      <c r="F1483" s="66"/>
      <c r="G1483" s="66"/>
      <c r="H1483" s="118" t="s">
        <v>436</v>
      </c>
      <c r="I1483" s="184">
        <v>0</v>
      </c>
      <c r="J1483" s="184">
        <v>0</v>
      </c>
      <c r="K1483" s="118"/>
      <c r="L1483" s="184">
        <v>0</v>
      </c>
      <c r="M1483" s="184">
        <v>0</v>
      </c>
      <c r="N1483" s="184">
        <v>0</v>
      </c>
    </row>
    <row r="1484" spans="1:14">
      <c r="A1484" s="113">
        <v>1413</v>
      </c>
      <c r="B1484" s="66"/>
      <c r="C1484" s="135"/>
      <c r="D1484" s="66"/>
      <c r="E1484" s="66"/>
      <c r="F1484" s="66"/>
      <c r="G1484" s="66"/>
      <c r="H1484" s="118"/>
      <c r="I1484" s="8"/>
      <c r="J1484" s="8"/>
      <c r="K1484" s="118"/>
      <c r="L1484" s="8"/>
      <c r="M1484" s="8"/>
      <c r="N1484" s="8"/>
    </row>
    <row r="1485" spans="1:14">
      <c r="A1485" s="113">
        <v>1414</v>
      </c>
      <c r="B1485" s="66"/>
      <c r="C1485" s="135">
        <v>325</v>
      </c>
      <c r="D1485" s="66" t="s">
        <v>449</v>
      </c>
      <c r="E1485" s="66"/>
      <c r="F1485" s="66"/>
      <c r="G1485" s="66"/>
      <c r="H1485" s="118"/>
      <c r="I1485" s="8"/>
      <c r="J1485" s="8"/>
      <c r="K1485" s="118"/>
      <c r="L1485" s="8"/>
      <c r="M1485" s="8"/>
      <c r="N1485" s="8"/>
    </row>
    <row r="1486" spans="1:14">
      <c r="A1486" s="113">
        <v>1415</v>
      </c>
      <c r="B1486" s="66"/>
      <c r="C1486" s="135"/>
      <c r="D1486" s="66"/>
      <c r="E1486" s="66"/>
      <c r="F1486" s="135" t="s">
        <v>599</v>
      </c>
      <c r="G1486" s="66" t="s">
        <v>166</v>
      </c>
      <c r="H1486" s="118"/>
      <c r="I1486" s="8">
        <v>0</v>
      </c>
      <c r="J1486" s="8">
        <v>0</v>
      </c>
      <c r="K1486" s="118"/>
      <c r="L1486" s="8">
        <v>0</v>
      </c>
      <c r="M1486" s="8">
        <v>0</v>
      </c>
      <c r="N1486" s="13">
        <v>0</v>
      </c>
    </row>
    <row r="1487" spans="1:14">
      <c r="A1487" s="113">
        <v>1416</v>
      </c>
      <c r="B1487" s="66"/>
      <c r="C1487" s="135"/>
      <c r="D1487" s="66"/>
      <c r="E1487" s="66"/>
      <c r="F1487" s="135" t="s">
        <v>599</v>
      </c>
      <c r="G1487" s="66" t="s">
        <v>166</v>
      </c>
      <c r="H1487" s="118"/>
      <c r="I1487" s="8">
        <v>0</v>
      </c>
      <c r="J1487" s="8">
        <v>0</v>
      </c>
      <c r="K1487" s="118"/>
      <c r="L1487" s="8">
        <v>0</v>
      </c>
      <c r="M1487" s="8">
        <v>0</v>
      </c>
      <c r="N1487" s="13">
        <v>0</v>
      </c>
    </row>
    <row r="1488" spans="1:14">
      <c r="A1488" s="113">
        <v>1417</v>
      </c>
      <c r="B1488" s="66"/>
      <c r="C1488" s="135"/>
      <c r="D1488" s="66"/>
      <c r="E1488" s="66"/>
      <c r="F1488" s="66"/>
      <c r="G1488" s="66"/>
      <c r="H1488" s="118" t="s">
        <v>436</v>
      </c>
      <c r="I1488" s="184">
        <v>0</v>
      </c>
      <c r="J1488" s="184">
        <v>0</v>
      </c>
      <c r="K1488" s="118"/>
      <c r="L1488" s="184">
        <v>0</v>
      </c>
      <c r="M1488" s="184">
        <v>0</v>
      </c>
      <c r="N1488" s="184">
        <v>0</v>
      </c>
    </row>
    <row r="1489" spans="1:14">
      <c r="A1489" s="113">
        <v>1418</v>
      </c>
      <c r="B1489" s="66"/>
      <c r="C1489" s="135"/>
      <c r="D1489" s="66"/>
      <c r="E1489" s="66"/>
      <c r="F1489" s="66"/>
      <c r="G1489" s="66"/>
      <c r="H1489" s="118"/>
      <c r="I1489" s="8"/>
      <c r="J1489" s="8"/>
      <c r="K1489" s="118"/>
      <c r="L1489" s="8"/>
      <c r="M1489" s="8"/>
      <c r="N1489" s="8"/>
    </row>
    <row r="1490" spans="1:14">
      <c r="A1490" s="113">
        <v>1419</v>
      </c>
      <c r="B1490" s="66"/>
      <c r="C1490" s="135"/>
      <c r="D1490" s="66"/>
      <c r="E1490" s="66"/>
      <c r="F1490" s="66"/>
      <c r="G1490" s="66"/>
      <c r="H1490" s="118"/>
      <c r="I1490" s="8"/>
      <c r="J1490" s="8"/>
      <c r="K1490" s="118"/>
      <c r="L1490" s="8"/>
      <c r="M1490" s="8"/>
      <c r="N1490" s="8"/>
    </row>
    <row r="1491" spans="1:14">
      <c r="A1491" s="113">
        <v>1420</v>
      </c>
      <c r="B1491" s="66"/>
      <c r="C1491" s="135" t="s">
        <v>450</v>
      </c>
      <c r="D1491" s="66" t="s">
        <v>451</v>
      </c>
      <c r="E1491" s="66"/>
      <c r="F1491" s="66"/>
      <c r="G1491" s="66"/>
      <c r="H1491" s="118"/>
      <c r="I1491" s="8"/>
      <c r="J1491" s="8"/>
      <c r="K1491" s="118"/>
      <c r="L1491" s="8"/>
      <c r="M1491" s="8"/>
      <c r="N1491" s="8"/>
    </row>
    <row r="1492" spans="1:14">
      <c r="A1492" s="113">
        <v>1421</v>
      </c>
      <c r="B1492" s="66"/>
      <c r="C1492" s="135"/>
      <c r="D1492" s="66"/>
      <c r="E1492" s="66"/>
      <c r="F1492" s="135" t="s">
        <v>599</v>
      </c>
      <c r="G1492" s="66" t="s">
        <v>166</v>
      </c>
      <c r="H1492" s="118"/>
      <c r="I1492" s="8">
        <v>0</v>
      </c>
      <c r="J1492" s="8">
        <v>0</v>
      </c>
      <c r="K1492" s="118"/>
      <c r="L1492" s="8">
        <v>0</v>
      </c>
      <c r="M1492" s="8">
        <v>0</v>
      </c>
      <c r="N1492" s="13">
        <v>0</v>
      </c>
    </row>
    <row r="1493" spans="1:14">
      <c r="A1493" s="113">
        <v>1422</v>
      </c>
      <c r="B1493" s="66"/>
      <c r="C1493" s="135"/>
      <c r="D1493" s="66"/>
      <c r="E1493" s="66"/>
      <c r="F1493" s="66"/>
      <c r="G1493" s="66"/>
      <c r="H1493" s="118" t="s">
        <v>436</v>
      </c>
      <c r="I1493" s="184">
        <v>0</v>
      </c>
      <c r="J1493" s="184">
        <v>0</v>
      </c>
      <c r="K1493" s="118"/>
      <c r="L1493" s="184">
        <v>0</v>
      </c>
      <c r="M1493" s="184">
        <v>0</v>
      </c>
      <c r="N1493" s="184">
        <v>0</v>
      </c>
    </row>
    <row r="1494" spans="1:14">
      <c r="A1494" s="113">
        <v>1423</v>
      </c>
      <c r="B1494" s="66"/>
      <c r="C1494" s="135"/>
      <c r="D1494" s="66"/>
      <c r="E1494" s="66"/>
      <c r="F1494" s="66"/>
      <c r="G1494" s="66"/>
      <c r="H1494" s="118"/>
      <c r="I1494" s="8"/>
      <c r="J1494" s="8"/>
      <c r="K1494" s="118"/>
      <c r="L1494" s="8"/>
      <c r="M1494" s="8"/>
      <c r="N1494" s="8"/>
    </row>
    <row r="1495" spans="1:14">
      <c r="A1495" s="113">
        <v>1424</v>
      </c>
      <c r="B1495" s="66"/>
      <c r="C1495" s="135"/>
      <c r="D1495" s="66"/>
      <c r="E1495" s="66"/>
      <c r="F1495" s="66"/>
      <c r="G1495" s="66"/>
      <c r="H1495" s="118"/>
      <c r="I1495" s="8"/>
      <c r="J1495" s="8"/>
      <c r="K1495" s="118"/>
      <c r="L1495" s="8"/>
      <c r="M1495" s="8"/>
      <c r="N1495" s="8"/>
    </row>
    <row r="1496" spans="1:14" ht="15.75" thickBot="1">
      <c r="A1496" s="113">
        <v>1425</v>
      </c>
      <c r="B1496" s="66"/>
      <c r="C1496" s="136" t="s">
        <v>452</v>
      </c>
      <c r="D1496" s="66"/>
      <c r="E1496" s="66"/>
      <c r="F1496" s="66"/>
      <c r="G1496" s="66"/>
      <c r="H1496" s="137" t="s">
        <v>436</v>
      </c>
      <c r="I1496" s="15">
        <v>0</v>
      </c>
      <c r="J1496" s="15">
        <v>0</v>
      </c>
      <c r="K1496" s="137"/>
      <c r="L1496" s="15">
        <v>0</v>
      </c>
      <c r="M1496" s="15">
        <v>0</v>
      </c>
      <c r="N1496" s="15">
        <v>0</v>
      </c>
    </row>
    <row r="1497" spans="1:14" ht="15.75" thickTop="1">
      <c r="A1497" s="113">
        <v>1426</v>
      </c>
      <c r="B1497" s="66"/>
      <c r="C1497" s="135"/>
      <c r="D1497" s="66"/>
      <c r="E1497" s="66"/>
      <c r="F1497" s="66"/>
      <c r="G1497" s="66"/>
      <c r="H1497" s="118"/>
      <c r="I1497" s="16"/>
      <c r="J1497" s="16"/>
      <c r="K1497" s="118"/>
      <c r="L1497" s="16"/>
      <c r="M1497" s="8"/>
      <c r="N1497" s="8"/>
    </row>
    <row r="1498" spans="1:14">
      <c r="A1498" s="113">
        <v>1427</v>
      </c>
      <c r="B1498" s="66"/>
      <c r="C1498" s="135"/>
      <c r="D1498" s="66"/>
      <c r="E1498" s="115"/>
      <c r="F1498" s="66"/>
      <c r="G1498" s="66"/>
      <c r="H1498" s="118"/>
      <c r="I1498" s="16"/>
      <c r="J1498" s="16"/>
      <c r="K1498" s="118"/>
      <c r="L1498" s="16"/>
      <c r="M1498" s="16"/>
      <c r="N1498" s="16"/>
    </row>
    <row r="1499" spans="1:14">
      <c r="A1499" s="113">
        <v>1428</v>
      </c>
      <c r="B1499" s="66"/>
      <c r="C1499" s="138"/>
      <c r="D1499" s="139"/>
      <c r="E1499" s="140"/>
      <c r="F1499" s="66"/>
      <c r="G1499" s="139"/>
      <c r="H1499" s="141"/>
      <c r="I1499" s="185"/>
      <c r="J1499" s="185"/>
      <c r="K1499" s="118"/>
      <c r="L1499" s="185"/>
      <c r="M1499" s="185"/>
      <c r="N1499" s="185"/>
    </row>
    <row r="1500" spans="1:14">
      <c r="A1500" s="113">
        <v>1429</v>
      </c>
      <c r="B1500" s="66"/>
      <c r="C1500" s="135" t="s">
        <v>453</v>
      </c>
      <c r="D1500" s="66"/>
      <c r="E1500" s="66"/>
      <c r="F1500" s="66"/>
      <c r="G1500" s="66"/>
      <c r="H1500" s="118"/>
      <c r="I1500" s="8"/>
      <c r="J1500" s="8"/>
      <c r="K1500" s="118"/>
      <c r="L1500" s="8"/>
      <c r="M1500" s="8"/>
      <c r="N1500" s="8"/>
    </row>
    <row r="1501" spans="1:14">
      <c r="A1501" s="113">
        <v>1430</v>
      </c>
      <c r="B1501" s="66"/>
      <c r="C1501" s="135"/>
      <c r="D1501" s="66"/>
      <c r="E1501" s="66" t="s">
        <v>167</v>
      </c>
      <c r="F1501" s="66"/>
      <c r="G1501" s="66"/>
      <c r="H1501" s="118"/>
      <c r="I1501" s="8">
        <v>0</v>
      </c>
      <c r="J1501" s="8">
        <v>0</v>
      </c>
      <c r="K1501" s="118"/>
      <c r="L1501" s="8">
        <v>0</v>
      </c>
      <c r="M1501" s="8">
        <v>0</v>
      </c>
      <c r="N1501" s="13">
        <v>0</v>
      </c>
    </row>
    <row r="1502" spans="1:14">
      <c r="A1502" s="113">
        <v>1431</v>
      </c>
      <c r="B1502" s="66"/>
      <c r="C1502" s="135"/>
      <c r="D1502" s="66"/>
      <c r="E1502" s="66" t="s">
        <v>245</v>
      </c>
      <c r="F1502" s="66"/>
      <c r="G1502" s="66"/>
      <c r="H1502" s="118"/>
      <c r="I1502" s="8">
        <v>0</v>
      </c>
      <c r="J1502" s="8">
        <v>0</v>
      </c>
      <c r="K1502" s="118"/>
      <c r="L1502" s="8">
        <v>0</v>
      </c>
      <c r="M1502" s="8">
        <v>0</v>
      </c>
      <c r="N1502" s="13">
        <v>0</v>
      </c>
    </row>
    <row r="1503" spans="1:14">
      <c r="A1503" s="113">
        <v>1432</v>
      </c>
      <c r="B1503" s="66"/>
      <c r="C1503" s="135"/>
      <c r="D1503" s="66"/>
      <c r="E1503" s="66" t="s">
        <v>166</v>
      </c>
      <c r="F1503" s="66"/>
      <c r="G1503" s="66"/>
      <c r="H1503" s="118"/>
      <c r="I1503" s="8">
        <v>0</v>
      </c>
      <c r="J1503" s="8">
        <v>0</v>
      </c>
      <c r="K1503" s="118"/>
      <c r="L1503" s="8">
        <v>0</v>
      </c>
      <c r="M1503" s="8">
        <v>0</v>
      </c>
      <c r="N1503" s="13">
        <v>0</v>
      </c>
    </row>
    <row r="1504" spans="1:14">
      <c r="A1504" s="113">
        <v>1433</v>
      </c>
      <c r="B1504" s="66"/>
      <c r="C1504" s="135"/>
      <c r="D1504" s="66"/>
      <c r="E1504" s="66"/>
      <c r="F1504" s="66"/>
      <c r="G1504" s="66"/>
      <c r="H1504" s="118"/>
      <c r="I1504" s="8"/>
      <c r="J1504" s="8"/>
      <c r="K1504" s="118"/>
      <c r="L1504" s="8"/>
      <c r="M1504" s="8"/>
      <c r="N1504" s="8"/>
    </row>
    <row r="1505" spans="1:14" ht="15.75" thickBot="1">
      <c r="A1505" s="113">
        <v>1434</v>
      </c>
      <c r="B1505" s="66"/>
      <c r="C1505" s="135" t="s">
        <v>454</v>
      </c>
      <c r="D1505" s="66"/>
      <c r="E1505" s="66"/>
      <c r="F1505" s="66"/>
      <c r="G1505" s="66"/>
      <c r="H1505" s="118"/>
      <c r="I1505" s="19">
        <v>0</v>
      </c>
      <c r="J1505" s="19">
        <v>0</v>
      </c>
      <c r="K1505" s="118"/>
      <c r="L1505" s="19">
        <v>0</v>
      </c>
      <c r="M1505" s="19">
        <v>0</v>
      </c>
      <c r="N1505" s="19">
        <v>0</v>
      </c>
    </row>
    <row r="1506" spans="1:14" ht="15.75" thickTop="1">
      <c r="A1506" s="113">
        <v>1435</v>
      </c>
      <c r="B1506" s="66"/>
      <c r="C1506" s="135"/>
      <c r="D1506" s="66"/>
      <c r="E1506" s="66"/>
      <c r="F1506" s="66"/>
      <c r="G1506" s="66"/>
      <c r="H1506" s="118"/>
      <c r="I1506" s="8"/>
      <c r="J1506" s="8"/>
      <c r="K1506" s="118"/>
      <c r="L1506" s="8"/>
      <c r="M1506" s="8"/>
      <c r="N1506" s="8"/>
    </row>
    <row r="1507" spans="1:14">
      <c r="A1507" s="113">
        <v>1436</v>
      </c>
      <c r="B1507" s="66"/>
      <c r="C1507" s="135">
        <v>330</v>
      </c>
      <c r="D1507" s="66" t="s">
        <v>435</v>
      </c>
      <c r="E1507" s="66"/>
      <c r="F1507" s="66"/>
      <c r="G1507" s="66"/>
      <c r="H1507" s="118"/>
      <c r="I1507" s="8"/>
      <c r="J1507" s="8"/>
      <c r="K1507" s="118"/>
      <c r="L1507" s="8"/>
      <c r="M1507" s="8"/>
      <c r="N1507" s="8"/>
    </row>
    <row r="1508" spans="1:14">
      <c r="A1508" s="113">
        <v>1437</v>
      </c>
      <c r="B1508" s="66"/>
      <c r="C1508" s="135"/>
      <c r="D1508" s="66"/>
      <c r="E1508" s="115"/>
      <c r="F1508" s="135" t="s">
        <v>599</v>
      </c>
      <c r="G1508" s="66" t="s">
        <v>166</v>
      </c>
      <c r="H1508" s="118"/>
      <c r="I1508" s="8">
        <v>10331050.369999999</v>
      </c>
      <c r="J1508" s="8">
        <v>4482045.6802827846</v>
      </c>
      <c r="K1508" s="118"/>
      <c r="L1508" s="8">
        <v>10331050.369999999</v>
      </c>
      <c r="M1508" s="8">
        <v>5854605.584067218</v>
      </c>
      <c r="N1508" s="13">
        <v>4476444.7859327812</v>
      </c>
    </row>
    <row r="1509" spans="1:14">
      <c r="A1509" s="113">
        <v>1438</v>
      </c>
      <c r="B1509" s="66"/>
      <c r="C1509" s="135"/>
      <c r="D1509" s="66"/>
      <c r="E1509" s="115"/>
      <c r="F1509" s="135" t="s">
        <v>599</v>
      </c>
      <c r="G1509" s="66" t="s">
        <v>166</v>
      </c>
      <c r="H1509" s="118"/>
      <c r="I1509" s="8">
        <v>5267122.28</v>
      </c>
      <c r="J1509" s="8">
        <v>2285099.9479344534</v>
      </c>
      <c r="K1509" s="118"/>
      <c r="L1509" s="8">
        <v>5267122.28</v>
      </c>
      <c r="M1509" s="8">
        <v>2984877.8592735543</v>
      </c>
      <c r="N1509" s="13">
        <v>2282244.420726446</v>
      </c>
    </row>
    <row r="1510" spans="1:14">
      <c r="A1510" s="113">
        <v>1439</v>
      </c>
      <c r="B1510" s="66"/>
      <c r="C1510" s="135"/>
      <c r="D1510" s="66"/>
      <c r="E1510" s="115"/>
      <c r="F1510" s="135" t="s">
        <v>599</v>
      </c>
      <c r="G1510" s="66" t="s">
        <v>166</v>
      </c>
      <c r="H1510" s="118"/>
      <c r="I1510" s="8">
        <v>15045014.07</v>
      </c>
      <c r="J1510" s="8">
        <v>6527162.0897379508</v>
      </c>
      <c r="K1510" s="118"/>
      <c r="L1510" s="8">
        <v>15045014.07</v>
      </c>
      <c r="M1510" s="8">
        <v>8526008.5114261117</v>
      </c>
      <c r="N1510" s="13">
        <v>6519005.5585738886</v>
      </c>
    </row>
    <row r="1511" spans="1:14">
      <c r="A1511" s="113">
        <v>1440</v>
      </c>
      <c r="B1511" s="66"/>
      <c r="C1511" s="135"/>
      <c r="D1511" s="66"/>
      <c r="E1511" s="115"/>
      <c r="F1511" s="135" t="s">
        <v>599</v>
      </c>
      <c r="G1511" s="66" t="s">
        <v>166</v>
      </c>
      <c r="H1511" s="118"/>
      <c r="I1511" s="8">
        <v>673528.97</v>
      </c>
      <c r="J1511" s="8">
        <v>292205.2939844309</v>
      </c>
      <c r="K1511" s="118"/>
      <c r="L1511" s="8">
        <v>673528.97</v>
      </c>
      <c r="M1511" s="8">
        <v>381688.82423066167</v>
      </c>
      <c r="N1511" s="13">
        <v>291840.1457693383</v>
      </c>
    </row>
    <row r="1512" spans="1:14">
      <c r="A1512" s="113">
        <v>1441</v>
      </c>
      <c r="B1512" s="66"/>
      <c r="C1512" s="135"/>
      <c r="D1512" s="66"/>
      <c r="E1512" s="66"/>
      <c r="F1512" s="66"/>
      <c r="G1512" s="66"/>
      <c r="H1512" s="118" t="s">
        <v>436</v>
      </c>
      <c r="I1512" s="184">
        <v>31316715.689999998</v>
      </c>
      <c r="J1512" s="184">
        <v>13586513.011939621</v>
      </c>
      <c r="K1512" s="118"/>
      <c r="L1512" s="184">
        <v>31316715.689999998</v>
      </c>
      <c r="M1512" s="184">
        <v>17747180.778997548</v>
      </c>
      <c r="N1512" s="184">
        <v>13569534.911002455</v>
      </c>
    </row>
    <row r="1513" spans="1:14">
      <c r="A1513" s="113">
        <v>1442</v>
      </c>
      <c r="B1513" s="66"/>
      <c r="C1513" s="135"/>
      <c r="D1513" s="66"/>
      <c r="E1513" s="66"/>
      <c r="F1513" s="66"/>
      <c r="G1513" s="66"/>
      <c r="H1513" s="118"/>
      <c r="I1513" s="8"/>
      <c r="J1513" s="8"/>
      <c r="K1513" s="118"/>
      <c r="L1513" s="8"/>
      <c r="M1513" s="8"/>
      <c r="N1513" s="8"/>
    </row>
    <row r="1514" spans="1:14">
      <c r="A1514" s="113">
        <v>1443</v>
      </c>
      <c r="B1514" s="66"/>
      <c r="C1514" s="135">
        <v>331</v>
      </c>
      <c r="D1514" s="66" t="s">
        <v>437</v>
      </c>
      <c r="E1514" s="66"/>
      <c r="F1514" s="66"/>
      <c r="G1514" s="66"/>
      <c r="H1514" s="118"/>
      <c r="I1514" s="8"/>
      <c r="J1514" s="8"/>
      <c r="K1514" s="118"/>
      <c r="L1514" s="8"/>
      <c r="M1514" s="8"/>
      <c r="N1514" s="8"/>
    </row>
    <row r="1515" spans="1:14">
      <c r="A1515" s="113">
        <v>1444</v>
      </c>
      <c r="B1515" s="66"/>
      <c r="C1515" s="135"/>
      <c r="D1515" s="66"/>
      <c r="E1515" s="115"/>
      <c r="F1515" s="135" t="s">
        <v>599</v>
      </c>
      <c r="G1515" s="66" t="s">
        <v>166</v>
      </c>
      <c r="H1515" s="118"/>
      <c r="I1515" s="8">
        <v>20093723.5061538</v>
      </c>
      <c r="J1515" s="8">
        <v>8717505.3277330305</v>
      </c>
      <c r="K1515" s="118"/>
      <c r="L1515" s="8">
        <v>20093723.5061538</v>
      </c>
      <c r="M1515" s="8">
        <v>11387111.82605828</v>
      </c>
      <c r="N1515" s="13">
        <v>8706611.6800955199</v>
      </c>
    </row>
    <row r="1516" spans="1:14">
      <c r="A1516" s="113">
        <v>1445</v>
      </c>
      <c r="B1516" s="66"/>
      <c r="C1516" s="135"/>
      <c r="D1516" s="66"/>
      <c r="E1516" s="115"/>
      <c r="F1516" s="135" t="s">
        <v>599</v>
      </c>
      <c r="G1516" s="66" t="s">
        <v>166</v>
      </c>
      <c r="H1516" s="118"/>
      <c r="I1516" s="8">
        <v>5186598.6453846199</v>
      </c>
      <c r="J1516" s="8">
        <v>2250165.3966775383</v>
      </c>
      <c r="K1516" s="118"/>
      <c r="L1516" s="8">
        <v>5186598.6453846199</v>
      </c>
      <c r="M1516" s="8">
        <v>2939245.1206860458</v>
      </c>
      <c r="N1516" s="13">
        <v>2247353.5246985741</v>
      </c>
    </row>
    <row r="1517" spans="1:14">
      <c r="A1517" s="113">
        <v>1446</v>
      </c>
      <c r="B1517" s="66"/>
      <c r="C1517" s="135"/>
      <c r="D1517" s="66"/>
      <c r="E1517" s="115"/>
      <c r="F1517" s="135" t="s">
        <v>599</v>
      </c>
      <c r="G1517" s="66" t="s">
        <v>166</v>
      </c>
      <c r="H1517" s="118"/>
      <c r="I1517" s="8">
        <v>196562338.25538501</v>
      </c>
      <c r="J1517" s="8">
        <v>85277038.397000089</v>
      </c>
      <c r="K1517" s="118"/>
      <c r="L1517" s="8">
        <v>196562338.25538501</v>
      </c>
      <c r="M1517" s="8">
        <v>111391864.52028562</v>
      </c>
      <c r="N1517" s="13">
        <v>85170473.73509939</v>
      </c>
    </row>
    <row r="1518" spans="1:14">
      <c r="A1518" s="113">
        <v>1447</v>
      </c>
      <c r="B1518" s="66"/>
      <c r="C1518" s="135"/>
      <c r="D1518" s="66"/>
      <c r="E1518" s="115"/>
      <c r="F1518" s="135" t="s">
        <v>599</v>
      </c>
      <c r="G1518" s="66" t="s">
        <v>166</v>
      </c>
      <c r="H1518" s="118"/>
      <c r="I1518" s="8">
        <v>9744548.1500000004</v>
      </c>
      <c r="J1518" s="8">
        <v>4227596.263478009</v>
      </c>
      <c r="K1518" s="118"/>
      <c r="L1518" s="8">
        <v>9744548.1500000004</v>
      </c>
      <c r="M1518" s="8">
        <v>5522234.813496693</v>
      </c>
      <c r="N1518" s="13">
        <v>4222313.3365033073</v>
      </c>
    </row>
    <row r="1519" spans="1:14">
      <c r="A1519" s="113">
        <v>1448</v>
      </c>
      <c r="B1519" s="66"/>
      <c r="C1519" s="135"/>
      <c r="D1519" s="66"/>
      <c r="E1519" s="66"/>
      <c r="F1519" s="66"/>
      <c r="G1519" s="66"/>
      <c r="H1519" s="118" t="s">
        <v>436</v>
      </c>
      <c r="I1519" s="184">
        <v>231587208.55692345</v>
      </c>
      <c r="J1519" s="184">
        <v>100472305.38488866</v>
      </c>
      <c r="K1519" s="118"/>
      <c r="L1519" s="184">
        <v>231587208.55692345</v>
      </c>
      <c r="M1519" s="184">
        <v>131240456.28052664</v>
      </c>
      <c r="N1519" s="184">
        <v>100346752.2763968</v>
      </c>
    </row>
    <row r="1520" spans="1:14">
      <c r="A1520" s="113">
        <v>1449</v>
      </c>
      <c r="B1520" s="66"/>
      <c r="C1520" s="135"/>
      <c r="D1520" s="66"/>
      <c r="E1520" s="66"/>
      <c r="F1520" s="66"/>
      <c r="G1520" s="66"/>
      <c r="H1520" s="118"/>
      <c r="I1520" s="8"/>
      <c r="J1520" s="8"/>
      <c r="K1520" s="118"/>
      <c r="L1520" s="8"/>
      <c r="M1520" s="8"/>
      <c r="N1520" s="8"/>
    </row>
    <row r="1521" spans="1:14">
      <c r="A1521" s="113">
        <v>1450</v>
      </c>
      <c r="B1521" s="66"/>
      <c r="C1521" s="135">
        <v>332</v>
      </c>
      <c r="D1521" s="66" t="s">
        <v>455</v>
      </c>
      <c r="E1521" s="66"/>
      <c r="F1521" s="66"/>
      <c r="G1521" s="66"/>
      <c r="H1521" s="118"/>
      <c r="I1521" s="8"/>
      <c r="J1521" s="8"/>
      <c r="K1521" s="118"/>
      <c r="L1521" s="8"/>
      <c r="M1521" s="8"/>
      <c r="N1521" s="8"/>
    </row>
    <row r="1522" spans="1:14">
      <c r="A1522" s="113">
        <v>1451</v>
      </c>
      <c r="B1522" s="66"/>
      <c r="C1522" s="135"/>
      <c r="D1522" s="66"/>
      <c r="E1522" s="115"/>
      <c r="F1522" s="135" t="s">
        <v>599</v>
      </c>
      <c r="G1522" s="66" t="s">
        <v>166</v>
      </c>
      <c r="H1522" s="118"/>
      <c r="I1522" s="8">
        <v>147116717.00769201</v>
      </c>
      <c r="J1522" s="8">
        <v>63825441.009993926</v>
      </c>
      <c r="K1522" s="118"/>
      <c r="L1522" s="8">
        <v>147116717.00769201</v>
      </c>
      <c r="M1522" s="8">
        <v>83371034.120983616</v>
      </c>
      <c r="N1522" s="13">
        <v>63745682.886708394</v>
      </c>
    </row>
    <row r="1523" spans="1:14">
      <c r="A1523" s="113">
        <v>1452</v>
      </c>
      <c r="B1523" s="66"/>
      <c r="C1523" s="135"/>
      <c r="D1523" s="66"/>
      <c r="E1523" s="115"/>
      <c r="F1523" s="135" t="s">
        <v>599</v>
      </c>
      <c r="G1523" s="66" t="s">
        <v>166</v>
      </c>
      <c r="H1523" s="118"/>
      <c r="I1523" s="8">
        <v>19130732.0761538</v>
      </c>
      <c r="J1523" s="8">
        <v>8299719.0016190438</v>
      </c>
      <c r="K1523" s="118"/>
      <c r="L1523" s="8">
        <v>19130732.0761538</v>
      </c>
      <c r="M1523" s="8">
        <v>10841384.644255094</v>
      </c>
      <c r="N1523" s="13">
        <v>8289347.4318987066</v>
      </c>
    </row>
    <row r="1524" spans="1:14">
      <c r="A1524" s="113">
        <v>1453</v>
      </c>
      <c r="B1524" s="66"/>
      <c r="C1524" s="135"/>
      <c r="D1524" s="66"/>
      <c r="E1524" s="115"/>
      <c r="F1524" s="135" t="s">
        <v>599</v>
      </c>
      <c r="G1524" s="66" t="s">
        <v>166</v>
      </c>
      <c r="H1524" s="118"/>
      <c r="I1524" s="8">
        <v>241878317.97538501</v>
      </c>
      <c r="J1524" s="8">
        <v>104937022.99465609</v>
      </c>
      <c r="K1524" s="118"/>
      <c r="L1524" s="8">
        <v>241878317.97538501</v>
      </c>
      <c r="M1524" s="8">
        <v>137072427.32991102</v>
      </c>
      <c r="N1524" s="13">
        <v>104805890.64547399</v>
      </c>
    </row>
    <row r="1525" spans="1:14">
      <c r="A1525" s="113">
        <v>1454</v>
      </c>
      <c r="B1525" s="66"/>
      <c r="C1525" s="135"/>
      <c r="D1525" s="66"/>
      <c r="E1525" s="115"/>
      <c r="F1525" s="135" t="s">
        <v>599</v>
      </c>
      <c r="G1525" s="66" t="s">
        <v>166</v>
      </c>
      <c r="H1525" s="118"/>
      <c r="I1525" s="8">
        <v>68543582.502307698</v>
      </c>
      <c r="J1525" s="8">
        <v>29737099.023124296</v>
      </c>
      <c r="K1525" s="118"/>
      <c r="L1525" s="8">
        <v>68543582.502307698</v>
      </c>
      <c r="M1525" s="8">
        <v>38843643.821086392</v>
      </c>
      <c r="N1525" s="13">
        <v>29699938.681221306</v>
      </c>
    </row>
    <row r="1526" spans="1:14">
      <c r="A1526" s="113">
        <v>1455</v>
      </c>
      <c r="B1526" s="66"/>
      <c r="C1526" s="135"/>
      <c r="D1526" s="66"/>
      <c r="E1526" s="66"/>
      <c r="F1526" s="66"/>
      <c r="G1526" s="66"/>
      <c r="H1526" s="118" t="s">
        <v>436</v>
      </c>
      <c r="I1526" s="184">
        <v>476669349.56153852</v>
      </c>
      <c r="J1526" s="184">
        <v>206799282.02939335</v>
      </c>
      <c r="K1526" s="118"/>
      <c r="L1526" s="184">
        <v>476669349.56153852</v>
      </c>
      <c r="M1526" s="184">
        <v>270128489.9162361</v>
      </c>
      <c r="N1526" s="184">
        <v>206540859.64530241</v>
      </c>
    </row>
    <row r="1527" spans="1:14">
      <c r="A1527" s="113">
        <v>1456</v>
      </c>
      <c r="B1527" s="66"/>
      <c r="C1527" s="135"/>
      <c r="D1527" s="66"/>
      <c r="E1527" s="66"/>
      <c r="F1527" s="66"/>
      <c r="G1527" s="66"/>
      <c r="H1527" s="118"/>
      <c r="I1527" s="8"/>
      <c r="J1527" s="8"/>
      <c r="K1527" s="118"/>
      <c r="L1527" s="8"/>
      <c r="M1527" s="8"/>
      <c r="N1527" s="8"/>
    </row>
    <row r="1528" spans="1:14">
      <c r="A1528" s="113">
        <v>1457</v>
      </c>
      <c r="B1528" s="66"/>
      <c r="C1528" s="135">
        <v>333</v>
      </c>
      <c r="D1528" s="66" t="s">
        <v>456</v>
      </c>
      <c r="E1528" s="66"/>
      <c r="F1528" s="66"/>
      <c r="G1528" s="66"/>
      <c r="H1528" s="118"/>
      <c r="I1528" s="8"/>
      <c r="J1528" s="8"/>
      <c r="K1528" s="118"/>
      <c r="L1528" s="8"/>
      <c r="M1528" s="8"/>
      <c r="N1528" s="8"/>
    </row>
    <row r="1529" spans="1:14">
      <c r="A1529" s="113">
        <v>1458</v>
      </c>
      <c r="B1529" s="66"/>
      <c r="C1529" s="135"/>
      <c r="D1529" s="66"/>
      <c r="E1529" s="115"/>
      <c r="F1529" s="135" t="s">
        <v>599</v>
      </c>
      <c r="G1529" s="66" t="s">
        <v>166</v>
      </c>
      <c r="H1529" s="118"/>
      <c r="I1529" s="8">
        <v>29187828.020769201</v>
      </c>
      <c r="J1529" s="8">
        <v>12662911.689716738</v>
      </c>
      <c r="K1529" s="118"/>
      <c r="L1529" s="8">
        <v>29187828.020769201</v>
      </c>
      <c r="M1529" s="8">
        <v>16540740.272974683</v>
      </c>
      <c r="N1529" s="13">
        <v>12647087.747794518</v>
      </c>
    </row>
    <row r="1530" spans="1:14">
      <c r="A1530" s="113">
        <v>1459</v>
      </c>
      <c r="B1530" s="66"/>
      <c r="C1530" s="135"/>
      <c r="D1530" s="66"/>
      <c r="E1530" s="115"/>
      <c r="F1530" s="135" t="s">
        <v>599</v>
      </c>
      <c r="G1530" s="66" t="s">
        <v>166</v>
      </c>
      <c r="H1530" s="118"/>
      <c r="I1530" s="8">
        <v>8277679.4000000004</v>
      </c>
      <c r="J1530" s="8">
        <v>3591206.689425501</v>
      </c>
      <c r="K1530" s="118"/>
      <c r="L1530" s="8">
        <v>8277679.4000000004</v>
      </c>
      <c r="M1530" s="8">
        <v>4690960.3866695873</v>
      </c>
      <c r="N1530" s="13">
        <v>3586719.0133304126</v>
      </c>
    </row>
    <row r="1531" spans="1:14">
      <c r="A1531" s="113">
        <v>1460</v>
      </c>
      <c r="B1531" s="66"/>
      <c r="C1531" s="135"/>
      <c r="D1531" s="66"/>
      <c r="E1531" s="115"/>
      <c r="F1531" s="135" t="s">
        <v>599</v>
      </c>
      <c r="G1531" s="66" t="s">
        <v>166</v>
      </c>
      <c r="H1531" s="118"/>
      <c r="I1531" s="8">
        <v>54800140.296923101</v>
      </c>
      <c r="J1531" s="8">
        <v>23774613.742079236</v>
      </c>
      <c r="K1531" s="118"/>
      <c r="L1531" s="8">
        <v>54800140.296923101</v>
      </c>
      <c r="M1531" s="8">
        <v>31055236.002109725</v>
      </c>
      <c r="N1531" s="13">
        <v>23744904.294813376</v>
      </c>
    </row>
    <row r="1532" spans="1:14">
      <c r="A1532" s="113">
        <v>1461</v>
      </c>
      <c r="B1532" s="66"/>
      <c r="C1532" s="135"/>
      <c r="D1532" s="66"/>
      <c r="E1532" s="115"/>
      <c r="F1532" s="135" t="s">
        <v>599</v>
      </c>
      <c r="G1532" s="66" t="s">
        <v>166</v>
      </c>
      <c r="H1532" s="118"/>
      <c r="I1532" s="8">
        <v>30531767.430769201</v>
      </c>
      <c r="J1532" s="8">
        <v>13245969.327751689</v>
      </c>
      <c r="K1532" s="118"/>
      <c r="L1532" s="8">
        <v>30531767.430769201</v>
      </c>
      <c r="M1532" s="8">
        <v>17302350.65068442</v>
      </c>
      <c r="N1532" s="13">
        <v>13229416.780084781</v>
      </c>
    </row>
    <row r="1533" spans="1:14">
      <c r="A1533" s="113">
        <v>1462</v>
      </c>
      <c r="B1533" s="66"/>
      <c r="C1533" s="135"/>
      <c r="D1533" s="66"/>
      <c r="E1533" s="66"/>
      <c r="F1533" s="66"/>
      <c r="G1533" s="66"/>
      <c r="H1533" s="118" t="s">
        <v>436</v>
      </c>
      <c r="I1533" s="184">
        <v>122797415.14846151</v>
      </c>
      <c r="J1533" s="184">
        <v>53274701.448973164</v>
      </c>
      <c r="K1533" s="118"/>
      <c r="L1533" s="184">
        <v>122797415.14846151</v>
      </c>
      <c r="M1533" s="184">
        <v>69589287.312438414</v>
      </c>
      <c r="N1533" s="184">
        <v>53208127.836023085</v>
      </c>
    </row>
    <row r="1534" spans="1:14">
      <c r="A1534" s="113">
        <v>1463</v>
      </c>
      <c r="B1534" s="66"/>
      <c r="C1534" s="135"/>
      <c r="D1534" s="66"/>
      <c r="E1534" s="66"/>
      <c r="F1534" s="66"/>
      <c r="G1534" s="66"/>
      <c r="H1534" s="118"/>
      <c r="I1534" s="8"/>
      <c r="J1534" s="8"/>
      <c r="K1534" s="118"/>
      <c r="L1534" s="8"/>
      <c r="M1534" s="8"/>
      <c r="N1534" s="8"/>
    </row>
    <row r="1535" spans="1:14">
      <c r="A1535" s="113">
        <v>1464</v>
      </c>
      <c r="B1535" s="66"/>
      <c r="C1535" s="135">
        <v>334</v>
      </c>
      <c r="D1535" s="66" t="s">
        <v>440</v>
      </c>
      <c r="E1535" s="66"/>
      <c r="F1535" s="66"/>
      <c r="G1535" s="66"/>
      <c r="H1535" s="118"/>
      <c r="I1535" s="8"/>
      <c r="J1535" s="8"/>
      <c r="K1535" s="118"/>
      <c r="L1535" s="8"/>
      <c r="M1535" s="8"/>
      <c r="N1535" s="8"/>
    </row>
    <row r="1536" spans="1:14">
      <c r="A1536" s="113">
        <v>1465</v>
      </c>
      <c r="B1536" s="66"/>
      <c r="C1536" s="135"/>
      <c r="D1536" s="66"/>
      <c r="E1536" s="115"/>
      <c r="F1536" s="135" t="s">
        <v>599</v>
      </c>
      <c r="G1536" s="66" t="s">
        <v>166</v>
      </c>
      <c r="H1536" s="118"/>
      <c r="I1536" s="8">
        <v>4046896.3576923101</v>
      </c>
      <c r="J1536" s="8">
        <v>1755714.4422815312</v>
      </c>
      <c r="K1536" s="118"/>
      <c r="L1536" s="8">
        <v>4046896.3576923101</v>
      </c>
      <c r="M1536" s="8">
        <v>2293375.9071282786</v>
      </c>
      <c r="N1536" s="13">
        <v>1753520.4505640315</v>
      </c>
    </row>
    <row r="1537" spans="1:14">
      <c r="A1537" s="113">
        <v>1466</v>
      </c>
      <c r="B1537" s="66"/>
      <c r="C1537" s="135"/>
      <c r="D1537" s="66"/>
      <c r="E1537" s="115"/>
      <c r="F1537" s="135" t="s">
        <v>599</v>
      </c>
      <c r="G1537" s="66" t="s">
        <v>166</v>
      </c>
      <c r="H1537" s="118"/>
      <c r="I1537" s="8">
        <v>3431190.45</v>
      </c>
      <c r="J1537" s="8">
        <v>1488595.2331921547</v>
      </c>
      <c r="K1537" s="118"/>
      <c r="L1537" s="8">
        <v>3431190.45</v>
      </c>
      <c r="M1537" s="8">
        <v>1944455.4086099297</v>
      </c>
      <c r="N1537" s="13">
        <v>1486735.0413900705</v>
      </c>
    </row>
    <row r="1538" spans="1:14">
      <c r="A1538" s="113">
        <v>1467</v>
      </c>
      <c r="B1538" s="66"/>
      <c r="C1538" s="135"/>
      <c r="D1538" s="66"/>
      <c r="E1538" s="115"/>
      <c r="F1538" s="135" t="s">
        <v>599</v>
      </c>
      <c r="G1538" s="66" t="s">
        <v>166</v>
      </c>
      <c r="H1538" s="118"/>
      <c r="I1538" s="8">
        <v>61175752.133076899</v>
      </c>
      <c r="J1538" s="8">
        <v>26540623.2441114</v>
      </c>
      <c r="K1538" s="118"/>
      <c r="L1538" s="8">
        <v>61175752.133076899</v>
      </c>
      <c r="M1538" s="8">
        <v>34668294.821974054</v>
      </c>
      <c r="N1538" s="13">
        <v>26507457.311102849</v>
      </c>
    </row>
    <row r="1539" spans="1:14">
      <c r="A1539" s="113">
        <v>1468</v>
      </c>
      <c r="B1539" s="66"/>
      <c r="C1539" s="135"/>
      <c r="D1539" s="66"/>
      <c r="E1539" s="115"/>
      <c r="F1539" s="135" t="s">
        <v>599</v>
      </c>
      <c r="G1539" s="66" t="s">
        <v>166</v>
      </c>
      <c r="H1539" s="118"/>
      <c r="I1539" s="8">
        <v>7686490.4930769196</v>
      </c>
      <c r="J1539" s="8">
        <v>3334723.9900283348</v>
      </c>
      <c r="K1539" s="118"/>
      <c r="L1539" s="8">
        <v>7686490.4930769196</v>
      </c>
      <c r="M1539" s="8">
        <v>4355933.6709194388</v>
      </c>
      <c r="N1539" s="13">
        <v>3330556.8221574812</v>
      </c>
    </row>
    <row r="1540" spans="1:14">
      <c r="A1540" s="113">
        <v>1469</v>
      </c>
      <c r="B1540" s="66"/>
      <c r="C1540" s="135"/>
      <c r="D1540" s="66"/>
      <c r="E1540" s="66"/>
      <c r="F1540" s="66"/>
      <c r="G1540" s="66"/>
      <c r="H1540" s="118" t="s">
        <v>436</v>
      </c>
      <c r="I1540" s="184">
        <v>76340329.433846131</v>
      </c>
      <c r="J1540" s="184">
        <v>33119656.909613423</v>
      </c>
      <c r="K1540" s="118"/>
      <c r="L1540" s="184">
        <v>76340329.433846131</v>
      </c>
      <c r="M1540" s="184">
        <v>43262059.808631703</v>
      </c>
      <c r="N1540" s="184">
        <v>33078269.625214431</v>
      </c>
    </row>
    <row r="1541" spans="1:14">
      <c r="A1541" s="113">
        <v>1470</v>
      </c>
      <c r="B1541" s="66"/>
      <c r="C1541" s="135"/>
      <c r="D1541" s="66"/>
      <c r="E1541" s="66"/>
      <c r="F1541" s="66"/>
      <c r="G1541" s="66"/>
      <c r="H1541" s="118"/>
      <c r="I1541" s="16"/>
      <c r="J1541" s="16"/>
      <c r="K1541" s="118"/>
      <c r="L1541" s="16"/>
      <c r="M1541" s="8"/>
      <c r="N1541" s="8"/>
    </row>
    <row r="1542" spans="1:14">
      <c r="A1542" s="113">
        <v>1471</v>
      </c>
      <c r="B1542" s="66"/>
      <c r="C1542" s="135"/>
      <c r="D1542" s="66"/>
      <c r="E1542" s="115"/>
      <c r="F1542" s="66"/>
      <c r="G1542" s="66"/>
      <c r="H1542" s="118"/>
      <c r="I1542" s="16"/>
      <c r="J1542" s="16"/>
      <c r="K1542" s="118"/>
      <c r="L1542" s="16"/>
      <c r="M1542" s="16"/>
      <c r="N1542" s="16"/>
    </row>
    <row r="1543" spans="1:14">
      <c r="A1543" s="113">
        <v>1472</v>
      </c>
      <c r="B1543" s="66"/>
      <c r="C1543" s="138"/>
      <c r="D1543" s="139"/>
      <c r="E1543" s="140"/>
      <c r="F1543" s="66"/>
      <c r="G1543" s="139"/>
      <c r="H1543" s="141"/>
      <c r="I1543" s="185"/>
      <c r="J1543" s="185"/>
      <c r="K1543" s="118"/>
      <c r="L1543" s="185"/>
      <c r="M1543" s="185"/>
      <c r="N1543" s="185"/>
    </row>
    <row r="1544" spans="1:14">
      <c r="A1544" s="113">
        <v>1473</v>
      </c>
      <c r="B1544" s="66"/>
      <c r="C1544" s="135">
        <v>335</v>
      </c>
      <c r="D1544" s="66" t="s">
        <v>449</v>
      </c>
      <c r="E1544" s="66"/>
      <c r="F1544" s="66"/>
      <c r="G1544" s="66"/>
      <c r="H1544" s="118"/>
      <c r="I1544" s="8"/>
      <c r="J1544" s="8"/>
      <c r="K1544" s="118"/>
      <c r="L1544" s="8"/>
      <c r="M1544" s="8"/>
      <c r="N1544" s="8"/>
    </row>
    <row r="1545" spans="1:14">
      <c r="A1545" s="113">
        <v>1474</v>
      </c>
      <c r="B1545" s="66"/>
      <c r="C1545" s="135"/>
      <c r="D1545" s="66"/>
      <c r="E1545" s="115"/>
      <c r="F1545" s="135" t="s">
        <v>599</v>
      </c>
      <c r="G1545" s="66" t="s">
        <v>166</v>
      </c>
      <c r="H1545" s="118"/>
      <c r="I1545" s="8">
        <v>1140139.41615385</v>
      </c>
      <c r="J1545" s="8">
        <v>494640.59917196014</v>
      </c>
      <c r="K1545" s="118"/>
      <c r="L1545" s="8">
        <v>1140139.41615385</v>
      </c>
      <c r="M1545" s="8">
        <v>646116.9342289702</v>
      </c>
      <c r="N1545" s="13">
        <v>494022.48192487977</v>
      </c>
    </row>
    <row r="1546" spans="1:14">
      <c r="A1546" s="113">
        <v>1475</v>
      </c>
      <c r="B1546" s="66"/>
      <c r="C1546" s="135"/>
      <c r="D1546" s="66"/>
      <c r="E1546" s="115"/>
      <c r="F1546" s="135" t="s">
        <v>599</v>
      </c>
      <c r="G1546" s="66" t="s">
        <v>166</v>
      </c>
      <c r="H1546" s="118"/>
      <c r="I1546" s="8">
        <v>157118.45000000001</v>
      </c>
      <c r="J1546" s="8">
        <v>68164.614912745485</v>
      </c>
      <c r="K1546" s="118"/>
      <c r="L1546" s="8">
        <v>157118.45000000001</v>
      </c>
      <c r="M1546" s="8">
        <v>89039.015568170755</v>
      </c>
      <c r="N1546" s="13">
        <v>68079.434431829257</v>
      </c>
    </row>
    <row r="1547" spans="1:14">
      <c r="A1547" s="113">
        <v>1476</v>
      </c>
      <c r="B1547" s="66"/>
      <c r="C1547" s="135"/>
      <c r="D1547" s="66"/>
      <c r="E1547" s="115"/>
      <c r="F1547" s="135" t="s">
        <v>599</v>
      </c>
      <c r="G1547" s="66" t="s">
        <v>166</v>
      </c>
      <c r="H1547" s="118"/>
      <c r="I1547" s="8">
        <v>1050247.23230769</v>
      </c>
      <c r="J1547" s="8">
        <v>455641.57585204305</v>
      </c>
      <c r="K1547" s="118"/>
      <c r="L1547" s="8">
        <v>1050247.23230769</v>
      </c>
      <c r="M1547" s="8">
        <v>595175.03939144406</v>
      </c>
      <c r="N1547" s="13">
        <v>455072.19291624584</v>
      </c>
    </row>
    <row r="1548" spans="1:14">
      <c r="A1548" s="113">
        <v>1477</v>
      </c>
      <c r="B1548" s="66"/>
      <c r="C1548" s="135"/>
      <c r="D1548" s="66"/>
      <c r="E1548" s="115"/>
      <c r="F1548" s="135" t="s">
        <v>599</v>
      </c>
      <c r="G1548" s="66" t="s">
        <v>166</v>
      </c>
      <c r="H1548" s="118"/>
      <c r="I1548" s="8">
        <v>12581.61</v>
      </c>
      <c r="J1548" s="8">
        <v>5458.4334343442652</v>
      </c>
      <c r="K1548" s="118"/>
      <c r="L1548" s="8">
        <v>12581.61</v>
      </c>
      <c r="M1548" s="8">
        <v>7129.9975824777594</v>
      </c>
      <c r="N1548" s="13">
        <v>5451.6124175222412</v>
      </c>
    </row>
    <row r="1549" spans="1:14">
      <c r="A1549" s="113">
        <v>1478</v>
      </c>
      <c r="B1549" s="66"/>
      <c r="C1549" s="135"/>
      <c r="D1549" s="66"/>
      <c r="E1549" s="66"/>
      <c r="F1549" s="66"/>
      <c r="G1549" s="66"/>
      <c r="H1549" s="118" t="s">
        <v>436</v>
      </c>
      <c r="I1549" s="184">
        <v>2360086.7084615398</v>
      </c>
      <c r="J1549" s="184">
        <v>1023905.2233710928</v>
      </c>
      <c r="K1549" s="118"/>
      <c r="L1549" s="184">
        <v>2360086.7084615398</v>
      </c>
      <c r="M1549" s="184">
        <v>1337460.9867710627</v>
      </c>
      <c r="N1549" s="184">
        <v>1022625.7216904772</v>
      </c>
    </row>
    <row r="1550" spans="1:14">
      <c r="A1550" s="113">
        <v>1479</v>
      </c>
      <c r="B1550" s="66"/>
      <c r="C1550" s="135"/>
      <c r="D1550" s="66"/>
      <c r="E1550" s="66"/>
      <c r="F1550" s="66"/>
      <c r="G1550" s="66"/>
      <c r="H1550" s="118"/>
      <c r="I1550" s="8"/>
      <c r="J1550" s="8"/>
      <c r="K1550" s="118"/>
      <c r="L1550" s="8"/>
      <c r="M1550" s="8"/>
      <c r="N1550" s="8"/>
    </row>
    <row r="1551" spans="1:14">
      <c r="A1551" s="113">
        <v>1480</v>
      </c>
      <c r="B1551" s="66"/>
      <c r="C1551" s="135">
        <v>336</v>
      </c>
      <c r="D1551" s="66" t="s">
        <v>457</v>
      </c>
      <c r="E1551" s="66"/>
      <c r="F1551" s="66"/>
      <c r="G1551" s="66"/>
      <c r="H1551" s="118"/>
      <c r="I1551" s="8"/>
      <c r="J1551" s="8"/>
      <c r="K1551" s="118"/>
      <c r="L1551" s="8"/>
      <c r="M1551" s="8"/>
      <c r="N1551" s="8"/>
    </row>
    <row r="1552" spans="1:14">
      <c r="A1552" s="113">
        <v>1481</v>
      </c>
      <c r="B1552" s="66"/>
      <c r="C1552" s="135"/>
      <c r="D1552" s="66"/>
      <c r="E1552" s="115"/>
      <c r="F1552" s="135" t="s">
        <v>599</v>
      </c>
      <c r="G1552" s="66" t="s">
        <v>166</v>
      </c>
      <c r="H1552" s="118"/>
      <c r="I1552" s="8">
        <v>4326642.86846154</v>
      </c>
      <c r="J1552" s="8">
        <v>1877080.2855658096</v>
      </c>
      <c r="K1552" s="118"/>
      <c r="L1552" s="8">
        <v>4326642.86846154</v>
      </c>
      <c r="M1552" s="8">
        <v>2451908.2368930066</v>
      </c>
      <c r="N1552" s="13">
        <v>1874734.6315685336</v>
      </c>
    </row>
    <row r="1553" spans="1:14">
      <c r="A1553" s="113">
        <v>1482</v>
      </c>
      <c r="B1553" s="66"/>
      <c r="C1553" s="135"/>
      <c r="D1553" s="66"/>
      <c r="E1553" s="115"/>
      <c r="F1553" s="135" t="s">
        <v>599</v>
      </c>
      <c r="G1553" s="66" t="s">
        <v>166</v>
      </c>
      <c r="H1553" s="118"/>
      <c r="I1553" s="8">
        <v>818195.78</v>
      </c>
      <c r="J1553" s="8">
        <v>354967.86193431407</v>
      </c>
      <c r="K1553" s="118"/>
      <c r="L1553" s="8">
        <v>818195.78</v>
      </c>
      <c r="M1553" s="8">
        <v>463671.49620704382</v>
      </c>
      <c r="N1553" s="13">
        <v>354524.28379295621</v>
      </c>
    </row>
    <row r="1554" spans="1:14">
      <c r="A1554" s="113">
        <v>1483</v>
      </c>
      <c r="B1554" s="66"/>
      <c r="C1554" s="135"/>
      <c r="D1554" s="66"/>
      <c r="E1554" s="115"/>
      <c r="F1554" s="135" t="s">
        <v>599</v>
      </c>
      <c r="G1554" s="66" t="s">
        <v>166</v>
      </c>
      <c r="H1554" s="118"/>
      <c r="I1554" s="8">
        <v>13945364.459230799</v>
      </c>
      <c r="J1554" s="8">
        <v>6050087.6770446412</v>
      </c>
      <c r="K1554" s="118"/>
      <c r="L1554" s="8">
        <v>13945364.459230799</v>
      </c>
      <c r="M1554" s="8">
        <v>7902837.1473195292</v>
      </c>
      <c r="N1554" s="13">
        <v>6042527.31191127</v>
      </c>
    </row>
    <row r="1555" spans="1:14">
      <c r="A1555" s="113">
        <v>1484</v>
      </c>
      <c r="B1555" s="66"/>
      <c r="C1555" s="135"/>
      <c r="D1555" s="66"/>
      <c r="E1555" s="115"/>
      <c r="F1555" s="135" t="s">
        <v>599</v>
      </c>
      <c r="G1555" s="66" t="s">
        <v>166</v>
      </c>
      <c r="H1555" s="118"/>
      <c r="I1555" s="8">
        <v>1018136.05</v>
      </c>
      <c r="J1555" s="8">
        <v>441710.38969028642</v>
      </c>
      <c r="K1555" s="118"/>
      <c r="L1555" s="8">
        <v>1018136.05</v>
      </c>
      <c r="M1555" s="8">
        <v>576977.63443100336</v>
      </c>
      <c r="N1555" s="13">
        <v>441158.41556899674</v>
      </c>
    </row>
    <row r="1556" spans="1:14">
      <c r="A1556" s="113">
        <v>1485</v>
      </c>
      <c r="B1556" s="66"/>
      <c r="C1556" s="135"/>
      <c r="D1556" s="66"/>
      <c r="E1556" s="66"/>
      <c r="F1556" s="66"/>
      <c r="G1556" s="66"/>
      <c r="H1556" s="118" t="s">
        <v>436</v>
      </c>
      <c r="I1556" s="184">
        <v>20108339.157692339</v>
      </c>
      <c r="J1556" s="184">
        <v>8723846.2142350506</v>
      </c>
      <c r="K1556" s="118"/>
      <c r="L1556" s="184">
        <v>20108339.157692339</v>
      </c>
      <c r="M1556" s="184">
        <v>11395394.514850583</v>
      </c>
      <c r="N1556" s="184">
        <v>8712944.6428417563</v>
      </c>
    </row>
    <row r="1557" spans="1:14">
      <c r="A1557" s="113">
        <v>1486</v>
      </c>
      <c r="B1557" s="66"/>
      <c r="C1557" s="135"/>
      <c r="D1557" s="66"/>
      <c r="E1557" s="66"/>
      <c r="F1557" s="66"/>
      <c r="G1557" s="66"/>
      <c r="H1557" s="118"/>
      <c r="I1557" s="8"/>
      <c r="J1557" s="8"/>
      <c r="K1557" s="118"/>
      <c r="L1557" s="8"/>
      <c r="M1557" s="8"/>
      <c r="N1557" s="8"/>
    </row>
    <row r="1558" spans="1:14">
      <c r="A1558" s="113">
        <v>1487</v>
      </c>
      <c r="B1558" s="66"/>
      <c r="C1558" s="135">
        <v>337</v>
      </c>
      <c r="D1558" s="66" t="s">
        <v>458</v>
      </c>
      <c r="E1558" s="66"/>
      <c r="F1558" s="66"/>
      <c r="G1558" s="66"/>
      <c r="H1558" s="118"/>
      <c r="I1558" s="8"/>
      <c r="J1558" s="8"/>
      <c r="K1558" s="118"/>
      <c r="L1558" s="8"/>
      <c r="M1558" s="8"/>
      <c r="N1558" s="8"/>
    </row>
    <row r="1559" spans="1:14">
      <c r="A1559" s="113">
        <v>1488</v>
      </c>
      <c r="B1559" s="66"/>
      <c r="C1559" s="135"/>
      <c r="D1559" s="66"/>
      <c r="E1559" s="66"/>
      <c r="F1559" s="135" t="s">
        <v>599</v>
      </c>
      <c r="G1559" s="66" t="s">
        <v>162</v>
      </c>
      <c r="H1559" s="118"/>
      <c r="I1559" s="8">
        <v>0</v>
      </c>
      <c r="J1559" s="8">
        <v>0</v>
      </c>
      <c r="K1559" s="118"/>
      <c r="L1559" s="8">
        <v>0</v>
      </c>
      <c r="M1559" s="8">
        <v>0</v>
      </c>
      <c r="N1559" s="13">
        <v>0</v>
      </c>
    </row>
    <row r="1560" spans="1:14">
      <c r="A1560" s="113">
        <v>1489</v>
      </c>
      <c r="B1560" s="66"/>
      <c r="C1560" s="135"/>
      <c r="D1560" s="66"/>
      <c r="E1560" s="66"/>
      <c r="F1560" s="66"/>
      <c r="G1560" s="66"/>
      <c r="H1560" s="118" t="s">
        <v>436</v>
      </c>
      <c r="I1560" s="184">
        <v>0</v>
      </c>
      <c r="J1560" s="184">
        <v>0</v>
      </c>
      <c r="K1560" s="118"/>
      <c r="L1560" s="184">
        <v>0</v>
      </c>
      <c r="M1560" s="184">
        <v>0</v>
      </c>
      <c r="N1560" s="184">
        <v>0</v>
      </c>
    </row>
    <row r="1561" spans="1:14">
      <c r="A1561" s="113">
        <v>1490</v>
      </c>
      <c r="B1561" s="66"/>
      <c r="C1561" s="135"/>
      <c r="D1561" s="66"/>
      <c r="E1561" s="66"/>
      <c r="F1561" s="66"/>
      <c r="G1561" s="66"/>
      <c r="H1561" s="118"/>
      <c r="I1561" s="8"/>
      <c r="J1561" s="8"/>
      <c r="K1561" s="118"/>
      <c r="L1561" s="8"/>
      <c r="M1561" s="8"/>
      <c r="N1561" s="8"/>
    </row>
    <row r="1562" spans="1:14">
      <c r="A1562" s="113">
        <v>1491</v>
      </c>
      <c r="B1562" s="66"/>
      <c r="C1562" s="135" t="s">
        <v>459</v>
      </c>
      <c r="D1562" s="66" t="s">
        <v>460</v>
      </c>
      <c r="E1562" s="66"/>
      <c r="F1562" s="66"/>
      <c r="G1562" s="66"/>
      <c r="H1562" s="118"/>
      <c r="I1562" s="8"/>
      <c r="J1562" s="8"/>
      <c r="K1562" s="118"/>
      <c r="L1562" s="8"/>
      <c r="M1562" s="8"/>
      <c r="N1562" s="8"/>
    </row>
    <row r="1563" spans="1:14">
      <c r="A1563" s="113">
        <v>1492</v>
      </c>
      <c r="B1563" s="66"/>
      <c r="C1563" s="135"/>
      <c r="D1563" s="66"/>
      <c r="E1563" s="115"/>
      <c r="F1563" s="135" t="s">
        <v>599</v>
      </c>
      <c r="G1563" s="66" t="s">
        <v>162</v>
      </c>
      <c r="H1563" s="118"/>
      <c r="I1563" s="8">
        <v>0</v>
      </c>
      <c r="J1563" s="8">
        <v>0</v>
      </c>
      <c r="K1563" s="118"/>
      <c r="L1563" s="8">
        <v>0</v>
      </c>
      <c r="M1563" s="8">
        <v>0</v>
      </c>
      <c r="N1563" s="13">
        <v>0</v>
      </c>
    </row>
    <row r="1564" spans="1:14">
      <c r="A1564" s="113">
        <v>1493</v>
      </c>
      <c r="B1564" s="66"/>
      <c r="C1564" s="135"/>
      <c r="D1564" s="66"/>
      <c r="E1564" s="115"/>
      <c r="F1564" s="135" t="s">
        <v>599</v>
      </c>
      <c r="G1564" s="66" t="s">
        <v>166</v>
      </c>
      <c r="H1564" s="118"/>
      <c r="I1564" s="8">
        <v>0</v>
      </c>
      <c r="J1564" s="8">
        <v>0</v>
      </c>
      <c r="K1564" s="118"/>
      <c r="L1564" s="8">
        <v>0</v>
      </c>
      <c r="M1564" s="8">
        <v>0</v>
      </c>
      <c r="N1564" s="13">
        <v>0</v>
      </c>
    </row>
    <row r="1565" spans="1:14">
      <c r="A1565" s="113">
        <v>1494</v>
      </c>
      <c r="B1565" s="66"/>
      <c r="C1565" s="135"/>
      <c r="D1565" s="66"/>
      <c r="E1565" s="115"/>
      <c r="F1565" s="135" t="s">
        <v>599</v>
      </c>
      <c r="G1565" s="66" t="s">
        <v>166</v>
      </c>
      <c r="H1565" s="118"/>
      <c r="I1565" s="8">
        <v>0</v>
      </c>
      <c r="J1565" s="8">
        <v>0</v>
      </c>
      <c r="K1565" s="118"/>
      <c r="L1565" s="8">
        <v>0</v>
      </c>
      <c r="M1565" s="8">
        <v>0</v>
      </c>
      <c r="N1565" s="13">
        <v>0</v>
      </c>
    </row>
    <row r="1566" spans="1:14">
      <c r="A1566" s="113">
        <v>1495</v>
      </c>
      <c r="B1566" s="66"/>
      <c r="C1566" s="135"/>
      <c r="D1566" s="66"/>
      <c r="E1566" s="115"/>
      <c r="F1566" s="135" t="s">
        <v>599</v>
      </c>
      <c r="G1566" s="66" t="s">
        <v>166</v>
      </c>
      <c r="H1566" s="118"/>
      <c r="I1566" s="8">
        <v>0</v>
      </c>
      <c r="J1566" s="8">
        <v>0</v>
      </c>
      <c r="K1566" s="118"/>
      <c r="L1566" s="8">
        <v>0</v>
      </c>
      <c r="M1566" s="8">
        <v>0</v>
      </c>
      <c r="N1566" s="13">
        <v>0</v>
      </c>
    </row>
    <row r="1567" spans="1:14">
      <c r="A1567" s="113">
        <v>1496</v>
      </c>
      <c r="B1567" s="66"/>
      <c r="C1567" s="135"/>
      <c r="D1567" s="66"/>
      <c r="E1567" s="66"/>
      <c r="F1567" s="66"/>
      <c r="G1567" s="66"/>
      <c r="H1567" s="118" t="s">
        <v>436</v>
      </c>
      <c r="I1567" s="184">
        <v>0</v>
      </c>
      <c r="J1567" s="184">
        <v>0</v>
      </c>
      <c r="K1567" s="118"/>
      <c r="L1567" s="184">
        <v>0</v>
      </c>
      <c r="M1567" s="184">
        <v>0</v>
      </c>
      <c r="N1567" s="184">
        <v>0</v>
      </c>
    </row>
    <row r="1568" spans="1:14">
      <c r="A1568" s="113">
        <v>1497</v>
      </c>
      <c r="B1568" s="66"/>
      <c r="C1568" s="135"/>
      <c r="D1568" s="66"/>
      <c r="E1568" s="66"/>
      <c r="F1568" s="66"/>
      <c r="G1568" s="66"/>
      <c r="H1568" s="118"/>
      <c r="I1568" s="8"/>
      <c r="J1568" s="8"/>
      <c r="K1568" s="118"/>
      <c r="L1568" s="8"/>
      <c r="M1568" s="8"/>
      <c r="N1568" s="8"/>
    </row>
    <row r="1569" spans="1:14" ht="15.75" thickBot="1">
      <c r="A1569" s="113">
        <v>1498</v>
      </c>
      <c r="B1569" s="66"/>
      <c r="C1569" s="136" t="s">
        <v>461</v>
      </c>
      <c r="D1569" s="66"/>
      <c r="E1569" s="66"/>
      <c r="F1569" s="66"/>
      <c r="G1569" s="66"/>
      <c r="H1569" s="137" t="s">
        <v>436</v>
      </c>
      <c r="I1569" s="15">
        <v>961179444.25692356</v>
      </c>
      <c r="J1569" s="15">
        <v>417000210.22241437</v>
      </c>
      <c r="K1569" s="137"/>
      <c r="L1569" s="15">
        <v>961179444.25692356</v>
      </c>
      <c r="M1569" s="15">
        <v>544700329.59845209</v>
      </c>
      <c r="N1569" s="15">
        <v>416479114.65847152</v>
      </c>
    </row>
    <row r="1570" spans="1:14" ht="15.75" thickTop="1">
      <c r="A1570" s="113">
        <v>1499</v>
      </c>
      <c r="B1570" s="66"/>
      <c r="C1570" s="135"/>
      <c r="D1570" s="66"/>
      <c r="E1570" s="66"/>
      <c r="F1570" s="66"/>
      <c r="G1570" s="66"/>
      <c r="H1570" s="118"/>
      <c r="I1570" s="8"/>
      <c r="J1570" s="8"/>
      <c r="K1570" s="118"/>
      <c r="L1570" s="8"/>
      <c r="M1570" s="8"/>
      <c r="N1570" s="8"/>
    </row>
    <row r="1571" spans="1:14">
      <c r="A1571" s="113">
        <v>1500</v>
      </c>
      <c r="B1571" s="66"/>
      <c r="C1571" s="135" t="s">
        <v>462</v>
      </c>
      <c r="D1571" s="66"/>
      <c r="E1571" s="66"/>
      <c r="F1571" s="66"/>
      <c r="G1571" s="66"/>
      <c r="H1571" s="118"/>
      <c r="I1571" s="8"/>
      <c r="J1571" s="8"/>
      <c r="K1571" s="118"/>
      <c r="L1571" s="8"/>
      <c r="M1571" s="8"/>
      <c r="N1571" s="8"/>
    </row>
    <row r="1572" spans="1:14">
      <c r="A1572" s="113">
        <v>1501</v>
      </c>
      <c r="B1572" s="66"/>
      <c r="C1572" s="135"/>
      <c r="D1572" s="66"/>
      <c r="E1572" s="66" t="s">
        <v>162</v>
      </c>
      <c r="F1572" s="66"/>
      <c r="G1572" s="66"/>
      <c r="H1572" s="118"/>
      <c r="I1572" s="8">
        <v>0</v>
      </c>
      <c r="J1572" s="8">
        <v>0</v>
      </c>
      <c r="K1572" s="118"/>
      <c r="L1572" s="8">
        <v>0</v>
      </c>
      <c r="M1572" s="8">
        <v>0</v>
      </c>
      <c r="N1572" s="13">
        <v>0</v>
      </c>
    </row>
    <row r="1573" spans="1:14">
      <c r="A1573" s="113">
        <v>1502</v>
      </c>
      <c r="B1573" s="66"/>
      <c r="C1573" s="135"/>
      <c r="D1573" s="66"/>
      <c r="E1573" s="115" t="s">
        <v>166</v>
      </c>
      <c r="F1573" s="66"/>
      <c r="G1573" s="66"/>
      <c r="H1573" s="118"/>
      <c r="I1573" s="8">
        <v>961179444.25692356</v>
      </c>
      <c r="J1573" s="8">
        <v>417000210.22241437</v>
      </c>
      <c r="K1573" s="118"/>
      <c r="L1573" s="8">
        <v>961179444.25692356</v>
      </c>
      <c r="M1573" s="8">
        <v>544700329.59845209</v>
      </c>
      <c r="N1573" s="13">
        <v>416479114.65847152</v>
      </c>
    </row>
    <row r="1574" spans="1:14">
      <c r="A1574" s="113">
        <v>1503</v>
      </c>
      <c r="B1574" s="66"/>
      <c r="C1574" s="135"/>
      <c r="D1574" s="66"/>
      <c r="E1574" s="66" t="s">
        <v>167</v>
      </c>
      <c r="F1574" s="66"/>
      <c r="G1574" s="66"/>
      <c r="H1574" s="118"/>
      <c r="I1574" s="8">
        <v>0</v>
      </c>
      <c r="J1574" s="8">
        <v>0</v>
      </c>
      <c r="K1574" s="118"/>
      <c r="L1574" s="8">
        <v>0</v>
      </c>
      <c r="M1574" s="8">
        <v>0</v>
      </c>
      <c r="N1574" s="13">
        <v>0</v>
      </c>
    </row>
    <row r="1575" spans="1:14">
      <c r="A1575" s="113">
        <v>1504</v>
      </c>
      <c r="B1575" s="66"/>
      <c r="C1575" s="135"/>
      <c r="D1575" s="66"/>
      <c r="E1575" s="66" t="s">
        <v>245</v>
      </c>
      <c r="F1575" s="66"/>
      <c r="G1575" s="66"/>
      <c r="H1575" s="118"/>
      <c r="I1575" s="8">
        <v>0</v>
      </c>
      <c r="J1575" s="8">
        <v>0</v>
      </c>
      <c r="K1575" s="118"/>
      <c r="L1575" s="8">
        <v>0</v>
      </c>
      <c r="M1575" s="8">
        <v>0</v>
      </c>
      <c r="N1575" s="13">
        <v>0</v>
      </c>
    </row>
    <row r="1576" spans="1:14" ht="15.75" thickBot="1">
      <c r="A1576" s="113">
        <v>1505</v>
      </c>
      <c r="B1576" s="66"/>
      <c r="C1576" s="135" t="s">
        <v>463</v>
      </c>
      <c r="D1576" s="66"/>
      <c r="E1576" s="66"/>
      <c r="F1576" s="66"/>
      <c r="G1576" s="66"/>
      <c r="H1576" s="118" t="s">
        <v>45</v>
      </c>
      <c r="I1576" s="19">
        <v>961179444.25692356</v>
      </c>
      <c r="J1576" s="19">
        <v>417000210.22241437</v>
      </c>
      <c r="K1576" s="118"/>
      <c r="L1576" s="19">
        <v>961179444.25692356</v>
      </c>
      <c r="M1576" s="19">
        <v>544700329.59845209</v>
      </c>
      <c r="N1576" s="19">
        <v>416479114.65847152</v>
      </c>
    </row>
    <row r="1577" spans="1:14" ht="15.75" thickTop="1">
      <c r="A1577" s="113">
        <v>1506</v>
      </c>
      <c r="B1577" s="66"/>
      <c r="C1577" s="135"/>
      <c r="D1577" s="66"/>
      <c r="E1577" s="66"/>
      <c r="F1577" s="66"/>
      <c r="G1577" s="66"/>
      <c r="H1577" s="118"/>
      <c r="I1577" s="8"/>
      <c r="J1577" s="8"/>
      <c r="K1577" s="118"/>
      <c r="L1577" s="8"/>
      <c r="M1577" s="8"/>
      <c r="N1577" s="8"/>
    </row>
    <row r="1578" spans="1:14">
      <c r="A1578" s="113">
        <v>1507</v>
      </c>
      <c r="B1578" s="66"/>
      <c r="C1578" s="135">
        <v>340</v>
      </c>
      <c r="D1578" s="66" t="s">
        <v>435</v>
      </c>
      <c r="E1578" s="66"/>
      <c r="F1578" s="66"/>
      <c r="G1578" s="66"/>
      <c r="H1578" s="118"/>
      <c r="I1578" s="8"/>
      <c r="J1578" s="8"/>
      <c r="K1578" s="118"/>
      <c r="L1578" s="8"/>
      <c r="M1578" s="8"/>
      <c r="N1578" s="8"/>
    </row>
    <row r="1579" spans="1:14">
      <c r="A1579" s="113">
        <v>1508</v>
      </c>
      <c r="B1579" s="66"/>
      <c r="C1579" s="135"/>
      <c r="D1579" s="66"/>
      <c r="E1579" s="66"/>
      <c r="F1579" s="135" t="s">
        <v>599</v>
      </c>
      <c r="G1579" s="66" t="s">
        <v>162</v>
      </c>
      <c r="H1579" s="118"/>
      <c r="I1579" s="8">
        <v>74985.87</v>
      </c>
      <c r="J1579" s="8">
        <v>0</v>
      </c>
      <c r="K1579" s="118"/>
      <c r="L1579" s="8">
        <v>74985.87</v>
      </c>
      <c r="M1579" s="8">
        <v>74985.87</v>
      </c>
      <c r="N1579" s="13">
        <v>0</v>
      </c>
    </row>
    <row r="1580" spans="1:14">
      <c r="A1580" s="113">
        <v>1509</v>
      </c>
      <c r="B1580" s="66"/>
      <c r="C1580" s="135"/>
      <c r="D1580" s="66"/>
      <c r="E1580" s="66"/>
      <c r="F1580" s="135" t="s">
        <v>599</v>
      </c>
      <c r="G1580" s="66" t="s">
        <v>166</v>
      </c>
      <c r="H1580" s="118"/>
      <c r="I1580" s="8">
        <v>32280271.208461501</v>
      </c>
      <c r="J1580" s="8">
        <v>14004544.063435985</v>
      </c>
      <c r="K1580" s="118"/>
      <c r="L1580" s="8">
        <v>32280271.208461501</v>
      </c>
      <c r="M1580" s="8">
        <v>18293227.629695795</v>
      </c>
      <c r="N1580" s="13">
        <v>13987043.578765705</v>
      </c>
    </row>
    <row r="1581" spans="1:14">
      <c r="A1581" s="113">
        <v>1510</v>
      </c>
      <c r="B1581" s="66"/>
      <c r="C1581" s="135"/>
      <c r="D1581" s="66"/>
      <c r="E1581" s="66"/>
      <c r="F1581" s="135" t="s">
        <v>599</v>
      </c>
      <c r="G1581" s="66" t="s">
        <v>166</v>
      </c>
      <c r="H1581" s="118"/>
      <c r="I1581" s="8">
        <v>5395984.6900000004</v>
      </c>
      <c r="J1581" s="8">
        <v>2341005.9001277084</v>
      </c>
      <c r="K1581" s="118"/>
      <c r="L1581" s="8">
        <v>5395984.6900000004</v>
      </c>
      <c r="M1581" s="8">
        <v>3057904.178780538</v>
      </c>
      <c r="N1581" s="13">
        <v>2338080.5112194624</v>
      </c>
    </row>
    <row r="1582" spans="1:14">
      <c r="A1582" s="113">
        <v>1511</v>
      </c>
      <c r="B1582" s="66"/>
      <c r="C1582" s="135"/>
      <c r="D1582" s="66"/>
      <c r="E1582" s="66"/>
      <c r="F1582" s="135" t="s">
        <v>599</v>
      </c>
      <c r="G1582" s="66" t="s">
        <v>166</v>
      </c>
      <c r="H1582" s="118"/>
      <c r="I1582" s="8">
        <v>0</v>
      </c>
      <c r="J1582" s="8">
        <v>0</v>
      </c>
      <c r="K1582" s="118"/>
      <c r="L1582" s="8">
        <v>0</v>
      </c>
      <c r="M1582" s="8">
        <v>0</v>
      </c>
      <c r="N1582" s="13">
        <v>0</v>
      </c>
    </row>
    <row r="1583" spans="1:14">
      <c r="A1583" s="113">
        <v>1512</v>
      </c>
      <c r="B1583" s="66"/>
      <c r="C1583" s="135"/>
      <c r="D1583" s="66"/>
      <c r="E1583" s="66"/>
      <c r="F1583" s="66"/>
      <c r="G1583" s="66"/>
      <c r="H1583" s="118" t="s">
        <v>436</v>
      </c>
      <c r="I1583" s="184">
        <v>37751241.768461503</v>
      </c>
      <c r="J1583" s="184">
        <v>16345549.963563694</v>
      </c>
      <c r="K1583" s="118"/>
      <c r="L1583" s="184">
        <v>37751241.768461503</v>
      </c>
      <c r="M1583" s="184">
        <v>21426117.678476334</v>
      </c>
      <c r="N1583" s="184">
        <v>16325124.089985168</v>
      </c>
    </row>
    <row r="1584" spans="1:14">
      <c r="A1584" s="113">
        <v>1513</v>
      </c>
      <c r="B1584" s="66"/>
      <c r="C1584" s="135"/>
      <c r="D1584" s="66"/>
      <c r="E1584" s="66"/>
      <c r="F1584" s="66"/>
      <c r="G1584" s="66"/>
      <c r="H1584" s="118"/>
      <c r="I1584" s="8"/>
      <c r="J1584" s="8"/>
      <c r="K1584" s="118"/>
      <c r="L1584" s="8"/>
      <c r="M1584" s="8"/>
      <c r="N1584" s="8"/>
    </row>
    <row r="1585" spans="1:14">
      <c r="A1585" s="113">
        <v>1514</v>
      </c>
      <c r="B1585" s="66"/>
      <c r="C1585" s="135">
        <v>341</v>
      </c>
      <c r="D1585" s="66" t="s">
        <v>437</v>
      </c>
      <c r="E1585" s="66"/>
      <c r="F1585" s="66"/>
      <c r="G1585" s="66"/>
      <c r="H1585" s="118"/>
      <c r="I1585" s="8"/>
      <c r="J1585" s="8"/>
      <c r="K1585" s="118"/>
      <c r="L1585" s="8"/>
      <c r="M1585" s="8"/>
      <c r="N1585" s="8"/>
    </row>
    <row r="1586" spans="1:14">
      <c r="A1586" s="113">
        <v>1515</v>
      </c>
      <c r="B1586" s="66"/>
      <c r="C1586" s="135"/>
      <c r="D1586" s="66"/>
      <c r="E1586" s="66"/>
      <c r="F1586" s="135" t="s">
        <v>599</v>
      </c>
      <c r="G1586" s="66" t="s">
        <v>166</v>
      </c>
      <c r="H1586" s="118"/>
      <c r="I1586" s="8">
        <v>145803866.60384601</v>
      </c>
      <c r="J1586" s="8">
        <v>63255871.094963551</v>
      </c>
      <c r="K1586" s="118"/>
      <c r="L1586" s="8">
        <v>145803866.60384601</v>
      </c>
      <c r="M1586" s="8">
        <v>82627041.881073385</v>
      </c>
      <c r="N1586" s="13">
        <v>63176824.722772621</v>
      </c>
    </row>
    <row r="1587" spans="1:14">
      <c r="A1587" s="113">
        <v>1516</v>
      </c>
      <c r="B1587" s="66"/>
      <c r="C1587" s="135"/>
      <c r="D1587" s="66"/>
      <c r="E1587" s="66"/>
      <c r="F1587" s="135" t="s">
        <v>599</v>
      </c>
      <c r="G1587" s="66" t="s">
        <v>166</v>
      </c>
      <c r="H1587" s="118"/>
      <c r="I1587" s="8">
        <v>0</v>
      </c>
      <c r="J1587" s="8">
        <v>0</v>
      </c>
      <c r="K1587" s="118"/>
      <c r="L1587" s="8">
        <v>0</v>
      </c>
      <c r="M1587" s="8">
        <v>0</v>
      </c>
      <c r="N1587" s="13">
        <v>0</v>
      </c>
    </row>
    <row r="1588" spans="1:14">
      <c r="A1588" s="113">
        <v>1517</v>
      </c>
      <c r="B1588" s="66"/>
      <c r="C1588" s="135"/>
      <c r="D1588" s="66"/>
      <c r="E1588" s="66"/>
      <c r="F1588" s="135" t="s">
        <v>599</v>
      </c>
      <c r="G1588" s="66" t="s">
        <v>166</v>
      </c>
      <c r="H1588" s="118"/>
      <c r="I1588" s="8">
        <v>52055867.4938462</v>
      </c>
      <c r="J1588" s="8">
        <v>22584032.375999965</v>
      </c>
      <c r="K1588" s="118"/>
      <c r="L1588" s="8">
        <v>52055867.4938462</v>
      </c>
      <c r="M1588" s="8">
        <v>29500056.780086648</v>
      </c>
      <c r="N1588" s="13">
        <v>22555810.713759553</v>
      </c>
    </row>
    <row r="1589" spans="1:14">
      <c r="A1589" s="113">
        <v>1518</v>
      </c>
      <c r="B1589" s="66"/>
      <c r="C1589" s="135"/>
      <c r="D1589" s="66"/>
      <c r="E1589" s="66"/>
      <c r="F1589" s="135" t="s">
        <v>599</v>
      </c>
      <c r="G1589" s="66" t="s">
        <v>166</v>
      </c>
      <c r="H1589" s="118"/>
      <c r="I1589" s="8">
        <v>4273000.07</v>
      </c>
      <c r="J1589" s="8">
        <v>1853807.7755584053</v>
      </c>
      <c r="K1589" s="118"/>
      <c r="L1589" s="8">
        <v>4273000.07</v>
      </c>
      <c r="M1589" s="8">
        <v>2421508.866435003</v>
      </c>
      <c r="N1589" s="13">
        <v>1851491.2035649973</v>
      </c>
    </row>
    <row r="1590" spans="1:14">
      <c r="A1590" s="113">
        <v>1519</v>
      </c>
      <c r="B1590" s="66"/>
      <c r="C1590" s="135"/>
      <c r="D1590" s="66"/>
      <c r="E1590" s="66"/>
      <c r="F1590" s="66"/>
      <c r="G1590" s="66"/>
      <c r="H1590" s="118" t="s">
        <v>436</v>
      </c>
      <c r="I1590" s="184">
        <v>202132734.16769221</v>
      </c>
      <c r="J1590" s="184">
        <v>87693711.24652192</v>
      </c>
      <c r="K1590" s="118"/>
      <c r="L1590" s="184">
        <v>202132734.16769221</v>
      </c>
      <c r="M1590" s="184">
        <v>114548607.52759504</v>
      </c>
      <c r="N1590" s="184">
        <v>87584126.640097171</v>
      </c>
    </row>
    <row r="1591" spans="1:14">
      <c r="A1591" s="113">
        <v>1520</v>
      </c>
      <c r="B1591" s="66"/>
      <c r="C1591" s="135"/>
      <c r="D1591" s="66"/>
      <c r="E1591" s="66"/>
      <c r="F1591" s="66"/>
      <c r="G1591" s="66"/>
      <c r="H1591" s="118"/>
      <c r="I1591" s="8"/>
      <c r="J1591" s="8"/>
      <c r="K1591" s="118"/>
      <c r="L1591" s="8"/>
      <c r="M1591" s="8"/>
      <c r="N1591" s="8"/>
    </row>
    <row r="1592" spans="1:14">
      <c r="A1592" s="113">
        <v>1521</v>
      </c>
      <c r="B1592" s="66"/>
      <c r="C1592" s="135">
        <v>342</v>
      </c>
      <c r="D1592" s="66" t="s">
        <v>464</v>
      </c>
      <c r="E1592" s="66"/>
      <c r="F1592" s="66"/>
      <c r="G1592" s="66"/>
      <c r="H1592" s="118"/>
      <c r="I1592" s="8"/>
      <c r="J1592" s="8"/>
      <c r="K1592" s="118"/>
      <c r="L1592" s="8"/>
      <c r="M1592" s="8"/>
      <c r="N1592" s="8"/>
    </row>
    <row r="1593" spans="1:14">
      <c r="A1593" s="113">
        <v>1522</v>
      </c>
      <c r="B1593" s="66"/>
      <c r="C1593" s="135"/>
      <c r="D1593" s="66"/>
      <c r="E1593" s="66"/>
      <c r="F1593" s="135" t="s">
        <v>599</v>
      </c>
      <c r="G1593" s="66" t="s">
        <v>166</v>
      </c>
      <c r="H1593" s="118"/>
      <c r="I1593" s="8">
        <v>11497616.701538499</v>
      </c>
      <c r="J1593" s="8">
        <v>4988151.3907165118</v>
      </c>
      <c r="K1593" s="118"/>
      <c r="L1593" s="8">
        <v>11497616.701538499</v>
      </c>
      <c r="M1593" s="8">
        <v>6515698.6495548198</v>
      </c>
      <c r="N1593" s="13">
        <v>4981918.0519836796</v>
      </c>
    </row>
    <row r="1594" spans="1:14">
      <c r="A1594" s="113">
        <v>1523</v>
      </c>
      <c r="B1594" s="66"/>
      <c r="C1594" s="135"/>
      <c r="D1594" s="66"/>
      <c r="E1594" s="66"/>
      <c r="F1594" s="135" t="s">
        <v>599</v>
      </c>
      <c r="G1594" s="66" t="s">
        <v>166</v>
      </c>
      <c r="H1594" s="118"/>
      <c r="I1594" s="8">
        <v>0</v>
      </c>
      <c r="J1594" s="8">
        <v>0</v>
      </c>
      <c r="K1594" s="118"/>
      <c r="L1594" s="8">
        <v>0</v>
      </c>
      <c r="M1594" s="8">
        <v>0</v>
      </c>
      <c r="N1594" s="13">
        <v>0</v>
      </c>
    </row>
    <row r="1595" spans="1:14">
      <c r="A1595" s="113">
        <v>1524</v>
      </c>
      <c r="B1595" s="66"/>
      <c r="C1595" s="135"/>
      <c r="D1595" s="66"/>
      <c r="E1595" s="66"/>
      <c r="F1595" s="135" t="s">
        <v>599</v>
      </c>
      <c r="G1595" s="66" t="s">
        <v>166</v>
      </c>
      <c r="H1595" s="118"/>
      <c r="I1595" s="8">
        <v>2499436.0707692299</v>
      </c>
      <c r="J1595" s="8">
        <v>1084360.8580851594</v>
      </c>
      <c r="K1595" s="118"/>
      <c r="L1595" s="8">
        <v>2499436.0707692299</v>
      </c>
      <c r="M1595" s="8">
        <v>1416430.2614802334</v>
      </c>
      <c r="N1595" s="13">
        <v>1083005.8092889965</v>
      </c>
    </row>
    <row r="1596" spans="1:14">
      <c r="A1596" s="113">
        <v>1525</v>
      </c>
      <c r="B1596" s="66"/>
      <c r="C1596" s="135"/>
      <c r="D1596" s="66"/>
      <c r="E1596" s="66"/>
      <c r="F1596" s="66"/>
      <c r="G1596" s="66"/>
      <c r="H1596" s="118" t="s">
        <v>436</v>
      </c>
      <c r="I1596" s="184">
        <v>13997052.772307729</v>
      </c>
      <c r="J1596" s="184">
        <v>6072512.248801671</v>
      </c>
      <c r="K1596" s="118"/>
      <c r="L1596" s="184">
        <v>13997052.772307729</v>
      </c>
      <c r="M1596" s="184">
        <v>7932128.9110350534</v>
      </c>
      <c r="N1596" s="184">
        <v>6064923.8612726759</v>
      </c>
    </row>
    <row r="1597" spans="1:14">
      <c r="A1597" s="113">
        <v>1526</v>
      </c>
      <c r="B1597" s="66"/>
      <c r="C1597" s="135"/>
      <c r="D1597" s="66"/>
      <c r="E1597" s="66"/>
      <c r="F1597" s="66"/>
      <c r="G1597" s="66"/>
      <c r="H1597" s="118"/>
      <c r="I1597" s="8"/>
      <c r="J1597" s="8"/>
      <c r="K1597" s="118"/>
      <c r="L1597" s="8"/>
      <c r="M1597" s="8"/>
      <c r="N1597" s="8"/>
    </row>
    <row r="1598" spans="1:14">
      <c r="A1598" s="113">
        <v>1527</v>
      </c>
      <c r="B1598" s="66"/>
      <c r="C1598" s="135">
        <v>343</v>
      </c>
      <c r="D1598" s="66" t="s">
        <v>465</v>
      </c>
      <c r="E1598" s="66"/>
      <c r="F1598" s="66"/>
      <c r="G1598" s="66"/>
      <c r="H1598" s="118"/>
      <c r="I1598" s="8"/>
      <c r="J1598" s="8"/>
      <c r="K1598" s="118"/>
      <c r="L1598" s="8"/>
      <c r="M1598" s="8"/>
      <c r="N1598" s="8"/>
    </row>
    <row r="1599" spans="1:14">
      <c r="A1599" s="113">
        <v>1528</v>
      </c>
      <c r="B1599" s="66"/>
      <c r="C1599" s="135"/>
      <c r="D1599" s="66"/>
      <c r="E1599" s="66"/>
      <c r="F1599" s="135" t="s">
        <v>599</v>
      </c>
      <c r="G1599" s="66" t="s">
        <v>162</v>
      </c>
      <c r="H1599" s="118"/>
      <c r="I1599" s="8">
        <v>0</v>
      </c>
      <c r="J1599" s="8">
        <v>0</v>
      </c>
      <c r="K1599" s="118"/>
      <c r="L1599" s="8">
        <v>0</v>
      </c>
      <c r="M1599" s="8">
        <v>0</v>
      </c>
      <c r="N1599" s="13">
        <v>0</v>
      </c>
    </row>
    <row r="1600" spans="1:14">
      <c r="A1600" s="113">
        <v>1529</v>
      </c>
      <c r="B1600" s="66"/>
      <c r="C1600" s="135"/>
      <c r="D1600" s="66"/>
      <c r="E1600" s="66"/>
      <c r="F1600" s="135" t="s">
        <v>599</v>
      </c>
      <c r="G1600" s="66" t="s">
        <v>166</v>
      </c>
      <c r="H1600" s="118"/>
      <c r="I1600" s="8">
        <v>0</v>
      </c>
      <c r="J1600" s="8">
        <v>0</v>
      </c>
      <c r="K1600" s="118"/>
      <c r="L1600" s="8">
        <v>0</v>
      </c>
      <c r="M1600" s="8">
        <v>0</v>
      </c>
      <c r="N1600" s="13">
        <v>0</v>
      </c>
    </row>
    <row r="1601" spans="1:14">
      <c r="A1601" s="113">
        <v>1530</v>
      </c>
      <c r="B1601" s="66"/>
      <c r="C1601" s="135"/>
      <c r="D1601" s="66"/>
      <c r="E1601" s="66"/>
      <c r="F1601" s="135" t="s">
        <v>599</v>
      </c>
      <c r="G1601" s="66" t="s">
        <v>166</v>
      </c>
      <c r="H1601" s="118"/>
      <c r="I1601" s="8">
        <v>1783957459.71154</v>
      </c>
      <c r="J1601" s="8">
        <v>773956039.29364622</v>
      </c>
      <c r="K1601" s="118"/>
      <c r="L1601" s="8">
        <v>1783957459.71154</v>
      </c>
      <c r="M1601" s="8">
        <v>1010968578.3446193</v>
      </c>
      <c r="N1601" s="13">
        <v>772988881.36692071</v>
      </c>
    </row>
    <row r="1602" spans="1:14">
      <c r="A1602" s="113">
        <v>1531</v>
      </c>
      <c r="B1602" s="66"/>
      <c r="C1602" s="135"/>
      <c r="D1602" s="66"/>
      <c r="E1602" s="66"/>
      <c r="F1602" s="135" t="s">
        <v>599</v>
      </c>
      <c r="G1602" s="66" t="s">
        <v>166</v>
      </c>
      <c r="H1602" s="118"/>
      <c r="I1602" s="8">
        <v>928589837.65923095</v>
      </c>
      <c r="J1602" s="8">
        <v>402861463.41139644</v>
      </c>
      <c r="K1602" s="118"/>
      <c r="L1602" s="8">
        <v>928589837.65923095</v>
      </c>
      <c r="M1602" s="8">
        <v>526231801.62345928</v>
      </c>
      <c r="N1602" s="13">
        <v>402358036.03577167</v>
      </c>
    </row>
    <row r="1603" spans="1:14">
      <c r="A1603" s="113">
        <v>1532</v>
      </c>
      <c r="B1603" s="66"/>
      <c r="C1603" s="135"/>
      <c r="D1603" s="66"/>
      <c r="E1603" s="66"/>
      <c r="F1603" s="135" t="s">
        <v>599</v>
      </c>
      <c r="G1603" s="66" t="s">
        <v>166</v>
      </c>
      <c r="H1603" s="118"/>
      <c r="I1603" s="8">
        <v>54917272.205384597</v>
      </c>
      <c r="J1603" s="8">
        <v>23825430.507610418</v>
      </c>
      <c r="K1603" s="118"/>
      <c r="L1603" s="8">
        <v>54917272.205384597</v>
      </c>
      <c r="M1603" s="8">
        <v>31121614.64714494</v>
      </c>
      <c r="N1603" s="13">
        <v>23795657.558239657</v>
      </c>
    </row>
    <row r="1604" spans="1:14">
      <c r="A1604" s="113">
        <v>1533</v>
      </c>
      <c r="B1604" s="66"/>
      <c r="C1604" s="135"/>
      <c r="D1604" s="66"/>
      <c r="E1604" s="66"/>
      <c r="F1604" s="66"/>
      <c r="G1604" s="66"/>
      <c r="H1604" s="118" t="s">
        <v>436</v>
      </c>
      <c r="I1604" s="184">
        <v>2767464569.5761557</v>
      </c>
      <c r="J1604" s="184">
        <v>1200642933.2126529</v>
      </c>
      <c r="K1604" s="118"/>
      <c r="L1604" s="184">
        <v>2767464569.5761557</v>
      </c>
      <c r="M1604" s="184">
        <v>1568321994.6152236</v>
      </c>
      <c r="N1604" s="184">
        <v>1199142574.960932</v>
      </c>
    </row>
    <row r="1605" spans="1:14">
      <c r="A1605" s="113">
        <v>1534</v>
      </c>
      <c r="B1605" s="66"/>
      <c r="C1605" s="135"/>
      <c r="D1605" s="66"/>
      <c r="E1605" s="66"/>
      <c r="F1605" s="66"/>
      <c r="G1605" s="66"/>
      <c r="H1605" s="118"/>
      <c r="I1605" s="8"/>
      <c r="J1605" s="8"/>
      <c r="K1605" s="118"/>
      <c r="L1605" s="8"/>
      <c r="M1605" s="8"/>
      <c r="N1605" s="8"/>
    </row>
    <row r="1606" spans="1:14">
      <c r="A1606" s="113">
        <v>1535</v>
      </c>
      <c r="B1606" s="66"/>
      <c r="C1606" s="135">
        <v>344</v>
      </c>
      <c r="D1606" s="66" t="s">
        <v>466</v>
      </c>
      <c r="E1606" s="66"/>
      <c r="F1606" s="66"/>
      <c r="G1606" s="66"/>
      <c r="H1606" s="118"/>
      <c r="I1606" s="8"/>
      <c r="J1606" s="8"/>
      <c r="K1606" s="118"/>
      <c r="L1606" s="8"/>
      <c r="M1606" s="8"/>
      <c r="N1606" s="8"/>
    </row>
    <row r="1607" spans="1:14">
      <c r="A1607" s="113">
        <v>1536</v>
      </c>
      <c r="B1607" s="66"/>
      <c r="C1607" s="135"/>
      <c r="D1607" s="66"/>
      <c r="E1607" s="66"/>
      <c r="F1607" s="135" t="s">
        <v>599</v>
      </c>
      <c r="G1607" s="66" t="s">
        <v>162</v>
      </c>
      <c r="H1607" s="118"/>
      <c r="I1607" s="8">
        <v>0</v>
      </c>
      <c r="J1607" s="8">
        <v>0</v>
      </c>
      <c r="K1607" s="118"/>
      <c r="L1607" s="8">
        <v>0</v>
      </c>
      <c r="M1607" s="8">
        <v>0</v>
      </c>
      <c r="N1607" s="13">
        <v>0</v>
      </c>
    </row>
    <row r="1608" spans="1:14">
      <c r="A1608" s="113">
        <v>1537</v>
      </c>
      <c r="B1608" s="66"/>
      <c r="C1608" s="135"/>
      <c r="D1608" s="66"/>
      <c r="E1608" s="66"/>
      <c r="F1608" s="135" t="s">
        <v>599</v>
      </c>
      <c r="G1608" s="66" t="s">
        <v>166</v>
      </c>
      <c r="H1608" s="118"/>
      <c r="I1608" s="8">
        <v>54811158.188461497</v>
      </c>
      <c r="J1608" s="8">
        <v>23779393.768447019</v>
      </c>
      <c r="K1608" s="118"/>
      <c r="L1608" s="8">
        <v>54811158.188461497</v>
      </c>
      <c r="M1608" s="8">
        <v>31061479.840540003</v>
      </c>
      <c r="N1608" s="13">
        <v>23749678.347921494</v>
      </c>
    </row>
    <row r="1609" spans="1:14">
      <c r="A1609" s="113">
        <v>1538</v>
      </c>
      <c r="B1609" s="66"/>
      <c r="C1609" s="135"/>
      <c r="D1609" s="66"/>
      <c r="E1609" s="66"/>
      <c r="F1609" s="135" t="s">
        <v>599</v>
      </c>
      <c r="G1609" s="66" t="s">
        <v>166</v>
      </c>
      <c r="H1609" s="118"/>
      <c r="I1609" s="8">
        <v>337533143.66769201</v>
      </c>
      <c r="J1609" s="8">
        <v>146436123.56407934</v>
      </c>
      <c r="K1609" s="118"/>
      <c r="L1609" s="8">
        <v>337533143.66769201</v>
      </c>
      <c r="M1609" s="8">
        <v>191280010.93316057</v>
      </c>
      <c r="N1609" s="13">
        <v>146253132.73453143</v>
      </c>
    </row>
    <row r="1610" spans="1:14">
      <c r="A1610" s="113">
        <v>1539</v>
      </c>
      <c r="B1610" s="66"/>
      <c r="C1610" s="135"/>
      <c r="D1610" s="66"/>
      <c r="E1610" s="66"/>
      <c r="F1610" s="135" t="s">
        <v>599</v>
      </c>
      <c r="G1610" s="66" t="s">
        <v>166</v>
      </c>
      <c r="H1610" s="118"/>
      <c r="I1610" s="8">
        <v>16701441.651538501</v>
      </c>
      <c r="J1610" s="8">
        <v>7245790.2853853879</v>
      </c>
      <c r="K1610" s="118"/>
      <c r="L1610" s="8">
        <v>16701441.651538501</v>
      </c>
      <c r="M1610" s="8">
        <v>9464705.9159648791</v>
      </c>
      <c r="N1610" s="13">
        <v>7236735.7355736224</v>
      </c>
    </row>
    <row r="1611" spans="1:14">
      <c r="A1611" s="113">
        <v>1540</v>
      </c>
      <c r="B1611" s="66"/>
      <c r="C1611" s="135"/>
      <c r="D1611" s="66"/>
      <c r="E1611" s="66"/>
      <c r="F1611" s="66"/>
      <c r="G1611" s="66"/>
      <c r="H1611" s="118" t="s">
        <v>436</v>
      </c>
      <c r="I1611" s="184">
        <v>409045743.50769198</v>
      </c>
      <c r="J1611" s="184">
        <v>177461307.61791176</v>
      </c>
      <c r="K1611" s="118"/>
      <c r="L1611" s="184">
        <v>409045743.50769198</v>
      </c>
      <c r="M1611" s="184">
        <v>231806196.68966544</v>
      </c>
      <c r="N1611" s="184">
        <v>177239546.81802654</v>
      </c>
    </row>
    <row r="1612" spans="1:14">
      <c r="A1612" s="113">
        <v>1541</v>
      </c>
      <c r="B1612" s="66"/>
      <c r="C1612" s="135"/>
      <c r="D1612" s="66"/>
      <c r="E1612" s="66"/>
      <c r="F1612" s="66"/>
      <c r="G1612" s="66"/>
      <c r="H1612" s="118"/>
      <c r="I1612" s="8"/>
      <c r="J1612" s="8"/>
      <c r="K1612" s="118"/>
      <c r="L1612" s="8"/>
      <c r="M1612" s="8"/>
      <c r="N1612" s="8"/>
    </row>
    <row r="1613" spans="1:14">
      <c r="A1613" s="113">
        <v>1542</v>
      </c>
      <c r="B1613" s="66"/>
      <c r="C1613" s="135">
        <v>345</v>
      </c>
      <c r="D1613" s="66" t="s">
        <v>467</v>
      </c>
      <c r="E1613" s="66"/>
      <c r="F1613" s="66"/>
      <c r="G1613" s="66"/>
      <c r="H1613" s="118"/>
      <c r="I1613" s="8"/>
      <c r="J1613" s="8"/>
      <c r="K1613" s="118"/>
      <c r="L1613" s="8"/>
      <c r="M1613" s="8"/>
      <c r="N1613" s="8"/>
    </row>
    <row r="1614" spans="1:14">
      <c r="A1614" s="113">
        <v>1543</v>
      </c>
      <c r="B1614" s="66"/>
      <c r="C1614" s="135"/>
      <c r="D1614" s="66"/>
      <c r="E1614" s="66"/>
      <c r="F1614" s="135" t="s">
        <v>599</v>
      </c>
      <c r="G1614" s="66" t="s">
        <v>166</v>
      </c>
      <c r="H1614" s="118"/>
      <c r="I1614" s="8">
        <v>181217291.836923</v>
      </c>
      <c r="J1614" s="8">
        <v>78619709.611407652</v>
      </c>
      <c r="K1614" s="118"/>
      <c r="L1614" s="8">
        <v>181217291.836923</v>
      </c>
      <c r="M1614" s="8">
        <v>102695827.69617145</v>
      </c>
      <c r="N1614" s="13">
        <v>78521464.140751556</v>
      </c>
    </row>
    <row r="1615" spans="1:14">
      <c r="A1615" s="113">
        <v>1544</v>
      </c>
      <c r="B1615" s="66"/>
      <c r="C1615" s="135"/>
      <c r="D1615" s="66"/>
      <c r="E1615" s="66"/>
      <c r="F1615" s="135" t="s">
        <v>599</v>
      </c>
      <c r="G1615" s="66" t="s">
        <v>166</v>
      </c>
      <c r="H1615" s="118"/>
      <c r="I1615" s="8">
        <v>111592860.387692</v>
      </c>
      <c r="J1615" s="8">
        <v>48413692.697062604</v>
      </c>
      <c r="K1615" s="118"/>
      <c r="L1615" s="8">
        <v>111592860.387692</v>
      </c>
      <c r="M1615" s="8">
        <v>63239666.845977746</v>
      </c>
      <c r="N1615" s="13">
        <v>48353193.541714258</v>
      </c>
    </row>
    <row r="1616" spans="1:14">
      <c r="A1616" s="113">
        <v>1545</v>
      </c>
      <c r="B1616" s="66"/>
      <c r="C1616" s="135"/>
      <c r="D1616" s="66"/>
      <c r="E1616" s="66"/>
      <c r="F1616" s="135" t="s">
        <v>599</v>
      </c>
      <c r="G1616" s="66" t="s">
        <v>166</v>
      </c>
      <c r="H1616" s="118"/>
      <c r="I1616" s="8">
        <v>0</v>
      </c>
      <c r="J1616" s="8">
        <v>0</v>
      </c>
      <c r="K1616" s="118"/>
      <c r="L1616" s="8">
        <v>0</v>
      </c>
      <c r="M1616" s="8">
        <v>0</v>
      </c>
      <c r="N1616" s="13">
        <v>0</v>
      </c>
    </row>
    <row r="1617" spans="1:14">
      <c r="A1617" s="113">
        <v>1546</v>
      </c>
      <c r="B1617" s="66"/>
      <c r="C1617" s="135"/>
      <c r="D1617" s="66"/>
      <c r="E1617" s="66"/>
      <c r="F1617" s="135" t="s">
        <v>599</v>
      </c>
      <c r="G1617" s="66" t="s">
        <v>166</v>
      </c>
      <c r="H1617" s="118"/>
      <c r="I1617" s="8">
        <v>2885110.2338461499</v>
      </c>
      <c r="J1617" s="8">
        <v>1251682.5876970137</v>
      </c>
      <c r="K1617" s="118"/>
      <c r="L1617" s="8">
        <v>2885110.2338461499</v>
      </c>
      <c r="M1617" s="8">
        <v>1634991.7850342595</v>
      </c>
      <c r="N1617" s="13">
        <v>1250118.4488118903</v>
      </c>
    </row>
    <row r="1618" spans="1:14">
      <c r="A1618" s="113">
        <v>1547</v>
      </c>
      <c r="B1618" s="66"/>
      <c r="C1618" s="135"/>
      <c r="D1618" s="66"/>
      <c r="E1618" s="66"/>
      <c r="F1618" s="66"/>
      <c r="G1618" s="66"/>
      <c r="H1618" s="118" t="s">
        <v>436</v>
      </c>
      <c r="I1618" s="184">
        <v>295695262.45846111</v>
      </c>
      <c r="J1618" s="184">
        <v>128285084.89616726</v>
      </c>
      <c r="K1618" s="118"/>
      <c r="L1618" s="184">
        <v>295695262.45846111</v>
      </c>
      <c r="M1618" s="184">
        <v>167570486.32718346</v>
      </c>
      <c r="N1618" s="184">
        <v>128124776.13127771</v>
      </c>
    </row>
    <row r="1619" spans="1:14">
      <c r="A1619" s="113">
        <v>1548</v>
      </c>
      <c r="B1619" s="66"/>
      <c r="C1619" s="135"/>
      <c r="D1619" s="66"/>
      <c r="E1619" s="66"/>
      <c r="F1619" s="66"/>
      <c r="G1619" s="66"/>
      <c r="H1619" s="118"/>
      <c r="I1619" s="16"/>
      <c r="J1619" s="16"/>
      <c r="K1619" s="118"/>
      <c r="L1619" s="16"/>
      <c r="M1619" s="8"/>
      <c r="N1619" s="8"/>
    </row>
    <row r="1620" spans="1:14">
      <c r="A1620" s="113">
        <v>1549</v>
      </c>
      <c r="B1620" s="66"/>
      <c r="C1620" s="135"/>
      <c r="D1620" s="66"/>
      <c r="E1620" s="115"/>
      <c r="F1620" s="66"/>
      <c r="G1620" s="66"/>
      <c r="H1620" s="118"/>
      <c r="I1620" s="16"/>
      <c r="J1620" s="16"/>
      <c r="K1620" s="118"/>
      <c r="L1620" s="16"/>
      <c r="M1620" s="16"/>
      <c r="N1620" s="16"/>
    </row>
    <row r="1621" spans="1:14">
      <c r="A1621" s="113">
        <v>1550</v>
      </c>
      <c r="B1621" s="66"/>
      <c r="C1621" s="138"/>
      <c r="D1621" s="139"/>
      <c r="E1621" s="140"/>
      <c r="F1621" s="66"/>
      <c r="G1621" s="139"/>
      <c r="H1621" s="141"/>
      <c r="I1621" s="185"/>
      <c r="J1621" s="185"/>
      <c r="K1621" s="118"/>
      <c r="L1621" s="185"/>
      <c r="M1621" s="185"/>
      <c r="N1621" s="185"/>
    </row>
    <row r="1622" spans="1:14">
      <c r="A1622" s="113">
        <v>1551</v>
      </c>
      <c r="B1622" s="66"/>
      <c r="C1622" s="135">
        <v>346</v>
      </c>
      <c r="D1622" s="66" t="s">
        <v>449</v>
      </c>
      <c r="E1622" s="66"/>
      <c r="F1622" s="66"/>
      <c r="G1622" s="66"/>
      <c r="H1622" s="118"/>
      <c r="I1622" s="8"/>
      <c r="J1622" s="8"/>
      <c r="K1622" s="118"/>
      <c r="L1622" s="8"/>
      <c r="M1622" s="8"/>
      <c r="N1622" s="8"/>
    </row>
    <row r="1623" spans="1:14">
      <c r="A1623" s="113">
        <v>1552</v>
      </c>
      <c r="B1623" s="66"/>
      <c r="C1623" s="135"/>
      <c r="D1623" s="66"/>
      <c r="E1623" s="66"/>
      <c r="F1623" s="135" t="s">
        <v>599</v>
      </c>
      <c r="G1623" s="66" t="s">
        <v>166</v>
      </c>
      <c r="H1623" s="118"/>
      <c r="I1623" s="8">
        <v>11428060.316923101</v>
      </c>
      <c r="J1623" s="8">
        <v>4957974.8953906512</v>
      </c>
      <c r="K1623" s="118"/>
      <c r="L1623" s="8">
        <v>11428060.316923101</v>
      </c>
      <c r="M1623" s="8">
        <v>6476281.0508410074</v>
      </c>
      <c r="N1623" s="13">
        <v>4951779.2660820931</v>
      </c>
    </row>
    <row r="1624" spans="1:14">
      <c r="A1624" s="113">
        <v>1553</v>
      </c>
      <c r="B1624" s="66"/>
      <c r="C1624" s="135"/>
      <c r="D1624" s="66"/>
      <c r="E1624" s="66"/>
      <c r="F1624" s="135" t="s">
        <v>599</v>
      </c>
      <c r="G1624" s="66" t="s">
        <v>166</v>
      </c>
      <c r="H1624" s="118"/>
      <c r="I1624" s="8">
        <v>2530799.96</v>
      </c>
      <c r="J1624" s="8">
        <v>1097967.8369700802</v>
      </c>
      <c r="K1624" s="118"/>
      <c r="L1624" s="8">
        <v>2530799.96</v>
      </c>
      <c r="M1624" s="8">
        <v>1434204.1755017689</v>
      </c>
      <c r="N1624" s="13">
        <v>1096595.784498231</v>
      </c>
    </row>
    <row r="1625" spans="1:14">
      <c r="A1625" s="113">
        <v>1554</v>
      </c>
      <c r="B1625" s="66"/>
      <c r="C1625" s="135"/>
      <c r="D1625" s="66"/>
      <c r="E1625" s="66"/>
      <c r="F1625" s="135" t="s">
        <v>599</v>
      </c>
      <c r="G1625" s="66" t="s">
        <v>166</v>
      </c>
      <c r="H1625" s="118"/>
      <c r="I1625" s="8">
        <v>0</v>
      </c>
      <c r="J1625" s="8">
        <v>0</v>
      </c>
      <c r="K1625" s="118"/>
      <c r="L1625" s="8">
        <v>0</v>
      </c>
      <c r="M1625" s="8">
        <v>0</v>
      </c>
      <c r="N1625" s="13">
        <v>0</v>
      </c>
    </row>
    <row r="1626" spans="1:14">
      <c r="A1626" s="113">
        <v>1555</v>
      </c>
      <c r="B1626" s="66"/>
      <c r="C1626" s="135"/>
      <c r="D1626" s="66"/>
      <c r="E1626" s="66"/>
      <c r="F1626" s="66"/>
      <c r="G1626" s="66"/>
      <c r="H1626" s="118" t="s">
        <v>436</v>
      </c>
      <c r="I1626" s="184">
        <v>13958860.276923101</v>
      </c>
      <c r="J1626" s="184">
        <v>6055942.7323607318</v>
      </c>
      <c r="K1626" s="118"/>
      <c r="L1626" s="184">
        <v>13958860.276923101</v>
      </c>
      <c r="M1626" s="184">
        <v>7910485.2263427768</v>
      </c>
      <c r="N1626" s="184">
        <v>6048375.0505803246</v>
      </c>
    </row>
    <row r="1627" spans="1:14">
      <c r="A1627" s="113">
        <v>1556</v>
      </c>
      <c r="B1627" s="66"/>
      <c r="C1627" s="135"/>
      <c r="D1627" s="66"/>
      <c r="E1627" s="66"/>
      <c r="F1627" s="66"/>
      <c r="G1627" s="66"/>
      <c r="H1627" s="118"/>
      <c r="I1627" s="8"/>
      <c r="J1627" s="8"/>
      <c r="K1627" s="118"/>
      <c r="L1627" s="8"/>
      <c r="M1627" s="8"/>
      <c r="N1627" s="8"/>
    </row>
    <row r="1628" spans="1:14">
      <c r="A1628" s="113">
        <v>1557</v>
      </c>
      <c r="B1628" s="66"/>
      <c r="C1628" s="135">
        <v>347</v>
      </c>
      <c r="D1628" s="66" t="s">
        <v>468</v>
      </c>
      <c r="E1628" s="66"/>
      <c r="F1628" s="66"/>
      <c r="G1628" s="66"/>
      <c r="H1628" s="118"/>
      <c r="I1628" s="8"/>
      <c r="J1628" s="8"/>
      <c r="K1628" s="118"/>
      <c r="L1628" s="8"/>
      <c r="M1628" s="8"/>
      <c r="N1628" s="8"/>
    </row>
    <row r="1629" spans="1:14">
      <c r="A1629" s="113">
        <v>1558</v>
      </c>
      <c r="B1629" s="66"/>
      <c r="C1629" s="135"/>
      <c r="D1629" s="66"/>
      <c r="E1629" s="66"/>
      <c r="F1629" s="135" t="s">
        <v>599</v>
      </c>
      <c r="G1629" s="66" t="s">
        <v>162</v>
      </c>
      <c r="H1629" s="118"/>
      <c r="I1629" s="8">
        <v>0</v>
      </c>
      <c r="J1629" s="8">
        <v>0</v>
      </c>
      <c r="K1629" s="118"/>
      <c r="L1629" s="8">
        <v>0</v>
      </c>
      <c r="M1629" s="8">
        <v>0</v>
      </c>
      <c r="N1629" s="13">
        <v>0</v>
      </c>
    </row>
    <row r="1630" spans="1:14">
      <c r="A1630" s="113">
        <v>1559</v>
      </c>
      <c r="B1630" s="66"/>
      <c r="C1630" s="135"/>
      <c r="D1630" s="66"/>
      <c r="E1630" s="66"/>
      <c r="F1630" s="66"/>
      <c r="G1630" s="66"/>
      <c r="H1630" s="118" t="s">
        <v>436</v>
      </c>
      <c r="I1630" s="184">
        <v>0</v>
      </c>
      <c r="J1630" s="184">
        <v>0</v>
      </c>
      <c r="K1630" s="118"/>
      <c r="L1630" s="184">
        <v>0</v>
      </c>
      <c r="M1630" s="184">
        <v>0</v>
      </c>
      <c r="N1630" s="184">
        <v>0</v>
      </c>
    </row>
    <row r="1631" spans="1:14">
      <c r="A1631" s="113">
        <v>1560</v>
      </c>
      <c r="B1631" s="66"/>
      <c r="C1631" s="135"/>
      <c r="D1631" s="66"/>
      <c r="E1631" s="66"/>
      <c r="F1631" s="66"/>
      <c r="G1631" s="66"/>
      <c r="H1631" s="118"/>
      <c r="I1631" s="8"/>
      <c r="J1631" s="8"/>
      <c r="K1631" s="118"/>
      <c r="L1631" s="8"/>
      <c r="M1631" s="8"/>
      <c r="N1631" s="8"/>
    </row>
    <row r="1632" spans="1:14">
      <c r="A1632" s="113">
        <v>1561</v>
      </c>
      <c r="B1632" s="66"/>
      <c r="C1632" s="135" t="s">
        <v>469</v>
      </c>
      <c r="D1632" s="66" t="s">
        <v>470</v>
      </c>
      <c r="E1632" s="66"/>
      <c r="F1632" s="66"/>
      <c r="G1632" s="66"/>
      <c r="H1632" s="118"/>
      <c r="I1632" s="8"/>
      <c r="J1632" s="8"/>
      <c r="K1632" s="118"/>
      <c r="L1632" s="8"/>
      <c r="M1632" s="8"/>
      <c r="N1632" s="8"/>
    </row>
    <row r="1633" spans="1:14">
      <c r="A1633" s="113">
        <v>1562</v>
      </c>
      <c r="B1633" s="66"/>
      <c r="C1633" s="135"/>
      <c r="D1633" s="66"/>
      <c r="E1633" s="66"/>
      <c r="F1633" s="135" t="s">
        <v>599</v>
      </c>
      <c r="G1633" s="66" t="s">
        <v>162</v>
      </c>
      <c r="H1633" s="118"/>
      <c r="I1633" s="8">
        <v>0</v>
      </c>
      <c r="J1633" s="8">
        <v>0</v>
      </c>
      <c r="K1633" s="118"/>
      <c r="L1633" s="8">
        <v>0</v>
      </c>
      <c r="M1633" s="8">
        <v>0</v>
      </c>
      <c r="N1633" s="13">
        <v>0</v>
      </c>
    </row>
    <row r="1634" spans="1:14">
      <c r="A1634" s="113">
        <v>1563</v>
      </c>
      <c r="B1634" s="66"/>
      <c r="C1634" s="135"/>
      <c r="D1634" s="66"/>
      <c r="E1634" s="66"/>
      <c r="F1634" s="135" t="s">
        <v>599</v>
      </c>
      <c r="G1634" s="66" t="s">
        <v>166</v>
      </c>
      <c r="H1634" s="118"/>
      <c r="I1634" s="8">
        <v>-249.93615384615401</v>
      </c>
      <c r="J1634" s="8">
        <v>-108.43285228243914</v>
      </c>
      <c r="K1634" s="118"/>
      <c r="L1634" s="8">
        <v>-249.93615384615401</v>
      </c>
      <c r="M1634" s="8">
        <v>-141.63880240262316</v>
      </c>
      <c r="N1634" s="13">
        <v>-108.29735144353086</v>
      </c>
    </row>
    <row r="1635" spans="1:14">
      <c r="A1635" s="113">
        <v>1564</v>
      </c>
      <c r="B1635" s="66"/>
      <c r="C1635" s="135"/>
      <c r="D1635" s="66"/>
      <c r="E1635" s="66"/>
      <c r="F1635" s="66"/>
      <c r="G1635" s="66"/>
      <c r="H1635" s="118"/>
      <c r="I1635" s="184">
        <v>-249.93615384615401</v>
      </c>
      <c r="J1635" s="184">
        <v>-108.43285228243914</v>
      </c>
      <c r="K1635" s="118"/>
      <c r="L1635" s="184">
        <v>-249.93615384615401</v>
      </c>
      <c r="M1635" s="184">
        <v>-141.63880240262316</v>
      </c>
      <c r="N1635" s="184">
        <v>-108.29735144353086</v>
      </c>
    </row>
    <row r="1636" spans="1:14">
      <c r="A1636" s="113">
        <v>1565</v>
      </c>
      <c r="B1636" s="66"/>
      <c r="C1636" s="135"/>
      <c r="D1636" s="66"/>
      <c r="E1636" s="66"/>
      <c r="F1636" s="66"/>
      <c r="G1636" s="66"/>
      <c r="H1636" s="118"/>
      <c r="I1636" s="8"/>
      <c r="J1636" s="8"/>
      <c r="K1636" s="118"/>
      <c r="L1636" s="8"/>
      <c r="M1636" s="8"/>
      <c r="N1636" s="8"/>
    </row>
    <row r="1637" spans="1:14" ht="15.75" thickBot="1">
      <c r="A1637" s="113">
        <v>1566</v>
      </c>
      <c r="B1637" s="66"/>
      <c r="C1637" s="136" t="s">
        <v>471</v>
      </c>
      <c r="D1637" s="66"/>
      <c r="E1637" s="66"/>
      <c r="F1637" s="66"/>
      <c r="G1637" s="66"/>
      <c r="H1637" s="137" t="s">
        <v>436</v>
      </c>
      <c r="I1637" s="15">
        <v>3740045214.5915394</v>
      </c>
      <c r="J1637" s="15">
        <v>1622556933.4851277</v>
      </c>
      <c r="K1637" s="137"/>
      <c r="L1637" s="15">
        <v>3740045214.5915394</v>
      </c>
      <c r="M1637" s="15">
        <v>2119515875.3367195</v>
      </c>
      <c r="N1637" s="15">
        <v>1620529339.2548203</v>
      </c>
    </row>
    <row r="1638" spans="1:14" ht="15.75" thickTop="1">
      <c r="A1638" s="113">
        <v>1567</v>
      </c>
      <c r="B1638" s="66"/>
      <c r="C1638" s="135"/>
      <c r="D1638" s="66"/>
      <c r="E1638" s="66"/>
      <c r="F1638" s="66"/>
      <c r="G1638" s="66"/>
      <c r="H1638" s="118"/>
      <c r="I1638" s="8"/>
      <c r="J1638" s="8"/>
      <c r="K1638" s="118"/>
      <c r="L1638" s="8"/>
      <c r="M1638" s="8"/>
      <c r="N1638" s="8"/>
    </row>
    <row r="1639" spans="1:14">
      <c r="A1639" s="113">
        <v>1568</v>
      </c>
      <c r="B1639" s="66"/>
      <c r="C1639" s="135" t="s">
        <v>472</v>
      </c>
      <c r="D1639" s="66"/>
      <c r="E1639" s="66"/>
      <c r="F1639" s="66"/>
      <c r="G1639" s="66"/>
      <c r="H1639" s="118"/>
      <c r="I1639" s="8"/>
      <c r="J1639" s="8"/>
      <c r="K1639" s="118"/>
      <c r="L1639" s="8"/>
      <c r="M1639" s="8"/>
      <c r="N1639" s="8"/>
    </row>
    <row r="1640" spans="1:14">
      <c r="A1640" s="113">
        <v>1569</v>
      </c>
      <c r="B1640" s="66"/>
      <c r="C1640" s="135"/>
      <c r="D1640" s="66"/>
      <c r="E1640" s="135" t="s">
        <v>162</v>
      </c>
      <c r="F1640" s="66"/>
      <c r="G1640" s="66"/>
      <c r="H1640" s="118"/>
      <c r="I1640" s="8">
        <v>74985.87</v>
      </c>
      <c r="J1640" s="8">
        <v>0</v>
      </c>
      <c r="K1640" s="118"/>
      <c r="L1640" s="8">
        <v>74985.87</v>
      </c>
      <c r="M1640" s="8">
        <v>74985.87</v>
      </c>
      <c r="N1640" s="13">
        <v>0</v>
      </c>
    </row>
    <row r="1641" spans="1:14">
      <c r="A1641" s="113">
        <v>1570</v>
      </c>
      <c r="B1641" s="66"/>
      <c r="C1641" s="135"/>
      <c r="D1641" s="66"/>
      <c r="E1641" s="66" t="s">
        <v>245</v>
      </c>
      <c r="F1641" s="66"/>
      <c r="G1641" s="66"/>
      <c r="H1641" s="118"/>
      <c r="I1641" s="8">
        <v>0</v>
      </c>
      <c r="J1641" s="8">
        <v>0</v>
      </c>
      <c r="K1641" s="118"/>
      <c r="L1641" s="8">
        <v>0</v>
      </c>
      <c r="M1641" s="8">
        <v>0</v>
      </c>
      <c r="N1641" s="13">
        <v>0</v>
      </c>
    </row>
    <row r="1642" spans="1:14">
      <c r="A1642" s="113">
        <v>1571</v>
      </c>
      <c r="B1642" s="66"/>
      <c r="C1642" s="135"/>
      <c r="D1642" s="66"/>
      <c r="E1642" s="115" t="s">
        <v>166</v>
      </c>
      <c r="F1642" s="66"/>
      <c r="G1642" s="66"/>
      <c r="H1642" s="118"/>
      <c r="I1642" s="8">
        <v>3739970228.7215395</v>
      </c>
      <c r="J1642" s="8">
        <v>1622556933.4851277</v>
      </c>
      <c r="K1642" s="118"/>
      <c r="L1642" s="8">
        <v>3739970228.7215395</v>
      </c>
      <c r="M1642" s="8">
        <v>2119440889.4667192</v>
      </c>
      <c r="N1642" s="13">
        <v>1620529339.2548203</v>
      </c>
    </row>
    <row r="1643" spans="1:14">
      <c r="A1643" s="113">
        <v>1572</v>
      </c>
      <c r="B1643" s="66"/>
      <c r="C1643" s="135"/>
      <c r="D1643" s="66"/>
      <c r="E1643" s="135" t="s">
        <v>247</v>
      </c>
      <c r="F1643" s="66"/>
      <c r="G1643" s="66"/>
      <c r="H1643" s="118"/>
      <c r="I1643" s="8">
        <v>0</v>
      </c>
      <c r="J1643" s="8">
        <v>0</v>
      </c>
      <c r="K1643" s="118"/>
      <c r="L1643" s="8">
        <v>0</v>
      </c>
      <c r="M1643" s="8">
        <v>0</v>
      </c>
      <c r="N1643" s="13">
        <v>0</v>
      </c>
    </row>
    <row r="1644" spans="1:14" ht="15.75" thickBot="1">
      <c r="A1644" s="113">
        <v>1573</v>
      </c>
      <c r="B1644" s="66"/>
      <c r="C1644" s="135" t="s">
        <v>473</v>
      </c>
      <c r="D1644" s="66"/>
      <c r="E1644" s="66"/>
      <c r="F1644" s="66"/>
      <c r="G1644" s="66"/>
      <c r="H1644" s="118" t="s">
        <v>45</v>
      </c>
      <c r="I1644" s="19">
        <v>3740045214.5915394</v>
      </c>
      <c r="J1644" s="19">
        <v>1622556933.4851277</v>
      </c>
      <c r="K1644" s="118"/>
      <c r="L1644" s="19">
        <v>3740045214.5915394</v>
      </c>
      <c r="M1644" s="19">
        <v>2119515875.336719</v>
      </c>
      <c r="N1644" s="19">
        <v>1620529339.2548203</v>
      </c>
    </row>
    <row r="1645" spans="1:14" ht="15.75" thickTop="1">
      <c r="A1645" s="113">
        <v>1574</v>
      </c>
      <c r="B1645" s="66"/>
      <c r="C1645" s="135"/>
      <c r="D1645" s="66"/>
      <c r="E1645" s="66"/>
      <c r="F1645" s="66"/>
      <c r="G1645" s="66"/>
      <c r="H1645" s="118"/>
      <c r="I1645" s="8"/>
      <c r="J1645" s="8"/>
      <c r="K1645" s="118"/>
      <c r="L1645" s="8"/>
      <c r="M1645" s="8"/>
      <c r="N1645" s="8"/>
    </row>
    <row r="1646" spans="1:14">
      <c r="A1646" s="113">
        <v>1575</v>
      </c>
      <c r="B1646" s="66"/>
      <c r="C1646" s="135" t="s">
        <v>474</v>
      </c>
      <c r="D1646" s="66"/>
      <c r="E1646" s="66"/>
      <c r="F1646" s="66"/>
      <c r="G1646" s="66"/>
      <c r="H1646" s="118"/>
      <c r="I1646" s="8"/>
      <c r="J1646" s="8"/>
      <c r="K1646" s="118"/>
      <c r="L1646" s="8"/>
      <c r="M1646" s="8"/>
      <c r="N1646" s="8"/>
    </row>
    <row r="1647" spans="1:14">
      <c r="A1647" s="113">
        <v>1576</v>
      </c>
      <c r="B1647" s="66"/>
      <c r="C1647" s="135">
        <v>103</v>
      </c>
      <c r="D1647" s="66" t="s">
        <v>474</v>
      </c>
      <c r="E1647" s="66"/>
      <c r="F1647" s="66"/>
      <c r="G1647" s="66"/>
      <c r="H1647" s="118"/>
      <c r="I1647" s="8"/>
      <c r="J1647" s="8"/>
      <c r="K1647" s="118"/>
      <c r="L1647" s="8"/>
      <c r="M1647" s="8"/>
      <c r="N1647" s="8"/>
    </row>
    <row r="1648" spans="1:14">
      <c r="A1648" s="113">
        <v>1577</v>
      </c>
      <c r="B1648" s="66"/>
      <c r="C1648" s="135"/>
      <c r="D1648" s="66"/>
      <c r="E1648" s="66"/>
      <c r="F1648" s="135" t="s">
        <v>599</v>
      </c>
      <c r="G1648" s="66" t="s">
        <v>166</v>
      </c>
      <c r="H1648" s="118"/>
      <c r="I1648" s="8">
        <v>0</v>
      </c>
      <c r="J1648" s="8">
        <v>0</v>
      </c>
      <c r="K1648" s="118"/>
      <c r="L1648" s="8">
        <v>0</v>
      </c>
      <c r="M1648" s="8">
        <v>0</v>
      </c>
      <c r="N1648" s="13">
        <v>0</v>
      </c>
    </row>
    <row r="1649" spans="1:14" ht="15.75" thickBot="1">
      <c r="A1649" s="113">
        <v>1578</v>
      </c>
      <c r="B1649" s="66"/>
      <c r="C1649" s="136" t="s">
        <v>475</v>
      </c>
      <c r="D1649" s="66"/>
      <c r="E1649" s="66"/>
      <c r="F1649" s="66"/>
      <c r="G1649" s="66"/>
      <c r="H1649" s="137" t="s">
        <v>436</v>
      </c>
      <c r="I1649" s="22">
        <v>0</v>
      </c>
      <c r="J1649" s="22">
        <v>0</v>
      </c>
      <c r="K1649" s="137"/>
      <c r="L1649" s="22">
        <v>0</v>
      </c>
      <c r="M1649" s="22">
        <v>0</v>
      </c>
      <c r="N1649" s="22">
        <v>0</v>
      </c>
    </row>
    <row r="1650" spans="1:14" ht="15.75" thickTop="1">
      <c r="A1650" s="113">
        <v>1579</v>
      </c>
      <c r="B1650" s="66"/>
      <c r="C1650" s="135"/>
      <c r="D1650" s="66"/>
      <c r="E1650" s="66"/>
      <c r="F1650" s="66"/>
      <c r="G1650" s="66"/>
      <c r="H1650" s="118"/>
      <c r="I1650" s="8"/>
      <c r="J1650" s="8"/>
      <c r="K1650" s="118"/>
      <c r="L1650" s="8"/>
      <c r="M1650" s="8"/>
      <c r="N1650" s="8"/>
    </row>
    <row r="1651" spans="1:14" ht="15.75" thickBot="1">
      <c r="A1651" s="113">
        <v>1580</v>
      </c>
      <c r="B1651" s="66"/>
      <c r="C1651" s="136" t="s">
        <v>476</v>
      </c>
      <c r="D1651" s="66"/>
      <c r="E1651" s="66"/>
      <c r="F1651" s="66"/>
      <c r="G1651" s="66"/>
      <c r="H1651" s="137" t="s">
        <v>436</v>
      </c>
      <c r="I1651" s="15">
        <v>11492731133.479237</v>
      </c>
      <c r="J1651" s="15">
        <v>4985999293.0580759</v>
      </c>
      <c r="K1651" s="137"/>
      <c r="L1651" s="15">
        <v>11492731133.479237</v>
      </c>
      <c r="M1651" s="15">
        <v>6512962489.8303061</v>
      </c>
      <c r="N1651" s="15">
        <v>4979768643.6489315</v>
      </c>
    </row>
    <row r="1652" spans="1:14" ht="15.75" thickTop="1">
      <c r="A1652" s="113">
        <v>1581</v>
      </c>
      <c r="B1652" s="66"/>
      <c r="C1652" s="135">
        <v>350</v>
      </c>
      <c r="D1652" s="66" t="s">
        <v>435</v>
      </c>
      <c r="E1652" s="66"/>
      <c r="F1652" s="66"/>
      <c r="G1652" s="66"/>
      <c r="H1652" s="118"/>
      <c r="I1652" s="8"/>
      <c r="J1652" s="8"/>
      <c r="K1652" s="118"/>
      <c r="L1652" s="8"/>
      <c r="M1652" s="8"/>
      <c r="N1652" s="8"/>
    </row>
    <row r="1653" spans="1:14">
      <c r="A1653" s="113">
        <v>1582</v>
      </c>
      <c r="B1653" s="66"/>
      <c r="C1653" s="135"/>
      <c r="D1653" s="66"/>
      <c r="E1653" s="66"/>
      <c r="F1653" s="135" t="s">
        <v>761</v>
      </c>
      <c r="G1653" s="66" t="s">
        <v>166</v>
      </c>
      <c r="H1653" s="118"/>
      <c r="I1653" s="8">
        <v>21060782.579999998</v>
      </c>
      <c r="J1653" s="8">
        <v>9137056.3694254756</v>
      </c>
      <c r="K1653" s="118"/>
      <c r="L1653" s="8">
        <v>21060782.579999998</v>
      </c>
      <c r="M1653" s="8">
        <v>11935144.141369006</v>
      </c>
      <c r="N1653" s="13">
        <v>9125638.4386309925</v>
      </c>
    </row>
    <row r="1654" spans="1:14">
      <c r="A1654" s="113">
        <v>1583</v>
      </c>
      <c r="B1654" s="66"/>
      <c r="C1654" s="135"/>
      <c r="D1654" s="66"/>
      <c r="E1654" s="66"/>
      <c r="F1654" s="135" t="s">
        <v>761</v>
      </c>
      <c r="G1654" s="66" t="s">
        <v>166</v>
      </c>
      <c r="H1654" s="118"/>
      <c r="I1654" s="8">
        <v>48440100.676153801</v>
      </c>
      <c r="J1654" s="8">
        <v>21015360.124317966</v>
      </c>
      <c r="K1654" s="118"/>
      <c r="L1654" s="8">
        <v>48440100.676153801</v>
      </c>
      <c r="M1654" s="8">
        <v>27451001.955708046</v>
      </c>
      <c r="N1654" s="13">
        <v>20989098.720445756</v>
      </c>
    </row>
    <row r="1655" spans="1:14">
      <c r="A1655" s="113">
        <v>1584</v>
      </c>
      <c r="B1655" s="66"/>
      <c r="C1655" s="135"/>
      <c r="D1655" s="66"/>
      <c r="E1655" s="66"/>
      <c r="F1655" s="135" t="s">
        <v>761</v>
      </c>
      <c r="G1655" s="66" t="s">
        <v>166</v>
      </c>
      <c r="H1655" s="118"/>
      <c r="I1655" s="8">
        <v>158821824.36000001</v>
      </c>
      <c r="J1655" s="8">
        <v>68903610.602313742</v>
      </c>
      <c r="K1655" s="118"/>
      <c r="L1655" s="8">
        <v>158821824.36000001</v>
      </c>
      <c r="M1655" s="8">
        <v>90004317.709061667</v>
      </c>
      <c r="N1655" s="13">
        <v>68817506.650938347</v>
      </c>
    </row>
    <row r="1656" spans="1:14">
      <c r="A1656" s="113">
        <v>1585</v>
      </c>
      <c r="B1656" s="66"/>
      <c r="C1656" s="135"/>
      <c r="D1656" s="66"/>
      <c r="E1656" s="66"/>
      <c r="F1656" s="66"/>
      <c r="G1656" s="66"/>
      <c r="H1656" s="118" t="s">
        <v>436</v>
      </c>
      <c r="I1656" s="184">
        <v>228322707.61615381</v>
      </c>
      <c r="J1656" s="184">
        <v>99056027.096057177</v>
      </c>
      <c r="K1656" s="118"/>
      <c r="L1656" s="184">
        <v>228322707.61615381</v>
      </c>
      <c r="M1656" s="184">
        <v>129390463.80613872</v>
      </c>
      <c r="N1656" s="184">
        <v>98932243.810015097</v>
      </c>
    </row>
    <row r="1657" spans="1:14">
      <c r="A1657" s="113">
        <v>1586</v>
      </c>
      <c r="B1657" s="66"/>
      <c r="C1657" s="135"/>
      <c r="D1657" s="66"/>
      <c r="E1657" s="66"/>
      <c r="F1657" s="66"/>
      <c r="G1657" s="66"/>
      <c r="H1657" s="118"/>
      <c r="I1657" s="8"/>
      <c r="J1657" s="8"/>
      <c r="K1657" s="118"/>
      <c r="L1657" s="8"/>
      <c r="M1657" s="8"/>
      <c r="N1657" s="8"/>
    </row>
    <row r="1658" spans="1:14">
      <c r="A1658" s="113">
        <v>1587</v>
      </c>
      <c r="B1658" s="66"/>
      <c r="C1658" s="135">
        <v>352</v>
      </c>
      <c r="D1658" s="66" t="s">
        <v>437</v>
      </c>
      <c r="E1658" s="66"/>
      <c r="F1658" s="66"/>
      <c r="G1658" s="66"/>
      <c r="H1658" s="118"/>
      <c r="I1658" s="8"/>
      <c r="J1658" s="8"/>
      <c r="K1658" s="118"/>
      <c r="L1658" s="8"/>
      <c r="M1658" s="8"/>
      <c r="N1658" s="8"/>
    </row>
    <row r="1659" spans="1:14">
      <c r="A1659" s="113">
        <v>1588</v>
      </c>
      <c r="B1659" s="66"/>
      <c r="C1659" s="135"/>
      <c r="D1659" s="66"/>
      <c r="E1659" s="66"/>
      <c r="F1659" s="135" t="s">
        <v>761</v>
      </c>
      <c r="G1659" s="66" t="s">
        <v>162</v>
      </c>
      <c r="H1659" s="118"/>
      <c r="I1659" s="8">
        <v>0</v>
      </c>
      <c r="J1659" s="8">
        <v>0</v>
      </c>
      <c r="K1659" s="118"/>
      <c r="L1659" s="8">
        <v>0</v>
      </c>
      <c r="M1659" s="8">
        <v>0</v>
      </c>
      <c r="N1659" s="13">
        <v>0</v>
      </c>
    </row>
    <row r="1660" spans="1:14">
      <c r="A1660" s="113">
        <v>1589</v>
      </c>
      <c r="B1660" s="66"/>
      <c r="C1660" s="135"/>
      <c r="D1660" s="66"/>
      <c r="E1660" s="66"/>
      <c r="F1660" s="135" t="s">
        <v>761</v>
      </c>
      <c r="G1660" s="66" t="s">
        <v>166</v>
      </c>
      <c r="H1660" s="118"/>
      <c r="I1660" s="8">
        <v>7246298.9130769204</v>
      </c>
      <c r="J1660" s="8">
        <v>3143750.3040065281</v>
      </c>
      <c r="K1660" s="118"/>
      <c r="L1660" s="8">
        <v>7246298.9130769204</v>
      </c>
      <c r="M1660" s="8">
        <v>4106477.1306811813</v>
      </c>
      <c r="N1660" s="13">
        <v>3139821.7823957391</v>
      </c>
    </row>
    <row r="1661" spans="1:14">
      <c r="A1661" s="113">
        <v>1590</v>
      </c>
      <c r="B1661" s="66"/>
      <c r="C1661" s="135"/>
      <c r="D1661" s="66"/>
      <c r="E1661" s="66"/>
      <c r="F1661" s="135" t="s">
        <v>761</v>
      </c>
      <c r="G1661" s="66" t="s">
        <v>166</v>
      </c>
      <c r="H1661" s="118"/>
      <c r="I1661" s="8">
        <v>17975266.855384599</v>
      </c>
      <c r="J1661" s="8">
        <v>7798429.4215677958</v>
      </c>
      <c r="K1661" s="118"/>
      <c r="L1661" s="8">
        <v>17975266.855384599</v>
      </c>
      <c r="M1661" s="8">
        <v>10186582.5775306</v>
      </c>
      <c r="N1661" s="13">
        <v>7788684.2778539984</v>
      </c>
    </row>
    <row r="1662" spans="1:14">
      <c r="A1662" s="113">
        <v>1591</v>
      </c>
      <c r="B1662" s="66"/>
      <c r="C1662" s="135"/>
      <c r="D1662" s="66"/>
      <c r="E1662" s="66"/>
      <c r="F1662" s="135" t="s">
        <v>761</v>
      </c>
      <c r="G1662" s="66" t="s">
        <v>166</v>
      </c>
      <c r="H1662" s="118"/>
      <c r="I1662" s="8">
        <v>175524509.16384599</v>
      </c>
      <c r="J1662" s="8">
        <v>76149940.219638288</v>
      </c>
      <c r="K1662" s="118"/>
      <c r="L1662" s="8">
        <v>175524509.16384599</v>
      </c>
      <c r="M1662" s="8">
        <v>99469728.119359702</v>
      </c>
      <c r="N1662" s="13">
        <v>76054781.044486284</v>
      </c>
    </row>
    <row r="1663" spans="1:14">
      <c r="A1663" s="113">
        <v>1592</v>
      </c>
      <c r="B1663" s="66"/>
      <c r="C1663" s="135"/>
      <c r="D1663" s="66"/>
      <c r="E1663" s="66"/>
      <c r="F1663" s="66"/>
      <c r="G1663" s="66"/>
      <c r="H1663" s="118" t="s">
        <v>436</v>
      </c>
      <c r="I1663" s="184">
        <v>200746074.93230751</v>
      </c>
      <c r="J1663" s="184">
        <v>87092119.945212618</v>
      </c>
      <c r="K1663" s="118"/>
      <c r="L1663" s="184">
        <v>200746074.93230751</v>
      </c>
      <c r="M1663" s="184">
        <v>113762787.82757148</v>
      </c>
      <c r="N1663" s="184">
        <v>86983287.10473603</v>
      </c>
    </row>
    <row r="1664" spans="1:14">
      <c r="A1664" s="113">
        <v>1593</v>
      </c>
      <c r="B1664" s="66"/>
      <c r="C1664" s="135"/>
      <c r="D1664" s="66"/>
      <c r="E1664" s="66"/>
      <c r="F1664" s="66"/>
      <c r="G1664" s="66"/>
      <c r="H1664" s="118"/>
      <c r="I1664" s="8"/>
      <c r="J1664" s="8"/>
      <c r="K1664" s="118"/>
      <c r="L1664" s="8"/>
      <c r="M1664" s="8"/>
      <c r="N1664" s="8"/>
    </row>
    <row r="1665" spans="1:14">
      <c r="A1665" s="113">
        <v>1594</v>
      </c>
      <c r="B1665" s="66"/>
      <c r="C1665" s="135">
        <v>353</v>
      </c>
      <c r="D1665" s="66" t="s">
        <v>334</v>
      </c>
      <c r="E1665" s="66"/>
      <c r="F1665" s="66"/>
      <c r="G1665" s="66"/>
      <c r="H1665" s="118"/>
      <c r="I1665" s="8"/>
      <c r="J1665" s="8"/>
      <c r="K1665" s="118"/>
      <c r="L1665" s="8"/>
      <c r="M1665" s="8"/>
      <c r="N1665" s="8"/>
    </row>
    <row r="1666" spans="1:14">
      <c r="A1666" s="113">
        <v>1595</v>
      </c>
      <c r="B1666" s="66"/>
      <c r="C1666" s="135"/>
      <c r="D1666" s="66"/>
      <c r="E1666" s="66"/>
      <c r="F1666" s="135" t="s">
        <v>761</v>
      </c>
      <c r="G1666" s="66" t="s">
        <v>166</v>
      </c>
      <c r="H1666" s="118"/>
      <c r="I1666" s="8">
        <v>114748468.05846199</v>
      </c>
      <c r="J1666" s="8">
        <v>49782728.489445619</v>
      </c>
      <c r="K1666" s="118"/>
      <c r="L1666" s="8">
        <v>114748468.05846199</v>
      </c>
      <c r="M1666" s="8">
        <v>65027949.511219978</v>
      </c>
      <c r="N1666" s="13">
        <v>49720518.547242016</v>
      </c>
    </row>
    <row r="1667" spans="1:14">
      <c r="A1667" s="113">
        <v>1596</v>
      </c>
      <c r="B1667" s="66"/>
      <c r="C1667" s="135"/>
      <c r="D1667" s="66"/>
      <c r="E1667" s="66"/>
      <c r="F1667" s="135" t="s">
        <v>761</v>
      </c>
      <c r="G1667" s="66" t="s">
        <v>166</v>
      </c>
      <c r="H1667" s="118"/>
      <c r="I1667" s="8">
        <v>170701898.10615399</v>
      </c>
      <c r="J1667" s="8">
        <v>74057688.000872627</v>
      </c>
      <c r="K1667" s="118"/>
      <c r="L1667" s="8">
        <v>170701898.10615399</v>
      </c>
      <c r="M1667" s="8">
        <v>96736754.741344139</v>
      </c>
      <c r="N1667" s="13">
        <v>73965143.364809856</v>
      </c>
    </row>
    <row r="1668" spans="1:14">
      <c r="A1668" s="113">
        <v>1597</v>
      </c>
      <c r="B1668" s="66"/>
      <c r="C1668" s="135"/>
      <c r="D1668" s="66"/>
      <c r="E1668" s="66"/>
      <c r="F1668" s="135" t="s">
        <v>761</v>
      </c>
      <c r="G1668" s="66" t="s">
        <v>166</v>
      </c>
      <c r="H1668" s="118"/>
      <c r="I1668" s="8">
        <v>1526942810.37308</v>
      </c>
      <c r="J1668" s="8">
        <v>662452236.91340101</v>
      </c>
      <c r="K1668" s="118"/>
      <c r="L1668" s="8">
        <v>1526942810.37308</v>
      </c>
      <c r="M1668" s="8">
        <v>865318392.99913573</v>
      </c>
      <c r="N1668" s="13">
        <v>661624417.37394428</v>
      </c>
    </row>
    <row r="1669" spans="1:14">
      <c r="A1669" s="113">
        <v>1598</v>
      </c>
      <c r="B1669" s="66"/>
      <c r="C1669" s="135"/>
      <c r="D1669" s="66"/>
      <c r="E1669" s="66"/>
      <c r="F1669" s="66"/>
      <c r="G1669" s="66"/>
      <c r="H1669" s="118" t="s">
        <v>436</v>
      </c>
      <c r="I1669" s="184">
        <v>1812393176.5376959</v>
      </c>
      <c r="J1669" s="184">
        <v>786292653.40371919</v>
      </c>
      <c r="K1669" s="118"/>
      <c r="L1669" s="184">
        <v>1812393176.5376959</v>
      </c>
      <c r="M1669" s="184">
        <v>1027083097.2516999</v>
      </c>
      <c r="N1669" s="184">
        <v>785310079.2859962</v>
      </c>
    </row>
    <row r="1670" spans="1:14">
      <c r="A1670" s="113">
        <v>1599</v>
      </c>
      <c r="B1670" s="66"/>
      <c r="C1670" s="135"/>
      <c r="D1670" s="66"/>
      <c r="E1670" s="66"/>
      <c r="F1670" s="66"/>
      <c r="G1670" s="66"/>
      <c r="H1670" s="118"/>
      <c r="I1670" s="8"/>
      <c r="J1670" s="8"/>
      <c r="K1670" s="118"/>
      <c r="L1670" s="8"/>
      <c r="M1670" s="8"/>
      <c r="N1670" s="8"/>
    </row>
    <row r="1671" spans="1:14">
      <c r="A1671" s="113">
        <v>1600</v>
      </c>
      <c r="B1671" s="66"/>
      <c r="C1671" s="135">
        <v>354</v>
      </c>
      <c r="D1671" s="66" t="s">
        <v>477</v>
      </c>
      <c r="E1671" s="66"/>
      <c r="F1671" s="66"/>
      <c r="G1671" s="66"/>
      <c r="H1671" s="118"/>
      <c r="I1671" s="8"/>
      <c r="J1671" s="8"/>
      <c r="K1671" s="118"/>
      <c r="L1671" s="8"/>
      <c r="M1671" s="8"/>
      <c r="N1671" s="8"/>
    </row>
    <row r="1672" spans="1:14">
      <c r="A1672" s="113">
        <v>1601</v>
      </c>
      <c r="B1672" s="66"/>
      <c r="C1672" s="135"/>
      <c r="D1672" s="66"/>
      <c r="E1672" s="66"/>
      <c r="F1672" s="135" t="s">
        <v>761</v>
      </c>
      <c r="G1672" s="66" t="s">
        <v>166</v>
      </c>
      <c r="H1672" s="118"/>
      <c r="I1672" s="8">
        <v>155384378.34538499</v>
      </c>
      <c r="J1672" s="8">
        <v>67412301.441170767</v>
      </c>
      <c r="K1672" s="118"/>
      <c r="L1672" s="8">
        <v>155384378.34538499</v>
      </c>
      <c r="M1672" s="8">
        <v>88056317.272384405</v>
      </c>
      <c r="N1672" s="13">
        <v>67328061.07300058</v>
      </c>
    </row>
    <row r="1673" spans="1:14">
      <c r="A1673" s="113">
        <v>1602</v>
      </c>
      <c r="B1673" s="66"/>
      <c r="C1673" s="135"/>
      <c r="D1673" s="66"/>
      <c r="E1673" s="66"/>
      <c r="F1673" s="135" t="s">
        <v>761</v>
      </c>
      <c r="G1673" s="66" t="s">
        <v>166</v>
      </c>
      <c r="H1673" s="118"/>
      <c r="I1673" s="8">
        <v>133235570.08</v>
      </c>
      <c r="J1673" s="8">
        <v>57803213.608480185</v>
      </c>
      <c r="K1673" s="118"/>
      <c r="L1673" s="8">
        <v>133235570.08</v>
      </c>
      <c r="M1673" s="8">
        <v>75504589.044680774</v>
      </c>
      <c r="N1673" s="13">
        <v>57730981.035319224</v>
      </c>
    </row>
    <row r="1674" spans="1:14">
      <c r="A1674" s="113">
        <v>1603</v>
      </c>
      <c r="B1674" s="66"/>
      <c r="C1674" s="135"/>
      <c r="D1674" s="66"/>
      <c r="E1674" s="66"/>
      <c r="F1674" s="135" t="s">
        <v>761</v>
      </c>
      <c r="G1674" s="66" t="s">
        <v>166</v>
      </c>
      <c r="H1674" s="118"/>
      <c r="I1674" s="8">
        <v>923482466.21076906</v>
      </c>
      <c r="J1674" s="8">
        <v>400645670.11658764</v>
      </c>
      <c r="K1674" s="118"/>
      <c r="L1674" s="8">
        <v>923482466.21076906</v>
      </c>
      <c r="M1674" s="8">
        <v>523337454.5502032</v>
      </c>
      <c r="N1674" s="13">
        <v>400145011.66056585</v>
      </c>
    </row>
    <row r="1675" spans="1:14">
      <c r="A1675" s="113">
        <v>1604</v>
      </c>
      <c r="B1675" s="66"/>
      <c r="C1675" s="135"/>
      <c r="D1675" s="66"/>
      <c r="E1675" s="66"/>
      <c r="F1675" s="66"/>
      <c r="G1675" s="66"/>
      <c r="H1675" s="118" t="s">
        <v>436</v>
      </c>
      <c r="I1675" s="184">
        <v>1212102414.6361542</v>
      </c>
      <c r="J1675" s="184">
        <v>525861185.16623861</v>
      </c>
      <c r="K1675" s="118"/>
      <c r="L1675" s="184">
        <v>1212102414.6361542</v>
      </c>
      <c r="M1675" s="184">
        <v>686898360.86726832</v>
      </c>
      <c r="N1675" s="184">
        <v>525204053.76888567</v>
      </c>
    </row>
    <row r="1676" spans="1:14">
      <c r="A1676" s="113">
        <v>1605</v>
      </c>
      <c r="B1676" s="66"/>
      <c r="C1676" s="135"/>
      <c r="D1676" s="66"/>
      <c r="E1676" s="66"/>
      <c r="F1676" s="66"/>
      <c r="G1676" s="66"/>
      <c r="H1676" s="118"/>
      <c r="I1676" s="8"/>
      <c r="J1676" s="8"/>
      <c r="K1676" s="118"/>
      <c r="L1676" s="8"/>
      <c r="M1676" s="8"/>
      <c r="N1676" s="8"/>
    </row>
    <row r="1677" spans="1:14">
      <c r="A1677" s="113">
        <v>1606</v>
      </c>
      <c r="B1677" s="66"/>
      <c r="C1677" s="135">
        <v>355</v>
      </c>
      <c r="D1677" s="66" t="s">
        <v>478</v>
      </c>
      <c r="E1677" s="66"/>
      <c r="F1677" s="66"/>
      <c r="G1677" s="66"/>
      <c r="H1677" s="118"/>
      <c r="I1677" s="8"/>
      <c r="J1677" s="8"/>
      <c r="K1677" s="118"/>
      <c r="L1677" s="8"/>
      <c r="M1677" s="8"/>
      <c r="N1677" s="8"/>
    </row>
    <row r="1678" spans="1:14">
      <c r="A1678" s="113">
        <v>1607</v>
      </c>
      <c r="B1678" s="66"/>
      <c r="C1678" s="135"/>
      <c r="D1678" s="66"/>
      <c r="E1678" s="66"/>
      <c r="F1678" s="135" t="s">
        <v>761</v>
      </c>
      <c r="G1678" s="66" t="s">
        <v>166</v>
      </c>
      <c r="H1678" s="118"/>
      <c r="I1678" s="8">
        <v>64911825.7330769</v>
      </c>
      <c r="J1678" s="8">
        <v>28161489.655596972</v>
      </c>
      <c r="K1678" s="118"/>
      <c r="L1678" s="8">
        <v>64911825.7330769</v>
      </c>
      <c r="M1678" s="8">
        <v>36785527.492193446</v>
      </c>
      <c r="N1678" s="13">
        <v>28126298.240883458</v>
      </c>
    </row>
    <row r="1679" spans="1:14">
      <c r="A1679" s="113">
        <v>1608</v>
      </c>
      <c r="B1679" s="66"/>
      <c r="C1679" s="135"/>
      <c r="D1679" s="66"/>
      <c r="E1679" s="66"/>
      <c r="F1679" s="135" t="s">
        <v>761</v>
      </c>
      <c r="G1679" s="66" t="s">
        <v>166</v>
      </c>
      <c r="H1679" s="118"/>
      <c r="I1679" s="8">
        <v>115142216.841538</v>
      </c>
      <c r="J1679" s="8">
        <v>49953553.330008507</v>
      </c>
      <c r="K1679" s="118"/>
      <c r="L1679" s="8">
        <v>115142216.841538</v>
      </c>
      <c r="M1679" s="8">
        <v>65251086.921411157</v>
      </c>
      <c r="N1679" s="13">
        <v>49891129.92012684</v>
      </c>
    </row>
    <row r="1680" spans="1:14">
      <c r="A1680" s="113">
        <v>1609</v>
      </c>
      <c r="B1680" s="66"/>
      <c r="C1680" s="135"/>
      <c r="D1680" s="66"/>
      <c r="E1680" s="66"/>
      <c r="F1680" s="135" t="s">
        <v>761</v>
      </c>
      <c r="G1680" s="66" t="s">
        <v>166</v>
      </c>
      <c r="H1680" s="118"/>
      <c r="I1680" s="8">
        <v>539786177.783077</v>
      </c>
      <c r="J1680" s="8">
        <v>234182026.00526047</v>
      </c>
      <c r="K1680" s="118"/>
      <c r="L1680" s="8">
        <v>539786177.783077</v>
      </c>
      <c r="M1680" s="8">
        <v>305896792.4334206</v>
      </c>
      <c r="N1680" s="13">
        <v>233889385.3496564</v>
      </c>
    </row>
    <row r="1681" spans="1:14">
      <c r="A1681" s="113">
        <v>1610</v>
      </c>
      <c r="B1681" s="66"/>
      <c r="C1681" s="135"/>
      <c r="D1681" s="66"/>
      <c r="E1681" s="66"/>
      <c r="F1681" s="66"/>
      <c r="G1681" s="66"/>
      <c r="H1681" s="118" t="s">
        <v>436</v>
      </c>
      <c r="I1681" s="184">
        <v>719840220.35769188</v>
      </c>
      <c r="J1681" s="184">
        <v>312297068.99086595</v>
      </c>
      <c r="K1681" s="118"/>
      <c r="L1681" s="184">
        <v>719840220.35769188</v>
      </c>
      <c r="M1681" s="184">
        <v>407933406.84702522</v>
      </c>
      <c r="N1681" s="184">
        <v>311906813.51066673</v>
      </c>
    </row>
    <row r="1682" spans="1:14">
      <c r="A1682" s="113">
        <v>1611</v>
      </c>
      <c r="B1682" s="66"/>
      <c r="C1682" s="135"/>
      <c r="D1682" s="66"/>
      <c r="E1682" s="66"/>
      <c r="F1682" s="66"/>
      <c r="G1682" s="66"/>
      <c r="H1682" s="118"/>
      <c r="I1682" s="16"/>
      <c r="J1682" s="16"/>
      <c r="K1682" s="118"/>
      <c r="L1682" s="16"/>
      <c r="M1682" s="8"/>
      <c r="N1682" s="8"/>
    </row>
    <row r="1683" spans="1:14">
      <c r="A1683" s="113">
        <v>1612</v>
      </c>
      <c r="B1683" s="66"/>
      <c r="C1683" s="135">
        <v>356</v>
      </c>
      <c r="D1683" s="66" t="s">
        <v>479</v>
      </c>
      <c r="E1683" s="66"/>
      <c r="F1683" s="66"/>
      <c r="G1683" s="66"/>
      <c r="H1683" s="118"/>
      <c r="I1683" s="8"/>
      <c r="J1683" s="8"/>
      <c r="K1683" s="118"/>
      <c r="L1683" s="8"/>
      <c r="M1683" s="8"/>
      <c r="N1683" s="8"/>
    </row>
    <row r="1684" spans="1:14">
      <c r="A1684" s="113">
        <v>1613</v>
      </c>
      <c r="B1684" s="66"/>
      <c r="C1684" s="135"/>
      <c r="D1684" s="66"/>
      <c r="E1684" s="66"/>
      <c r="F1684" s="135" t="s">
        <v>761</v>
      </c>
      <c r="G1684" s="66" t="s">
        <v>166</v>
      </c>
      <c r="H1684" s="118"/>
      <c r="I1684" s="8">
        <v>181775157.44153801</v>
      </c>
      <c r="J1684" s="8">
        <v>78861735.255828455</v>
      </c>
      <c r="K1684" s="118"/>
      <c r="L1684" s="8">
        <v>181775157.44153801</v>
      </c>
      <c r="M1684" s="8">
        <v>103011970.09863444</v>
      </c>
      <c r="N1684" s="13">
        <v>78763187.342903569</v>
      </c>
    </row>
    <row r="1685" spans="1:14">
      <c r="A1685" s="113">
        <v>1614</v>
      </c>
      <c r="B1685" s="66"/>
      <c r="C1685" s="135"/>
      <c r="D1685" s="66"/>
      <c r="E1685" s="66"/>
      <c r="F1685" s="135" t="s">
        <v>761</v>
      </c>
      <c r="G1685" s="66" t="s">
        <v>166</v>
      </c>
      <c r="H1685" s="118"/>
      <c r="I1685" s="8">
        <v>156518601.93769199</v>
      </c>
      <c r="J1685" s="8">
        <v>67904375.506276146</v>
      </c>
      <c r="K1685" s="118"/>
      <c r="L1685" s="8">
        <v>156518601.93769199</v>
      </c>
      <c r="M1685" s="8">
        <v>88699081.709617659</v>
      </c>
      <c r="N1685" s="13">
        <v>67819520.228074327</v>
      </c>
    </row>
    <row r="1686" spans="1:14">
      <c r="A1686" s="113">
        <v>1615</v>
      </c>
      <c r="B1686" s="66"/>
      <c r="C1686" s="135"/>
      <c r="D1686" s="66"/>
      <c r="E1686" s="66"/>
      <c r="F1686" s="135" t="s">
        <v>761</v>
      </c>
      <c r="G1686" s="66" t="s">
        <v>166</v>
      </c>
      <c r="H1686" s="118"/>
      <c r="I1686" s="8">
        <v>723098053.15384603</v>
      </c>
      <c r="J1686" s="8">
        <v>313710454.35712916</v>
      </c>
      <c r="K1686" s="118"/>
      <c r="L1686" s="8">
        <v>723098053.15384603</v>
      </c>
      <c r="M1686" s="8">
        <v>409779620.48428589</v>
      </c>
      <c r="N1686" s="13">
        <v>313318432.66956013</v>
      </c>
    </row>
    <row r="1687" spans="1:14">
      <c r="A1687" s="113">
        <v>1616</v>
      </c>
      <c r="B1687" s="66"/>
      <c r="C1687" s="135"/>
      <c r="D1687" s="66"/>
      <c r="E1687" s="66"/>
      <c r="F1687" s="66"/>
      <c r="G1687" s="66"/>
      <c r="H1687" s="118" t="s">
        <v>436</v>
      </c>
      <c r="I1687" s="184">
        <v>1061391812.533076</v>
      </c>
      <c r="J1687" s="184">
        <v>460476565.11923373</v>
      </c>
      <c r="K1687" s="118"/>
      <c r="L1687" s="184">
        <v>1061391812.533076</v>
      </c>
      <c r="M1687" s="184">
        <v>601490672.29253793</v>
      </c>
      <c r="N1687" s="184">
        <v>459901140.240538</v>
      </c>
    </row>
    <row r="1688" spans="1:14">
      <c r="A1688" s="113">
        <v>1617</v>
      </c>
      <c r="B1688" s="66"/>
      <c r="C1688" s="135"/>
      <c r="D1688" s="66"/>
      <c r="E1688" s="66"/>
      <c r="F1688" s="66"/>
      <c r="G1688" s="66"/>
      <c r="H1688" s="118"/>
      <c r="I1688" s="8"/>
      <c r="J1688" s="8"/>
      <c r="K1688" s="118"/>
      <c r="L1688" s="8"/>
      <c r="M1688" s="8"/>
      <c r="N1688" s="8"/>
    </row>
    <row r="1689" spans="1:14">
      <c r="A1689" s="113">
        <v>1618</v>
      </c>
      <c r="B1689" s="66"/>
      <c r="C1689" s="135">
        <v>357</v>
      </c>
      <c r="D1689" s="66" t="s">
        <v>480</v>
      </c>
      <c r="E1689" s="66"/>
      <c r="F1689" s="66"/>
      <c r="G1689" s="66"/>
      <c r="H1689" s="118"/>
      <c r="I1689" s="8"/>
      <c r="J1689" s="8"/>
      <c r="K1689" s="118"/>
      <c r="L1689" s="8"/>
      <c r="M1689" s="8"/>
      <c r="N1689" s="8"/>
    </row>
    <row r="1690" spans="1:14">
      <c r="A1690" s="113">
        <v>1619</v>
      </c>
      <c r="B1690" s="66"/>
      <c r="C1690" s="135"/>
      <c r="D1690" s="66"/>
      <c r="E1690" s="66"/>
      <c r="F1690" s="135" t="s">
        <v>761</v>
      </c>
      <c r="G1690" s="66" t="s">
        <v>166</v>
      </c>
      <c r="H1690" s="118"/>
      <c r="I1690" s="8">
        <v>6370.99</v>
      </c>
      <c r="J1690" s="8">
        <v>2764.0043544405662</v>
      </c>
      <c r="K1690" s="118"/>
      <c r="L1690" s="8">
        <v>6370.99</v>
      </c>
      <c r="M1690" s="8">
        <v>3610.439625611506</v>
      </c>
      <c r="N1690" s="13">
        <v>2760.5503743884938</v>
      </c>
    </row>
    <row r="1691" spans="1:14">
      <c r="A1691" s="113">
        <v>1620</v>
      </c>
      <c r="B1691" s="66"/>
      <c r="C1691" s="135"/>
      <c r="D1691" s="66"/>
      <c r="E1691" s="66"/>
      <c r="F1691" s="135" t="s">
        <v>761</v>
      </c>
      <c r="G1691" s="66" t="s">
        <v>166</v>
      </c>
      <c r="H1691" s="118"/>
      <c r="I1691" s="8">
        <v>91650.59</v>
      </c>
      <c r="J1691" s="8">
        <v>39761.894124311446</v>
      </c>
      <c r="K1691" s="118"/>
      <c r="L1691" s="8">
        <v>91650.59</v>
      </c>
      <c r="M1691" s="8">
        <v>51938.383492467205</v>
      </c>
      <c r="N1691" s="13">
        <v>39712.206507532792</v>
      </c>
    </row>
    <row r="1692" spans="1:14">
      <c r="A1692" s="113">
        <v>1621</v>
      </c>
      <c r="B1692" s="66"/>
      <c r="C1692" s="135"/>
      <c r="D1692" s="66"/>
      <c r="E1692" s="66"/>
      <c r="F1692" s="135" t="s">
        <v>761</v>
      </c>
      <c r="G1692" s="66" t="s">
        <v>166</v>
      </c>
      <c r="H1692" s="118"/>
      <c r="I1692" s="8">
        <v>3352951.9561538501</v>
      </c>
      <c r="J1692" s="8">
        <v>1454652.0724470224</v>
      </c>
      <c r="K1692" s="118"/>
      <c r="L1692" s="8">
        <v>3352951.9561538501</v>
      </c>
      <c r="M1692" s="8">
        <v>1900117.6591502221</v>
      </c>
      <c r="N1692" s="13">
        <v>1452834.297003628</v>
      </c>
    </row>
    <row r="1693" spans="1:14">
      <c r="A1693" s="113">
        <v>1622</v>
      </c>
      <c r="B1693" s="66"/>
      <c r="C1693" s="135"/>
      <c r="D1693" s="66"/>
      <c r="E1693" s="66"/>
      <c r="F1693" s="66"/>
      <c r="G1693" s="66"/>
      <c r="H1693" s="118" t="s">
        <v>436</v>
      </c>
      <c r="I1693" s="184">
        <v>3450973.5361538501</v>
      </c>
      <c r="J1693" s="184">
        <v>1497177.9709257744</v>
      </c>
      <c r="K1693" s="118"/>
      <c r="L1693" s="184">
        <v>3450973.5361538501</v>
      </c>
      <c r="M1693" s="184">
        <v>1955666.4822683008</v>
      </c>
      <c r="N1693" s="184">
        <v>1495307.0538855493</v>
      </c>
    </row>
    <row r="1694" spans="1:14">
      <c r="A1694" s="113">
        <v>1623</v>
      </c>
      <c r="B1694" s="66"/>
      <c r="C1694" s="135"/>
      <c r="D1694" s="66"/>
      <c r="E1694" s="66"/>
      <c r="F1694" s="66"/>
      <c r="G1694" s="66"/>
      <c r="H1694" s="118"/>
      <c r="I1694" s="8"/>
      <c r="J1694" s="8"/>
      <c r="K1694" s="118"/>
      <c r="L1694" s="8"/>
      <c r="M1694" s="8"/>
      <c r="N1694" s="8"/>
    </row>
    <row r="1695" spans="1:14">
      <c r="A1695" s="113">
        <v>1624</v>
      </c>
      <c r="B1695" s="66"/>
      <c r="C1695" s="135">
        <v>358</v>
      </c>
      <c r="D1695" s="66" t="s">
        <v>481</v>
      </c>
      <c r="E1695" s="66"/>
      <c r="F1695" s="66"/>
      <c r="G1695" s="66"/>
      <c r="H1695" s="118"/>
      <c r="I1695" s="8"/>
      <c r="J1695" s="8"/>
      <c r="K1695" s="118"/>
      <c r="L1695" s="8"/>
      <c r="M1695" s="8"/>
      <c r="N1695" s="8"/>
    </row>
    <row r="1696" spans="1:14">
      <c r="A1696" s="113">
        <v>1625</v>
      </c>
      <c r="B1696" s="66"/>
      <c r="C1696" s="135"/>
      <c r="D1696" s="66"/>
      <c r="E1696" s="66"/>
      <c r="F1696" s="135" t="s">
        <v>761</v>
      </c>
      <c r="G1696" s="66" t="s">
        <v>166</v>
      </c>
      <c r="H1696" s="118"/>
      <c r="I1696" s="8">
        <v>0</v>
      </c>
      <c r="J1696" s="8">
        <v>0</v>
      </c>
      <c r="K1696" s="118"/>
      <c r="L1696" s="8">
        <v>0</v>
      </c>
      <c r="M1696" s="8">
        <v>0</v>
      </c>
      <c r="N1696" s="13">
        <v>0</v>
      </c>
    </row>
    <row r="1697" spans="1:14">
      <c r="A1697" s="113">
        <v>1626</v>
      </c>
      <c r="B1697" s="66"/>
      <c r="C1697" s="135"/>
      <c r="D1697" s="66"/>
      <c r="E1697" s="66"/>
      <c r="F1697" s="135" t="s">
        <v>761</v>
      </c>
      <c r="G1697" s="66" t="s">
        <v>166</v>
      </c>
      <c r="H1697" s="118"/>
      <c r="I1697" s="8">
        <v>1087552.1399999999</v>
      </c>
      <c r="J1697" s="8">
        <v>471826.01929074695</v>
      </c>
      <c r="K1697" s="118"/>
      <c r="L1697" s="8">
        <v>1087552.1399999999</v>
      </c>
      <c r="M1697" s="8">
        <v>616315.72819524002</v>
      </c>
      <c r="N1697" s="13">
        <v>471236.41180475993</v>
      </c>
    </row>
    <row r="1698" spans="1:14">
      <c r="A1698" s="113">
        <v>1627</v>
      </c>
      <c r="B1698" s="66"/>
      <c r="C1698" s="135"/>
      <c r="D1698" s="66"/>
      <c r="E1698" s="66"/>
      <c r="F1698" s="135" t="s">
        <v>761</v>
      </c>
      <c r="G1698" s="66" t="s">
        <v>166</v>
      </c>
      <c r="H1698" s="118"/>
      <c r="I1698" s="8">
        <v>6741688.67769231</v>
      </c>
      <c r="J1698" s="8">
        <v>2924829.0864409152</v>
      </c>
      <c r="K1698" s="118"/>
      <c r="L1698" s="8">
        <v>6741688.67769231</v>
      </c>
      <c r="M1698" s="8">
        <v>3820514.5425556707</v>
      </c>
      <c r="N1698" s="13">
        <v>2921174.1351366392</v>
      </c>
    </row>
    <row r="1699" spans="1:14">
      <c r="A1699" s="113">
        <v>1628</v>
      </c>
      <c r="B1699" s="66"/>
      <c r="C1699" s="135"/>
      <c r="D1699" s="66"/>
      <c r="E1699" s="66"/>
      <c r="F1699" s="66"/>
      <c r="G1699" s="66"/>
      <c r="H1699" s="118" t="s">
        <v>436</v>
      </c>
      <c r="I1699" s="184">
        <v>7829240.8176923096</v>
      </c>
      <c r="J1699" s="184">
        <v>3396655.1057316624</v>
      </c>
      <c r="K1699" s="118"/>
      <c r="L1699" s="184">
        <v>7829240.8176923096</v>
      </c>
      <c r="M1699" s="184">
        <v>4436830.270750911</v>
      </c>
      <c r="N1699" s="184">
        <v>3392410.5469413991</v>
      </c>
    </row>
    <row r="1700" spans="1:14">
      <c r="A1700" s="113">
        <v>1629</v>
      </c>
      <c r="B1700" s="66"/>
      <c r="C1700" s="135"/>
      <c r="D1700" s="66"/>
      <c r="E1700" s="66"/>
      <c r="F1700" s="66"/>
      <c r="G1700" s="66"/>
      <c r="H1700" s="118"/>
      <c r="I1700" s="8"/>
      <c r="J1700" s="8"/>
      <c r="K1700" s="118"/>
      <c r="L1700" s="8"/>
      <c r="M1700" s="8"/>
      <c r="N1700" s="8"/>
    </row>
    <row r="1701" spans="1:14">
      <c r="A1701" s="113">
        <v>1630</v>
      </c>
      <c r="B1701" s="66"/>
      <c r="C1701" s="135">
        <v>359</v>
      </c>
      <c r="D1701" s="66" t="s">
        <v>482</v>
      </c>
      <c r="E1701" s="66"/>
      <c r="F1701" s="66"/>
      <c r="G1701" s="66"/>
      <c r="H1701" s="118"/>
      <c r="I1701" s="8"/>
      <c r="J1701" s="8"/>
      <c r="K1701" s="118"/>
      <c r="L1701" s="8"/>
      <c r="M1701" s="8"/>
      <c r="N1701" s="8"/>
    </row>
    <row r="1702" spans="1:14">
      <c r="A1702" s="113">
        <v>1631</v>
      </c>
      <c r="B1702" s="66"/>
      <c r="C1702" s="135"/>
      <c r="D1702" s="66"/>
      <c r="E1702" s="66"/>
      <c r="F1702" s="135" t="s">
        <v>761</v>
      </c>
      <c r="G1702" s="66" t="s">
        <v>166</v>
      </c>
      <c r="H1702" s="118"/>
      <c r="I1702" s="8">
        <v>1863031.54</v>
      </c>
      <c r="J1702" s="8">
        <v>808261.71270400891</v>
      </c>
      <c r="K1702" s="118"/>
      <c r="L1702" s="8">
        <v>1863031.54</v>
      </c>
      <c r="M1702" s="8">
        <v>1055779.8545877528</v>
      </c>
      <c r="N1702" s="13">
        <v>807251.6854122472</v>
      </c>
    </row>
    <row r="1703" spans="1:14">
      <c r="A1703" s="113">
        <v>1632</v>
      </c>
      <c r="B1703" s="66"/>
      <c r="C1703" s="135"/>
      <c r="D1703" s="66"/>
      <c r="E1703" s="66"/>
      <c r="F1703" s="135" t="s">
        <v>761</v>
      </c>
      <c r="G1703" s="66" t="s">
        <v>166</v>
      </c>
      <c r="H1703" s="118"/>
      <c r="I1703" s="8">
        <v>440513.21</v>
      </c>
      <c r="J1703" s="8">
        <v>191113.22269044397</v>
      </c>
      <c r="K1703" s="118"/>
      <c r="L1703" s="8">
        <v>440513.21</v>
      </c>
      <c r="M1703" s="8">
        <v>249638.80793869129</v>
      </c>
      <c r="N1703" s="13">
        <v>190874.40206130873</v>
      </c>
    </row>
    <row r="1704" spans="1:14">
      <c r="A1704" s="113">
        <v>1633</v>
      </c>
      <c r="B1704" s="66"/>
      <c r="C1704" s="135"/>
      <c r="D1704" s="66"/>
      <c r="E1704" s="66"/>
      <c r="F1704" s="135" t="s">
        <v>761</v>
      </c>
      <c r="G1704" s="66" t="s">
        <v>166</v>
      </c>
      <c r="H1704" s="118"/>
      <c r="I1704" s="8">
        <v>9623682.6476923097</v>
      </c>
      <c r="J1704" s="8">
        <v>4175159.7073572022</v>
      </c>
      <c r="K1704" s="118"/>
      <c r="L1704" s="8">
        <v>9623682.6476923097</v>
      </c>
      <c r="M1704" s="8">
        <v>5453740.3410675842</v>
      </c>
      <c r="N1704" s="13">
        <v>4169942.3066247255</v>
      </c>
    </row>
    <row r="1705" spans="1:14">
      <c r="A1705" s="113">
        <v>1634</v>
      </c>
      <c r="B1705" s="66"/>
      <c r="C1705" s="135"/>
      <c r="D1705" s="66"/>
      <c r="E1705" s="66"/>
      <c r="F1705" s="66"/>
      <c r="G1705" s="66"/>
      <c r="H1705" s="118" t="s">
        <v>436</v>
      </c>
      <c r="I1705" s="184">
        <v>11927227.39769231</v>
      </c>
      <c r="J1705" s="184">
        <v>5174534.6427516546</v>
      </c>
      <c r="K1705" s="118"/>
      <c r="L1705" s="184">
        <v>11927227.39769231</v>
      </c>
      <c r="M1705" s="184">
        <v>6759159.0035940278</v>
      </c>
      <c r="N1705" s="184">
        <v>5168068.3940982819</v>
      </c>
    </row>
    <row r="1706" spans="1:14">
      <c r="A1706" s="113">
        <v>1635</v>
      </c>
      <c r="B1706" s="66"/>
      <c r="C1706" s="135"/>
      <c r="D1706" s="66"/>
      <c r="E1706" s="66"/>
      <c r="F1706" s="66"/>
      <c r="G1706" s="66"/>
      <c r="H1706" s="118"/>
      <c r="I1706" s="8"/>
      <c r="J1706" s="8"/>
      <c r="K1706" s="118"/>
      <c r="L1706" s="8"/>
      <c r="M1706" s="8"/>
      <c r="N1706" s="8"/>
    </row>
    <row r="1707" spans="1:14">
      <c r="A1707" s="113">
        <v>1636</v>
      </c>
      <c r="B1707" s="66"/>
      <c r="C1707" s="135" t="s">
        <v>483</v>
      </c>
      <c r="D1707" s="66" t="s">
        <v>484</v>
      </c>
      <c r="E1707" s="66"/>
      <c r="F1707" s="66"/>
      <c r="G1707" s="66"/>
      <c r="H1707" s="118"/>
      <c r="I1707" s="8"/>
      <c r="J1707" s="8"/>
      <c r="K1707" s="118"/>
      <c r="L1707" s="8"/>
      <c r="M1707" s="8"/>
      <c r="N1707" s="8"/>
    </row>
    <row r="1708" spans="1:14">
      <c r="A1708" s="113">
        <v>1637</v>
      </c>
      <c r="B1708" s="66"/>
      <c r="C1708" s="135"/>
      <c r="D1708" s="66"/>
      <c r="E1708" s="66"/>
      <c r="F1708" s="135" t="s">
        <v>761</v>
      </c>
      <c r="G1708" s="66" t="s">
        <v>166</v>
      </c>
      <c r="H1708" s="118"/>
      <c r="I1708" s="8">
        <v>32963275.627692301</v>
      </c>
      <c r="J1708" s="8">
        <v>14300860.207215222</v>
      </c>
      <c r="K1708" s="118"/>
      <c r="L1708" s="8">
        <v>32963275.627692301</v>
      </c>
      <c r="M1708" s="8">
        <v>18680286.19039965</v>
      </c>
      <c r="N1708" s="13">
        <v>14282989.43729265</v>
      </c>
    </row>
    <row r="1709" spans="1:14">
      <c r="A1709" s="113">
        <v>1638</v>
      </c>
      <c r="B1709" s="66"/>
      <c r="C1709" s="135"/>
      <c r="D1709" s="66"/>
      <c r="E1709" s="66"/>
      <c r="F1709" s="66"/>
      <c r="G1709" s="66"/>
      <c r="H1709" s="118" t="s">
        <v>436</v>
      </c>
      <c r="I1709" s="184">
        <v>32963275.627692301</v>
      </c>
      <c r="J1709" s="184">
        <v>14300860.207215222</v>
      </c>
      <c r="K1709" s="118"/>
      <c r="L1709" s="184">
        <v>32963275.627692301</v>
      </c>
      <c r="M1709" s="184">
        <v>18680286.19039965</v>
      </c>
      <c r="N1709" s="184">
        <v>14282989.43729265</v>
      </c>
    </row>
    <row r="1710" spans="1:14">
      <c r="A1710" s="113">
        <v>1639</v>
      </c>
      <c r="B1710" s="66"/>
      <c r="C1710" s="135"/>
      <c r="D1710" s="66"/>
      <c r="E1710" s="66"/>
      <c r="F1710" s="66"/>
      <c r="G1710" s="66"/>
      <c r="H1710" s="118"/>
      <c r="I1710" s="8"/>
      <c r="J1710" s="8"/>
      <c r="K1710" s="118"/>
      <c r="L1710" s="8"/>
      <c r="M1710" s="8"/>
      <c r="N1710" s="8"/>
    </row>
    <row r="1711" spans="1:14">
      <c r="A1711" s="113">
        <v>1640</v>
      </c>
      <c r="B1711" s="66"/>
      <c r="C1711" s="135" t="s">
        <v>485</v>
      </c>
      <c r="D1711" s="66" t="s">
        <v>486</v>
      </c>
      <c r="E1711" s="66"/>
      <c r="F1711" s="66"/>
      <c r="G1711" s="66"/>
      <c r="H1711" s="118"/>
      <c r="I1711" s="8"/>
      <c r="J1711" s="8"/>
      <c r="K1711" s="118"/>
      <c r="L1711" s="8"/>
      <c r="M1711" s="8"/>
      <c r="N1711" s="8"/>
    </row>
    <row r="1712" spans="1:14">
      <c r="A1712" s="113">
        <v>1641</v>
      </c>
      <c r="B1712" s="66"/>
      <c r="C1712" s="135"/>
      <c r="D1712" s="66"/>
      <c r="E1712" s="66"/>
      <c r="F1712" s="135" t="s">
        <v>761</v>
      </c>
      <c r="G1712" s="66" t="s">
        <v>166</v>
      </c>
      <c r="H1712" s="118"/>
      <c r="I1712" s="8">
        <v>0</v>
      </c>
      <c r="J1712" s="8">
        <v>0</v>
      </c>
      <c r="K1712" s="118"/>
      <c r="L1712" s="8">
        <v>0</v>
      </c>
      <c r="M1712" s="8">
        <v>0</v>
      </c>
      <c r="N1712" s="13">
        <v>0</v>
      </c>
    </row>
    <row r="1713" spans="1:14">
      <c r="A1713" s="113">
        <v>1642</v>
      </c>
      <c r="B1713" s="66"/>
      <c r="C1713" s="135"/>
      <c r="D1713" s="66"/>
      <c r="E1713" s="66"/>
      <c r="F1713" s="66"/>
      <c r="G1713" s="66"/>
      <c r="H1713" s="118" t="s">
        <v>436</v>
      </c>
      <c r="I1713" s="184">
        <v>0</v>
      </c>
      <c r="J1713" s="184">
        <v>0</v>
      </c>
      <c r="K1713" s="118"/>
      <c r="L1713" s="184">
        <v>0</v>
      </c>
      <c r="M1713" s="184">
        <v>0</v>
      </c>
      <c r="N1713" s="184">
        <v>0</v>
      </c>
    </row>
    <row r="1714" spans="1:14">
      <c r="A1714" s="113">
        <v>1643</v>
      </c>
      <c r="B1714" s="66"/>
      <c r="C1714" s="135"/>
      <c r="D1714" s="66"/>
      <c r="E1714" s="66"/>
      <c r="F1714" s="66"/>
      <c r="G1714" s="66"/>
      <c r="H1714" s="118"/>
      <c r="I1714" s="16"/>
      <c r="J1714" s="16"/>
      <c r="K1714" s="118"/>
      <c r="L1714" s="16"/>
      <c r="M1714" s="8"/>
      <c r="N1714" s="8"/>
    </row>
    <row r="1715" spans="1:14" ht="15.75" thickBot="1">
      <c r="A1715" s="113">
        <v>1644</v>
      </c>
      <c r="B1715" s="66"/>
      <c r="C1715" s="136" t="s">
        <v>487</v>
      </c>
      <c r="D1715" s="66"/>
      <c r="E1715" s="66"/>
      <c r="F1715" s="66"/>
      <c r="G1715" s="66"/>
      <c r="H1715" s="137" t="s">
        <v>436</v>
      </c>
      <c r="I1715" s="15">
        <v>5290967123.9923105</v>
      </c>
      <c r="J1715" s="15">
        <v>2295444847.6479526</v>
      </c>
      <c r="K1715" s="118"/>
      <c r="L1715" s="15">
        <v>5290967123.9923105</v>
      </c>
      <c r="M1715" s="15">
        <v>2998390730.8392544</v>
      </c>
      <c r="N1715" s="15">
        <v>2292576393.1530561</v>
      </c>
    </row>
    <row r="1716" spans="1:14" ht="15.75" thickTop="1">
      <c r="A1716" s="113">
        <v>1645</v>
      </c>
      <c r="B1716" s="66"/>
      <c r="C1716" s="135" t="s">
        <v>488</v>
      </c>
      <c r="D1716" s="66"/>
      <c r="E1716" s="66"/>
      <c r="F1716" s="66"/>
      <c r="G1716" s="66"/>
      <c r="H1716" s="118"/>
      <c r="I1716" s="8"/>
      <c r="J1716" s="8"/>
      <c r="K1716" s="118"/>
      <c r="L1716" s="8"/>
      <c r="M1716" s="8"/>
      <c r="N1716" s="8"/>
    </row>
    <row r="1717" spans="1:14">
      <c r="A1717" s="113">
        <v>1646</v>
      </c>
      <c r="B1717" s="66"/>
      <c r="C1717" s="135"/>
      <c r="D1717" s="66"/>
      <c r="E1717" s="66" t="s">
        <v>167</v>
      </c>
      <c r="F1717" s="66"/>
      <c r="G1717" s="66"/>
      <c r="H1717" s="118"/>
      <c r="I1717" s="8">
        <v>0</v>
      </c>
      <c r="J1717" s="8">
        <v>0</v>
      </c>
      <c r="K1717" s="118"/>
      <c r="L1717" s="8">
        <v>0</v>
      </c>
      <c r="M1717" s="8">
        <v>0</v>
      </c>
      <c r="N1717" s="13">
        <v>0</v>
      </c>
    </row>
    <row r="1718" spans="1:14">
      <c r="A1718" s="113">
        <v>1647</v>
      </c>
      <c r="B1718" s="66"/>
      <c r="C1718" s="135"/>
      <c r="D1718" s="66"/>
      <c r="E1718" s="66" t="s">
        <v>245</v>
      </c>
      <c r="F1718" s="66"/>
      <c r="G1718" s="66"/>
      <c r="H1718" s="118"/>
      <c r="I1718" s="8">
        <v>0</v>
      </c>
      <c r="J1718" s="8">
        <v>0</v>
      </c>
      <c r="K1718" s="118"/>
      <c r="L1718" s="8">
        <v>0</v>
      </c>
      <c r="M1718" s="8">
        <v>0</v>
      </c>
      <c r="N1718" s="13">
        <v>0</v>
      </c>
    </row>
    <row r="1719" spans="1:14">
      <c r="A1719" s="113">
        <v>1648</v>
      </c>
      <c r="B1719" s="66"/>
      <c r="C1719" s="135"/>
      <c r="D1719" s="66"/>
      <c r="E1719" s="115" t="s">
        <v>166</v>
      </c>
      <c r="F1719" s="66"/>
      <c r="G1719" s="66"/>
      <c r="H1719" s="118"/>
      <c r="I1719" s="8">
        <v>5290967123.9923105</v>
      </c>
      <c r="J1719" s="8">
        <v>2295444847.6479526</v>
      </c>
      <c r="K1719" s="118"/>
      <c r="L1719" s="8">
        <v>5290967123.9923105</v>
      </c>
      <c r="M1719" s="8">
        <v>2998390730.8392544</v>
      </c>
      <c r="N1719" s="13">
        <v>2292576393.1530561</v>
      </c>
    </row>
    <row r="1720" spans="1:14" ht="15.75" thickBot="1">
      <c r="A1720" s="113">
        <v>1649</v>
      </c>
      <c r="B1720" s="66"/>
      <c r="C1720" s="135" t="s">
        <v>489</v>
      </c>
      <c r="D1720" s="66"/>
      <c r="E1720" s="66"/>
      <c r="F1720" s="66"/>
      <c r="G1720" s="66"/>
      <c r="H1720" s="118" t="s">
        <v>45</v>
      </c>
      <c r="I1720" s="19">
        <v>5290967123.9923105</v>
      </c>
      <c r="J1720" s="19">
        <v>2295444847.6479526</v>
      </c>
      <c r="K1720" s="118"/>
      <c r="L1720" s="19">
        <v>5290967123.9923105</v>
      </c>
      <c r="M1720" s="19">
        <v>2998390730.8392544</v>
      </c>
      <c r="N1720" s="19">
        <v>2292576393.1530561</v>
      </c>
    </row>
    <row r="1721" spans="1:14" ht="15.75" thickTop="1">
      <c r="A1721" s="113">
        <v>1650</v>
      </c>
      <c r="B1721" s="66"/>
      <c r="C1721" s="135">
        <v>360</v>
      </c>
      <c r="D1721" s="66" t="s">
        <v>435</v>
      </c>
      <c r="E1721" s="66"/>
      <c r="F1721" s="66"/>
      <c r="G1721" s="66"/>
      <c r="H1721" s="118"/>
      <c r="I1721" s="8"/>
      <c r="J1721" s="8"/>
      <c r="K1721" s="118"/>
      <c r="L1721" s="8"/>
      <c r="M1721" s="8"/>
      <c r="N1721" s="8"/>
    </row>
    <row r="1722" spans="1:14">
      <c r="A1722" s="113">
        <v>1651</v>
      </c>
      <c r="B1722" s="66"/>
      <c r="C1722" s="135"/>
      <c r="D1722" s="66"/>
      <c r="E1722" s="66"/>
      <c r="F1722" s="135" t="s">
        <v>759</v>
      </c>
      <c r="G1722" s="66" t="s">
        <v>162</v>
      </c>
      <c r="H1722" s="118"/>
      <c r="I1722" s="8">
        <v>62416603.867692292</v>
      </c>
      <c r="J1722" s="8">
        <v>37968634.648461498</v>
      </c>
      <c r="K1722" s="118"/>
      <c r="L1722" s="8">
        <v>62416603.867692292</v>
      </c>
      <c r="M1722" s="8">
        <v>24447969.219230793</v>
      </c>
      <c r="N1722" s="13">
        <v>37968634.648461498</v>
      </c>
    </row>
    <row r="1723" spans="1:14">
      <c r="A1723" s="113">
        <v>1652</v>
      </c>
      <c r="B1723" s="66"/>
      <c r="C1723" s="135"/>
      <c r="D1723" s="66"/>
      <c r="E1723" s="66"/>
      <c r="F1723" s="66"/>
      <c r="G1723" s="66"/>
      <c r="H1723" s="118" t="s">
        <v>436</v>
      </c>
      <c r="I1723" s="184">
        <v>62416603.867692292</v>
      </c>
      <c r="J1723" s="184">
        <v>37968634.648461498</v>
      </c>
      <c r="K1723" s="118"/>
      <c r="L1723" s="184">
        <v>62416603.867692292</v>
      </c>
      <c r="M1723" s="184">
        <v>24447969.219230793</v>
      </c>
      <c r="N1723" s="184">
        <v>37968634.648461498</v>
      </c>
    </row>
    <row r="1724" spans="1:14">
      <c r="A1724" s="113">
        <v>1653</v>
      </c>
      <c r="B1724" s="66"/>
      <c r="C1724" s="135"/>
      <c r="D1724" s="66"/>
      <c r="E1724" s="66"/>
      <c r="F1724" s="66"/>
      <c r="G1724" s="66"/>
      <c r="H1724" s="118"/>
      <c r="I1724" s="8"/>
      <c r="J1724" s="8"/>
      <c r="K1724" s="118"/>
      <c r="L1724" s="8"/>
      <c r="M1724" s="8"/>
      <c r="N1724" s="8"/>
    </row>
    <row r="1725" spans="1:14">
      <c r="A1725" s="113">
        <v>1654</v>
      </c>
      <c r="B1725" s="66"/>
      <c r="C1725" s="135">
        <v>361</v>
      </c>
      <c r="D1725" s="66" t="s">
        <v>437</v>
      </c>
      <c r="E1725" s="66"/>
      <c r="F1725" s="66"/>
      <c r="G1725" s="66"/>
      <c r="H1725" s="118"/>
      <c r="I1725" s="8"/>
      <c r="J1725" s="8"/>
      <c r="K1725" s="118"/>
      <c r="L1725" s="8"/>
      <c r="M1725" s="8"/>
      <c r="N1725" s="8"/>
    </row>
    <row r="1726" spans="1:14">
      <c r="A1726" s="113">
        <v>1655</v>
      </c>
      <c r="B1726" s="66"/>
      <c r="C1726" s="135"/>
      <c r="D1726" s="66"/>
      <c r="E1726" s="66"/>
      <c r="F1726" s="135" t="s">
        <v>759</v>
      </c>
      <c r="G1726" s="66" t="s">
        <v>162</v>
      </c>
      <c r="H1726" s="118"/>
      <c r="I1726" s="8">
        <v>100466446.77615391</v>
      </c>
      <c r="J1726" s="8">
        <v>52268439.1738462</v>
      </c>
      <c r="K1726" s="118"/>
      <c r="L1726" s="8">
        <v>100466446.77615391</v>
      </c>
      <c r="M1726" s="8">
        <v>48198007.602307707</v>
      </c>
      <c r="N1726" s="13">
        <v>52268439.1738462</v>
      </c>
    </row>
    <row r="1727" spans="1:14">
      <c r="A1727" s="113">
        <v>1656</v>
      </c>
      <c r="B1727" s="66"/>
      <c r="C1727" s="135"/>
      <c r="D1727" s="66"/>
      <c r="E1727" s="66"/>
      <c r="F1727" s="66"/>
      <c r="G1727" s="66"/>
      <c r="H1727" s="118" t="s">
        <v>436</v>
      </c>
      <c r="I1727" s="184">
        <v>100466446.77615391</v>
      </c>
      <c r="J1727" s="184">
        <v>52268439.1738462</v>
      </c>
      <c r="K1727" s="118"/>
      <c r="L1727" s="184">
        <v>100466446.77615391</v>
      </c>
      <c r="M1727" s="184">
        <v>48198007.602307707</v>
      </c>
      <c r="N1727" s="184">
        <v>52268439.1738462</v>
      </c>
    </row>
    <row r="1728" spans="1:14">
      <c r="A1728" s="113">
        <v>1657</v>
      </c>
      <c r="B1728" s="66"/>
      <c r="C1728" s="135"/>
      <c r="D1728" s="66"/>
      <c r="E1728" s="66"/>
      <c r="F1728" s="66"/>
      <c r="G1728" s="66"/>
      <c r="H1728" s="118"/>
      <c r="I1728" s="8"/>
      <c r="J1728" s="8"/>
      <c r="K1728" s="118"/>
      <c r="L1728" s="8"/>
      <c r="M1728" s="8"/>
      <c r="N1728" s="8"/>
    </row>
    <row r="1729" spans="1:14">
      <c r="A1729" s="113">
        <v>1658</v>
      </c>
      <c r="B1729" s="66"/>
      <c r="C1729" s="135">
        <v>362</v>
      </c>
      <c r="D1729" s="66" t="s">
        <v>334</v>
      </c>
      <c r="E1729" s="66"/>
      <c r="F1729" s="66"/>
      <c r="G1729" s="66"/>
      <c r="H1729" s="118"/>
      <c r="I1729" s="8"/>
      <c r="J1729" s="8"/>
      <c r="K1729" s="118"/>
      <c r="L1729" s="8"/>
      <c r="M1729" s="8"/>
      <c r="N1729" s="8"/>
    </row>
    <row r="1730" spans="1:14">
      <c r="A1730" s="113">
        <v>1659</v>
      </c>
      <c r="B1730" s="66"/>
      <c r="C1730" s="135"/>
      <c r="D1730" s="66"/>
      <c r="E1730" s="66"/>
      <c r="F1730" s="135" t="s">
        <v>759</v>
      </c>
      <c r="G1730" s="66" t="s">
        <v>162</v>
      </c>
      <c r="H1730" s="118"/>
      <c r="I1730" s="8">
        <v>908159435.57615352</v>
      </c>
      <c r="J1730" s="8">
        <v>450005589.90923101</v>
      </c>
      <c r="K1730" s="118"/>
      <c r="L1730" s="8">
        <v>908159435.57615352</v>
      </c>
      <c r="M1730" s="8">
        <v>458153845.66692251</v>
      </c>
      <c r="N1730" s="13">
        <v>450005589.90923101</v>
      </c>
    </row>
    <row r="1731" spans="1:14">
      <c r="A1731" s="113">
        <v>1660</v>
      </c>
      <c r="B1731" s="66"/>
      <c r="C1731" s="135"/>
      <c r="D1731" s="66"/>
      <c r="E1731" s="66"/>
      <c r="F1731" s="66"/>
      <c r="G1731" s="66"/>
      <c r="H1731" s="118" t="s">
        <v>436</v>
      </c>
      <c r="I1731" s="184">
        <v>908159435.57615352</v>
      </c>
      <c r="J1731" s="184">
        <v>450005589.90923101</v>
      </c>
      <c r="K1731" s="118"/>
      <c r="L1731" s="184">
        <v>908159435.57615352</v>
      </c>
      <c r="M1731" s="184">
        <v>458153845.66692251</v>
      </c>
      <c r="N1731" s="184">
        <v>450005589.90923101</v>
      </c>
    </row>
    <row r="1732" spans="1:14">
      <c r="A1732" s="113">
        <v>1661</v>
      </c>
      <c r="B1732" s="66"/>
      <c r="C1732" s="135"/>
      <c r="D1732" s="66"/>
      <c r="E1732" s="66"/>
      <c r="F1732" s="66"/>
      <c r="G1732" s="66"/>
      <c r="H1732" s="118"/>
      <c r="I1732" s="8"/>
      <c r="J1732" s="8"/>
      <c r="K1732" s="118"/>
      <c r="L1732" s="8"/>
      <c r="M1732" s="8"/>
      <c r="N1732" s="8"/>
    </row>
    <row r="1733" spans="1:14">
      <c r="A1733" s="113">
        <v>1662</v>
      </c>
      <c r="B1733" s="66"/>
      <c r="C1733" s="135">
        <v>363</v>
      </c>
      <c r="D1733" s="66" t="s">
        <v>335</v>
      </c>
      <c r="E1733" s="66"/>
      <c r="F1733" s="66"/>
      <c r="G1733" s="66"/>
      <c r="H1733" s="118"/>
      <c r="I1733" s="8"/>
      <c r="J1733" s="8"/>
      <c r="K1733" s="118"/>
      <c r="L1733" s="8"/>
      <c r="M1733" s="8"/>
      <c r="N1733" s="8"/>
    </row>
    <row r="1734" spans="1:14">
      <c r="A1734" s="113">
        <v>1663</v>
      </c>
      <c r="B1734" s="66"/>
      <c r="C1734" s="135"/>
      <c r="D1734" s="66"/>
      <c r="E1734" s="66"/>
      <c r="F1734" s="135" t="s">
        <v>759</v>
      </c>
      <c r="G1734" s="66" t="s">
        <v>162</v>
      </c>
      <c r="H1734" s="118"/>
      <c r="I1734" s="8">
        <v>0</v>
      </c>
      <c r="J1734" s="8">
        <v>0</v>
      </c>
      <c r="K1734" s="118"/>
      <c r="L1734" s="8">
        <v>0</v>
      </c>
      <c r="M1734" s="8">
        <v>0</v>
      </c>
      <c r="N1734" s="13">
        <v>0</v>
      </c>
    </row>
    <row r="1735" spans="1:14">
      <c r="A1735" s="113">
        <v>1664</v>
      </c>
      <c r="B1735" s="66"/>
      <c r="C1735" s="135"/>
      <c r="D1735" s="66"/>
      <c r="E1735" s="66"/>
      <c r="F1735" s="66"/>
      <c r="G1735" s="66"/>
      <c r="H1735" s="118" t="s">
        <v>436</v>
      </c>
      <c r="I1735" s="184">
        <v>0</v>
      </c>
      <c r="J1735" s="184">
        <v>0</v>
      </c>
      <c r="K1735" s="118"/>
      <c r="L1735" s="184">
        <v>0</v>
      </c>
      <c r="M1735" s="184">
        <v>0</v>
      </c>
      <c r="N1735" s="184">
        <v>0</v>
      </c>
    </row>
    <row r="1736" spans="1:14">
      <c r="A1736" s="113">
        <v>1665</v>
      </c>
      <c r="B1736" s="66"/>
      <c r="C1736" s="135"/>
      <c r="D1736" s="66"/>
      <c r="E1736" s="66"/>
      <c r="F1736" s="66"/>
      <c r="G1736" s="66"/>
      <c r="H1736" s="118"/>
      <c r="I1736" s="8"/>
      <c r="J1736" s="8"/>
      <c r="K1736" s="118"/>
      <c r="L1736" s="8"/>
      <c r="M1736" s="8"/>
      <c r="N1736" s="8"/>
    </row>
    <row r="1737" spans="1:14">
      <c r="A1737" s="113">
        <v>1666</v>
      </c>
      <c r="B1737" s="66"/>
      <c r="C1737" s="135">
        <v>364</v>
      </c>
      <c r="D1737" s="66" t="s">
        <v>490</v>
      </c>
      <c r="E1737" s="66"/>
      <c r="F1737" s="66"/>
      <c r="G1737" s="66"/>
      <c r="H1737" s="118"/>
      <c r="I1737" s="8"/>
      <c r="J1737" s="8"/>
      <c r="K1737" s="118"/>
      <c r="L1737" s="8"/>
      <c r="M1737" s="8"/>
      <c r="N1737" s="8"/>
    </row>
    <row r="1738" spans="1:14">
      <c r="A1738" s="113">
        <v>1667</v>
      </c>
      <c r="B1738" s="66"/>
      <c r="C1738" s="135"/>
      <c r="D1738" s="66"/>
      <c r="E1738" s="66"/>
      <c r="F1738" s="135" t="s">
        <v>759</v>
      </c>
      <c r="G1738" s="66" t="s">
        <v>162</v>
      </c>
      <c r="H1738" s="118"/>
      <c r="I1738" s="8">
        <v>1062205282.9253849</v>
      </c>
      <c r="J1738" s="8">
        <v>341680746.93846202</v>
      </c>
      <c r="K1738" s="118"/>
      <c r="L1738" s="8">
        <v>1062205282.9253849</v>
      </c>
      <c r="M1738" s="8">
        <v>720524535.98692286</v>
      </c>
      <c r="N1738" s="13">
        <v>341680746.93846202</v>
      </c>
    </row>
    <row r="1739" spans="1:14">
      <c r="A1739" s="113">
        <v>1668</v>
      </c>
      <c r="B1739" s="66"/>
      <c r="C1739" s="135"/>
      <c r="D1739" s="66"/>
      <c r="E1739" s="66"/>
      <c r="F1739" s="66"/>
      <c r="G1739" s="66"/>
      <c r="H1739" s="118" t="s">
        <v>436</v>
      </c>
      <c r="I1739" s="184">
        <v>1062205282.9253849</v>
      </c>
      <c r="J1739" s="184">
        <v>341680746.93846202</v>
      </c>
      <c r="K1739" s="118"/>
      <c r="L1739" s="184">
        <v>1062205282.9253849</v>
      </c>
      <c r="M1739" s="184">
        <v>720524535.98692286</v>
      </c>
      <c r="N1739" s="184">
        <v>341680746.93846202</v>
      </c>
    </row>
    <row r="1740" spans="1:14">
      <c r="A1740" s="113">
        <v>1669</v>
      </c>
      <c r="B1740" s="66"/>
      <c r="C1740" s="135"/>
      <c r="D1740" s="66"/>
      <c r="E1740" s="66"/>
      <c r="F1740" s="66"/>
      <c r="G1740" s="66"/>
      <c r="H1740" s="118"/>
      <c r="I1740" s="16"/>
      <c r="J1740" s="16"/>
      <c r="K1740" s="118"/>
      <c r="L1740" s="16"/>
      <c r="M1740" s="8"/>
      <c r="N1740" s="8"/>
    </row>
    <row r="1741" spans="1:14">
      <c r="A1741" s="113">
        <v>1670</v>
      </c>
      <c r="B1741" s="66"/>
      <c r="C1741" s="135">
        <v>365</v>
      </c>
      <c r="D1741" s="66" t="s">
        <v>491</v>
      </c>
      <c r="E1741" s="66"/>
      <c r="F1741" s="66"/>
      <c r="G1741" s="66"/>
      <c r="H1741" s="118"/>
      <c r="I1741" s="8"/>
      <c r="J1741" s="8"/>
      <c r="K1741" s="118"/>
      <c r="L1741" s="8"/>
      <c r="M1741" s="8"/>
      <c r="N1741" s="8"/>
    </row>
    <row r="1742" spans="1:14">
      <c r="A1742" s="113">
        <v>1671</v>
      </c>
      <c r="B1742" s="66"/>
      <c r="C1742" s="135"/>
      <c r="D1742" s="66"/>
      <c r="E1742" s="66"/>
      <c r="F1742" s="135" t="s">
        <v>759</v>
      </c>
      <c r="G1742" s="66" t="s">
        <v>162</v>
      </c>
      <c r="H1742" s="118"/>
      <c r="I1742" s="8">
        <v>698499244.25461519</v>
      </c>
      <c r="J1742" s="8">
        <v>219811828.12</v>
      </c>
      <c r="K1742" s="118"/>
      <c r="L1742" s="8">
        <v>698499244.25461519</v>
      </c>
      <c r="M1742" s="8">
        <v>478687416.13461518</v>
      </c>
      <c r="N1742" s="13">
        <v>219811828.12</v>
      </c>
    </row>
    <row r="1743" spans="1:14">
      <c r="A1743" s="113">
        <v>1672</v>
      </c>
      <c r="B1743" s="66"/>
      <c r="C1743" s="135"/>
      <c r="D1743" s="66"/>
      <c r="E1743" s="66"/>
      <c r="F1743" s="66"/>
      <c r="G1743" s="66"/>
      <c r="H1743" s="118" t="s">
        <v>436</v>
      </c>
      <c r="I1743" s="184">
        <v>698499244.25461519</v>
      </c>
      <c r="J1743" s="184">
        <v>219811828.12</v>
      </c>
      <c r="K1743" s="118"/>
      <c r="L1743" s="184">
        <v>698499244.25461519</v>
      </c>
      <c r="M1743" s="184">
        <v>478687416.13461518</v>
      </c>
      <c r="N1743" s="184">
        <v>219811828.12</v>
      </c>
    </row>
    <row r="1744" spans="1:14">
      <c r="A1744" s="113">
        <v>1673</v>
      </c>
      <c r="B1744" s="66"/>
      <c r="C1744" s="135"/>
      <c r="D1744" s="66"/>
      <c r="E1744" s="66"/>
      <c r="F1744" s="66"/>
      <c r="G1744" s="66"/>
      <c r="H1744" s="118"/>
      <c r="I1744" s="8"/>
      <c r="J1744" s="8"/>
      <c r="K1744" s="118"/>
      <c r="L1744" s="8"/>
      <c r="M1744" s="8"/>
      <c r="N1744" s="8"/>
    </row>
    <row r="1745" spans="1:14">
      <c r="A1745" s="113">
        <v>1674</v>
      </c>
      <c r="B1745" s="66"/>
      <c r="C1745" s="135">
        <v>366</v>
      </c>
      <c r="D1745" s="66" t="s">
        <v>480</v>
      </c>
      <c r="E1745" s="66"/>
      <c r="F1745" s="66"/>
      <c r="G1745" s="66"/>
      <c r="H1745" s="118"/>
      <c r="I1745" s="8"/>
      <c r="J1745" s="8"/>
      <c r="K1745" s="118"/>
      <c r="L1745" s="8"/>
      <c r="M1745" s="8"/>
      <c r="N1745" s="8"/>
    </row>
    <row r="1746" spans="1:14">
      <c r="A1746" s="113">
        <v>1675</v>
      </c>
      <c r="B1746" s="66"/>
      <c r="C1746" s="135"/>
      <c r="D1746" s="66"/>
      <c r="E1746" s="66"/>
      <c r="F1746" s="135" t="s">
        <v>759</v>
      </c>
      <c r="G1746" s="66" t="s">
        <v>162</v>
      </c>
      <c r="H1746" s="118"/>
      <c r="I1746" s="8">
        <v>334346331.01923078</v>
      </c>
      <c r="J1746" s="8">
        <v>180307519.686923</v>
      </c>
      <c r="K1746" s="118"/>
      <c r="L1746" s="8">
        <v>334346331.01923078</v>
      </c>
      <c r="M1746" s="8">
        <v>154038811.33230779</v>
      </c>
      <c r="N1746" s="13">
        <v>180307519.686923</v>
      </c>
    </row>
    <row r="1747" spans="1:14">
      <c r="A1747" s="113">
        <v>1676</v>
      </c>
      <c r="B1747" s="66"/>
      <c r="C1747" s="135"/>
      <c r="D1747" s="66"/>
      <c r="E1747" s="66"/>
      <c r="F1747" s="66"/>
      <c r="G1747" s="66"/>
      <c r="H1747" s="118" t="s">
        <v>436</v>
      </c>
      <c r="I1747" s="184">
        <v>334346331.01923078</v>
      </c>
      <c r="J1747" s="184">
        <v>180307519.686923</v>
      </c>
      <c r="K1747" s="118"/>
      <c r="L1747" s="184">
        <v>334346331.01923078</v>
      </c>
      <c r="M1747" s="184">
        <v>154038811.33230779</v>
      </c>
      <c r="N1747" s="184">
        <v>180307519.686923</v>
      </c>
    </row>
    <row r="1748" spans="1:14">
      <c r="A1748" s="113">
        <v>1677</v>
      </c>
      <c r="B1748" s="66"/>
      <c r="C1748" s="135"/>
      <c r="D1748" s="66"/>
      <c r="E1748" s="66"/>
      <c r="F1748" s="66"/>
      <c r="G1748" s="66"/>
      <c r="H1748" s="118"/>
      <c r="I1748" s="8"/>
      <c r="J1748" s="8"/>
      <c r="K1748" s="118"/>
      <c r="L1748" s="8"/>
      <c r="M1748" s="8"/>
      <c r="N1748" s="8"/>
    </row>
    <row r="1749" spans="1:14">
      <c r="A1749" s="113">
        <v>1678</v>
      </c>
      <c r="B1749" s="66"/>
      <c r="C1749" s="135"/>
      <c r="D1749" s="66"/>
      <c r="E1749" s="66"/>
      <c r="F1749" s="66"/>
      <c r="G1749" s="66"/>
      <c r="H1749" s="118"/>
      <c r="I1749" s="16"/>
      <c r="J1749" s="16"/>
      <c r="K1749" s="118"/>
      <c r="L1749" s="16"/>
      <c r="M1749" s="8"/>
      <c r="N1749" s="8"/>
    </row>
    <row r="1750" spans="1:14">
      <c r="A1750" s="113">
        <v>1679</v>
      </c>
      <c r="B1750" s="66"/>
      <c r="C1750" s="135"/>
      <c r="D1750" s="66"/>
      <c r="E1750" s="115"/>
      <c r="F1750" s="66"/>
      <c r="G1750" s="66"/>
      <c r="H1750" s="118"/>
      <c r="I1750" s="16"/>
      <c r="J1750" s="16"/>
      <c r="K1750" s="118"/>
      <c r="L1750" s="16"/>
      <c r="M1750" s="16"/>
      <c r="N1750" s="16"/>
    </row>
    <row r="1751" spans="1:14">
      <c r="A1751" s="113">
        <v>1680</v>
      </c>
      <c r="B1751" s="66"/>
      <c r="C1751" s="138"/>
      <c r="D1751" s="139"/>
      <c r="E1751" s="140"/>
      <c r="F1751" s="66"/>
      <c r="G1751" s="139"/>
      <c r="H1751" s="141"/>
      <c r="I1751" s="17"/>
      <c r="J1751" s="17"/>
      <c r="K1751" s="141"/>
      <c r="L1751" s="17"/>
      <c r="M1751" s="17"/>
      <c r="N1751" s="17"/>
    </row>
    <row r="1752" spans="1:14">
      <c r="A1752" s="113">
        <v>1681</v>
      </c>
      <c r="B1752" s="66"/>
      <c r="C1752" s="135">
        <v>367</v>
      </c>
      <c r="D1752" s="66" t="s">
        <v>481</v>
      </c>
      <c r="E1752" s="66"/>
      <c r="F1752" s="66"/>
      <c r="G1752" s="66"/>
      <c r="H1752" s="118"/>
      <c r="I1752" s="8"/>
      <c r="J1752" s="8"/>
      <c r="K1752" s="118"/>
      <c r="L1752" s="8"/>
      <c r="M1752" s="8"/>
      <c r="N1752" s="8"/>
    </row>
    <row r="1753" spans="1:14">
      <c r="A1753" s="113">
        <v>1682</v>
      </c>
      <c r="B1753" s="66"/>
      <c r="C1753" s="135"/>
      <c r="D1753" s="66"/>
      <c r="E1753" s="66"/>
      <c r="F1753" s="135" t="s">
        <v>759</v>
      </c>
      <c r="G1753" s="66" t="s">
        <v>162</v>
      </c>
      <c r="H1753" s="118"/>
      <c r="I1753" s="8">
        <v>782932526.90384531</v>
      </c>
      <c r="J1753" s="8">
        <v>493087222.76153803</v>
      </c>
      <c r="K1753" s="118"/>
      <c r="L1753" s="8">
        <v>782932526.90384531</v>
      </c>
      <c r="M1753" s="8">
        <v>289845304.14230728</v>
      </c>
      <c r="N1753" s="13">
        <v>493087222.76153803</v>
      </c>
    </row>
    <row r="1754" spans="1:14">
      <c r="A1754" s="113">
        <v>1683</v>
      </c>
      <c r="B1754" s="66"/>
      <c r="C1754" s="135"/>
      <c r="D1754" s="66"/>
      <c r="E1754" s="66"/>
      <c r="F1754" s="66"/>
      <c r="G1754" s="66"/>
      <c r="H1754" s="118" t="s">
        <v>436</v>
      </c>
      <c r="I1754" s="184">
        <v>782932526.90384531</v>
      </c>
      <c r="J1754" s="184">
        <v>493087222.76153803</v>
      </c>
      <c r="K1754" s="118"/>
      <c r="L1754" s="184">
        <v>782932526.90384531</v>
      </c>
      <c r="M1754" s="184">
        <v>289845304.14230728</v>
      </c>
      <c r="N1754" s="184">
        <v>493087222.76153803</v>
      </c>
    </row>
    <row r="1755" spans="1:14">
      <c r="A1755" s="113">
        <v>1684</v>
      </c>
      <c r="B1755" s="66"/>
      <c r="C1755" s="135"/>
      <c r="D1755" s="66"/>
      <c r="E1755" s="66"/>
      <c r="F1755" s="66"/>
      <c r="G1755" s="66"/>
      <c r="H1755" s="118"/>
      <c r="I1755" s="8"/>
      <c r="J1755" s="8"/>
      <c r="K1755" s="118"/>
      <c r="L1755" s="8"/>
      <c r="M1755" s="8"/>
      <c r="N1755" s="8"/>
    </row>
    <row r="1756" spans="1:14">
      <c r="A1756" s="113">
        <v>1685</v>
      </c>
      <c r="B1756" s="66"/>
      <c r="C1756" s="135">
        <v>368</v>
      </c>
      <c r="D1756" s="66" t="s">
        <v>492</v>
      </c>
      <c r="E1756" s="66"/>
      <c r="F1756" s="66"/>
      <c r="G1756" s="66"/>
      <c r="H1756" s="118"/>
      <c r="I1756" s="8"/>
      <c r="J1756" s="8"/>
      <c r="K1756" s="118"/>
      <c r="L1756" s="8"/>
      <c r="M1756" s="8"/>
      <c r="N1756" s="8"/>
    </row>
    <row r="1757" spans="1:14">
      <c r="A1757" s="113">
        <v>1686</v>
      </c>
      <c r="B1757" s="66"/>
      <c r="C1757" s="135"/>
      <c r="D1757" s="66"/>
      <c r="E1757" s="66"/>
      <c r="F1757" s="135" t="s">
        <v>759</v>
      </c>
      <c r="G1757" s="66" t="s">
        <v>162</v>
      </c>
      <c r="H1757" s="118"/>
      <c r="I1757" s="8">
        <v>1210303919.1700001</v>
      </c>
      <c r="J1757" s="8">
        <v>462638087.80692297</v>
      </c>
      <c r="K1757" s="118"/>
      <c r="L1757" s="8">
        <v>1210303919.1700001</v>
      </c>
      <c r="M1757" s="8">
        <v>747665831.36307716</v>
      </c>
      <c r="N1757" s="13">
        <v>462638087.80692297</v>
      </c>
    </row>
    <row r="1758" spans="1:14">
      <c r="A1758" s="113">
        <v>1687</v>
      </c>
      <c r="B1758" s="66"/>
      <c r="C1758" s="135"/>
      <c r="D1758" s="66"/>
      <c r="E1758" s="66"/>
      <c r="F1758" s="66"/>
      <c r="G1758" s="66"/>
      <c r="H1758" s="118" t="s">
        <v>436</v>
      </c>
      <c r="I1758" s="184">
        <v>1210303919.1700001</v>
      </c>
      <c r="J1758" s="184">
        <v>462638087.80692297</v>
      </c>
      <c r="K1758" s="118"/>
      <c r="L1758" s="184">
        <v>1210303919.1700001</v>
      </c>
      <c r="M1758" s="184">
        <v>747665831.36307716</v>
      </c>
      <c r="N1758" s="184">
        <v>462638087.80692297</v>
      </c>
    </row>
    <row r="1759" spans="1:14">
      <c r="A1759" s="113">
        <v>1688</v>
      </c>
      <c r="B1759" s="66"/>
      <c r="C1759" s="135"/>
      <c r="D1759" s="66"/>
      <c r="E1759" s="66"/>
      <c r="F1759" s="66"/>
      <c r="G1759" s="66"/>
      <c r="H1759" s="118"/>
      <c r="I1759" s="8"/>
      <c r="J1759" s="8"/>
      <c r="K1759" s="118"/>
      <c r="L1759" s="8"/>
      <c r="M1759" s="8"/>
      <c r="N1759" s="8"/>
    </row>
    <row r="1760" spans="1:14">
      <c r="A1760" s="113">
        <v>1689</v>
      </c>
      <c r="B1760" s="66"/>
      <c r="C1760" s="135">
        <v>369</v>
      </c>
      <c r="D1760" s="66" t="s">
        <v>341</v>
      </c>
      <c r="E1760" s="66"/>
      <c r="F1760" s="66"/>
      <c r="G1760" s="66"/>
      <c r="H1760" s="118"/>
      <c r="I1760" s="8"/>
      <c r="J1760" s="8"/>
      <c r="K1760" s="118"/>
      <c r="L1760" s="8"/>
      <c r="M1760" s="8"/>
      <c r="N1760" s="8"/>
    </row>
    <row r="1761" spans="1:14">
      <c r="A1761" s="113">
        <v>1690</v>
      </c>
      <c r="B1761" s="66"/>
      <c r="C1761" s="135"/>
      <c r="D1761" s="66"/>
      <c r="E1761" s="66"/>
      <c r="F1761" s="135" t="s">
        <v>759</v>
      </c>
      <c r="G1761" s="66" t="s">
        <v>162</v>
      </c>
      <c r="H1761" s="118"/>
      <c r="I1761" s="8">
        <v>666554737.94846177</v>
      </c>
      <c r="J1761" s="8">
        <v>251956320.48307699</v>
      </c>
      <c r="K1761" s="118"/>
      <c r="L1761" s="8">
        <v>666554737.94846177</v>
      </c>
      <c r="M1761" s="8">
        <v>414598417.46538478</v>
      </c>
      <c r="N1761" s="13">
        <v>251956320.48307699</v>
      </c>
    </row>
    <row r="1762" spans="1:14">
      <c r="A1762" s="113">
        <v>1691</v>
      </c>
      <c r="B1762" s="66"/>
      <c r="C1762" s="135"/>
      <c r="D1762" s="66"/>
      <c r="E1762" s="66"/>
      <c r="F1762" s="66"/>
      <c r="G1762" s="66"/>
      <c r="H1762" s="118" t="s">
        <v>436</v>
      </c>
      <c r="I1762" s="184">
        <v>666554737.94846177</v>
      </c>
      <c r="J1762" s="184">
        <v>251956320.48307699</v>
      </c>
      <c r="K1762" s="118"/>
      <c r="L1762" s="184">
        <v>666554737.94846177</v>
      </c>
      <c r="M1762" s="184">
        <v>414598417.46538478</v>
      </c>
      <c r="N1762" s="184">
        <v>251956320.48307699</v>
      </c>
    </row>
    <row r="1763" spans="1:14">
      <c r="A1763" s="113">
        <v>1692</v>
      </c>
      <c r="B1763" s="66"/>
      <c r="C1763" s="135"/>
      <c r="D1763" s="66"/>
      <c r="E1763" s="66"/>
      <c r="F1763" s="66"/>
      <c r="G1763" s="66"/>
      <c r="H1763" s="118"/>
      <c r="I1763" s="8"/>
      <c r="J1763" s="8"/>
      <c r="K1763" s="118"/>
      <c r="L1763" s="8"/>
      <c r="M1763" s="8"/>
      <c r="N1763" s="8"/>
    </row>
    <row r="1764" spans="1:14">
      <c r="A1764" s="113">
        <v>1693</v>
      </c>
      <c r="B1764" s="66"/>
      <c r="C1764" s="135">
        <v>370</v>
      </c>
      <c r="D1764" s="66" t="s">
        <v>342</v>
      </c>
      <c r="E1764" s="66"/>
      <c r="F1764" s="66"/>
      <c r="G1764" s="66"/>
      <c r="H1764" s="118"/>
      <c r="I1764" s="8"/>
      <c r="J1764" s="8"/>
      <c r="K1764" s="118"/>
      <c r="L1764" s="8"/>
      <c r="M1764" s="8"/>
      <c r="N1764" s="8"/>
    </row>
    <row r="1765" spans="1:14">
      <c r="A1765" s="113">
        <v>1694</v>
      </c>
      <c r="B1765" s="66"/>
      <c r="C1765" s="135"/>
      <c r="D1765" s="66"/>
      <c r="E1765" s="66"/>
      <c r="F1765" s="135" t="s">
        <v>759</v>
      </c>
      <c r="G1765" s="66" t="s">
        <v>162</v>
      </c>
      <c r="H1765" s="118"/>
      <c r="I1765" s="8">
        <v>179414848.20846152</v>
      </c>
      <c r="J1765" s="8">
        <v>75538753.963076904</v>
      </c>
      <c r="K1765" s="118"/>
      <c r="L1765" s="8">
        <v>179414848.20846152</v>
      </c>
      <c r="M1765" s="8">
        <v>103876094.24538462</v>
      </c>
      <c r="N1765" s="13">
        <v>75538753.963076904</v>
      </c>
    </row>
    <row r="1766" spans="1:14">
      <c r="A1766" s="113">
        <v>1695</v>
      </c>
      <c r="B1766" s="66"/>
      <c r="C1766" s="135"/>
      <c r="D1766" s="66"/>
      <c r="E1766" s="66"/>
      <c r="F1766" s="66"/>
      <c r="G1766" s="66"/>
      <c r="H1766" s="118" t="s">
        <v>436</v>
      </c>
      <c r="I1766" s="184">
        <v>179414848.20846152</v>
      </c>
      <c r="J1766" s="184">
        <v>75538753.963076904</v>
      </c>
      <c r="K1766" s="118"/>
      <c r="L1766" s="184">
        <v>179414848.20846152</v>
      </c>
      <c r="M1766" s="184">
        <v>103876094.24538462</v>
      </c>
      <c r="N1766" s="184">
        <v>75538753.963076904</v>
      </c>
    </row>
    <row r="1767" spans="1:14">
      <c r="A1767" s="113">
        <v>1696</v>
      </c>
      <c r="B1767" s="66"/>
      <c r="C1767" s="135"/>
      <c r="D1767" s="66"/>
      <c r="E1767" s="66"/>
      <c r="F1767" s="66"/>
      <c r="G1767" s="66"/>
      <c r="H1767" s="118"/>
      <c r="I1767" s="8"/>
      <c r="J1767" s="8"/>
      <c r="K1767" s="118"/>
      <c r="L1767" s="8"/>
      <c r="M1767" s="8"/>
      <c r="N1767" s="8"/>
    </row>
    <row r="1768" spans="1:14">
      <c r="A1768" s="113">
        <v>1697</v>
      </c>
      <c r="B1768" s="66"/>
      <c r="C1768" s="135">
        <v>371</v>
      </c>
      <c r="D1768" s="66" t="s">
        <v>493</v>
      </c>
      <c r="E1768" s="66"/>
      <c r="F1768" s="66"/>
      <c r="G1768" s="66"/>
      <c r="H1768" s="118"/>
      <c r="I1768" s="8"/>
      <c r="J1768" s="8"/>
      <c r="K1768" s="118"/>
      <c r="L1768" s="8"/>
      <c r="M1768" s="8"/>
      <c r="N1768" s="8"/>
    </row>
    <row r="1769" spans="1:14">
      <c r="A1769" s="113">
        <v>1698</v>
      </c>
      <c r="B1769" s="66"/>
      <c r="C1769" s="135"/>
      <c r="D1769" s="66"/>
      <c r="E1769" s="66"/>
      <c r="F1769" s="135" t="s">
        <v>759</v>
      </c>
      <c r="G1769" s="66" t="s">
        <v>162</v>
      </c>
      <c r="H1769" s="118" t="s">
        <v>45</v>
      </c>
      <c r="I1769" s="8">
        <v>8825567.5669230781</v>
      </c>
      <c r="J1769" s="8">
        <v>4361376.1815384598</v>
      </c>
      <c r="K1769" s="118"/>
      <c r="L1769" s="8">
        <v>8825567.5669230781</v>
      </c>
      <c r="M1769" s="8">
        <v>4464191.3853846183</v>
      </c>
      <c r="N1769" s="13">
        <v>4361376.1815384598</v>
      </c>
    </row>
    <row r="1770" spans="1:14">
      <c r="A1770" s="113">
        <v>1699</v>
      </c>
      <c r="B1770" s="66"/>
      <c r="C1770" s="135"/>
      <c r="D1770" s="66"/>
      <c r="E1770" s="66"/>
      <c r="F1770" s="66"/>
      <c r="G1770" s="66"/>
      <c r="H1770" s="118" t="s">
        <v>436</v>
      </c>
      <c r="I1770" s="184">
        <v>8825567.5669230781</v>
      </c>
      <c r="J1770" s="184">
        <v>4361376.1815384598</v>
      </c>
      <c r="K1770" s="118"/>
      <c r="L1770" s="184">
        <v>8825567.5669230781</v>
      </c>
      <c r="M1770" s="184">
        <v>4464191.3853846183</v>
      </c>
      <c r="N1770" s="184">
        <v>4361376.1815384598</v>
      </c>
    </row>
    <row r="1771" spans="1:14">
      <c r="A1771" s="113">
        <v>1700</v>
      </c>
      <c r="B1771" s="66"/>
      <c r="C1771" s="135"/>
      <c r="D1771" s="66"/>
      <c r="E1771" s="66"/>
      <c r="F1771" s="66"/>
      <c r="G1771" s="66"/>
      <c r="H1771" s="118"/>
      <c r="I1771" s="8"/>
      <c r="J1771" s="8"/>
      <c r="K1771" s="118"/>
      <c r="L1771" s="8"/>
      <c r="M1771" s="8"/>
      <c r="N1771" s="8"/>
    </row>
    <row r="1772" spans="1:14">
      <c r="A1772" s="113">
        <v>1701</v>
      </c>
      <c r="B1772" s="66"/>
      <c r="C1772" s="135">
        <v>372</v>
      </c>
      <c r="D1772" s="66" t="s">
        <v>344</v>
      </c>
      <c r="E1772" s="66"/>
      <c r="F1772" s="66"/>
      <c r="G1772" s="66"/>
      <c r="H1772" s="118"/>
      <c r="I1772" s="8"/>
      <c r="J1772" s="8"/>
      <c r="K1772" s="118"/>
      <c r="L1772" s="8"/>
      <c r="M1772" s="8"/>
      <c r="N1772" s="8"/>
    </row>
    <row r="1773" spans="1:14">
      <c r="A1773" s="113">
        <v>1702</v>
      </c>
      <c r="B1773" s="66"/>
      <c r="C1773" s="135"/>
      <c r="D1773" s="66"/>
      <c r="E1773" s="66"/>
      <c r="F1773" s="135" t="s">
        <v>759</v>
      </c>
      <c r="G1773" s="66" t="s">
        <v>162</v>
      </c>
      <c r="H1773" s="118"/>
      <c r="I1773" s="8">
        <v>0</v>
      </c>
      <c r="J1773" s="8">
        <v>0</v>
      </c>
      <c r="K1773" s="118"/>
      <c r="L1773" s="8">
        <v>0</v>
      </c>
      <c r="M1773" s="8">
        <v>0</v>
      </c>
      <c r="N1773" s="13">
        <v>0</v>
      </c>
    </row>
    <row r="1774" spans="1:14">
      <c r="A1774" s="113">
        <v>1703</v>
      </c>
      <c r="B1774" s="66"/>
      <c r="C1774" s="135"/>
      <c r="D1774" s="66"/>
      <c r="E1774" s="66"/>
      <c r="F1774" s="66"/>
      <c r="G1774" s="66"/>
      <c r="H1774" s="118" t="s">
        <v>436</v>
      </c>
      <c r="I1774" s="184">
        <v>0</v>
      </c>
      <c r="J1774" s="184">
        <v>0</v>
      </c>
      <c r="K1774" s="118"/>
      <c r="L1774" s="184">
        <v>0</v>
      </c>
      <c r="M1774" s="184">
        <v>0</v>
      </c>
      <c r="N1774" s="184">
        <v>0</v>
      </c>
    </row>
    <row r="1775" spans="1:14">
      <c r="A1775" s="113">
        <v>1704</v>
      </c>
      <c r="B1775" s="66"/>
      <c r="C1775" s="135"/>
      <c r="D1775" s="66"/>
      <c r="E1775" s="66"/>
      <c r="F1775" s="66"/>
      <c r="G1775" s="66"/>
      <c r="H1775" s="118"/>
      <c r="I1775" s="8"/>
      <c r="J1775" s="8"/>
      <c r="K1775" s="118"/>
      <c r="L1775" s="8"/>
      <c r="M1775" s="8"/>
      <c r="N1775" s="8"/>
    </row>
    <row r="1776" spans="1:14">
      <c r="A1776" s="113">
        <v>1705</v>
      </c>
      <c r="B1776" s="66"/>
      <c r="C1776" s="135">
        <v>373</v>
      </c>
      <c r="D1776" s="66" t="s">
        <v>494</v>
      </c>
      <c r="E1776" s="66"/>
      <c r="F1776" s="66"/>
      <c r="G1776" s="66"/>
      <c r="H1776" s="118"/>
      <c r="I1776" s="8"/>
      <c r="J1776" s="8"/>
      <c r="K1776" s="118"/>
      <c r="L1776" s="8"/>
      <c r="M1776" s="8"/>
      <c r="N1776" s="8"/>
    </row>
    <row r="1777" spans="1:14">
      <c r="A1777" s="113">
        <v>1706</v>
      </c>
      <c r="B1777" s="66"/>
      <c r="C1777" s="135"/>
      <c r="D1777" s="66"/>
      <c r="E1777" s="66"/>
      <c r="F1777" s="135" t="s">
        <v>759</v>
      </c>
      <c r="G1777" s="66" t="s">
        <v>162</v>
      </c>
      <c r="H1777" s="118"/>
      <c r="I1777" s="8">
        <v>61110945.923846126</v>
      </c>
      <c r="J1777" s="8">
        <v>22328920.2653846</v>
      </c>
      <c r="K1777" s="118"/>
      <c r="L1777" s="8">
        <v>61110945.923846126</v>
      </c>
      <c r="M1777" s="8">
        <v>38782025.658461526</v>
      </c>
      <c r="N1777" s="13">
        <v>22328920.2653846</v>
      </c>
    </row>
    <row r="1778" spans="1:14">
      <c r="A1778" s="113">
        <v>1707</v>
      </c>
      <c r="B1778" s="66"/>
      <c r="C1778" s="135"/>
      <c r="D1778" s="66"/>
      <c r="E1778" s="66"/>
      <c r="F1778" s="66"/>
      <c r="G1778" s="66"/>
      <c r="H1778" s="118" t="s">
        <v>436</v>
      </c>
      <c r="I1778" s="184">
        <v>61110945.923846126</v>
      </c>
      <c r="J1778" s="184">
        <v>22328920.2653846</v>
      </c>
      <c r="K1778" s="118"/>
      <c r="L1778" s="184">
        <v>61110945.923846126</v>
      </c>
      <c r="M1778" s="184">
        <v>38782025.658461526</v>
      </c>
      <c r="N1778" s="184">
        <v>22328920.2653846</v>
      </c>
    </row>
    <row r="1779" spans="1:14">
      <c r="A1779" s="113">
        <v>1708</v>
      </c>
      <c r="B1779" s="66"/>
      <c r="C1779" s="135"/>
      <c r="D1779" s="66"/>
      <c r="E1779" s="66"/>
      <c r="F1779" s="66"/>
      <c r="G1779" s="66"/>
      <c r="H1779" s="118"/>
      <c r="I1779" s="8"/>
      <c r="J1779" s="8"/>
      <c r="K1779" s="118"/>
      <c r="L1779" s="8"/>
      <c r="M1779" s="8"/>
      <c r="N1779" s="8"/>
    </row>
    <row r="1780" spans="1:14">
      <c r="A1780" s="113">
        <v>1709</v>
      </c>
      <c r="B1780" s="66"/>
      <c r="C1780" s="135" t="s">
        <v>495</v>
      </c>
      <c r="D1780" s="66" t="s">
        <v>496</v>
      </c>
      <c r="E1780" s="66"/>
      <c r="F1780" s="66"/>
      <c r="G1780" s="66"/>
      <c r="H1780" s="118"/>
      <c r="I1780" s="8"/>
      <c r="J1780" s="8"/>
      <c r="K1780" s="118"/>
      <c r="L1780" s="8"/>
      <c r="M1780" s="8"/>
      <c r="N1780" s="8"/>
    </row>
    <row r="1781" spans="1:14">
      <c r="A1781" s="113">
        <v>1710</v>
      </c>
      <c r="B1781" s="66"/>
      <c r="C1781" s="135"/>
      <c r="D1781" s="66"/>
      <c r="E1781" s="66"/>
      <c r="F1781" s="135" t="s">
        <v>759</v>
      </c>
      <c r="G1781" s="66" t="s">
        <v>162</v>
      </c>
      <c r="H1781" s="118"/>
      <c r="I1781" s="8">
        <v>21313966.80230768</v>
      </c>
      <c r="J1781" s="8">
        <v>7126006.9530769195</v>
      </c>
      <c r="K1781" s="118"/>
      <c r="L1781" s="8">
        <v>21313966.80230768</v>
      </c>
      <c r="M1781" s="8">
        <v>14187959.849230761</v>
      </c>
      <c r="N1781" s="13">
        <v>7126006.9530769195</v>
      </c>
    </row>
    <row r="1782" spans="1:14">
      <c r="A1782" s="113">
        <v>1711</v>
      </c>
      <c r="B1782" s="66"/>
      <c r="C1782" s="135"/>
      <c r="D1782" s="66"/>
      <c r="E1782" s="66"/>
      <c r="F1782" s="66"/>
      <c r="G1782" s="66"/>
      <c r="H1782" s="118" t="s">
        <v>436</v>
      </c>
      <c r="I1782" s="184">
        <v>21313966.80230768</v>
      </c>
      <c r="J1782" s="184">
        <v>7126006.9530769195</v>
      </c>
      <c r="K1782" s="118"/>
      <c r="L1782" s="184">
        <v>21313966.80230768</v>
      </c>
      <c r="M1782" s="184">
        <v>14187959.849230761</v>
      </c>
      <c r="N1782" s="184">
        <v>7126006.9530769195</v>
      </c>
    </row>
    <row r="1783" spans="1:14">
      <c r="A1783" s="113">
        <v>1712</v>
      </c>
      <c r="B1783" s="66"/>
      <c r="C1783" s="135"/>
      <c r="D1783" s="66"/>
      <c r="E1783" s="66"/>
      <c r="F1783" s="66"/>
      <c r="G1783" s="66"/>
      <c r="H1783" s="118"/>
      <c r="I1783" s="8"/>
      <c r="J1783" s="8"/>
      <c r="K1783" s="118"/>
      <c r="L1783" s="8"/>
      <c r="M1783" s="8"/>
      <c r="N1783" s="8"/>
    </row>
    <row r="1784" spans="1:14">
      <c r="A1784" s="113">
        <v>1713</v>
      </c>
      <c r="B1784" s="66"/>
      <c r="C1784" s="135" t="s">
        <v>497</v>
      </c>
      <c r="D1784" s="66" t="s">
        <v>498</v>
      </c>
      <c r="E1784" s="66"/>
      <c r="F1784" s="66"/>
      <c r="G1784" s="66"/>
      <c r="H1784" s="118"/>
      <c r="I1784" s="8"/>
      <c r="J1784" s="8"/>
      <c r="K1784" s="118"/>
      <c r="L1784" s="8"/>
      <c r="M1784" s="8"/>
      <c r="N1784" s="8"/>
    </row>
    <row r="1785" spans="1:14">
      <c r="A1785" s="113">
        <v>1714</v>
      </c>
      <c r="B1785" s="66"/>
      <c r="C1785" s="135"/>
      <c r="D1785" s="66"/>
      <c r="E1785" s="66"/>
      <c r="F1785" s="135" t="s">
        <v>759</v>
      </c>
      <c r="G1785" s="66" t="s">
        <v>162</v>
      </c>
      <c r="H1785" s="118"/>
      <c r="I1785" s="8">
        <v>0</v>
      </c>
      <c r="J1785" s="8">
        <v>0</v>
      </c>
      <c r="K1785" s="118"/>
      <c r="L1785" s="8">
        <v>0</v>
      </c>
      <c r="M1785" s="8">
        <v>0</v>
      </c>
      <c r="N1785" s="13">
        <v>0</v>
      </c>
    </row>
    <row r="1786" spans="1:14">
      <c r="A1786" s="113">
        <v>1715</v>
      </c>
      <c r="B1786" s="66"/>
      <c r="C1786" s="135"/>
      <c r="D1786" s="66"/>
      <c r="E1786" s="66"/>
      <c r="F1786" s="66"/>
      <c r="G1786" s="66"/>
      <c r="H1786" s="118" t="s">
        <v>436</v>
      </c>
      <c r="I1786" s="184">
        <v>0</v>
      </c>
      <c r="J1786" s="184">
        <v>0</v>
      </c>
      <c r="K1786" s="118"/>
      <c r="L1786" s="184">
        <v>0</v>
      </c>
      <c r="M1786" s="184">
        <v>0</v>
      </c>
      <c r="N1786" s="184">
        <v>0</v>
      </c>
    </row>
    <row r="1787" spans="1:14">
      <c r="A1787" s="113">
        <v>1716</v>
      </c>
      <c r="B1787" s="66"/>
      <c r="C1787" s="135"/>
      <c r="D1787" s="66"/>
      <c r="E1787" s="66"/>
      <c r="F1787" s="66"/>
      <c r="G1787" s="66"/>
      <c r="H1787" s="118"/>
      <c r="I1787" s="8"/>
      <c r="J1787" s="8"/>
      <c r="K1787" s="118"/>
      <c r="L1787" s="8"/>
      <c r="M1787" s="8"/>
      <c r="N1787" s="8"/>
    </row>
    <row r="1788" spans="1:14">
      <c r="A1788" s="113">
        <v>1717</v>
      </c>
      <c r="B1788" s="66"/>
      <c r="C1788" s="135"/>
      <c r="D1788" s="66"/>
      <c r="E1788" s="66"/>
      <c r="F1788" s="66"/>
      <c r="G1788" s="66"/>
      <c r="H1788" s="118"/>
      <c r="I1788" s="8"/>
      <c r="J1788" s="8"/>
      <c r="K1788" s="118"/>
      <c r="L1788" s="8"/>
      <c r="M1788" s="8"/>
      <c r="N1788" s="8"/>
    </row>
    <row r="1789" spans="1:14" ht="15.75" thickBot="1">
      <c r="A1789" s="113">
        <v>1718</v>
      </c>
      <c r="B1789" s="66"/>
      <c r="C1789" s="136" t="s">
        <v>499</v>
      </c>
      <c r="D1789" s="66"/>
      <c r="E1789" s="66"/>
      <c r="F1789" s="66"/>
      <c r="G1789" s="66"/>
      <c r="H1789" s="137" t="s">
        <v>436</v>
      </c>
      <c r="I1789" s="15">
        <v>6096549856.9430771</v>
      </c>
      <c r="J1789" s="15">
        <v>2599079446.8915391</v>
      </c>
      <c r="K1789" s="137"/>
      <c r="L1789" s="15">
        <v>6096549856.9430771</v>
      </c>
      <c r="M1789" s="15">
        <v>3497470410.0515375</v>
      </c>
      <c r="N1789" s="15">
        <v>2599079446.8915391</v>
      </c>
    </row>
    <row r="1790" spans="1:14" ht="15.75" thickTop="1">
      <c r="A1790" s="113">
        <v>1719</v>
      </c>
      <c r="B1790" s="66"/>
      <c r="C1790" s="135"/>
      <c r="D1790" s="66"/>
      <c r="E1790" s="66"/>
      <c r="F1790" s="66"/>
      <c r="G1790" s="66"/>
      <c r="H1790" s="118"/>
      <c r="I1790" s="16"/>
      <c r="J1790" s="16"/>
      <c r="K1790" s="118"/>
      <c r="L1790" s="16"/>
      <c r="M1790" s="8"/>
      <c r="N1790" s="8"/>
    </row>
    <row r="1791" spans="1:14">
      <c r="A1791" s="113">
        <v>1720</v>
      </c>
      <c r="B1791" s="66"/>
      <c r="C1791" s="135" t="s">
        <v>500</v>
      </c>
      <c r="D1791" s="66"/>
      <c r="E1791" s="66"/>
      <c r="F1791" s="66"/>
      <c r="G1791" s="66"/>
      <c r="H1791" s="118"/>
      <c r="I1791" s="8"/>
      <c r="J1791" s="8"/>
      <c r="K1791" s="118"/>
      <c r="L1791" s="8"/>
      <c r="M1791" s="8"/>
      <c r="N1791" s="8"/>
    </row>
    <row r="1792" spans="1:14">
      <c r="A1792" s="113">
        <v>1721</v>
      </c>
      <c r="B1792" s="66"/>
      <c r="C1792" s="135"/>
      <c r="D1792" s="66"/>
      <c r="E1792" s="135" t="s">
        <v>162</v>
      </c>
      <c r="F1792" s="66"/>
      <c r="G1792" s="66"/>
      <c r="H1792" s="118"/>
      <c r="I1792" s="8">
        <v>6096549856.9430771</v>
      </c>
      <c r="J1792" s="8">
        <v>2599079446.8915391</v>
      </c>
      <c r="K1792" s="118"/>
      <c r="L1792" s="8">
        <v>6096549856.9430771</v>
      </c>
      <c r="M1792" s="8">
        <v>3497470410.051538</v>
      </c>
      <c r="N1792" s="13">
        <v>2599079446.8915391</v>
      </c>
    </row>
    <row r="1793" spans="1:14">
      <c r="A1793" s="113">
        <v>1722</v>
      </c>
      <c r="B1793" s="66"/>
      <c r="C1793" s="135"/>
      <c r="D1793" s="66"/>
      <c r="E1793" s="66"/>
      <c r="F1793" s="66"/>
      <c r="G1793" s="66"/>
      <c r="H1793" s="118"/>
      <c r="I1793" s="8"/>
      <c r="J1793" s="8"/>
      <c r="K1793" s="118"/>
      <c r="L1793" s="8"/>
      <c r="M1793" s="8"/>
      <c r="N1793" s="8"/>
    </row>
    <row r="1794" spans="1:14" ht="15.75" thickBot="1">
      <c r="A1794" s="113">
        <v>1723</v>
      </c>
      <c r="B1794" s="66"/>
      <c r="C1794" s="135" t="s">
        <v>501</v>
      </c>
      <c r="D1794" s="66"/>
      <c r="E1794" s="66"/>
      <c r="F1794" s="66"/>
      <c r="G1794" s="66"/>
      <c r="H1794" s="118" t="s">
        <v>45</v>
      </c>
      <c r="I1794" s="19">
        <v>6096549856.9430771</v>
      </c>
      <c r="J1794" s="19">
        <v>2599079446.8915391</v>
      </c>
      <c r="K1794" s="118"/>
      <c r="L1794" s="19">
        <v>6096549856.9430771</v>
      </c>
      <c r="M1794" s="19">
        <v>3497470410.051538</v>
      </c>
      <c r="N1794" s="19">
        <v>2599079446.8915391</v>
      </c>
    </row>
    <row r="1795" spans="1:14" ht="15.75" thickTop="1">
      <c r="A1795" s="113">
        <v>1724</v>
      </c>
      <c r="B1795" s="66"/>
      <c r="C1795" s="135">
        <v>389</v>
      </c>
      <c r="D1795" s="66" t="s">
        <v>435</v>
      </c>
      <c r="E1795" s="66"/>
      <c r="F1795" s="66"/>
      <c r="G1795" s="66"/>
      <c r="H1795" s="118"/>
      <c r="I1795" s="8"/>
      <c r="J1795" s="8"/>
      <c r="K1795" s="118"/>
      <c r="L1795" s="8"/>
      <c r="M1795" s="8"/>
      <c r="N1795" s="8"/>
    </row>
    <row r="1796" spans="1:14">
      <c r="A1796" s="113">
        <v>1725</v>
      </c>
      <c r="B1796" s="66"/>
      <c r="C1796" s="135"/>
      <c r="D1796" s="66"/>
      <c r="E1796" s="66"/>
      <c r="F1796" s="135" t="s">
        <v>769</v>
      </c>
      <c r="G1796" s="66" t="s">
        <v>162</v>
      </c>
      <c r="H1796" s="118"/>
      <c r="I1796" s="8">
        <v>12750242.469999999</v>
      </c>
      <c r="J1796" s="8">
        <v>4068287.04</v>
      </c>
      <c r="K1796" s="118"/>
      <c r="L1796" s="8">
        <v>12750242.469999999</v>
      </c>
      <c r="M1796" s="8">
        <v>8681955.4299999997</v>
      </c>
      <c r="N1796" s="13">
        <v>4068287.04</v>
      </c>
    </row>
    <row r="1797" spans="1:14">
      <c r="A1797" s="113">
        <v>1726</v>
      </c>
      <c r="B1797" s="66"/>
      <c r="C1797" s="135"/>
      <c r="D1797" s="66"/>
      <c r="E1797" s="66"/>
      <c r="F1797" s="135" t="s">
        <v>760</v>
      </c>
      <c r="G1797" s="66" t="s">
        <v>163</v>
      </c>
      <c r="H1797" s="118"/>
      <c r="I1797" s="8">
        <v>1128505.79</v>
      </c>
      <c r="J1797" s="8">
        <v>552038.34996276628</v>
      </c>
      <c r="K1797" s="118"/>
      <c r="L1797" s="8">
        <v>1128505.79</v>
      </c>
      <c r="M1797" s="8">
        <v>576467.44003723375</v>
      </c>
      <c r="N1797" s="13">
        <v>552038.34996276628</v>
      </c>
    </row>
    <row r="1798" spans="1:14">
      <c r="A1798" s="113">
        <v>1727</v>
      </c>
      <c r="B1798" s="66"/>
      <c r="C1798" s="135"/>
      <c r="D1798" s="66"/>
      <c r="E1798" s="66"/>
      <c r="F1798" s="135" t="s">
        <v>771</v>
      </c>
      <c r="G1798" s="66" t="s">
        <v>166</v>
      </c>
      <c r="H1798" s="118"/>
      <c r="I1798" s="8">
        <v>332.32</v>
      </c>
      <c r="J1798" s="8">
        <v>144.17444181637217</v>
      </c>
      <c r="K1798" s="118"/>
      <c r="L1798" s="8">
        <v>332.32</v>
      </c>
      <c r="M1798" s="8">
        <v>188.32572275003031</v>
      </c>
      <c r="N1798" s="13">
        <v>143.99427724996968</v>
      </c>
    </row>
    <row r="1799" spans="1:14">
      <c r="A1799" s="113">
        <v>1728</v>
      </c>
      <c r="B1799" s="66"/>
      <c r="C1799" s="135"/>
      <c r="D1799" s="66"/>
      <c r="E1799" s="66"/>
      <c r="F1799" s="135" t="s">
        <v>772</v>
      </c>
      <c r="G1799" s="66" t="s">
        <v>166</v>
      </c>
      <c r="H1799" s="118"/>
      <c r="I1799" s="8">
        <v>1227.55</v>
      </c>
      <c r="J1799" s="8">
        <v>532.5629996740721</v>
      </c>
      <c r="K1799" s="118"/>
      <c r="L1799" s="8">
        <v>1227.55</v>
      </c>
      <c r="M1799" s="8">
        <v>695.65250650517487</v>
      </c>
      <c r="N1799" s="13">
        <v>531.89749349482508</v>
      </c>
    </row>
    <row r="1800" spans="1:14">
      <c r="A1800" s="113">
        <v>1729</v>
      </c>
      <c r="B1800" s="66"/>
      <c r="C1800" s="135"/>
      <c r="D1800" s="66"/>
      <c r="E1800" s="66"/>
      <c r="F1800" s="135" t="s">
        <v>767</v>
      </c>
      <c r="G1800" s="66" t="s">
        <v>165</v>
      </c>
      <c r="H1800" s="118"/>
      <c r="I1800" s="8">
        <v>7534047.3200000003</v>
      </c>
      <c r="J1800" s="8">
        <v>3236978.5100048436</v>
      </c>
      <c r="K1800" s="118"/>
      <c r="L1800" s="8">
        <v>7534047.3200000003</v>
      </c>
      <c r="M1800" s="8">
        <v>4294547.0688929036</v>
      </c>
      <c r="N1800" s="13">
        <v>3239500.2511070962</v>
      </c>
    </row>
    <row r="1801" spans="1:14">
      <c r="A1801" s="113">
        <v>1730</v>
      </c>
      <c r="B1801" s="66"/>
      <c r="C1801" s="135"/>
      <c r="D1801" s="66"/>
      <c r="E1801" s="66"/>
      <c r="F1801" s="66"/>
      <c r="G1801" s="66"/>
      <c r="H1801" s="118" t="s">
        <v>436</v>
      </c>
      <c r="I1801" s="184">
        <v>21414355.449999999</v>
      </c>
      <c r="J1801" s="184">
        <v>7857980.6374091003</v>
      </c>
      <c r="K1801" s="118"/>
      <c r="L1801" s="184">
        <v>21414355.449999999</v>
      </c>
      <c r="M1801" s="184">
        <v>13553853.917159393</v>
      </c>
      <c r="N1801" s="184">
        <v>7860501.5328406077</v>
      </c>
    </row>
    <row r="1802" spans="1:14">
      <c r="A1802" s="113">
        <v>1731</v>
      </c>
      <c r="B1802" s="66"/>
      <c r="C1802" s="135"/>
      <c r="D1802" s="66"/>
      <c r="E1802" s="66"/>
      <c r="F1802" s="66"/>
      <c r="G1802" s="66"/>
      <c r="H1802" s="118"/>
      <c r="I1802" s="8"/>
      <c r="J1802" s="8"/>
      <c r="K1802" s="118"/>
      <c r="L1802" s="8"/>
      <c r="M1802" s="8"/>
      <c r="N1802" s="8"/>
    </row>
    <row r="1803" spans="1:14">
      <c r="A1803" s="113">
        <v>1732</v>
      </c>
      <c r="B1803" s="66"/>
      <c r="C1803" s="135">
        <v>390</v>
      </c>
      <c r="D1803" s="66" t="s">
        <v>437</v>
      </c>
      <c r="E1803" s="66"/>
      <c r="F1803" s="66"/>
      <c r="G1803" s="66"/>
      <c r="H1803" s="118"/>
      <c r="I1803" s="8"/>
      <c r="J1803" s="8"/>
      <c r="K1803" s="118"/>
      <c r="L1803" s="8"/>
      <c r="M1803" s="8"/>
      <c r="N1803" s="8"/>
    </row>
    <row r="1804" spans="1:14">
      <c r="A1804" s="113">
        <v>1733</v>
      </c>
      <c r="B1804" s="66"/>
      <c r="C1804" s="135"/>
      <c r="D1804" s="66"/>
      <c r="E1804" s="66"/>
      <c r="F1804" s="135" t="s">
        <v>769</v>
      </c>
      <c r="G1804" s="66" t="s">
        <v>162</v>
      </c>
      <c r="H1804" s="118"/>
      <c r="I1804" s="8">
        <v>120247800.55000012</v>
      </c>
      <c r="J1804" s="8">
        <v>42518976.9146154</v>
      </c>
      <c r="K1804" s="118"/>
      <c r="L1804" s="8">
        <v>120247800.55000012</v>
      </c>
      <c r="M1804" s="8">
        <v>77728823.635384709</v>
      </c>
      <c r="N1804" s="13">
        <v>42518976.9146154</v>
      </c>
    </row>
    <row r="1805" spans="1:14">
      <c r="A1805" s="113">
        <v>1734</v>
      </c>
      <c r="B1805" s="66"/>
      <c r="C1805" s="135"/>
      <c r="D1805" s="66"/>
      <c r="E1805" s="66"/>
      <c r="F1805" s="135" t="s">
        <v>770</v>
      </c>
      <c r="G1805" s="66" t="s">
        <v>166</v>
      </c>
      <c r="H1805" s="118"/>
      <c r="I1805" s="8">
        <v>337366.871538462</v>
      </c>
      <c r="J1805" s="8">
        <v>146363.9876967787</v>
      </c>
      <c r="K1805" s="118"/>
      <c r="L1805" s="8">
        <v>337366.871538462</v>
      </c>
      <c r="M1805" s="8">
        <v>191185.78452815808</v>
      </c>
      <c r="N1805" s="13">
        <v>146181.08701030392</v>
      </c>
    </row>
    <row r="1806" spans="1:14">
      <c r="A1806" s="113">
        <v>1735</v>
      </c>
      <c r="B1806" s="66"/>
      <c r="C1806" s="135"/>
      <c r="D1806" s="66"/>
      <c r="E1806" s="66"/>
      <c r="F1806" s="135" t="s">
        <v>771</v>
      </c>
      <c r="G1806" s="66" t="s">
        <v>166</v>
      </c>
      <c r="H1806" s="118"/>
      <c r="I1806" s="8">
        <v>1632367.57</v>
      </c>
      <c r="J1806" s="8">
        <v>708189.94717109366</v>
      </c>
      <c r="K1806" s="118"/>
      <c r="L1806" s="8">
        <v>1632367.57</v>
      </c>
      <c r="M1806" s="8">
        <v>925062.59753839893</v>
      </c>
      <c r="N1806" s="13">
        <v>707304.97246160114</v>
      </c>
    </row>
    <row r="1807" spans="1:14">
      <c r="A1807" s="113">
        <v>1736</v>
      </c>
      <c r="B1807" s="66"/>
      <c r="C1807" s="135"/>
      <c r="D1807" s="66"/>
      <c r="E1807" s="66"/>
      <c r="F1807" s="135" t="s">
        <v>760</v>
      </c>
      <c r="G1807" s="66" t="s">
        <v>163</v>
      </c>
      <c r="H1807" s="118"/>
      <c r="I1807" s="8">
        <v>11006350.566923101</v>
      </c>
      <c r="J1807" s="8">
        <v>5384046.4620708637</v>
      </c>
      <c r="K1807" s="118"/>
      <c r="L1807" s="8">
        <v>11006350.566923101</v>
      </c>
      <c r="M1807" s="8">
        <v>5622304.1048522368</v>
      </c>
      <c r="N1807" s="13">
        <v>5384046.4620708637</v>
      </c>
    </row>
    <row r="1808" spans="1:14">
      <c r="A1808" s="113">
        <v>1737</v>
      </c>
      <c r="B1808" s="66"/>
      <c r="C1808" s="135"/>
      <c r="D1808" s="66"/>
      <c r="E1808" s="66"/>
      <c r="F1808" s="135" t="s">
        <v>772</v>
      </c>
      <c r="G1808" s="66" t="s">
        <v>166</v>
      </c>
      <c r="H1808" s="118"/>
      <c r="I1808" s="8">
        <v>5541162.25769231</v>
      </c>
      <c r="J1808" s="8">
        <v>2403990.0563214296</v>
      </c>
      <c r="K1808" s="118"/>
      <c r="L1808" s="8">
        <v>5541162.25769231</v>
      </c>
      <c r="M1808" s="8">
        <v>3140176.2971084919</v>
      </c>
      <c r="N1808" s="13">
        <v>2400985.9605838181</v>
      </c>
    </row>
    <row r="1809" spans="1:14">
      <c r="A1809" s="113">
        <v>1738</v>
      </c>
      <c r="B1809" s="66"/>
      <c r="C1809" s="135"/>
      <c r="D1809" s="66"/>
      <c r="E1809" s="66"/>
      <c r="F1809" s="135" t="s">
        <v>599</v>
      </c>
      <c r="G1809" s="66" t="s">
        <v>164</v>
      </c>
      <c r="H1809" s="118"/>
      <c r="I1809" s="8">
        <v>8922</v>
      </c>
      <c r="J1809" s="8">
        <v>3826.5354498827742</v>
      </c>
      <c r="K1809" s="118"/>
      <c r="L1809" s="8">
        <v>8922</v>
      </c>
      <c r="M1809" s="8">
        <v>5099.121564938373</v>
      </c>
      <c r="N1809" s="13">
        <v>3822.878435061627</v>
      </c>
    </row>
    <row r="1810" spans="1:14">
      <c r="A1810" s="113">
        <v>1739</v>
      </c>
      <c r="B1810" s="66"/>
      <c r="C1810" s="135"/>
      <c r="D1810" s="66"/>
      <c r="E1810" s="66"/>
      <c r="F1810" s="135" t="s">
        <v>767</v>
      </c>
      <c r="G1810" s="66" t="s">
        <v>165</v>
      </c>
      <c r="H1810" s="118"/>
      <c r="I1810" s="8">
        <v>95661096.550769195</v>
      </c>
      <c r="J1810" s="8">
        <v>41100473.706387386</v>
      </c>
      <c r="K1810" s="118"/>
      <c r="L1810" s="8">
        <v>95661096.550769195</v>
      </c>
      <c r="M1810" s="8">
        <v>54528603.863240264</v>
      </c>
      <c r="N1810" s="13">
        <v>41132492.687528931</v>
      </c>
    </row>
    <row r="1811" spans="1:14">
      <c r="A1811" s="113">
        <v>1740</v>
      </c>
      <c r="B1811" s="66"/>
      <c r="C1811" s="135"/>
      <c r="D1811" s="66"/>
      <c r="E1811" s="66"/>
      <c r="F1811" s="66"/>
      <c r="G1811" s="66"/>
      <c r="H1811" s="118" t="s">
        <v>436</v>
      </c>
      <c r="I1811" s="184">
        <v>234435066.36692315</v>
      </c>
      <c r="J1811" s="184">
        <v>92265867.609712839</v>
      </c>
      <c r="K1811" s="118"/>
      <c r="L1811" s="184">
        <v>234435066.36692315</v>
      </c>
      <c r="M1811" s="184">
        <v>142141255.40421718</v>
      </c>
      <c r="N1811" s="184">
        <v>92293810.96270597</v>
      </c>
    </row>
    <row r="1812" spans="1:14">
      <c r="A1812" s="113">
        <v>1741</v>
      </c>
      <c r="B1812" s="66"/>
      <c r="C1812" s="135"/>
      <c r="D1812" s="66"/>
      <c r="E1812" s="66"/>
      <c r="F1812" s="66"/>
      <c r="G1812" s="66"/>
      <c r="H1812" s="118"/>
      <c r="I1812" s="8"/>
      <c r="J1812" s="8"/>
      <c r="K1812" s="118"/>
      <c r="L1812" s="8"/>
      <c r="M1812" s="8"/>
      <c r="N1812" s="8"/>
    </row>
    <row r="1813" spans="1:14">
      <c r="A1813" s="113">
        <v>1742</v>
      </c>
      <c r="B1813" s="66"/>
      <c r="C1813" s="135">
        <v>391</v>
      </c>
      <c r="D1813" s="66" t="s">
        <v>502</v>
      </c>
      <c r="E1813" s="66"/>
      <c r="F1813" s="66"/>
      <c r="G1813" s="66"/>
      <c r="H1813" s="118"/>
      <c r="I1813" s="8"/>
      <c r="J1813" s="8"/>
      <c r="K1813" s="118"/>
      <c r="L1813" s="8"/>
      <c r="M1813" s="8"/>
      <c r="N1813" s="8"/>
    </row>
    <row r="1814" spans="1:14">
      <c r="A1814" s="113">
        <v>1743</v>
      </c>
      <c r="B1814" s="66"/>
      <c r="C1814" s="135"/>
      <c r="D1814" s="66"/>
      <c r="E1814" s="66"/>
      <c r="F1814" s="135" t="s">
        <v>769</v>
      </c>
      <c r="G1814" s="66" t="s">
        <v>162</v>
      </c>
      <c r="H1814" s="118"/>
      <c r="I1814" s="8">
        <v>10157103.650769232</v>
      </c>
      <c r="J1814" s="8">
        <v>2284203.9815384601</v>
      </c>
      <c r="K1814" s="118"/>
      <c r="L1814" s="8">
        <v>10157103.650769232</v>
      </c>
      <c r="M1814" s="8">
        <v>7872899.6692307722</v>
      </c>
      <c r="N1814" s="13">
        <v>2284203.9815384601</v>
      </c>
    </row>
    <row r="1815" spans="1:14">
      <c r="A1815" s="113">
        <v>1744</v>
      </c>
      <c r="B1815" s="66"/>
      <c r="C1815" s="135"/>
      <c r="D1815" s="66"/>
      <c r="E1815" s="66"/>
      <c r="F1815" s="135" t="s">
        <v>770</v>
      </c>
      <c r="G1815" s="66" t="s">
        <v>166</v>
      </c>
      <c r="H1815" s="118"/>
      <c r="I1815" s="8">
        <v>3695.55</v>
      </c>
      <c r="J1815" s="8">
        <v>1603.285563476451</v>
      </c>
      <c r="K1815" s="118"/>
      <c r="L1815" s="8">
        <v>3695.55</v>
      </c>
      <c r="M1815" s="8">
        <v>2094.2679486906436</v>
      </c>
      <c r="N1815" s="13">
        <v>1601.2820513093568</v>
      </c>
    </row>
    <row r="1816" spans="1:14">
      <c r="A1816" s="113">
        <v>1745</v>
      </c>
      <c r="B1816" s="66"/>
      <c r="C1816" s="135"/>
      <c r="D1816" s="66"/>
      <c r="E1816" s="66"/>
      <c r="F1816" s="135" t="s">
        <v>771</v>
      </c>
      <c r="G1816" s="66" t="s">
        <v>166</v>
      </c>
      <c r="H1816" s="118"/>
      <c r="I1816" s="8">
        <v>0</v>
      </c>
      <c r="J1816" s="8">
        <v>0</v>
      </c>
      <c r="K1816" s="118"/>
      <c r="L1816" s="8">
        <v>0</v>
      </c>
      <c r="M1816" s="8">
        <v>0</v>
      </c>
      <c r="N1816" s="13">
        <v>0</v>
      </c>
    </row>
    <row r="1817" spans="1:14">
      <c r="A1817" s="113">
        <v>1746</v>
      </c>
      <c r="B1817" s="66"/>
      <c r="C1817" s="135"/>
      <c r="D1817" s="66"/>
      <c r="E1817" s="66"/>
      <c r="F1817" s="135" t="s">
        <v>760</v>
      </c>
      <c r="G1817" s="66" t="s">
        <v>163</v>
      </c>
      <c r="H1817" s="118"/>
      <c r="I1817" s="8">
        <v>6982624.6130769197</v>
      </c>
      <c r="J1817" s="8">
        <v>3415734.8628334305</v>
      </c>
      <c r="K1817" s="118"/>
      <c r="L1817" s="8">
        <v>6982624.6130769197</v>
      </c>
      <c r="M1817" s="8">
        <v>3566889.7502434892</v>
      </c>
      <c r="N1817" s="13">
        <v>3415734.8628334305</v>
      </c>
    </row>
    <row r="1818" spans="1:14">
      <c r="A1818" s="113">
        <v>1747</v>
      </c>
      <c r="B1818" s="66"/>
      <c r="C1818" s="135"/>
      <c r="D1818" s="66"/>
      <c r="E1818" s="66"/>
      <c r="F1818" s="135" t="s">
        <v>772</v>
      </c>
      <c r="G1818" s="66" t="s">
        <v>166</v>
      </c>
      <c r="H1818" s="118"/>
      <c r="I1818" s="8">
        <v>4100444.9938461501</v>
      </c>
      <c r="J1818" s="8">
        <v>1778946.1007056641</v>
      </c>
      <c r="K1818" s="118"/>
      <c r="L1818" s="8">
        <v>4100444.9938461501</v>
      </c>
      <c r="M1818" s="8">
        <v>2323721.9158125296</v>
      </c>
      <c r="N1818" s="13">
        <v>1776723.0780336205</v>
      </c>
    </row>
    <row r="1819" spans="1:14">
      <c r="A1819" s="113">
        <v>1748</v>
      </c>
      <c r="B1819" s="66"/>
      <c r="C1819" s="135"/>
      <c r="D1819" s="66"/>
      <c r="E1819" s="66"/>
      <c r="F1819" s="135" t="s">
        <v>599</v>
      </c>
      <c r="G1819" s="66" t="s">
        <v>164</v>
      </c>
      <c r="H1819" s="118"/>
      <c r="I1819" s="8">
        <v>51156.62</v>
      </c>
      <c r="J1819" s="8">
        <v>21940.441596747605</v>
      </c>
      <c r="K1819" s="118"/>
      <c r="L1819" s="8">
        <v>51156.62</v>
      </c>
      <c r="M1819" s="8">
        <v>29237.146853996604</v>
      </c>
      <c r="N1819" s="13">
        <v>21919.473146003398</v>
      </c>
    </row>
    <row r="1820" spans="1:14">
      <c r="A1820" s="113">
        <v>1749</v>
      </c>
      <c r="B1820" s="66"/>
      <c r="C1820" s="135"/>
      <c r="D1820" s="66"/>
      <c r="E1820" s="66"/>
      <c r="F1820" s="135" t="s">
        <v>767</v>
      </c>
      <c r="G1820" s="66" t="s">
        <v>165</v>
      </c>
      <c r="H1820" s="118"/>
      <c r="I1820" s="8">
        <v>64863406.191538498</v>
      </c>
      <c r="J1820" s="8">
        <v>27868347.915782034</v>
      </c>
      <c r="K1820" s="118"/>
      <c r="L1820" s="8">
        <v>64863406.191538498</v>
      </c>
      <c r="M1820" s="8">
        <v>36973347.671817049</v>
      </c>
      <c r="N1820" s="13">
        <v>27890058.519721445</v>
      </c>
    </row>
    <row r="1821" spans="1:14">
      <c r="A1821" s="113">
        <v>1750</v>
      </c>
      <c r="B1821" s="66"/>
      <c r="C1821" s="135"/>
      <c r="D1821" s="66"/>
      <c r="E1821" s="66"/>
      <c r="F1821" s="135" t="s">
        <v>772</v>
      </c>
      <c r="G1821" s="66" t="s">
        <v>166</v>
      </c>
      <c r="H1821" s="118"/>
      <c r="I1821" s="8">
        <v>90667.14</v>
      </c>
      <c r="J1821" s="8">
        <v>39335.232007062077</v>
      </c>
      <c r="K1821" s="118"/>
      <c r="L1821" s="8">
        <v>90667.14</v>
      </c>
      <c r="M1821" s="8">
        <v>51381.062440353227</v>
      </c>
      <c r="N1821" s="13">
        <v>39286.077559646772</v>
      </c>
    </row>
    <row r="1822" spans="1:14">
      <c r="A1822" s="113">
        <v>1751</v>
      </c>
      <c r="B1822" s="66"/>
      <c r="C1822" s="135"/>
      <c r="D1822" s="66"/>
      <c r="E1822" s="66"/>
      <c r="F1822" s="135" t="s">
        <v>772</v>
      </c>
      <c r="G1822" s="66" t="s">
        <v>166</v>
      </c>
      <c r="H1822" s="118"/>
      <c r="I1822" s="8">
        <v>0</v>
      </c>
      <c r="J1822" s="8">
        <v>0</v>
      </c>
      <c r="K1822" s="118"/>
      <c r="L1822" s="8">
        <v>0</v>
      </c>
      <c r="M1822" s="8">
        <v>0</v>
      </c>
      <c r="N1822" s="13">
        <v>0</v>
      </c>
    </row>
    <row r="1823" spans="1:14">
      <c r="A1823" s="113">
        <v>1752</v>
      </c>
      <c r="B1823" s="66"/>
      <c r="C1823" s="135"/>
      <c r="D1823" s="66"/>
      <c r="E1823" s="66"/>
      <c r="F1823" s="66"/>
      <c r="G1823" s="66"/>
      <c r="H1823" s="118" t="s">
        <v>436</v>
      </c>
      <c r="I1823" s="184">
        <v>86249098.759230807</v>
      </c>
      <c r="J1823" s="184">
        <v>35410111.820026875</v>
      </c>
      <c r="K1823" s="118"/>
      <c r="L1823" s="184">
        <v>86249098.759230807</v>
      </c>
      <c r="M1823" s="184">
        <v>50819571.484346882</v>
      </c>
      <c r="N1823" s="184">
        <v>35429527.274883918</v>
      </c>
    </row>
    <row r="1824" spans="1:14">
      <c r="A1824" s="113">
        <v>1753</v>
      </c>
      <c r="B1824" s="66"/>
      <c r="C1824" s="135"/>
      <c r="D1824" s="66"/>
      <c r="E1824" s="66"/>
      <c r="F1824" s="66"/>
      <c r="G1824" s="66"/>
      <c r="H1824" s="118"/>
      <c r="I1824" s="16"/>
      <c r="J1824" s="16"/>
      <c r="K1824" s="118"/>
      <c r="L1824" s="16"/>
      <c r="M1824" s="8"/>
      <c r="N1824" s="8"/>
    </row>
    <row r="1825" spans="1:14">
      <c r="A1825" s="113">
        <v>1754</v>
      </c>
      <c r="B1825" s="66"/>
      <c r="C1825" s="135">
        <v>392</v>
      </c>
      <c r="D1825" s="66" t="s">
        <v>503</v>
      </c>
      <c r="E1825" s="66"/>
      <c r="F1825" s="66"/>
      <c r="G1825" s="66"/>
      <c r="H1825" s="118"/>
      <c r="I1825" s="8"/>
      <c r="J1825" s="8"/>
      <c r="K1825" s="118"/>
      <c r="L1825" s="8"/>
      <c r="M1825" s="8"/>
      <c r="N1825" s="8"/>
    </row>
    <row r="1826" spans="1:14">
      <c r="A1826" s="113">
        <v>1755</v>
      </c>
      <c r="B1826" s="66"/>
      <c r="C1826" s="135"/>
      <c r="D1826" s="66"/>
      <c r="E1826" s="66"/>
      <c r="F1826" s="135" t="s">
        <v>769</v>
      </c>
      <c r="G1826" s="66" t="s">
        <v>162</v>
      </c>
      <c r="H1826" s="118"/>
      <c r="I1826" s="8">
        <v>78330206.418461516</v>
      </c>
      <c r="J1826" s="8">
        <v>33115239.4846154</v>
      </c>
      <c r="K1826" s="118"/>
      <c r="L1826" s="8">
        <v>78330206.418461516</v>
      </c>
      <c r="M1826" s="8">
        <v>45214966.933846116</v>
      </c>
      <c r="N1826" s="13">
        <v>33115239.4846154</v>
      </c>
    </row>
    <row r="1827" spans="1:14">
      <c r="A1827" s="113">
        <v>1756</v>
      </c>
      <c r="B1827" s="66"/>
      <c r="C1827" s="135"/>
      <c r="D1827" s="66"/>
      <c r="E1827" s="66"/>
      <c r="F1827" s="135" t="s">
        <v>767</v>
      </c>
      <c r="G1827" s="66" t="s">
        <v>165</v>
      </c>
      <c r="H1827" s="118"/>
      <c r="I1827" s="8">
        <v>7135536.2030769195</v>
      </c>
      <c r="J1827" s="8">
        <v>3065759.5268092295</v>
      </c>
      <c r="K1827" s="118"/>
      <c r="L1827" s="8">
        <v>7135536.2030769195</v>
      </c>
      <c r="M1827" s="8">
        <v>4067388.3218858237</v>
      </c>
      <c r="N1827" s="13">
        <v>3068147.8811910958</v>
      </c>
    </row>
    <row r="1828" spans="1:14">
      <c r="A1828" s="113">
        <v>1757</v>
      </c>
      <c r="B1828" s="66"/>
      <c r="C1828" s="135"/>
      <c r="D1828" s="66"/>
      <c r="E1828" s="66"/>
      <c r="F1828" s="135" t="s">
        <v>772</v>
      </c>
      <c r="G1828" s="66" t="s">
        <v>166</v>
      </c>
      <c r="H1828" s="118"/>
      <c r="I1828" s="8">
        <v>18828909.8384615</v>
      </c>
      <c r="J1828" s="8">
        <v>8168775.776272824</v>
      </c>
      <c r="K1828" s="118"/>
      <c r="L1828" s="8">
        <v>18828909.8384615</v>
      </c>
      <c r="M1828" s="8">
        <v>10670342.001454677</v>
      </c>
      <c r="N1828" s="13">
        <v>8158567.8370068213</v>
      </c>
    </row>
    <row r="1829" spans="1:14">
      <c r="A1829" s="113">
        <v>1758</v>
      </c>
      <c r="B1829" s="66"/>
      <c r="C1829" s="135"/>
      <c r="D1829" s="66"/>
      <c r="E1829" s="66"/>
      <c r="F1829" s="135" t="s">
        <v>760</v>
      </c>
      <c r="G1829" s="66" t="s">
        <v>163</v>
      </c>
      <c r="H1829" s="118"/>
      <c r="I1829" s="8">
        <v>0</v>
      </c>
      <c r="J1829" s="8">
        <v>0</v>
      </c>
      <c r="K1829" s="118"/>
      <c r="L1829" s="8">
        <v>0</v>
      </c>
      <c r="M1829" s="8">
        <v>0</v>
      </c>
      <c r="N1829" s="13">
        <v>0</v>
      </c>
    </row>
    <row r="1830" spans="1:14">
      <c r="A1830" s="113">
        <v>1759</v>
      </c>
      <c r="B1830" s="66"/>
      <c r="C1830" s="135"/>
      <c r="D1830" s="66"/>
      <c r="E1830" s="66"/>
      <c r="F1830" s="135" t="s">
        <v>771</v>
      </c>
      <c r="G1830" s="66" t="s">
        <v>166</v>
      </c>
      <c r="H1830" s="118"/>
      <c r="I1830" s="8">
        <v>673477.98</v>
      </c>
      <c r="J1830" s="8">
        <v>292183.17237035948</v>
      </c>
      <c r="K1830" s="118"/>
      <c r="L1830" s="8">
        <v>673477.98</v>
      </c>
      <c r="M1830" s="8">
        <v>381659.92820092221</v>
      </c>
      <c r="N1830" s="13">
        <v>291818.05179907777</v>
      </c>
    </row>
    <row r="1831" spans="1:14">
      <c r="A1831" s="113">
        <v>1760</v>
      </c>
      <c r="B1831" s="66"/>
      <c r="C1831" s="135"/>
      <c r="D1831" s="66"/>
      <c r="E1831" s="66"/>
      <c r="F1831" s="135" t="s">
        <v>599</v>
      </c>
      <c r="G1831" s="66" t="s">
        <v>164</v>
      </c>
      <c r="H1831" s="118"/>
      <c r="I1831" s="8">
        <v>429830.18</v>
      </c>
      <c r="J1831" s="8">
        <v>184348.84792641713</v>
      </c>
      <c r="K1831" s="118"/>
      <c r="L1831" s="8">
        <v>429830.18</v>
      </c>
      <c r="M1831" s="8">
        <v>245657.51402144614</v>
      </c>
      <c r="N1831" s="13">
        <v>184172.66597855385</v>
      </c>
    </row>
    <row r="1832" spans="1:14">
      <c r="A1832" s="113">
        <v>1761</v>
      </c>
      <c r="B1832" s="66"/>
      <c r="C1832" s="135"/>
      <c r="D1832" s="66"/>
      <c r="E1832" s="66"/>
      <c r="F1832" s="135" t="s">
        <v>770</v>
      </c>
      <c r="G1832" s="66" t="s">
        <v>166</v>
      </c>
      <c r="H1832" s="118"/>
      <c r="I1832" s="8">
        <v>115047.70538461499</v>
      </c>
      <c r="J1832" s="8">
        <v>49912.55027106795</v>
      </c>
      <c r="K1832" s="118"/>
      <c r="L1832" s="8">
        <v>115047.70538461499</v>
      </c>
      <c r="M1832" s="8">
        <v>65197.527284816366</v>
      </c>
      <c r="N1832" s="13">
        <v>49850.178099798628</v>
      </c>
    </row>
    <row r="1833" spans="1:14">
      <c r="A1833" s="113">
        <v>1762</v>
      </c>
      <c r="B1833" s="66"/>
      <c r="C1833" s="135"/>
      <c r="D1833" s="66"/>
      <c r="E1833" s="66"/>
      <c r="F1833" s="135" t="s">
        <v>772</v>
      </c>
      <c r="G1833" s="66" t="s">
        <v>166</v>
      </c>
      <c r="H1833" s="118"/>
      <c r="I1833" s="8">
        <v>343984</v>
      </c>
      <c r="J1833" s="8">
        <v>149234.77730429394</v>
      </c>
      <c r="K1833" s="118"/>
      <c r="L1833" s="8">
        <v>343984</v>
      </c>
      <c r="M1833" s="8">
        <v>194935.710804184</v>
      </c>
      <c r="N1833" s="13">
        <v>149048.289195816</v>
      </c>
    </row>
    <row r="1834" spans="1:14">
      <c r="A1834" s="113">
        <v>1763</v>
      </c>
      <c r="B1834" s="66"/>
      <c r="C1834" s="135"/>
      <c r="D1834" s="66"/>
      <c r="E1834" s="66"/>
      <c r="F1834" s="135" t="s">
        <v>771</v>
      </c>
      <c r="G1834" s="66" t="s">
        <v>166</v>
      </c>
      <c r="H1834" s="118"/>
      <c r="I1834" s="8">
        <v>44655.09</v>
      </c>
      <c r="J1834" s="8">
        <v>19373.262743770651</v>
      </c>
      <c r="K1834" s="118"/>
      <c r="L1834" s="8">
        <v>44655.09</v>
      </c>
      <c r="M1834" s="8">
        <v>25306.036647561541</v>
      </c>
      <c r="N1834" s="13">
        <v>19349.053352438455</v>
      </c>
    </row>
    <row r="1835" spans="1:14">
      <c r="A1835" s="113">
        <v>1764</v>
      </c>
      <c r="B1835" s="66"/>
      <c r="C1835" s="135"/>
      <c r="D1835" s="66"/>
      <c r="E1835" s="66"/>
      <c r="F1835" s="66"/>
      <c r="G1835" s="66"/>
      <c r="H1835" s="118" t="s">
        <v>436</v>
      </c>
      <c r="I1835" s="184">
        <v>105901647.41538456</v>
      </c>
      <c r="J1835" s="184">
        <v>45044827.398313366</v>
      </c>
      <c r="K1835" s="118"/>
      <c r="L1835" s="184">
        <v>105901647.41538456</v>
      </c>
      <c r="M1835" s="184">
        <v>60865453.974145554</v>
      </c>
      <c r="N1835" s="184">
        <v>45036193.441238999</v>
      </c>
    </row>
    <row r="1836" spans="1:14">
      <c r="A1836" s="113">
        <v>1765</v>
      </c>
      <c r="B1836" s="66"/>
      <c r="C1836" s="135"/>
      <c r="D1836" s="66"/>
      <c r="E1836" s="66"/>
      <c r="F1836" s="66"/>
      <c r="G1836" s="66"/>
      <c r="H1836" s="118"/>
      <c r="I1836" s="8"/>
      <c r="J1836" s="8"/>
      <c r="K1836" s="118"/>
      <c r="L1836" s="8"/>
      <c r="M1836" s="8"/>
      <c r="N1836" s="8"/>
    </row>
    <row r="1837" spans="1:14">
      <c r="A1837" s="113">
        <v>1766</v>
      </c>
      <c r="B1837" s="66"/>
      <c r="C1837" s="135">
        <v>393</v>
      </c>
      <c r="D1837" s="66" t="s">
        <v>504</v>
      </c>
      <c r="E1837" s="66"/>
      <c r="F1837" s="66"/>
      <c r="G1837" s="66"/>
      <c r="H1837" s="118"/>
      <c r="I1837" s="8"/>
      <c r="J1837" s="8"/>
      <c r="K1837" s="118"/>
      <c r="L1837" s="8"/>
      <c r="M1837" s="8"/>
      <c r="N1837" s="8"/>
    </row>
    <row r="1838" spans="1:14">
      <c r="A1838" s="113">
        <v>1767</v>
      </c>
      <c r="B1838" s="66"/>
      <c r="C1838" s="135"/>
      <c r="D1838" s="66"/>
      <c r="E1838" s="66"/>
      <c r="F1838" s="135" t="s">
        <v>769</v>
      </c>
      <c r="G1838" s="66" t="s">
        <v>162</v>
      </c>
      <c r="H1838" s="118"/>
      <c r="I1838" s="8">
        <v>8851574.1584615353</v>
      </c>
      <c r="J1838" s="8">
        <v>3591412.4615384601</v>
      </c>
      <c r="K1838" s="118"/>
      <c r="L1838" s="8">
        <v>8851574.1584615353</v>
      </c>
      <c r="M1838" s="8">
        <v>5260161.6969230752</v>
      </c>
      <c r="N1838" s="13">
        <v>3591412.4615384601</v>
      </c>
    </row>
    <row r="1839" spans="1:14">
      <c r="A1839" s="113">
        <v>1768</v>
      </c>
      <c r="B1839" s="66"/>
      <c r="C1839" s="135"/>
      <c r="D1839" s="66"/>
      <c r="E1839" s="66"/>
      <c r="F1839" s="135" t="s">
        <v>770</v>
      </c>
      <c r="G1839" s="66" t="s">
        <v>166</v>
      </c>
      <c r="H1839" s="118"/>
      <c r="I1839" s="8">
        <v>4112.9876923076899</v>
      </c>
      <c r="J1839" s="8">
        <v>1784.3876526723336</v>
      </c>
      <c r="K1839" s="118"/>
      <c r="L1839" s="8">
        <v>4112.9876923076899</v>
      </c>
      <c r="M1839" s="8">
        <v>2330.8298622286502</v>
      </c>
      <c r="N1839" s="13">
        <v>1782.1578300790397</v>
      </c>
    </row>
    <row r="1840" spans="1:14">
      <c r="A1840" s="113">
        <v>1769</v>
      </c>
      <c r="B1840" s="66"/>
      <c r="C1840" s="135"/>
      <c r="D1840" s="66"/>
      <c r="E1840" s="66"/>
      <c r="F1840" s="135" t="s">
        <v>771</v>
      </c>
      <c r="G1840" s="66" t="s">
        <v>166</v>
      </c>
      <c r="H1840" s="118"/>
      <c r="I1840" s="8">
        <v>8752.7038461538505</v>
      </c>
      <c r="J1840" s="8">
        <v>3797.2923429322495</v>
      </c>
      <c r="K1840" s="118"/>
      <c r="L1840" s="8">
        <v>8752.7038461538505</v>
      </c>
      <c r="M1840" s="8">
        <v>4960.1567099298691</v>
      </c>
      <c r="N1840" s="13">
        <v>3792.5471362239814</v>
      </c>
    </row>
    <row r="1841" spans="1:14">
      <c r="A1841" s="113">
        <v>1770</v>
      </c>
      <c r="B1841" s="66"/>
      <c r="C1841" s="135"/>
      <c r="D1841" s="66"/>
      <c r="E1841" s="66"/>
      <c r="F1841" s="135" t="s">
        <v>767</v>
      </c>
      <c r="G1841" s="66" t="s">
        <v>165</v>
      </c>
      <c r="H1841" s="118"/>
      <c r="I1841" s="8">
        <v>194603.92923076899</v>
      </c>
      <c r="J1841" s="8">
        <v>83610.9344854105</v>
      </c>
      <c r="K1841" s="118"/>
      <c r="L1841" s="8">
        <v>194603.92923076899</v>
      </c>
      <c r="M1841" s="8">
        <v>110927.85834440991</v>
      </c>
      <c r="N1841" s="13">
        <v>83676.070886359084</v>
      </c>
    </row>
    <row r="1842" spans="1:14">
      <c r="A1842" s="113">
        <v>1771</v>
      </c>
      <c r="B1842" s="66"/>
      <c r="C1842" s="135"/>
      <c r="D1842" s="66"/>
      <c r="E1842" s="66"/>
      <c r="F1842" s="135" t="s">
        <v>772</v>
      </c>
      <c r="G1842" s="66" t="s">
        <v>166</v>
      </c>
      <c r="H1842" s="118"/>
      <c r="I1842" s="8">
        <v>5333329.8476923099</v>
      </c>
      <c r="J1842" s="8">
        <v>2313823.5851397328</v>
      </c>
      <c r="K1842" s="118"/>
      <c r="L1842" s="8">
        <v>5333329.8476923099</v>
      </c>
      <c r="M1842" s="8">
        <v>3022397.6836511898</v>
      </c>
      <c r="N1842" s="13">
        <v>2310932.1640411201</v>
      </c>
    </row>
    <row r="1843" spans="1:14">
      <c r="A1843" s="113">
        <v>1772</v>
      </c>
      <c r="B1843" s="66"/>
      <c r="C1843" s="135"/>
      <c r="D1843" s="66"/>
      <c r="E1843" s="66"/>
      <c r="F1843" s="135" t="s">
        <v>771</v>
      </c>
      <c r="G1843" s="66" t="s">
        <v>166</v>
      </c>
      <c r="H1843" s="118"/>
      <c r="I1843" s="8">
        <v>53970.76</v>
      </c>
      <c r="J1843" s="8">
        <v>23414.793564652704</v>
      </c>
      <c r="K1843" s="118"/>
      <c r="L1843" s="8">
        <v>53970.76</v>
      </c>
      <c r="M1843" s="8">
        <v>30585.22624087755</v>
      </c>
      <c r="N1843" s="13">
        <v>23385.533759122452</v>
      </c>
    </row>
    <row r="1844" spans="1:14">
      <c r="A1844" s="113">
        <v>1773</v>
      </c>
      <c r="B1844" s="66"/>
      <c r="C1844" s="135"/>
      <c r="D1844" s="66"/>
      <c r="E1844" s="66"/>
      <c r="F1844" s="66"/>
      <c r="G1844" s="66"/>
      <c r="H1844" s="118" t="s">
        <v>436</v>
      </c>
      <c r="I1844" s="184">
        <v>14446344.386923077</v>
      </c>
      <c r="J1844" s="184">
        <v>6017843.4547238611</v>
      </c>
      <c r="K1844" s="118"/>
      <c r="L1844" s="184">
        <v>14446344.386923077</v>
      </c>
      <c r="M1844" s="184">
        <v>8431363.4517317098</v>
      </c>
      <c r="N1844" s="184">
        <v>6014980.935191365</v>
      </c>
    </row>
    <row r="1845" spans="1:14">
      <c r="A1845" s="113">
        <v>1774</v>
      </c>
      <c r="B1845" s="66"/>
      <c r="C1845" s="135"/>
      <c r="D1845" s="66"/>
      <c r="E1845" s="66"/>
      <c r="F1845" s="66"/>
      <c r="G1845" s="66"/>
      <c r="H1845" s="118"/>
      <c r="I1845" s="8"/>
      <c r="J1845" s="8"/>
      <c r="K1845" s="118"/>
      <c r="L1845" s="8"/>
      <c r="M1845" s="8"/>
      <c r="N1845" s="8"/>
    </row>
    <row r="1846" spans="1:14">
      <c r="A1846" s="113">
        <v>1775</v>
      </c>
      <c r="B1846" s="66"/>
      <c r="C1846" s="135">
        <v>394</v>
      </c>
      <c r="D1846" s="66" t="s">
        <v>505</v>
      </c>
      <c r="E1846" s="66"/>
      <c r="F1846" s="66"/>
      <c r="G1846" s="66"/>
      <c r="H1846" s="118"/>
      <c r="I1846" s="8"/>
      <c r="J1846" s="8"/>
      <c r="K1846" s="118"/>
      <c r="L1846" s="8"/>
      <c r="M1846" s="8"/>
      <c r="N1846" s="8"/>
    </row>
    <row r="1847" spans="1:14">
      <c r="A1847" s="113">
        <v>1776</v>
      </c>
      <c r="B1847" s="66"/>
      <c r="C1847" s="135"/>
      <c r="D1847" s="66"/>
      <c r="E1847" s="66"/>
      <c r="F1847" s="135" t="s">
        <v>769</v>
      </c>
      <c r="G1847" s="66" t="s">
        <v>162</v>
      </c>
      <c r="H1847" s="118"/>
      <c r="I1847" s="8">
        <v>33380799.52153853</v>
      </c>
      <c r="J1847" s="8">
        <v>12950276.566923101</v>
      </c>
      <c r="K1847" s="118"/>
      <c r="L1847" s="8">
        <v>33380799.52153853</v>
      </c>
      <c r="M1847" s="8">
        <v>20430522.954615429</v>
      </c>
      <c r="N1847" s="13">
        <v>12950276.566923101</v>
      </c>
    </row>
    <row r="1848" spans="1:14">
      <c r="A1848" s="113">
        <v>1777</v>
      </c>
      <c r="B1848" s="66"/>
      <c r="C1848" s="135"/>
      <c r="D1848" s="66"/>
      <c r="E1848" s="66"/>
      <c r="F1848" s="135" t="s">
        <v>770</v>
      </c>
      <c r="G1848" s="66" t="s">
        <v>166</v>
      </c>
      <c r="H1848" s="118"/>
      <c r="I1848" s="8">
        <v>149702.249230769</v>
      </c>
      <c r="J1848" s="8">
        <v>64947.154012703271</v>
      </c>
      <c r="K1848" s="118"/>
      <c r="L1848" s="8">
        <v>149702.249230769</v>
      </c>
      <c r="M1848" s="8">
        <v>84836.255066471291</v>
      </c>
      <c r="N1848" s="13">
        <v>64865.994164297699</v>
      </c>
    </row>
    <row r="1849" spans="1:14">
      <c r="A1849" s="113">
        <v>1778</v>
      </c>
      <c r="B1849" s="66"/>
      <c r="C1849" s="135"/>
      <c r="D1849" s="66"/>
      <c r="E1849" s="66"/>
      <c r="F1849" s="135" t="s">
        <v>772</v>
      </c>
      <c r="G1849" s="66" t="s">
        <v>166</v>
      </c>
      <c r="H1849" s="118"/>
      <c r="I1849" s="8">
        <v>22806669.396923099</v>
      </c>
      <c r="J1849" s="8">
        <v>9894495.7570772897</v>
      </c>
      <c r="K1849" s="118"/>
      <c r="L1849" s="8">
        <v>22806669.396923099</v>
      </c>
      <c r="M1849" s="8">
        <v>12924538.088879816</v>
      </c>
      <c r="N1849" s="13">
        <v>9882131.3080432825</v>
      </c>
    </row>
    <row r="1850" spans="1:14">
      <c r="A1850" s="113">
        <v>1779</v>
      </c>
      <c r="B1850" s="66"/>
      <c r="C1850" s="135"/>
      <c r="D1850" s="66"/>
      <c r="E1850" s="66"/>
      <c r="F1850" s="135" t="s">
        <v>767</v>
      </c>
      <c r="G1850" s="66" t="s">
        <v>165</v>
      </c>
      <c r="H1850" s="118"/>
      <c r="I1850" s="8">
        <v>3731491.12384615</v>
      </c>
      <c r="J1850" s="8">
        <v>1603222.8183780254</v>
      </c>
      <c r="K1850" s="118"/>
      <c r="L1850" s="8">
        <v>3731491.12384615</v>
      </c>
      <c r="M1850" s="8">
        <v>2127019.3281070832</v>
      </c>
      <c r="N1850" s="13">
        <v>1604471.7957390668</v>
      </c>
    </row>
    <row r="1851" spans="1:14">
      <c r="A1851" s="113">
        <v>1780</v>
      </c>
      <c r="B1851" s="66"/>
      <c r="C1851" s="135"/>
      <c r="D1851" s="66"/>
      <c r="E1851" s="66"/>
      <c r="F1851" s="135" t="s">
        <v>599</v>
      </c>
      <c r="G1851" s="66" t="s">
        <v>164</v>
      </c>
      <c r="H1851" s="118"/>
      <c r="I1851" s="8">
        <v>5617.06</v>
      </c>
      <c r="J1851" s="8">
        <v>2409.0875604257494</v>
      </c>
      <c r="K1851" s="118"/>
      <c r="L1851" s="8">
        <v>5617.06</v>
      </c>
      <c r="M1851" s="8">
        <v>3210.2748013396931</v>
      </c>
      <c r="N1851" s="13">
        <v>2406.7851986603073</v>
      </c>
    </row>
    <row r="1852" spans="1:14">
      <c r="A1852" s="113">
        <v>1781</v>
      </c>
      <c r="B1852" s="66"/>
      <c r="C1852" s="135"/>
      <c r="D1852" s="66"/>
      <c r="E1852" s="66"/>
      <c r="F1852" s="135" t="s">
        <v>771</v>
      </c>
      <c r="G1852" s="66" t="s">
        <v>166</v>
      </c>
      <c r="H1852" s="118"/>
      <c r="I1852" s="8">
        <v>141172.50538461501</v>
      </c>
      <c r="J1852" s="8">
        <v>61246.591127966007</v>
      </c>
      <c r="K1852" s="118"/>
      <c r="L1852" s="8">
        <v>141172.50538461501</v>
      </c>
      <c r="M1852" s="8">
        <v>80002.449774284323</v>
      </c>
      <c r="N1852" s="13">
        <v>61170.055610330681</v>
      </c>
    </row>
    <row r="1853" spans="1:14">
      <c r="A1853" s="113">
        <v>1782</v>
      </c>
      <c r="B1853" s="66"/>
      <c r="C1853" s="135"/>
      <c r="D1853" s="66"/>
      <c r="E1853" s="66"/>
      <c r="F1853" s="135" t="s">
        <v>772</v>
      </c>
      <c r="G1853" s="66" t="s">
        <v>166</v>
      </c>
      <c r="H1853" s="118"/>
      <c r="I1853" s="8">
        <v>1678493.5684615399</v>
      </c>
      <c r="J1853" s="8">
        <v>728201.35208628187</v>
      </c>
      <c r="K1853" s="118"/>
      <c r="L1853" s="8">
        <v>1678493.5684615399</v>
      </c>
      <c r="M1853" s="8">
        <v>951202.19791705883</v>
      </c>
      <c r="N1853" s="13">
        <v>727291.37054448109</v>
      </c>
    </row>
    <row r="1854" spans="1:14">
      <c r="A1854" s="113">
        <v>1783</v>
      </c>
      <c r="B1854" s="66"/>
      <c r="C1854" s="135"/>
      <c r="D1854" s="66"/>
      <c r="E1854" s="66"/>
      <c r="F1854" s="135" t="s">
        <v>772</v>
      </c>
      <c r="G1854" s="66" t="s">
        <v>166</v>
      </c>
      <c r="H1854" s="118"/>
      <c r="I1854" s="8">
        <v>89913.38</v>
      </c>
      <c r="J1854" s="8">
        <v>39008.219106052486</v>
      </c>
      <c r="K1854" s="118"/>
      <c r="L1854" s="8">
        <v>89913.38</v>
      </c>
      <c r="M1854" s="8">
        <v>50953.906696551887</v>
      </c>
      <c r="N1854" s="13">
        <v>38959.473303448118</v>
      </c>
    </row>
    <row r="1855" spans="1:14">
      <c r="A1855" s="113">
        <v>1784</v>
      </c>
      <c r="B1855" s="66"/>
      <c r="C1855" s="135"/>
      <c r="D1855" s="66"/>
      <c r="E1855" s="66"/>
      <c r="F1855" s="66"/>
      <c r="G1855" s="66"/>
      <c r="H1855" s="118" t="s">
        <v>436</v>
      </c>
      <c r="I1855" s="184">
        <v>61983858.805384703</v>
      </c>
      <c r="J1855" s="184">
        <v>25343807.546271842</v>
      </c>
      <c r="K1855" s="118"/>
      <c r="L1855" s="184">
        <v>61983858.805384703</v>
      </c>
      <c r="M1855" s="184">
        <v>36652285.455858037</v>
      </c>
      <c r="N1855" s="184">
        <v>25331573.349526662</v>
      </c>
    </row>
    <row r="1856" spans="1:14">
      <c r="A1856" s="113">
        <v>1785</v>
      </c>
      <c r="B1856" s="66"/>
      <c r="C1856" s="135"/>
      <c r="D1856" s="66"/>
      <c r="E1856" s="66"/>
      <c r="F1856" s="66"/>
      <c r="G1856" s="66"/>
      <c r="H1856" s="118"/>
      <c r="I1856" s="8"/>
      <c r="J1856" s="8"/>
      <c r="K1856" s="118"/>
      <c r="L1856" s="8"/>
      <c r="M1856" s="8"/>
      <c r="N1856" s="8"/>
    </row>
    <row r="1857" spans="1:14">
      <c r="A1857" s="113">
        <v>1786</v>
      </c>
      <c r="B1857" s="66"/>
      <c r="C1857" s="135">
        <v>395</v>
      </c>
      <c r="D1857" s="66" t="s">
        <v>506</v>
      </c>
      <c r="E1857" s="66"/>
      <c r="F1857" s="66"/>
      <c r="G1857" s="66"/>
      <c r="H1857" s="118"/>
      <c r="I1857" s="8"/>
      <c r="J1857" s="8"/>
      <c r="K1857" s="118"/>
      <c r="L1857" s="8"/>
      <c r="M1857" s="8"/>
      <c r="N1857" s="8"/>
    </row>
    <row r="1858" spans="1:14">
      <c r="A1858" s="113">
        <v>1787</v>
      </c>
      <c r="B1858" s="66"/>
      <c r="C1858" s="135"/>
      <c r="D1858" s="66"/>
      <c r="E1858" s="66"/>
      <c r="F1858" s="135" t="s">
        <v>769</v>
      </c>
      <c r="G1858" s="66" t="s">
        <v>162</v>
      </c>
      <c r="H1858" s="118"/>
      <c r="I1858" s="8">
        <v>22261298.233846147</v>
      </c>
      <c r="J1858" s="8">
        <v>7512896.0123076905</v>
      </c>
      <c r="K1858" s="118"/>
      <c r="L1858" s="8">
        <v>22261298.233846147</v>
      </c>
      <c r="M1858" s="8">
        <v>14748402.221538456</v>
      </c>
      <c r="N1858" s="13">
        <v>7512896.0123076905</v>
      </c>
    </row>
    <row r="1859" spans="1:14">
      <c r="A1859" s="113">
        <v>1788</v>
      </c>
      <c r="B1859" s="66"/>
      <c r="C1859" s="135"/>
      <c r="D1859" s="66"/>
      <c r="E1859" s="66"/>
      <c r="F1859" s="135" t="s">
        <v>770</v>
      </c>
      <c r="G1859" s="66" t="s">
        <v>166</v>
      </c>
      <c r="H1859" s="118"/>
      <c r="I1859" s="8">
        <v>1517.68</v>
      </c>
      <c r="J1859" s="8">
        <v>658.4336388296573</v>
      </c>
      <c r="K1859" s="118"/>
      <c r="L1859" s="8">
        <v>1517.68</v>
      </c>
      <c r="M1859" s="8">
        <v>860.06915895301529</v>
      </c>
      <c r="N1859" s="13">
        <v>657.61084104698477</v>
      </c>
    </row>
    <row r="1860" spans="1:14">
      <c r="A1860" s="113">
        <v>1789</v>
      </c>
      <c r="B1860" s="66"/>
      <c r="C1860" s="135"/>
      <c r="D1860" s="66"/>
      <c r="E1860" s="66"/>
      <c r="F1860" s="135" t="s">
        <v>771</v>
      </c>
      <c r="G1860" s="66" t="s">
        <v>166</v>
      </c>
      <c r="H1860" s="118"/>
      <c r="I1860" s="8">
        <v>0</v>
      </c>
      <c r="J1860" s="8">
        <v>0</v>
      </c>
      <c r="K1860" s="118"/>
      <c r="L1860" s="8">
        <v>0</v>
      </c>
      <c r="M1860" s="8">
        <v>0</v>
      </c>
      <c r="N1860" s="13">
        <v>0</v>
      </c>
    </row>
    <row r="1861" spans="1:14">
      <c r="A1861" s="113">
        <v>1790</v>
      </c>
      <c r="B1861" s="66"/>
      <c r="C1861" s="135"/>
      <c r="D1861" s="66"/>
      <c r="E1861" s="66"/>
      <c r="F1861" s="135" t="s">
        <v>767</v>
      </c>
      <c r="G1861" s="66" t="s">
        <v>165</v>
      </c>
      <c r="H1861" s="118"/>
      <c r="I1861" s="8">
        <v>4656815.1692307703</v>
      </c>
      <c r="J1861" s="8">
        <v>2000785.2337015281</v>
      </c>
      <c r="K1861" s="118"/>
      <c r="L1861" s="8">
        <v>4656815.1692307703</v>
      </c>
      <c r="M1861" s="8">
        <v>2654471.2404853888</v>
      </c>
      <c r="N1861" s="13">
        <v>2002343.9287453818</v>
      </c>
    </row>
    <row r="1862" spans="1:14">
      <c r="A1862" s="113">
        <v>1791</v>
      </c>
      <c r="B1862" s="66"/>
      <c r="C1862" s="135"/>
      <c r="D1862" s="66"/>
      <c r="E1862" s="66"/>
      <c r="F1862" s="135" t="s">
        <v>599</v>
      </c>
      <c r="G1862" s="66" t="s">
        <v>164</v>
      </c>
      <c r="H1862" s="118"/>
      <c r="I1862" s="8">
        <v>0</v>
      </c>
      <c r="J1862" s="8">
        <v>0</v>
      </c>
      <c r="K1862" s="118"/>
      <c r="L1862" s="8">
        <v>0</v>
      </c>
      <c r="M1862" s="8">
        <v>0</v>
      </c>
      <c r="N1862" s="13">
        <v>0</v>
      </c>
    </row>
    <row r="1863" spans="1:14">
      <c r="A1863" s="113">
        <v>1792</v>
      </c>
      <c r="B1863" s="66"/>
      <c r="C1863" s="135"/>
      <c r="D1863" s="66"/>
      <c r="E1863" s="66"/>
      <c r="F1863" s="135" t="s">
        <v>772</v>
      </c>
      <c r="G1863" s="66" t="s">
        <v>166</v>
      </c>
      <c r="H1863" s="118"/>
      <c r="I1863" s="8">
        <v>6291359.1392307701</v>
      </c>
      <c r="J1863" s="8">
        <v>2729457.126158305</v>
      </c>
      <c r="K1863" s="118"/>
      <c r="L1863" s="8">
        <v>6291359.1392307701</v>
      </c>
      <c r="M1863" s="8">
        <v>3565312.8219055231</v>
      </c>
      <c r="N1863" s="13">
        <v>2726046.317325247</v>
      </c>
    </row>
    <row r="1864" spans="1:14">
      <c r="A1864" s="113">
        <v>1793</v>
      </c>
      <c r="B1864" s="66"/>
      <c r="C1864" s="135"/>
      <c r="D1864" s="66"/>
      <c r="E1864" s="66"/>
      <c r="F1864" s="135" t="s">
        <v>772</v>
      </c>
      <c r="G1864" s="66" t="s">
        <v>166</v>
      </c>
      <c r="H1864" s="118"/>
      <c r="I1864" s="8">
        <v>271218.13</v>
      </c>
      <c r="J1864" s="8">
        <v>117665.87175984071</v>
      </c>
      <c r="K1864" s="118"/>
      <c r="L1864" s="8">
        <v>271218.13</v>
      </c>
      <c r="M1864" s="8">
        <v>153699.29692814662</v>
      </c>
      <c r="N1864" s="13">
        <v>117518.8330718534</v>
      </c>
    </row>
    <row r="1865" spans="1:14">
      <c r="A1865" s="113">
        <v>1794</v>
      </c>
      <c r="B1865" s="66"/>
      <c r="C1865" s="135"/>
      <c r="D1865" s="66"/>
      <c r="E1865" s="66"/>
      <c r="F1865" s="135" t="s">
        <v>772</v>
      </c>
      <c r="G1865" s="66" t="s">
        <v>166</v>
      </c>
      <c r="H1865" s="118"/>
      <c r="I1865" s="8">
        <v>14021.51</v>
      </c>
      <c r="J1865" s="8">
        <v>6083.1228264103293</v>
      </c>
      <c r="K1865" s="118"/>
      <c r="L1865" s="8">
        <v>14021.51</v>
      </c>
      <c r="M1865" s="8">
        <v>7945.9888204043627</v>
      </c>
      <c r="N1865" s="13">
        <v>6075.5211795956375</v>
      </c>
    </row>
    <row r="1866" spans="1:14">
      <c r="A1866" s="113">
        <v>1795</v>
      </c>
      <c r="B1866" s="66"/>
      <c r="C1866" s="135"/>
      <c r="D1866" s="66"/>
      <c r="E1866" s="66"/>
      <c r="F1866" s="66"/>
      <c r="G1866" s="66"/>
      <c r="H1866" s="118" t="s">
        <v>436</v>
      </c>
      <c r="I1866" s="184">
        <v>33496229.862307686</v>
      </c>
      <c r="J1866" s="184">
        <v>12367545.800392605</v>
      </c>
      <c r="K1866" s="118"/>
      <c r="L1866" s="184">
        <v>33496229.862307686</v>
      </c>
      <c r="M1866" s="184">
        <v>21130691.638836868</v>
      </c>
      <c r="N1866" s="184">
        <v>12365538.223470816</v>
      </c>
    </row>
    <row r="1867" spans="1:14">
      <c r="A1867" s="113">
        <v>1796</v>
      </c>
      <c r="B1867" s="66"/>
      <c r="C1867" s="66"/>
      <c r="D1867" s="66"/>
      <c r="E1867" s="66"/>
      <c r="F1867" s="66"/>
      <c r="G1867" s="66"/>
      <c r="H1867" s="118"/>
      <c r="I1867" s="16"/>
      <c r="J1867" s="16"/>
      <c r="K1867" s="118"/>
      <c r="L1867" s="16"/>
      <c r="M1867" s="8"/>
      <c r="N1867" s="8"/>
    </row>
    <row r="1868" spans="1:14">
      <c r="A1868" s="113">
        <v>1797</v>
      </c>
      <c r="B1868" s="66"/>
      <c r="C1868" s="135">
        <v>396</v>
      </c>
      <c r="D1868" s="66" t="s">
        <v>507</v>
      </c>
      <c r="E1868" s="66"/>
      <c r="F1868" s="66"/>
      <c r="G1868" s="66"/>
      <c r="H1868" s="118"/>
      <c r="I1868" s="8"/>
      <c r="J1868" s="8"/>
      <c r="K1868" s="118"/>
      <c r="L1868" s="8"/>
      <c r="M1868" s="8"/>
      <c r="N1868" s="8"/>
    </row>
    <row r="1869" spans="1:14">
      <c r="A1869" s="113">
        <v>1798</v>
      </c>
      <c r="B1869" s="66"/>
      <c r="C1869" s="135"/>
      <c r="D1869" s="66"/>
      <c r="E1869" s="66"/>
      <c r="F1869" s="135" t="s">
        <v>769</v>
      </c>
      <c r="G1869" s="66" t="s">
        <v>162</v>
      </c>
      <c r="H1869" s="118"/>
      <c r="I1869" s="8">
        <v>115508737.56999999</v>
      </c>
      <c r="J1869" s="8">
        <v>45920541.556923099</v>
      </c>
      <c r="K1869" s="118"/>
      <c r="L1869" s="8">
        <v>115508737.56999999</v>
      </c>
      <c r="M1869" s="8">
        <v>69588196.013076901</v>
      </c>
      <c r="N1869" s="13">
        <v>45920541.556923099</v>
      </c>
    </row>
    <row r="1870" spans="1:14">
      <c r="A1870" s="113">
        <v>1799</v>
      </c>
      <c r="B1870" s="66"/>
      <c r="C1870" s="135"/>
      <c r="D1870" s="66"/>
      <c r="E1870" s="66"/>
      <c r="F1870" s="135" t="s">
        <v>770</v>
      </c>
      <c r="G1870" s="66" t="s">
        <v>166</v>
      </c>
      <c r="H1870" s="118"/>
      <c r="I1870" s="8">
        <v>939125.12461538496</v>
      </c>
      <c r="J1870" s="8">
        <v>407432.1155427121</v>
      </c>
      <c r="K1870" s="118"/>
      <c r="L1870" s="8">
        <v>939125.12461538496</v>
      </c>
      <c r="M1870" s="8">
        <v>532202.14806784014</v>
      </c>
      <c r="N1870" s="13">
        <v>406922.97654754476</v>
      </c>
    </row>
    <row r="1871" spans="1:14">
      <c r="A1871" s="113">
        <v>1800</v>
      </c>
      <c r="B1871" s="66"/>
      <c r="C1871" s="135"/>
      <c r="D1871" s="66"/>
      <c r="E1871" s="66"/>
      <c r="F1871" s="135" t="s">
        <v>772</v>
      </c>
      <c r="G1871" s="66" t="s">
        <v>166</v>
      </c>
      <c r="H1871" s="118"/>
      <c r="I1871" s="8">
        <v>39117692.586153798</v>
      </c>
      <c r="J1871" s="8">
        <v>16970906.03560774</v>
      </c>
      <c r="K1871" s="118"/>
      <c r="L1871" s="8">
        <v>39117692.586153798</v>
      </c>
      <c r="M1871" s="8">
        <v>22167993.887219898</v>
      </c>
      <c r="N1871" s="13">
        <v>16949698.698933899</v>
      </c>
    </row>
    <row r="1872" spans="1:14">
      <c r="A1872" s="113">
        <v>1801</v>
      </c>
      <c r="B1872" s="66"/>
      <c r="C1872" s="135"/>
      <c r="D1872" s="66"/>
      <c r="E1872" s="66"/>
      <c r="F1872" s="135" t="s">
        <v>767</v>
      </c>
      <c r="G1872" s="66" t="s">
        <v>165</v>
      </c>
      <c r="H1872" s="118"/>
      <c r="I1872" s="8">
        <v>1622733.24</v>
      </c>
      <c r="J1872" s="8">
        <v>697201.96890806523</v>
      </c>
      <c r="K1872" s="118"/>
      <c r="L1872" s="8">
        <v>1622733.24</v>
      </c>
      <c r="M1872" s="8">
        <v>924988.12171478174</v>
      </c>
      <c r="N1872" s="13">
        <v>697745.11828521825</v>
      </c>
    </row>
    <row r="1873" spans="1:14">
      <c r="A1873" s="113">
        <v>1802</v>
      </c>
      <c r="B1873" s="66"/>
      <c r="C1873" s="135"/>
      <c r="D1873" s="66"/>
      <c r="E1873" s="66"/>
      <c r="F1873" s="135" t="s">
        <v>771</v>
      </c>
      <c r="G1873" s="66" t="s">
        <v>166</v>
      </c>
      <c r="H1873" s="118"/>
      <c r="I1873" s="8">
        <v>1383393.93</v>
      </c>
      <c r="J1873" s="8">
        <v>600174.67401873926</v>
      </c>
      <c r="K1873" s="118"/>
      <c r="L1873" s="8">
        <v>1383393.93</v>
      </c>
      <c r="M1873" s="8">
        <v>783969.25167084392</v>
      </c>
      <c r="N1873" s="13">
        <v>599424.67832915601</v>
      </c>
    </row>
    <row r="1874" spans="1:14">
      <c r="A1874" s="113">
        <v>1803</v>
      </c>
      <c r="B1874" s="66"/>
      <c r="C1874" s="135"/>
      <c r="D1874" s="66"/>
      <c r="E1874" s="66"/>
      <c r="F1874" s="135" t="s">
        <v>599</v>
      </c>
      <c r="G1874" s="66" t="s">
        <v>164</v>
      </c>
      <c r="H1874" s="118"/>
      <c r="I1874" s="8">
        <v>45031.42</v>
      </c>
      <c r="J1874" s="8">
        <v>19313.419075158054</v>
      </c>
      <c r="K1874" s="118"/>
      <c r="L1874" s="8">
        <v>45031.42</v>
      </c>
      <c r="M1874" s="8">
        <v>25736.45873366926</v>
      </c>
      <c r="N1874" s="13">
        <v>19294.961266330738</v>
      </c>
    </row>
    <row r="1875" spans="1:14">
      <c r="A1875" s="113">
        <v>1804</v>
      </c>
      <c r="B1875" s="66"/>
      <c r="C1875" s="135"/>
      <c r="D1875" s="66"/>
      <c r="E1875" s="66"/>
      <c r="F1875" s="135" t="s">
        <v>599</v>
      </c>
      <c r="G1875" s="66" t="s">
        <v>166</v>
      </c>
      <c r="H1875" s="118"/>
      <c r="I1875" s="8">
        <v>0</v>
      </c>
      <c r="J1875" s="8">
        <v>0</v>
      </c>
      <c r="K1875" s="118"/>
      <c r="L1875" s="8">
        <v>0</v>
      </c>
      <c r="M1875" s="8">
        <v>0</v>
      </c>
      <c r="N1875" s="13">
        <v>0</v>
      </c>
    </row>
    <row r="1876" spans="1:14">
      <c r="A1876" s="113">
        <v>1805</v>
      </c>
      <c r="B1876" s="66"/>
      <c r="C1876" s="135"/>
      <c r="D1876" s="66"/>
      <c r="E1876" s="66"/>
      <c r="F1876" s="135" t="s">
        <v>772</v>
      </c>
      <c r="G1876" s="66" t="s">
        <v>166</v>
      </c>
      <c r="H1876" s="118"/>
      <c r="I1876" s="8">
        <v>999837.19</v>
      </c>
      <c r="J1876" s="8">
        <v>433771.57190509158</v>
      </c>
      <c r="K1876" s="118"/>
      <c r="L1876" s="8">
        <v>999837.19</v>
      </c>
      <c r="M1876" s="8">
        <v>566607.67163911101</v>
      </c>
      <c r="N1876" s="13">
        <v>433229.51836088893</v>
      </c>
    </row>
    <row r="1877" spans="1:14">
      <c r="A1877" s="113">
        <v>1806</v>
      </c>
      <c r="B1877" s="66"/>
      <c r="C1877" s="135"/>
      <c r="D1877" s="66"/>
      <c r="E1877" s="66"/>
      <c r="F1877" s="66"/>
      <c r="G1877" s="66"/>
      <c r="H1877" s="118" t="s">
        <v>436</v>
      </c>
      <c r="I1877" s="184">
        <v>159616551.06076917</v>
      </c>
      <c r="J1877" s="184">
        <v>65049341.341980606</v>
      </c>
      <c r="K1877" s="118"/>
      <c r="L1877" s="184">
        <v>159616551.06076917</v>
      </c>
      <c r="M1877" s="184">
        <v>94589693.55212304</v>
      </c>
      <c r="N1877" s="184">
        <v>65026857.508646138</v>
      </c>
    </row>
    <row r="1878" spans="1:14">
      <c r="A1878" s="113">
        <v>1807</v>
      </c>
      <c r="B1878" s="66"/>
      <c r="C1878" s="135">
        <v>397</v>
      </c>
      <c r="D1878" s="66" t="s">
        <v>508</v>
      </c>
      <c r="E1878" s="66"/>
      <c r="F1878" s="66"/>
      <c r="G1878" s="66"/>
      <c r="H1878" s="118"/>
      <c r="I1878" s="8"/>
      <c r="J1878" s="8"/>
      <c r="K1878" s="118"/>
      <c r="L1878" s="8"/>
      <c r="M1878" s="8"/>
      <c r="N1878" s="8"/>
    </row>
    <row r="1879" spans="1:14">
      <c r="A1879" s="113">
        <v>1808</v>
      </c>
      <c r="B1879" s="66"/>
      <c r="C1879" s="135"/>
      <c r="D1879" s="66"/>
      <c r="E1879" s="66"/>
      <c r="F1879" s="135" t="s">
        <v>769</v>
      </c>
      <c r="G1879" s="66" t="s">
        <v>162</v>
      </c>
      <c r="H1879" s="118"/>
      <c r="I1879" s="8">
        <v>169129704.56230769</v>
      </c>
      <c r="J1879" s="8">
        <v>53614824.960769199</v>
      </c>
      <c r="K1879" s="118"/>
      <c r="L1879" s="8">
        <v>169129704.56230769</v>
      </c>
      <c r="M1879" s="8">
        <v>115514879.60153848</v>
      </c>
      <c r="N1879" s="13">
        <v>53614824.960769199</v>
      </c>
    </row>
    <row r="1880" spans="1:14">
      <c r="A1880" s="113">
        <v>1809</v>
      </c>
      <c r="B1880" s="66"/>
      <c r="C1880" s="135"/>
      <c r="D1880" s="66"/>
      <c r="E1880" s="66"/>
      <c r="F1880" s="135" t="s">
        <v>770</v>
      </c>
      <c r="G1880" s="66" t="s">
        <v>166</v>
      </c>
      <c r="H1880" s="118"/>
      <c r="I1880" s="8">
        <v>986607.35538461502</v>
      </c>
      <c r="J1880" s="8">
        <v>428031.9112737843</v>
      </c>
      <c r="K1880" s="118"/>
      <c r="L1880" s="8">
        <v>986607.35538461502</v>
      </c>
      <c r="M1880" s="8">
        <v>559110.32520854496</v>
      </c>
      <c r="N1880" s="13">
        <v>427497.03017607011</v>
      </c>
    </row>
    <row r="1881" spans="1:14">
      <c r="A1881" s="113">
        <v>1810</v>
      </c>
      <c r="B1881" s="66"/>
      <c r="C1881" s="135"/>
      <c r="D1881" s="66"/>
      <c r="E1881" s="66"/>
      <c r="F1881" s="135" t="s">
        <v>771</v>
      </c>
      <c r="G1881" s="66" t="s">
        <v>166</v>
      </c>
      <c r="H1881" s="118"/>
      <c r="I1881" s="8">
        <v>1544068.08</v>
      </c>
      <c r="J1881" s="8">
        <v>669881.90166248649</v>
      </c>
      <c r="K1881" s="118"/>
      <c r="L1881" s="8">
        <v>1544068.08</v>
      </c>
      <c r="M1881" s="8">
        <v>875023.28220164799</v>
      </c>
      <c r="N1881" s="13">
        <v>669044.79779835208</v>
      </c>
    </row>
    <row r="1882" spans="1:14">
      <c r="A1882" s="113">
        <v>1811</v>
      </c>
      <c r="B1882" s="66"/>
      <c r="C1882" s="135"/>
      <c r="D1882" s="66"/>
      <c r="E1882" s="66"/>
      <c r="F1882" s="135" t="s">
        <v>767</v>
      </c>
      <c r="G1882" s="66" t="s">
        <v>165</v>
      </c>
      <c r="H1882" s="118"/>
      <c r="I1882" s="8">
        <v>76996281.3446154</v>
      </c>
      <c r="J1882" s="8">
        <v>33081197.592319727</v>
      </c>
      <c r="K1882" s="118"/>
      <c r="L1882" s="8">
        <v>76996281.3446154</v>
      </c>
      <c r="M1882" s="8">
        <v>43889312.12130633</v>
      </c>
      <c r="N1882" s="13">
        <v>33106969.223309074</v>
      </c>
    </row>
    <row r="1883" spans="1:14">
      <c r="A1883" s="113">
        <v>1812</v>
      </c>
      <c r="B1883" s="66"/>
      <c r="C1883" s="135"/>
      <c r="D1883" s="66"/>
      <c r="E1883" s="66"/>
      <c r="F1883" s="135" t="s">
        <v>760</v>
      </c>
      <c r="G1883" s="66" t="s">
        <v>163</v>
      </c>
      <c r="H1883" s="118"/>
      <c r="I1883" s="8">
        <v>3468919.41384615</v>
      </c>
      <c r="J1883" s="8">
        <v>1696913.3577714607</v>
      </c>
      <c r="K1883" s="118"/>
      <c r="L1883" s="8">
        <v>3468919.41384615</v>
      </c>
      <c r="M1883" s="8">
        <v>1772006.0560746894</v>
      </c>
      <c r="N1883" s="13">
        <v>1696913.3577714607</v>
      </c>
    </row>
    <row r="1884" spans="1:14">
      <c r="A1884" s="113">
        <v>1813</v>
      </c>
      <c r="B1884" s="66"/>
      <c r="C1884" s="135"/>
      <c r="D1884" s="66"/>
      <c r="E1884" s="66"/>
      <c r="F1884" s="135" t="s">
        <v>772</v>
      </c>
      <c r="G1884" s="66" t="s">
        <v>166</v>
      </c>
      <c r="H1884" s="118"/>
      <c r="I1884" s="8">
        <v>141121194.70076901</v>
      </c>
      <c r="J1884" s="8">
        <v>61224330.387707479</v>
      </c>
      <c r="K1884" s="118"/>
      <c r="L1884" s="8">
        <v>141121194.70076901</v>
      </c>
      <c r="M1884" s="8">
        <v>79973372.013029829</v>
      </c>
      <c r="N1884" s="13">
        <v>61147822.687739179</v>
      </c>
    </row>
    <row r="1885" spans="1:14">
      <c r="A1885" s="113">
        <v>1814</v>
      </c>
      <c r="B1885" s="66"/>
      <c r="C1885" s="135"/>
      <c r="D1885" s="66"/>
      <c r="E1885" s="66"/>
      <c r="F1885" s="135" t="s">
        <v>599</v>
      </c>
      <c r="G1885" s="66" t="s">
        <v>164</v>
      </c>
      <c r="H1885" s="118"/>
      <c r="I1885" s="8">
        <v>322388.82538461499</v>
      </c>
      <c r="J1885" s="8">
        <v>138268.57980052644</v>
      </c>
      <c r="K1885" s="118"/>
      <c r="L1885" s="8">
        <v>322388.82538461499</v>
      </c>
      <c r="M1885" s="8">
        <v>184252.38868121966</v>
      </c>
      <c r="N1885" s="13">
        <v>138136.43670339533</v>
      </c>
    </row>
    <row r="1886" spans="1:14">
      <c r="A1886" s="113">
        <v>1815</v>
      </c>
      <c r="B1886" s="66"/>
      <c r="C1886" s="135"/>
      <c r="D1886" s="66"/>
      <c r="E1886" s="66"/>
      <c r="F1886" s="135" t="s">
        <v>772</v>
      </c>
      <c r="G1886" s="66" t="s">
        <v>166</v>
      </c>
      <c r="H1886" s="118"/>
      <c r="I1886" s="8">
        <v>896690.87615384604</v>
      </c>
      <c r="J1886" s="8">
        <v>389022.34759061888</v>
      </c>
      <c r="K1886" s="118"/>
      <c r="L1886" s="8">
        <v>896690.87615384604</v>
      </c>
      <c r="M1886" s="8">
        <v>508154.66217811441</v>
      </c>
      <c r="N1886" s="13">
        <v>388536.21397573163</v>
      </c>
    </row>
    <row r="1887" spans="1:14">
      <c r="A1887" s="113">
        <v>1816</v>
      </c>
      <c r="B1887" s="66"/>
      <c r="C1887" s="135"/>
      <c r="D1887" s="66"/>
      <c r="E1887" s="66"/>
      <c r="F1887" s="135" t="s">
        <v>772</v>
      </c>
      <c r="G1887" s="66" t="s">
        <v>166</v>
      </c>
      <c r="H1887" s="118"/>
      <c r="I1887" s="8">
        <v>16877.509999999998</v>
      </c>
      <c r="J1887" s="8">
        <v>7322.1761660454958</v>
      </c>
      <c r="K1887" s="118"/>
      <c r="L1887" s="8">
        <v>16877.509999999998</v>
      </c>
      <c r="M1887" s="8">
        <v>9564.4838377794404</v>
      </c>
      <c r="N1887" s="13">
        <v>7313.0261622205571</v>
      </c>
    </row>
    <row r="1888" spans="1:14">
      <c r="A1888" s="113">
        <v>1817</v>
      </c>
      <c r="B1888" s="66"/>
      <c r="C1888" s="135"/>
      <c r="D1888" s="66"/>
      <c r="E1888" s="66"/>
      <c r="F1888" s="66"/>
      <c r="G1888" s="66"/>
      <c r="H1888" s="118" t="s">
        <v>436</v>
      </c>
      <c r="I1888" s="184">
        <v>394482732.66846132</v>
      </c>
      <c r="J1888" s="184">
        <v>151249793.21506134</v>
      </c>
      <c r="K1888" s="118"/>
      <c r="L1888" s="184">
        <v>394482732.66846132</v>
      </c>
      <c r="M1888" s="184">
        <v>243285674.93405667</v>
      </c>
      <c r="N1888" s="184">
        <v>151197057.73440465</v>
      </c>
    </row>
    <row r="1889" spans="1:14">
      <c r="A1889" s="113">
        <v>1818</v>
      </c>
      <c r="B1889" s="66"/>
      <c r="C1889" s="135"/>
      <c r="D1889" s="66"/>
      <c r="E1889" s="66"/>
      <c r="F1889" s="66"/>
      <c r="G1889" s="66"/>
      <c r="H1889" s="118"/>
      <c r="I1889" s="8"/>
      <c r="J1889" s="8"/>
      <c r="K1889" s="118"/>
      <c r="L1889" s="8"/>
      <c r="M1889" s="8"/>
      <c r="N1889" s="8"/>
    </row>
    <row r="1890" spans="1:14">
      <c r="A1890" s="113">
        <v>1819</v>
      </c>
      <c r="B1890" s="66"/>
      <c r="C1890" s="135">
        <v>398</v>
      </c>
      <c r="D1890" s="66" t="s">
        <v>509</v>
      </c>
      <c r="E1890" s="66"/>
      <c r="F1890" s="66"/>
      <c r="G1890" s="66"/>
      <c r="H1890" s="118"/>
      <c r="I1890" s="8"/>
      <c r="J1890" s="8"/>
      <c r="K1890" s="118"/>
      <c r="L1890" s="8"/>
      <c r="M1890" s="8"/>
      <c r="N1890" s="8"/>
    </row>
    <row r="1891" spans="1:14">
      <c r="A1891" s="113">
        <v>1820</v>
      </c>
      <c r="B1891" s="66"/>
      <c r="C1891" s="135"/>
      <c r="D1891" s="66"/>
      <c r="E1891" s="66"/>
      <c r="F1891" s="135" t="s">
        <v>769</v>
      </c>
      <c r="G1891" s="66" t="s">
        <v>162</v>
      </c>
      <c r="H1891" s="118"/>
      <c r="I1891" s="8">
        <v>2512107.5000000014</v>
      </c>
      <c r="J1891" s="8">
        <v>929545.46615384601</v>
      </c>
      <c r="K1891" s="118"/>
      <c r="L1891" s="8">
        <v>2512107.5000000014</v>
      </c>
      <c r="M1891" s="8">
        <v>1582562.0338461553</v>
      </c>
      <c r="N1891" s="13">
        <v>929545.46615384601</v>
      </c>
    </row>
    <row r="1892" spans="1:14">
      <c r="A1892" s="113">
        <v>1821</v>
      </c>
      <c r="B1892" s="66"/>
      <c r="C1892" s="135"/>
      <c r="D1892" s="66"/>
      <c r="E1892" s="66"/>
      <c r="F1892" s="135" t="s">
        <v>770</v>
      </c>
      <c r="G1892" s="66" t="s">
        <v>166</v>
      </c>
      <c r="H1892" s="118"/>
      <c r="I1892" s="8">
        <v>0</v>
      </c>
      <c r="J1892" s="8">
        <v>0</v>
      </c>
      <c r="K1892" s="118"/>
      <c r="L1892" s="8">
        <v>0</v>
      </c>
      <c r="M1892" s="8">
        <v>0</v>
      </c>
      <c r="N1892" s="13">
        <v>0</v>
      </c>
    </row>
    <row r="1893" spans="1:14">
      <c r="A1893" s="113">
        <v>1822</v>
      </c>
      <c r="B1893" s="66"/>
      <c r="C1893" s="135"/>
      <c r="D1893" s="66"/>
      <c r="E1893" s="66"/>
      <c r="F1893" s="135" t="s">
        <v>771</v>
      </c>
      <c r="G1893" s="66" t="s">
        <v>166</v>
      </c>
      <c r="H1893" s="118"/>
      <c r="I1893" s="8">
        <v>0</v>
      </c>
      <c r="J1893" s="8">
        <v>0</v>
      </c>
      <c r="K1893" s="118"/>
      <c r="L1893" s="8">
        <v>0</v>
      </c>
      <c r="M1893" s="8">
        <v>0</v>
      </c>
      <c r="N1893" s="13">
        <v>0</v>
      </c>
    </row>
    <row r="1894" spans="1:14">
      <c r="A1894" s="113">
        <v>1823</v>
      </c>
      <c r="B1894" s="66"/>
      <c r="C1894" s="135"/>
      <c r="D1894" s="66"/>
      <c r="E1894" s="66"/>
      <c r="F1894" s="135" t="s">
        <v>760</v>
      </c>
      <c r="G1894" s="66" t="s">
        <v>163</v>
      </c>
      <c r="H1894" s="118"/>
      <c r="I1894" s="8">
        <v>216484.44</v>
      </c>
      <c r="J1894" s="8">
        <v>105899.06946796743</v>
      </c>
      <c r="K1894" s="118"/>
      <c r="L1894" s="8">
        <v>216484.44</v>
      </c>
      <c r="M1894" s="8">
        <v>110585.37053203257</v>
      </c>
      <c r="N1894" s="13">
        <v>105899.06946796743</v>
      </c>
    </row>
    <row r="1895" spans="1:14">
      <c r="A1895" s="113">
        <v>1824</v>
      </c>
      <c r="B1895" s="66"/>
      <c r="C1895" s="135"/>
      <c r="D1895" s="66"/>
      <c r="E1895" s="66"/>
      <c r="F1895" s="135" t="s">
        <v>767</v>
      </c>
      <c r="G1895" s="66" t="s">
        <v>165</v>
      </c>
      <c r="H1895" s="118"/>
      <c r="I1895" s="8">
        <v>2727631.6792307701</v>
      </c>
      <c r="J1895" s="8">
        <v>1171917.9285534972</v>
      </c>
      <c r="K1895" s="118"/>
      <c r="L1895" s="8">
        <v>2727631.6792307701</v>
      </c>
      <c r="M1895" s="8">
        <v>1554800.7777922919</v>
      </c>
      <c r="N1895" s="13">
        <v>1172830.9014384781</v>
      </c>
    </row>
    <row r="1896" spans="1:14">
      <c r="A1896" s="113">
        <v>1825</v>
      </c>
      <c r="B1896" s="66"/>
      <c r="C1896" s="135"/>
      <c r="D1896" s="66"/>
      <c r="E1896" s="66"/>
      <c r="F1896" s="135" t="s">
        <v>599</v>
      </c>
      <c r="G1896" s="66" t="s">
        <v>164</v>
      </c>
      <c r="H1896" s="118"/>
      <c r="I1896" s="8">
        <v>646.46692307692297</v>
      </c>
      <c r="J1896" s="8">
        <v>277.2616676003683</v>
      </c>
      <c r="K1896" s="118"/>
      <c r="L1896" s="8">
        <v>646.46692307692297</v>
      </c>
      <c r="M1896" s="8">
        <v>369.4702340821446</v>
      </c>
      <c r="N1896" s="13">
        <v>276.99668899477837</v>
      </c>
    </row>
    <row r="1897" spans="1:14">
      <c r="A1897" s="113">
        <v>1826</v>
      </c>
      <c r="B1897" s="66"/>
      <c r="C1897" s="135"/>
      <c r="D1897" s="66"/>
      <c r="E1897" s="66"/>
      <c r="F1897" s="135" t="s">
        <v>772</v>
      </c>
      <c r="G1897" s="66" t="s">
        <v>166</v>
      </c>
      <c r="H1897" s="118"/>
      <c r="I1897" s="8">
        <v>2333779.7146153799</v>
      </c>
      <c r="J1897" s="8">
        <v>1012492.1391341019</v>
      </c>
      <c r="K1897" s="118"/>
      <c r="L1897" s="8">
        <v>2333779.7146153799</v>
      </c>
      <c r="M1897" s="8">
        <v>1322552.8150406263</v>
      </c>
      <c r="N1897" s="13">
        <v>1011226.8995747536</v>
      </c>
    </row>
    <row r="1898" spans="1:14">
      <c r="A1898" s="113">
        <v>1827</v>
      </c>
      <c r="B1898" s="66"/>
      <c r="C1898" s="135"/>
      <c r="D1898" s="66"/>
      <c r="E1898" s="66"/>
      <c r="F1898" s="135" t="s">
        <v>772</v>
      </c>
      <c r="G1898" s="66" t="s">
        <v>166</v>
      </c>
      <c r="H1898" s="118"/>
      <c r="I1898" s="8">
        <v>0</v>
      </c>
      <c r="J1898" s="8">
        <v>0</v>
      </c>
      <c r="K1898" s="118"/>
      <c r="L1898" s="8">
        <v>0</v>
      </c>
      <c r="M1898" s="8">
        <v>0</v>
      </c>
      <c r="N1898" s="13">
        <v>0</v>
      </c>
    </row>
    <row r="1899" spans="1:14">
      <c r="A1899" s="113">
        <v>1828</v>
      </c>
      <c r="B1899" s="66"/>
      <c r="C1899" s="135"/>
      <c r="D1899" s="66"/>
      <c r="E1899" s="66"/>
      <c r="F1899" s="66"/>
      <c r="G1899" s="66"/>
      <c r="H1899" s="118" t="s">
        <v>436</v>
      </c>
      <c r="I1899" s="184">
        <v>7790649.8007692285</v>
      </c>
      <c r="J1899" s="184">
        <v>3220131.8649770133</v>
      </c>
      <c r="K1899" s="118"/>
      <c r="L1899" s="184">
        <v>7790649.8007692285</v>
      </c>
      <c r="M1899" s="184">
        <v>4570870.4674451882</v>
      </c>
      <c r="N1899" s="184">
        <v>3219779.3333240403</v>
      </c>
    </row>
    <row r="1900" spans="1:14">
      <c r="A1900" s="113">
        <v>1829</v>
      </c>
      <c r="B1900" s="66"/>
      <c r="C1900" s="135"/>
      <c r="D1900" s="66"/>
      <c r="E1900" s="66"/>
      <c r="F1900" s="66"/>
      <c r="G1900" s="66"/>
      <c r="H1900" s="118"/>
      <c r="I1900" s="8"/>
      <c r="J1900" s="8"/>
      <c r="K1900" s="118"/>
      <c r="L1900" s="8"/>
      <c r="M1900" s="8"/>
      <c r="N1900" s="8"/>
    </row>
    <row r="1901" spans="1:14">
      <c r="A1901" s="113">
        <v>1830</v>
      </c>
      <c r="B1901" s="66"/>
      <c r="C1901" s="135">
        <v>399</v>
      </c>
      <c r="D1901" s="66" t="s">
        <v>510</v>
      </c>
      <c r="E1901" s="66"/>
      <c r="F1901" s="66"/>
      <c r="G1901" s="66"/>
      <c r="H1901" s="118"/>
      <c r="I1901" s="8"/>
      <c r="J1901" s="8"/>
      <c r="K1901" s="118"/>
      <c r="L1901" s="8"/>
      <c r="M1901" s="8"/>
      <c r="N1901" s="8"/>
    </row>
    <row r="1902" spans="1:14">
      <c r="A1902" s="113">
        <v>1831</v>
      </c>
      <c r="B1902" s="66"/>
      <c r="C1902" s="135"/>
      <c r="D1902" s="66"/>
      <c r="E1902" s="66"/>
      <c r="F1902" s="135" t="s">
        <v>599</v>
      </c>
      <c r="G1902" s="66" t="s">
        <v>164</v>
      </c>
      <c r="H1902" s="118"/>
      <c r="I1902" s="8">
        <v>300165270.19923103</v>
      </c>
      <c r="J1902" s="8">
        <v>128737171.84947309</v>
      </c>
      <c r="K1902" s="118"/>
      <c r="L1902" s="8">
        <v>493584939.64026749</v>
      </c>
      <c r="M1902" s="8">
        <v>282094778.0596832</v>
      </c>
      <c r="N1902" s="13">
        <v>211490161.58058432</v>
      </c>
    </row>
    <row r="1903" spans="1:14">
      <c r="A1903" s="113">
        <v>1832</v>
      </c>
      <c r="B1903" s="66"/>
      <c r="C1903" s="135" t="s">
        <v>511</v>
      </c>
      <c r="D1903" s="66"/>
      <c r="E1903" s="66"/>
      <c r="F1903" s="135" t="s">
        <v>599</v>
      </c>
      <c r="G1903" s="66" t="s">
        <v>164</v>
      </c>
      <c r="H1903" s="118"/>
      <c r="I1903" s="8">
        <v>0</v>
      </c>
      <c r="J1903" s="8">
        <v>0</v>
      </c>
      <c r="K1903" s="118"/>
      <c r="L1903" s="8">
        <v>0</v>
      </c>
      <c r="M1903" s="8">
        <v>0</v>
      </c>
      <c r="N1903" s="13">
        <v>0</v>
      </c>
    </row>
    <row r="1904" spans="1:14">
      <c r="A1904" s="113">
        <v>1833</v>
      </c>
      <c r="B1904" s="66"/>
      <c r="C1904" s="135"/>
      <c r="D1904" s="66"/>
      <c r="E1904" s="66"/>
      <c r="F1904" s="66"/>
      <c r="G1904" s="66"/>
      <c r="H1904" s="118" t="s">
        <v>436</v>
      </c>
      <c r="I1904" s="184">
        <v>300165270.19923103</v>
      </c>
      <c r="J1904" s="184">
        <v>128737171.84947309</v>
      </c>
      <c r="K1904" s="118"/>
      <c r="L1904" s="184">
        <v>493584939.64026749</v>
      </c>
      <c r="M1904" s="184">
        <v>282094778.0596832</v>
      </c>
      <c r="N1904" s="184">
        <v>211490161.58058432</v>
      </c>
    </row>
    <row r="1905" spans="1:14">
      <c r="A1905" s="113">
        <v>1834</v>
      </c>
      <c r="B1905" s="66"/>
      <c r="C1905" s="135"/>
      <c r="D1905" s="66"/>
      <c r="E1905" s="66"/>
      <c r="F1905" s="66"/>
      <c r="G1905" s="66"/>
      <c r="H1905" s="118"/>
      <c r="I1905" s="16"/>
      <c r="J1905" s="16"/>
      <c r="K1905" s="118"/>
      <c r="L1905" s="16"/>
      <c r="M1905" s="8"/>
      <c r="N1905" s="8"/>
    </row>
    <row r="1906" spans="1:14">
      <c r="A1906" s="113">
        <v>1835</v>
      </c>
      <c r="B1906" s="66"/>
      <c r="C1906" s="135" t="s">
        <v>512</v>
      </c>
      <c r="D1906" s="66" t="s">
        <v>513</v>
      </c>
      <c r="E1906" s="66"/>
      <c r="F1906" s="66"/>
      <c r="G1906" s="66"/>
      <c r="H1906" s="118"/>
      <c r="I1906" s="8"/>
      <c r="J1906" s="8"/>
      <c r="K1906" s="118"/>
      <c r="L1906" s="8"/>
      <c r="M1906" s="8"/>
      <c r="N1906" s="8"/>
    </row>
    <row r="1907" spans="1:14">
      <c r="A1907" s="113">
        <v>1836</v>
      </c>
      <c r="B1907" s="66"/>
      <c r="C1907" s="135"/>
      <c r="D1907" s="66"/>
      <c r="E1907" s="66"/>
      <c r="F1907" s="135" t="s">
        <v>599</v>
      </c>
      <c r="G1907" s="66" t="s">
        <v>164</v>
      </c>
      <c r="H1907" s="118" t="s">
        <v>514</v>
      </c>
      <c r="I1907" s="8">
        <v>0</v>
      </c>
      <c r="J1907" s="8">
        <v>0</v>
      </c>
      <c r="K1907" s="118"/>
      <c r="L1907" s="8">
        <v>0</v>
      </c>
      <c r="M1907" s="8">
        <v>0</v>
      </c>
      <c r="N1907" s="26">
        <v>0</v>
      </c>
    </row>
    <row r="1908" spans="1:14">
      <c r="A1908" s="113">
        <v>1837</v>
      </c>
      <c r="B1908" s="66"/>
      <c r="C1908" s="135"/>
      <c r="D1908" s="66"/>
      <c r="E1908" s="66"/>
      <c r="F1908" s="66"/>
      <c r="G1908" s="66"/>
      <c r="H1908" s="118"/>
      <c r="I1908" s="194">
        <v>0</v>
      </c>
      <c r="J1908" s="194">
        <v>0</v>
      </c>
      <c r="K1908" s="118"/>
      <c r="L1908" s="194">
        <v>0</v>
      </c>
      <c r="M1908" s="194">
        <v>0</v>
      </c>
      <c r="N1908" s="13">
        <v>0</v>
      </c>
    </row>
    <row r="1909" spans="1:14">
      <c r="A1909" s="113">
        <v>1838</v>
      </c>
      <c r="B1909" s="66"/>
      <c r="C1909" s="135"/>
      <c r="D1909" s="66"/>
      <c r="E1909" s="66"/>
      <c r="F1909" s="66"/>
      <c r="G1909" s="66"/>
      <c r="H1909" s="118"/>
      <c r="I1909" s="8"/>
      <c r="J1909" s="8"/>
      <c r="K1909" s="118"/>
      <c r="L1909" s="8"/>
      <c r="M1909" s="8"/>
      <c r="N1909" s="8"/>
    </row>
    <row r="1910" spans="1:14">
      <c r="A1910" s="113">
        <v>1839</v>
      </c>
      <c r="B1910" s="66"/>
      <c r="C1910" s="135"/>
      <c r="D1910" s="66" t="s">
        <v>515</v>
      </c>
      <c r="E1910" s="66"/>
      <c r="F1910" s="66"/>
      <c r="G1910" s="66"/>
      <c r="H1910" s="118"/>
      <c r="I1910" s="8">
        <v>0</v>
      </c>
      <c r="J1910" s="8">
        <v>0</v>
      </c>
      <c r="K1910" s="118"/>
      <c r="L1910" s="8">
        <v>0</v>
      </c>
      <c r="M1910" s="8">
        <v>0</v>
      </c>
      <c r="N1910" s="13">
        <v>0</v>
      </c>
    </row>
    <row r="1911" spans="1:14">
      <c r="A1911" s="113">
        <v>1840</v>
      </c>
      <c r="B1911" s="66"/>
      <c r="C1911" s="135"/>
      <c r="D1911" s="66"/>
      <c r="E1911" s="66"/>
      <c r="F1911" s="66"/>
      <c r="G1911" s="66"/>
      <c r="H1911" s="118" t="s">
        <v>514</v>
      </c>
      <c r="I1911" s="184">
        <v>0</v>
      </c>
      <c r="J1911" s="184">
        <v>0</v>
      </c>
      <c r="K1911" s="118"/>
      <c r="L1911" s="184">
        <v>0</v>
      </c>
      <c r="M1911" s="184">
        <v>0</v>
      </c>
      <c r="N1911" s="184">
        <v>0</v>
      </c>
    </row>
    <row r="1912" spans="1:14">
      <c r="A1912" s="113">
        <v>1841</v>
      </c>
      <c r="B1912" s="66"/>
      <c r="C1912" s="135"/>
      <c r="D1912" s="66"/>
      <c r="E1912" s="66"/>
      <c r="F1912" s="66"/>
      <c r="G1912" s="66"/>
      <c r="H1912" s="118"/>
      <c r="I1912" s="8"/>
      <c r="J1912" s="8"/>
      <c r="K1912" s="118"/>
      <c r="L1912" s="8"/>
      <c r="M1912" s="8"/>
      <c r="N1912" s="8"/>
    </row>
    <row r="1913" spans="1:14">
      <c r="A1913" s="113">
        <v>1842</v>
      </c>
      <c r="B1913" s="66"/>
      <c r="C1913" s="135">
        <v>1011390</v>
      </c>
      <c r="D1913" s="66" t="s">
        <v>516</v>
      </c>
      <c r="E1913" s="66"/>
      <c r="F1913" s="66"/>
      <c r="G1913" s="66"/>
      <c r="H1913" s="118"/>
      <c r="I1913" s="8"/>
      <c r="J1913" s="8"/>
      <c r="K1913" s="118"/>
      <c r="L1913" s="8"/>
      <c r="M1913" s="8"/>
      <c r="N1913" s="8"/>
    </row>
    <row r="1914" spans="1:14">
      <c r="A1914" s="113">
        <v>1843</v>
      </c>
      <c r="B1914" s="66"/>
      <c r="C1914" s="135"/>
      <c r="D1914" s="66"/>
      <c r="E1914" s="66"/>
      <c r="F1914" s="135" t="s">
        <v>769</v>
      </c>
      <c r="G1914" s="66" t="s">
        <v>162</v>
      </c>
      <c r="H1914" s="118"/>
      <c r="I1914" s="8">
        <v>8313070.2515384648</v>
      </c>
      <c r="J1914" s="8">
        <v>6164635.8276923103</v>
      </c>
      <c r="K1914" s="118"/>
      <c r="L1914" s="8">
        <v>8313070.2515384648</v>
      </c>
      <c r="M1914" s="8">
        <v>2148434.4238461545</v>
      </c>
      <c r="N1914" s="13">
        <v>6164635.8276923103</v>
      </c>
    </row>
    <row r="1915" spans="1:14">
      <c r="A1915" s="113">
        <v>1844</v>
      </c>
      <c r="B1915" s="66"/>
      <c r="C1915" s="135"/>
      <c r="D1915" s="66"/>
      <c r="E1915" s="66"/>
      <c r="F1915" s="135" t="s">
        <v>599</v>
      </c>
      <c r="G1915" s="66" t="s">
        <v>166</v>
      </c>
      <c r="H1915" s="118"/>
      <c r="I1915" s="12">
        <v>16100555.625384601</v>
      </c>
      <c r="J1915" s="12">
        <v>6985100.566391658</v>
      </c>
      <c r="K1915" s="118"/>
      <c r="L1915" s="12">
        <v>16100555.625384601</v>
      </c>
      <c r="M1915" s="12">
        <v>9124183.8433666993</v>
      </c>
      <c r="N1915" s="18">
        <v>6976371.7820179015</v>
      </c>
    </row>
    <row r="1916" spans="1:14">
      <c r="A1916" s="113">
        <v>1845</v>
      </c>
      <c r="B1916" s="66"/>
      <c r="C1916" s="135"/>
      <c r="D1916" s="66"/>
      <c r="E1916" s="66"/>
      <c r="F1916" s="135" t="s">
        <v>767</v>
      </c>
      <c r="G1916" s="66" t="s">
        <v>165</v>
      </c>
      <c r="H1916" s="118"/>
      <c r="I1916" s="10">
        <v>3229118.40076923</v>
      </c>
      <c r="J1916" s="10">
        <v>1387380.0396506144</v>
      </c>
      <c r="K1916" s="118"/>
      <c r="L1916" s="10">
        <v>3229118.40076923</v>
      </c>
      <c r="M1916" s="10">
        <v>1840657.5342735753</v>
      </c>
      <c r="N1916" s="26">
        <v>1388460.8664956547</v>
      </c>
    </row>
    <row r="1917" spans="1:14">
      <c r="A1917" s="113">
        <v>1846</v>
      </c>
      <c r="B1917" s="66"/>
      <c r="C1917" s="135"/>
      <c r="D1917" s="66"/>
      <c r="E1917" s="66"/>
      <c r="F1917" s="66"/>
      <c r="G1917" s="66"/>
      <c r="H1917" s="118" t="s">
        <v>517</v>
      </c>
      <c r="I1917" s="8">
        <v>27642744.277692296</v>
      </c>
      <c r="J1917" s="8">
        <v>14537116.433734585</v>
      </c>
      <c r="K1917" s="118"/>
      <c r="L1917" s="8">
        <v>27642744.277692296</v>
      </c>
      <c r="M1917" s="8">
        <v>13113275.801486429</v>
      </c>
      <c r="N1917" s="8">
        <v>14529468.476205867</v>
      </c>
    </row>
    <row r="1918" spans="1:14">
      <c r="A1918" s="113">
        <v>1847</v>
      </c>
      <c r="B1918" s="66"/>
      <c r="C1918" s="135"/>
      <c r="D1918" s="66"/>
      <c r="E1918" s="66"/>
      <c r="F1918" s="66"/>
      <c r="G1918" s="66"/>
      <c r="H1918" s="118"/>
      <c r="I1918" s="8"/>
      <c r="J1918" s="8"/>
      <c r="K1918" s="118"/>
      <c r="L1918" s="8"/>
      <c r="M1918" s="8"/>
      <c r="N1918" s="8"/>
    </row>
    <row r="1919" spans="1:14">
      <c r="A1919" s="113">
        <v>1848</v>
      </c>
      <c r="B1919" s="66"/>
      <c r="C1919" s="135"/>
      <c r="D1919" s="66" t="s">
        <v>515</v>
      </c>
      <c r="E1919" s="66"/>
      <c r="F1919" s="66"/>
      <c r="G1919" s="66"/>
      <c r="H1919" s="118"/>
      <c r="I1919" s="10">
        <v>-27642744.277692299</v>
      </c>
      <c r="J1919" s="10">
        <v>-14537116.433734585</v>
      </c>
      <c r="K1919" s="118"/>
      <c r="L1919" s="10">
        <v>-27642744.277692296</v>
      </c>
      <c r="M1919" s="10">
        <v>-13113275.801486429</v>
      </c>
      <c r="N1919" s="13">
        <v>-14529468.476205867</v>
      </c>
    </row>
    <row r="1920" spans="1:14">
      <c r="A1920" s="113">
        <v>1849</v>
      </c>
      <c r="B1920" s="66"/>
      <c r="C1920" s="135"/>
      <c r="D1920" s="66"/>
      <c r="E1920" s="66"/>
      <c r="F1920" s="66"/>
      <c r="G1920" s="66"/>
      <c r="H1920" s="118" t="s">
        <v>45</v>
      </c>
      <c r="I1920" s="184">
        <v>0</v>
      </c>
      <c r="J1920" s="184">
        <v>0</v>
      </c>
      <c r="K1920" s="118"/>
      <c r="L1920" s="184">
        <v>0</v>
      </c>
      <c r="M1920" s="184">
        <v>0</v>
      </c>
      <c r="N1920" s="184">
        <v>0</v>
      </c>
    </row>
    <row r="1921" spans="1:14">
      <c r="A1921" s="113">
        <v>1850</v>
      </c>
      <c r="B1921" s="66"/>
      <c r="C1921" s="135"/>
      <c r="D1921" s="66"/>
      <c r="E1921" s="66"/>
      <c r="F1921" s="66"/>
      <c r="G1921" s="66"/>
      <c r="H1921" s="118"/>
      <c r="I1921" s="8"/>
      <c r="J1921" s="8"/>
      <c r="K1921" s="118"/>
      <c r="L1921" s="8"/>
      <c r="M1921" s="8"/>
      <c r="N1921" s="8"/>
    </row>
    <row r="1922" spans="1:14">
      <c r="A1922" s="113">
        <v>1851</v>
      </c>
      <c r="B1922" s="66"/>
      <c r="C1922" s="135">
        <v>1011346</v>
      </c>
      <c r="D1922" s="66" t="s">
        <v>518</v>
      </c>
      <c r="E1922" s="66"/>
      <c r="F1922" s="66"/>
      <c r="G1922" s="66"/>
      <c r="H1922" s="118"/>
      <c r="I1922" s="8"/>
      <c r="J1922" s="8"/>
      <c r="K1922" s="118"/>
      <c r="L1922" s="8"/>
      <c r="M1922" s="8"/>
      <c r="N1922" s="8"/>
    </row>
    <row r="1923" spans="1:14">
      <c r="A1923" s="113">
        <v>1852</v>
      </c>
      <c r="B1923" s="66"/>
      <c r="C1923" s="135"/>
      <c r="D1923" s="66"/>
      <c r="E1923" s="66"/>
      <c r="F1923" s="135" t="s">
        <v>599</v>
      </c>
      <c r="G1923" s="66" t="s">
        <v>166</v>
      </c>
      <c r="H1923" s="118"/>
      <c r="I1923" s="10">
        <v>0</v>
      </c>
      <c r="J1923" s="10">
        <v>0</v>
      </c>
      <c r="K1923" s="118"/>
      <c r="L1923" s="10">
        <v>0</v>
      </c>
      <c r="M1923" s="10">
        <v>0</v>
      </c>
      <c r="N1923" s="10">
        <v>0</v>
      </c>
    </row>
    <row r="1924" spans="1:14">
      <c r="A1924" s="113">
        <v>1853</v>
      </c>
      <c r="B1924" s="66"/>
      <c r="C1924" s="135"/>
      <c r="D1924" s="66"/>
      <c r="E1924" s="66"/>
      <c r="F1924" s="66"/>
      <c r="G1924" s="66"/>
      <c r="H1924" s="118" t="s">
        <v>517</v>
      </c>
      <c r="I1924" s="8">
        <v>0</v>
      </c>
      <c r="J1924" s="8">
        <v>0</v>
      </c>
      <c r="K1924" s="118"/>
      <c r="L1924" s="8">
        <v>0</v>
      </c>
      <c r="M1924" s="8">
        <v>0</v>
      </c>
      <c r="N1924" s="12">
        <v>0</v>
      </c>
    </row>
    <row r="1925" spans="1:14">
      <c r="A1925" s="113">
        <v>1854</v>
      </c>
      <c r="B1925" s="66"/>
      <c r="C1925" s="135"/>
      <c r="D1925" s="66"/>
      <c r="E1925" s="66"/>
      <c r="F1925" s="66"/>
      <c r="G1925" s="66"/>
      <c r="H1925" s="118"/>
      <c r="I1925" s="8"/>
      <c r="J1925" s="8"/>
      <c r="K1925" s="118"/>
      <c r="L1925" s="8"/>
      <c r="M1925" s="8"/>
      <c r="N1925" s="8"/>
    </row>
    <row r="1926" spans="1:14">
      <c r="A1926" s="113">
        <v>1855</v>
      </c>
      <c r="B1926" s="66"/>
      <c r="C1926" s="135"/>
      <c r="D1926" s="66" t="s">
        <v>515</v>
      </c>
      <c r="E1926" s="66"/>
      <c r="F1926" s="66"/>
      <c r="G1926" s="66"/>
      <c r="H1926" s="118"/>
      <c r="I1926" s="10">
        <v>0</v>
      </c>
      <c r="J1926" s="10">
        <v>0</v>
      </c>
      <c r="K1926" s="118"/>
      <c r="L1926" s="10">
        <v>0</v>
      </c>
      <c r="M1926" s="10">
        <v>0</v>
      </c>
      <c r="N1926" s="13">
        <v>0</v>
      </c>
    </row>
    <row r="1927" spans="1:14">
      <c r="A1927" s="113">
        <v>1856</v>
      </c>
      <c r="B1927" s="66"/>
      <c r="C1927" s="135"/>
      <c r="D1927" s="66"/>
      <c r="E1927" s="66"/>
      <c r="F1927" s="66"/>
      <c r="G1927" s="66"/>
      <c r="H1927" s="118" t="s">
        <v>45</v>
      </c>
      <c r="I1927" s="184">
        <v>0</v>
      </c>
      <c r="J1927" s="184">
        <v>0</v>
      </c>
      <c r="K1927" s="118"/>
      <c r="L1927" s="184">
        <v>0</v>
      </c>
      <c r="M1927" s="184">
        <v>0</v>
      </c>
      <c r="N1927" s="184">
        <v>0</v>
      </c>
    </row>
    <row r="1928" spans="1:14">
      <c r="A1928" s="113">
        <v>1857</v>
      </c>
      <c r="B1928" s="66"/>
      <c r="C1928" s="135"/>
      <c r="D1928" s="66"/>
      <c r="E1928" s="66"/>
      <c r="F1928" s="66"/>
      <c r="G1928" s="66"/>
      <c r="H1928" s="118"/>
      <c r="I1928" s="8"/>
      <c r="J1928" s="8"/>
      <c r="K1928" s="118"/>
      <c r="L1928" s="8"/>
      <c r="M1928" s="8"/>
      <c r="N1928" s="8"/>
    </row>
    <row r="1929" spans="1:14">
      <c r="A1929" s="113">
        <v>1858</v>
      </c>
      <c r="B1929" s="66"/>
      <c r="C1929" s="135" t="s">
        <v>519</v>
      </c>
      <c r="D1929" s="66" t="s">
        <v>520</v>
      </c>
      <c r="E1929" s="66"/>
      <c r="F1929" s="66"/>
      <c r="G1929" s="66"/>
      <c r="H1929" s="118"/>
      <c r="I1929" s="8"/>
      <c r="J1929" s="8"/>
      <c r="K1929" s="118"/>
      <c r="L1929" s="8"/>
      <c r="M1929" s="8"/>
      <c r="N1929" s="8"/>
    </row>
    <row r="1930" spans="1:14">
      <c r="A1930" s="113">
        <v>1859</v>
      </c>
      <c r="B1930" s="66"/>
      <c r="C1930" s="135"/>
      <c r="D1930" s="66"/>
      <c r="E1930" s="66"/>
      <c r="F1930" s="135" t="s">
        <v>769</v>
      </c>
      <c r="G1930" s="66" t="s">
        <v>162</v>
      </c>
      <c r="H1930" s="118"/>
      <c r="I1930" s="8">
        <v>0</v>
      </c>
      <c r="J1930" s="8">
        <v>0</v>
      </c>
      <c r="K1930" s="118"/>
      <c r="L1930" s="8">
        <v>0</v>
      </c>
      <c r="M1930" s="8">
        <v>0</v>
      </c>
      <c r="N1930" s="13">
        <v>0</v>
      </c>
    </row>
    <row r="1931" spans="1:14">
      <c r="A1931" s="113">
        <v>1860</v>
      </c>
      <c r="B1931" s="66"/>
      <c r="C1931" s="135"/>
      <c r="D1931" s="66"/>
      <c r="E1931" s="66"/>
      <c r="F1931" s="135" t="s">
        <v>767</v>
      </c>
      <c r="G1931" s="66" t="s">
        <v>165</v>
      </c>
      <c r="H1931" s="118"/>
      <c r="I1931" s="8">
        <v>3887233.2130769198</v>
      </c>
      <c r="J1931" s="8">
        <v>1670136.8918541737</v>
      </c>
      <c r="K1931" s="118"/>
      <c r="L1931" s="8">
        <v>3887233.2130769198</v>
      </c>
      <c r="M1931" s="8">
        <v>2215795.2150110244</v>
      </c>
      <c r="N1931" s="13">
        <v>1671437.9980658954</v>
      </c>
    </row>
    <row r="1932" spans="1:14">
      <c r="A1932" s="113">
        <v>1861</v>
      </c>
      <c r="B1932" s="66"/>
      <c r="C1932" s="135"/>
      <c r="D1932" s="66"/>
      <c r="E1932" s="66"/>
      <c r="F1932" s="135" t="s">
        <v>760</v>
      </c>
      <c r="G1932" s="66" t="s">
        <v>163</v>
      </c>
      <c r="H1932" s="118"/>
      <c r="I1932" s="8">
        <v>0</v>
      </c>
      <c r="J1932" s="8">
        <v>0</v>
      </c>
      <c r="K1932" s="118"/>
      <c r="L1932" s="8">
        <v>0</v>
      </c>
      <c r="M1932" s="8">
        <v>0</v>
      </c>
      <c r="N1932" s="13">
        <v>0</v>
      </c>
    </row>
    <row r="1933" spans="1:14">
      <c r="A1933" s="113">
        <v>1862</v>
      </c>
      <c r="B1933" s="66"/>
      <c r="C1933" s="135"/>
      <c r="D1933" s="66"/>
      <c r="E1933" s="66"/>
      <c r="F1933" s="135" t="s">
        <v>772</v>
      </c>
      <c r="G1933" s="66" t="s">
        <v>166</v>
      </c>
      <c r="H1933" s="118"/>
      <c r="I1933" s="8">
        <v>0</v>
      </c>
      <c r="J1933" s="8">
        <v>0</v>
      </c>
      <c r="K1933" s="118"/>
      <c r="L1933" s="8">
        <v>0</v>
      </c>
      <c r="M1933" s="8">
        <v>0</v>
      </c>
      <c r="N1933" s="13">
        <v>0</v>
      </c>
    </row>
    <row r="1934" spans="1:14">
      <c r="A1934" s="113">
        <v>1863</v>
      </c>
      <c r="B1934" s="66"/>
      <c r="C1934" s="135"/>
      <c r="D1934" s="66"/>
      <c r="E1934" s="66"/>
      <c r="F1934" s="135" t="s">
        <v>770</v>
      </c>
      <c r="G1934" s="66" t="s">
        <v>166</v>
      </c>
      <c r="H1934" s="118"/>
      <c r="I1934" s="8">
        <v>0</v>
      </c>
      <c r="J1934" s="8">
        <v>0</v>
      </c>
      <c r="K1934" s="118"/>
      <c r="L1934" s="8">
        <v>0</v>
      </c>
      <c r="M1934" s="8">
        <v>0</v>
      </c>
      <c r="N1934" s="13">
        <v>0</v>
      </c>
    </row>
    <row r="1935" spans="1:14">
      <c r="A1935" s="113">
        <v>1864</v>
      </c>
      <c r="B1935" s="66"/>
      <c r="C1935" s="135"/>
      <c r="D1935" s="66"/>
      <c r="E1935" s="66"/>
      <c r="F1935" s="135" t="s">
        <v>771</v>
      </c>
      <c r="G1935" s="66" t="s">
        <v>166</v>
      </c>
      <c r="H1935" s="118"/>
      <c r="I1935" s="8">
        <v>0</v>
      </c>
      <c r="J1935" s="8">
        <v>0</v>
      </c>
      <c r="K1935" s="118"/>
      <c r="L1935" s="8">
        <v>0</v>
      </c>
      <c r="M1935" s="8">
        <v>0</v>
      </c>
      <c r="N1935" s="13">
        <v>0</v>
      </c>
    </row>
    <row r="1936" spans="1:14">
      <c r="A1936" s="113">
        <v>1865</v>
      </c>
      <c r="B1936" s="66"/>
      <c r="C1936" s="135"/>
      <c r="D1936" s="66"/>
      <c r="E1936" s="66"/>
      <c r="F1936" s="66"/>
      <c r="G1936" s="66"/>
      <c r="H1936" s="118" t="s">
        <v>436</v>
      </c>
      <c r="I1936" s="184">
        <v>3887233.2130769198</v>
      </c>
      <c r="J1936" s="184">
        <v>1670136.8918541737</v>
      </c>
      <c r="K1936" s="118"/>
      <c r="L1936" s="184">
        <v>3887233.2130769198</v>
      </c>
      <c r="M1936" s="184">
        <v>2215795.2150110244</v>
      </c>
      <c r="N1936" s="184">
        <v>1671437.9980658954</v>
      </c>
    </row>
    <row r="1937" spans="1:14">
      <c r="A1937" s="113">
        <v>1866</v>
      </c>
      <c r="B1937" s="66"/>
      <c r="C1937" s="135"/>
      <c r="D1937" s="66"/>
      <c r="E1937" s="66"/>
      <c r="F1937" s="66"/>
      <c r="G1937" s="66"/>
      <c r="H1937" s="118"/>
      <c r="I1937" s="16"/>
      <c r="J1937" s="16"/>
      <c r="K1937" s="118"/>
      <c r="L1937" s="16"/>
      <c r="M1937" s="8"/>
      <c r="N1937" s="8"/>
    </row>
    <row r="1938" spans="1:14">
      <c r="A1938" s="113">
        <v>1867</v>
      </c>
      <c r="B1938" s="66"/>
      <c r="C1938" s="135" t="s">
        <v>521</v>
      </c>
      <c r="D1938" s="66" t="s">
        <v>520</v>
      </c>
      <c r="E1938" s="66"/>
      <c r="F1938" s="66"/>
      <c r="G1938" s="66"/>
      <c r="H1938" s="118"/>
      <c r="I1938" s="8"/>
      <c r="J1938" s="8"/>
      <c r="K1938" s="118"/>
      <c r="L1938" s="8"/>
      <c r="M1938" s="8"/>
      <c r="N1938" s="8"/>
    </row>
    <row r="1939" spans="1:14">
      <c r="A1939" s="113">
        <v>1868</v>
      </c>
      <c r="B1939" s="66"/>
      <c r="C1939" s="135"/>
      <c r="D1939" s="66"/>
      <c r="E1939" s="66"/>
      <c r="F1939" s="135" t="s">
        <v>769</v>
      </c>
      <c r="G1939" s="66" t="s">
        <v>162</v>
      </c>
      <c r="H1939" s="118"/>
      <c r="I1939" s="8">
        <v>0</v>
      </c>
      <c r="J1939" s="8">
        <v>0</v>
      </c>
      <c r="K1939" s="118"/>
      <c r="L1939" s="8">
        <v>0</v>
      </c>
      <c r="M1939" s="8">
        <v>0</v>
      </c>
      <c r="N1939" s="13">
        <v>0</v>
      </c>
    </row>
    <row r="1940" spans="1:14">
      <c r="A1940" s="113">
        <v>1869</v>
      </c>
      <c r="B1940" s="66"/>
      <c r="C1940" s="135"/>
      <c r="D1940" s="66"/>
      <c r="E1940" s="66"/>
      <c r="F1940" s="135" t="s">
        <v>767</v>
      </c>
      <c r="G1940" s="66" t="s">
        <v>165</v>
      </c>
      <c r="H1940" s="118"/>
      <c r="I1940" s="8">
        <v>0</v>
      </c>
      <c r="J1940" s="8">
        <v>0</v>
      </c>
      <c r="K1940" s="118"/>
      <c r="L1940" s="8">
        <v>0</v>
      </c>
      <c r="M1940" s="8">
        <v>0</v>
      </c>
      <c r="N1940" s="13">
        <v>0</v>
      </c>
    </row>
    <row r="1941" spans="1:14">
      <c r="A1941" s="113">
        <v>1870</v>
      </c>
      <c r="B1941" s="66"/>
      <c r="C1941" s="135"/>
      <c r="D1941" s="66"/>
      <c r="E1941" s="66"/>
      <c r="F1941" s="135" t="s">
        <v>772</v>
      </c>
      <c r="G1941" s="66" t="s">
        <v>166</v>
      </c>
      <c r="H1941" s="118"/>
      <c r="I1941" s="8">
        <v>0</v>
      </c>
      <c r="J1941" s="8">
        <v>0</v>
      </c>
      <c r="K1941" s="118"/>
      <c r="L1941" s="8">
        <v>0</v>
      </c>
      <c r="M1941" s="8">
        <v>0</v>
      </c>
      <c r="N1941" s="13">
        <v>0</v>
      </c>
    </row>
    <row r="1942" spans="1:14">
      <c r="A1942" s="113">
        <v>1871</v>
      </c>
      <c r="B1942" s="66"/>
      <c r="C1942" s="135"/>
      <c r="D1942" s="66"/>
      <c r="E1942" s="66"/>
      <c r="F1942" s="135" t="s">
        <v>770</v>
      </c>
      <c r="G1942" s="66" t="s">
        <v>166</v>
      </c>
      <c r="H1942" s="118"/>
      <c r="I1942" s="8">
        <v>0</v>
      </c>
      <c r="J1942" s="8">
        <v>0</v>
      </c>
      <c r="K1942" s="118"/>
      <c r="L1942" s="8">
        <v>0</v>
      </c>
      <c r="M1942" s="8">
        <v>0</v>
      </c>
      <c r="N1942" s="13">
        <v>0</v>
      </c>
    </row>
    <row r="1943" spans="1:14">
      <c r="A1943" s="113">
        <v>1872</v>
      </c>
      <c r="B1943" s="66"/>
      <c r="C1943" s="135"/>
      <c r="D1943" s="66"/>
      <c r="E1943" s="66"/>
      <c r="F1943" s="135" t="s">
        <v>771</v>
      </c>
      <c r="G1943" s="66" t="s">
        <v>166</v>
      </c>
      <c r="H1943" s="118"/>
      <c r="I1943" s="8">
        <v>0</v>
      </c>
      <c r="J1943" s="8">
        <v>0</v>
      </c>
      <c r="K1943" s="118"/>
      <c r="L1943" s="8">
        <v>0</v>
      </c>
      <c r="M1943" s="8">
        <v>0</v>
      </c>
      <c r="N1943" s="13">
        <v>0</v>
      </c>
    </row>
    <row r="1944" spans="1:14">
      <c r="A1944" s="113">
        <v>1873</v>
      </c>
      <c r="B1944" s="66"/>
      <c r="C1944" s="135"/>
      <c r="D1944" s="66"/>
      <c r="E1944" s="66"/>
      <c r="F1944" s="135" t="s">
        <v>45</v>
      </c>
      <c r="G1944" s="66"/>
      <c r="H1944" s="118" t="s">
        <v>436</v>
      </c>
      <c r="I1944" s="184">
        <v>0</v>
      </c>
      <c r="J1944" s="184">
        <v>0</v>
      </c>
      <c r="K1944" s="118"/>
      <c r="L1944" s="184">
        <v>0</v>
      </c>
      <c r="M1944" s="184">
        <v>0</v>
      </c>
      <c r="N1944" s="184">
        <v>0</v>
      </c>
    </row>
    <row r="1945" spans="1:14">
      <c r="A1945" s="113">
        <v>1874</v>
      </c>
      <c r="B1945" s="66"/>
      <c r="C1945" s="135"/>
      <c r="D1945" s="66"/>
      <c r="E1945" s="66"/>
      <c r="F1945" s="66"/>
      <c r="G1945" s="66"/>
      <c r="H1945" s="118"/>
      <c r="I1945" s="8"/>
      <c r="J1945" s="8"/>
      <c r="K1945" s="118"/>
      <c r="L1945" s="8"/>
      <c r="M1945" s="8"/>
      <c r="N1945" s="8"/>
    </row>
    <row r="1946" spans="1:14" ht="15.75" thickBot="1">
      <c r="A1946" s="113">
        <v>1875</v>
      </c>
      <c r="B1946" s="66"/>
      <c r="C1946" s="136" t="s">
        <v>522</v>
      </c>
      <c r="D1946" s="66"/>
      <c r="E1946" s="66"/>
      <c r="F1946" s="66"/>
      <c r="G1946" s="66"/>
      <c r="H1946" s="137" t="s">
        <v>436</v>
      </c>
      <c r="I1946" s="15">
        <v>1423869037.9884617</v>
      </c>
      <c r="J1946" s="15">
        <v>574234559.43019664</v>
      </c>
      <c r="K1946" s="137"/>
      <c r="L1946" s="15">
        <v>1617288707.429498</v>
      </c>
      <c r="M1946" s="15">
        <v>960351287.55461466</v>
      </c>
      <c r="N1946" s="15">
        <v>656937419.87488353</v>
      </c>
    </row>
    <row r="1947" spans="1:14" ht="15.75" thickTop="1">
      <c r="A1947" s="113">
        <v>1876</v>
      </c>
      <c r="B1947" s="66"/>
      <c r="C1947" s="135"/>
      <c r="D1947" s="66"/>
      <c r="E1947" s="66"/>
      <c r="F1947" s="66"/>
      <c r="G1947" s="66"/>
      <c r="H1947" s="118"/>
      <c r="I1947" s="8"/>
      <c r="J1947" s="8"/>
      <c r="K1947" s="118"/>
      <c r="L1947" s="8"/>
      <c r="M1947" s="8"/>
      <c r="N1947" s="8"/>
    </row>
    <row r="1948" spans="1:14">
      <c r="A1948" s="113">
        <v>1877</v>
      </c>
      <c r="B1948" s="66"/>
      <c r="C1948" s="135" t="s">
        <v>523</v>
      </c>
      <c r="D1948" s="66"/>
      <c r="E1948" s="66"/>
      <c r="F1948" s="66"/>
      <c r="G1948" s="66"/>
      <c r="H1948" s="118"/>
      <c r="I1948" s="8"/>
      <c r="J1948" s="8"/>
      <c r="K1948" s="118"/>
      <c r="L1948" s="8"/>
      <c r="M1948" s="8"/>
      <c r="N1948" s="8"/>
    </row>
    <row r="1949" spans="1:14">
      <c r="A1949" s="113">
        <v>1878</v>
      </c>
      <c r="B1949" s="66"/>
      <c r="C1949" s="135"/>
      <c r="D1949" s="66"/>
      <c r="E1949" s="135" t="s">
        <v>162</v>
      </c>
      <c r="F1949" s="66"/>
      <c r="G1949" s="66"/>
      <c r="H1949" s="118"/>
      <c r="I1949" s="8">
        <v>581442644.88692319</v>
      </c>
      <c r="J1949" s="8">
        <v>212670840.27307698</v>
      </c>
      <c r="K1949" s="118"/>
      <c r="L1949" s="8">
        <v>581442644.88692319</v>
      </c>
      <c r="M1949" s="8">
        <v>368771804.61384618</v>
      </c>
      <c r="N1949" s="13">
        <v>212670840.27307698</v>
      </c>
    </row>
    <row r="1950" spans="1:14">
      <c r="A1950" s="113">
        <v>1879</v>
      </c>
      <c r="B1950" s="66"/>
      <c r="C1950" s="135"/>
      <c r="D1950" s="66"/>
      <c r="E1950" s="66" t="s">
        <v>167</v>
      </c>
      <c r="F1950" s="66"/>
      <c r="G1950" s="66"/>
      <c r="H1950" s="118"/>
      <c r="I1950" s="8">
        <v>0</v>
      </c>
      <c r="J1950" s="8">
        <v>0</v>
      </c>
      <c r="K1950" s="118"/>
      <c r="L1950" s="8">
        <v>0</v>
      </c>
      <c r="M1950" s="8">
        <v>0</v>
      </c>
      <c r="N1950" s="13">
        <v>0</v>
      </c>
    </row>
    <row r="1951" spans="1:14">
      <c r="A1951" s="113">
        <v>1880</v>
      </c>
      <c r="B1951" s="66"/>
      <c r="C1951" s="135"/>
      <c r="D1951" s="66"/>
      <c r="E1951" s="66" t="s">
        <v>245</v>
      </c>
      <c r="F1951" s="66"/>
      <c r="G1951" s="66"/>
      <c r="H1951" s="118"/>
      <c r="I1951" s="8">
        <v>0</v>
      </c>
      <c r="J1951" s="8">
        <v>0</v>
      </c>
      <c r="K1951" s="118"/>
      <c r="L1951" s="8">
        <v>0</v>
      </c>
      <c r="M1951" s="8">
        <v>0</v>
      </c>
      <c r="N1951" s="13">
        <v>0</v>
      </c>
    </row>
    <row r="1952" spans="1:14">
      <c r="A1952" s="113">
        <v>1881</v>
      </c>
      <c r="B1952" s="66"/>
      <c r="C1952" s="135"/>
      <c r="D1952" s="66"/>
      <c r="E1952" s="115" t="s">
        <v>166</v>
      </c>
      <c r="F1952" s="66"/>
      <c r="G1952" s="66"/>
      <c r="H1952" s="118"/>
      <c r="I1952" s="8">
        <v>273997395.41846126</v>
      </c>
      <c r="J1952" s="8">
        <v>118871634.39936346</v>
      </c>
      <c r="K1952" s="118"/>
      <c r="L1952" s="8">
        <v>273997395.41846126</v>
      </c>
      <c r="M1952" s="8">
        <v>155274306.46307045</v>
      </c>
      <c r="N1952" s="13">
        <v>118723088.95539081</v>
      </c>
    </row>
    <row r="1953" spans="1:14">
      <c r="A1953" s="113">
        <v>1882</v>
      </c>
      <c r="B1953" s="66"/>
      <c r="C1953" s="135"/>
      <c r="D1953" s="66"/>
      <c r="E1953" s="115" t="s">
        <v>165</v>
      </c>
      <c r="F1953" s="66"/>
      <c r="G1953" s="66"/>
      <c r="H1953" s="118"/>
      <c r="I1953" s="8">
        <v>272239994.3653847</v>
      </c>
      <c r="J1953" s="8">
        <v>116967013.06683452</v>
      </c>
      <c r="K1953" s="118"/>
      <c r="L1953" s="8">
        <v>272239994.3653847</v>
      </c>
      <c r="M1953" s="8">
        <v>155181859.12287101</v>
      </c>
      <c r="N1953" s="13">
        <v>117058135.24251369</v>
      </c>
    </row>
    <row r="1954" spans="1:14">
      <c r="A1954" s="113">
        <v>1883</v>
      </c>
      <c r="B1954" s="66"/>
      <c r="C1954" s="135"/>
      <c r="D1954" s="66"/>
      <c r="E1954" s="115" t="s">
        <v>164</v>
      </c>
      <c r="F1954" s="66"/>
      <c r="G1954" s="66"/>
      <c r="H1954" s="118"/>
      <c r="I1954" s="8">
        <v>301028862.77153873</v>
      </c>
      <c r="J1954" s="8">
        <v>129107556.02254985</v>
      </c>
      <c r="K1954" s="118"/>
      <c r="L1954" s="8">
        <v>494448532.2125752</v>
      </c>
      <c r="M1954" s="8">
        <v>282588340.43457389</v>
      </c>
      <c r="N1954" s="13">
        <v>211860191.77800131</v>
      </c>
    </row>
    <row r="1955" spans="1:14">
      <c r="A1955" s="113">
        <v>1884</v>
      </c>
      <c r="B1955" s="66"/>
      <c r="C1955" s="135"/>
      <c r="D1955" s="66"/>
      <c r="E1955" s="115" t="s">
        <v>163</v>
      </c>
      <c r="F1955" s="66"/>
      <c r="G1955" s="66"/>
      <c r="H1955" s="118"/>
      <c r="I1955" s="8">
        <v>22802884.823846173</v>
      </c>
      <c r="J1955" s="8">
        <v>11154632.102106487</v>
      </c>
      <c r="K1955" s="118"/>
      <c r="L1955" s="8">
        <v>22802884.823846173</v>
      </c>
      <c r="M1955" s="8">
        <v>11648252.721739685</v>
      </c>
      <c r="N1955" s="13">
        <v>11154632.102106487</v>
      </c>
    </row>
    <row r="1956" spans="1:14">
      <c r="A1956" s="113">
        <v>1885</v>
      </c>
      <c r="B1956" s="66"/>
      <c r="C1956" s="135"/>
      <c r="D1956" s="66"/>
      <c r="E1956" s="135" t="s">
        <v>241</v>
      </c>
      <c r="F1956" s="66"/>
      <c r="G1956" s="66"/>
      <c r="H1956" s="118"/>
      <c r="I1956" s="8">
        <v>0</v>
      </c>
      <c r="J1956" s="8">
        <v>0</v>
      </c>
      <c r="K1956" s="118"/>
      <c r="L1956" s="8">
        <v>0</v>
      </c>
      <c r="M1956" s="8">
        <v>0</v>
      </c>
      <c r="N1956" s="13">
        <v>0</v>
      </c>
    </row>
    <row r="1957" spans="1:14">
      <c r="A1957" s="113">
        <v>1886</v>
      </c>
      <c r="B1957" s="66"/>
      <c r="C1957" s="135"/>
      <c r="D1957" s="66"/>
      <c r="E1957" s="135" t="s">
        <v>247</v>
      </c>
      <c r="F1957" s="66"/>
      <c r="G1957" s="66"/>
      <c r="H1957" s="118"/>
      <c r="I1957" s="8">
        <v>0</v>
      </c>
      <c r="J1957" s="8">
        <v>0</v>
      </c>
      <c r="K1957" s="118"/>
      <c r="L1957" s="8">
        <v>0</v>
      </c>
      <c r="M1957" s="8">
        <v>0</v>
      </c>
      <c r="N1957" s="13">
        <v>0</v>
      </c>
    </row>
    <row r="1958" spans="1:14">
      <c r="A1958" s="113">
        <v>1887</v>
      </c>
      <c r="B1958" s="66"/>
      <c r="C1958" s="135"/>
      <c r="D1958" s="66"/>
      <c r="E1958" s="135" t="s">
        <v>250</v>
      </c>
      <c r="F1958" s="66"/>
      <c r="G1958" s="66"/>
      <c r="H1958" s="118"/>
      <c r="I1958" s="8">
        <v>0</v>
      </c>
      <c r="J1958" s="8">
        <v>0</v>
      </c>
      <c r="K1958" s="118"/>
      <c r="L1958" s="8">
        <v>0</v>
      </c>
      <c r="M1958" s="8">
        <v>0</v>
      </c>
      <c r="N1958" s="13">
        <v>0</v>
      </c>
    </row>
    <row r="1959" spans="1:14">
      <c r="A1959" s="113">
        <v>1888</v>
      </c>
      <c r="B1959" s="66"/>
      <c r="C1959" s="135"/>
      <c r="D1959" s="66"/>
      <c r="E1959" s="66" t="s">
        <v>524</v>
      </c>
      <c r="F1959" s="66"/>
      <c r="G1959" s="66"/>
      <c r="H1959" s="118"/>
      <c r="I1959" s="8">
        <v>-27642744.277692299</v>
      </c>
      <c r="J1959" s="8">
        <v>-14537116.433734585</v>
      </c>
      <c r="K1959" s="118"/>
      <c r="L1959" s="8">
        <v>-27642744.277692296</v>
      </c>
      <c r="M1959" s="8">
        <v>-13113275.801486429</v>
      </c>
      <c r="N1959" s="13">
        <v>-14529468.476205867</v>
      </c>
    </row>
    <row r="1960" spans="1:14" ht="15.75" thickBot="1">
      <c r="A1960" s="113">
        <v>1889</v>
      </c>
      <c r="B1960" s="66"/>
      <c r="C1960" s="135" t="s">
        <v>525</v>
      </c>
      <c r="D1960" s="66"/>
      <c r="E1960" s="66"/>
      <c r="F1960" s="66"/>
      <c r="G1960" s="66"/>
      <c r="H1960" s="118" t="s">
        <v>45</v>
      </c>
      <c r="I1960" s="19">
        <v>1423869037.9884617</v>
      </c>
      <c r="J1960" s="19">
        <v>574234559.43019664</v>
      </c>
      <c r="K1960" s="118"/>
      <c r="L1960" s="19">
        <v>1617288707.4294982</v>
      </c>
      <c r="M1960" s="19">
        <v>960351287.55461478</v>
      </c>
      <c r="N1960" s="19">
        <v>656937419.87488341</v>
      </c>
    </row>
    <row r="1961" spans="1:14" ht="15.75" thickTop="1">
      <c r="A1961" s="113">
        <v>1890</v>
      </c>
      <c r="B1961" s="66"/>
      <c r="C1961" s="135">
        <v>301</v>
      </c>
      <c r="D1961" s="66" t="s">
        <v>526</v>
      </c>
      <c r="E1961" s="66"/>
      <c r="F1961" s="66"/>
      <c r="G1961" s="66"/>
      <c r="H1961" s="118"/>
      <c r="I1961" s="8"/>
      <c r="J1961" s="8"/>
      <c r="K1961" s="118"/>
      <c r="L1961" s="8"/>
      <c r="M1961" s="8"/>
      <c r="N1961" s="8"/>
    </row>
    <row r="1962" spans="1:14">
      <c r="A1962" s="113">
        <v>1891</v>
      </c>
      <c r="B1962" s="66"/>
      <c r="C1962" s="135"/>
      <c r="D1962" s="66"/>
      <c r="E1962" s="66"/>
      <c r="F1962" s="135" t="s">
        <v>773</v>
      </c>
      <c r="G1962" s="66" t="s">
        <v>162</v>
      </c>
      <c r="H1962" s="118"/>
      <c r="I1962" s="8">
        <v>0</v>
      </c>
      <c r="J1962" s="8">
        <v>0</v>
      </c>
      <c r="K1962" s="118"/>
      <c r="L1962" s="8">
        <v>0</v>
      </c>
      <c r="M1962" s="8">
        <v>0</v>
      </c>
      <c r="N1962" s="13">
        <v>0</v>
      </c>
    </row>
    <row r="1963" spans="1:14">
      <c r="A1963" s="113">
        <v>1892</v>
      </c>
      <c r="B1963" s="66"/>
      <c r="C1963" s="135"/>
      <c r="D1963" s="66"/>
      <c r="E1963" s="66"/>
      <c r="F1963" s="135" t="s">
        <v>767</v>
      </c>
      <c r="G1963" s="66" t="s">
        <v>165</v>
      </c>
      <c r="H1963" s="118"/>
      <c r="I1963" s="8">
        <v>0</v>
      </c>
      <c r="J1963" s="8">
        <v>0</v>
      </c>
      <c r="K1963" s="118"/>
      <c r="L1963" s="8">
        <v>0</v>
      </c>
      <c r="M1963" s="8">
        <v>0</v>
      </c>
      <c r="N1963" s="13">
        <v>0</v>
      </c>
    </row>
    <row r="1964" spans="1:14">
      <c r="A1964" s="113">
        <v>1893</v>
      </c>
      <c r="B1964" s="66"/>
      <c r="C1964" s="135"/>
      <c r="D1964" s="66"/>
      <c r="E1964" s="66"/>
      <c r="F1964" s="135" t="s">
        <v>774</v>
      </c>
      <c r="G1964" s="66" t="s">
        <v>166</v>
      </c>
      <c r="H1964" s="118"/>
      <c r="I1964" s="8">
        <v>0</v>
      </c>
      <c r="J1964" s="8">
        <v>0</v>
      </c>
      <c r="K1964" s="118"/>
      <c r="L1964" s="8">
        <v>0</v>
      </c>
      <c r="M1964" s="8">
        <v>0</v>
      </c>
      <c r="N1964" s="13">
        <v>0</v>
      </c>
    </row>
    <row r="1965" spans="1:14">
      <c r="A1965" s="113">
        <v>1894</v>
      </c>
      <c r="B1965" s="66"/>
      <c r="C1965" s="135"/>
      <c r="D1965" s="66"/>
      <c r="E1965" s="66"/>
      <c r="F1965" s="66"/>
      <c r="G1965" s="66"/>
      <c r="H1965" s="118" t="s">
        <v>436</v>
      </c>
      <c r="I1965" s="184">
        <v>0</v>
      </c>
      <c r="J1965" s="184">
        <v>0</v>
      </c>
      <c r="K1965" s="118"/>
      <c r="L1965" s="184">
        <v>0</v>
      </c>
      <c r="M1965" s="184">
        <v>0</v>
      </c>
      <c r="N1965" s="184">
        <v>0</v>
      </c>
    </row>
    <row r="1966" spans="1:14">
      <c r="A1966" s="113">
        <v>1895</v>
      </c>
      <c r="B1966" s="66"/>
      <c r="C1966" s="135">
        <v>302</v>
      </c>
      <c r="D1966" s="66" t="s">
        <v>527</v>
      </c>
      <c r="E1966" s="66"/>
      <c r="F1966" s="66"/>
      <c r="G1966" s="66"/>
      <c r="H1966" s="118"/>
      <c r="I1966" s="8"/>
      <c r="J1966" s="8"/>
      <c r="K1966" s="118"/>
      <c r="L1966" s="8"/>
      <c r="M1966" s="8"/>
      <c r="N1966" s="8"/>
    </row>
    <row r="1967" spans="1:14">
      <c r="A1967" s="113">
        <v>1896</v>
      </c>
      <c r="B1967" s="66"/>
      <c r="C1967" s="135"/>
      <c r="D1967" s="66"/>
      <c r="E1967" s="66"/>
      <c r="F1967" s="135" t="s">
        <v>773</v>
      </c>
      <c r="G1967" s="66" t="s">
        <v>162</v>
      </c>
      <c r="H1967" s="118"/>
      <c r="I1967" s="8">
        <v>-31081214.850000098</v>
      </c>
      <c r="J1967" s="8">
        <v>-32081214.850000098</v>
      </c>
      <c r="K1967" s="118"/>
      <c r="L1967" s="8">
        <v>1000000</v>
      </c>
      <c r="M1967" s="8">
        <v>1000000</v>
      </c>
      <c r="N1967" s="13">
        <v>0</v>
      </c>
    </row>
    <row r="1968" spans="1:14">
      <c r="A1968" s="113">
        <v>1897</v>
      </c>
      <c r="B1968" s="66"/>
      <c r="C1968" s="135"/>
      <c r="D1968" s="66"/>
      <c r="E1968" s="66"/>
      <c r="F1968" s="135" t="s">
        <v>774</v>
      </c>
      <c r="G1968" s="66" t="s">
        <v>166</v>
      </c>
      <c r="H1968" s="118"/>
      <c r="I1968" s="8">
        <v>10500447.07</v>
      </c>
      <c r="J1968" s="8">
        <v>4555537.1182583375</v>
      </c>
      <c r="K1968" s="118"/>
      <c r="L1968" s="8">
        <v>10500447.07</v>
      </c>
      <c r="M1968" s="8">
        <v>5950602.6831252659</v>
      </c>
      <c r="N1968" s="13">
        <v>4549844.3868747344</v>
      </c>
    </row>
    <row r="1969" spans="1:14">
      <c r="A1969" s="113">
        <v>1898</v>
      </c>
      <c r="B1969" s="66"/>
      <c r="C1969" s="135"/>
      <c r="D1969" s="66"/>
      <c r="E1969" s="66"/>
      <c r="F1969" s="135" t="s">
        <v>774</v>
      </c>
      <c r="G1969" s="66" t="s">
        <v>166</v>
      </c>
      <c r="H1969" s="118"/>
      <c r="I1969" s="8">
        <v>173498996.38230789</v>
      </c>
      <c r="J1969" s="8">
        <v>75271187.286711648</v>
      </c>
      <c r="K1969" s="118"/>
      <c r="L1969" s="8">
        <v>99387246.572307914</v>
      </c>
      <c r="M1969" s="8">
        <v>56322746.277279012</v>
      </c>
      <c r="N1969" s="13">
        <v>43064500.295028903</v>
      </c>
    </row>
    <row r="1970" spans="1:14">
      <c r="A1970" s="113">
        <v>1899</v>
      </c>
      <c r="B1970" s="66"/>
      <c r="C1970" s="135"/>
      <c r="D1970" s="66"/>
      <c r="E1970" s="66"/>
      <c r="F1970" s="135" t="s">
        <v>774</v>
      </c>
      <c r="G1970" s="66" t="s">
        <v>166</v>
      </c>
      <c r="H1970" s="118"/>
      <c r="I1970" s="8">
        <v>9189362.9600000009</v>
      </c>
      <c r="J1970" s="8">
        <v>3986733.496046117</v>
      </c>
      <c r="K1970" s="118"/>
      <c r="L1970" s="8">
        <v>9189362.9600000009</v>
      </c>
      <c r="M1970" s="8">
        <v>5207611.4018246215</v>
      </c>
      <c r="N1970" s="13">
        <v>3981751.5581753794</v>
      </c>
    </row>
    <row r="1971" spans="1:14">
      <c r="A1971" s="113">
        <v>1900</v>
      </c>
      <c r="B1971" s="66"/>
      <c r="C1971" s="135"/>
      <c r="D1971" s="66"/>
      <c r="E1971" s="66"/>
      <c r="F1971" s="135" t="s">
        <v>776</v>
      </c>
      <c r="G1971" s="66" t="s">
        <v>166</v>
      </c>
      <c r="H1971" s="118"/>
      <c r="I1971" s="8">
        <v>0</v>
      </c>
      <c r="J1971" s="8">
        <v>0</v>
      </c>
      <c r="K1971" s="118"/>
      <c r="L1971" s="8">
        <v>0</v>
      </c>
      <c r="M1971" s="8">
        <v>0</v>
      </c>
      <c r="N1971" s="13">
        <v>0</v>
      </c>
    </row>
    <row r="1972" spans="1:14">
      <c r="A1972" s="113">
        <v>1901</v>
      </c>
      <c r="B1972" s="66"/>
      <c r="C1972" s="135"/>
      <c r="D1972" s="66"/>
      <c r="E1972" s="66"/>
      <c r="F1972" s="135" t="s">
        <v>775</v>
      </c>
      <c r="G1972" s="66" t="s">
        <v>166</v>
      </c>
      <c r="H1972" s="118"/>
      <c r="I1972" s="8">
        <v>600993.05000000005</v>
      </c>
      <c r="J1972" s="8">
        <v>260736.15045519095</v>
      </c>
      <c r="K1972" s="118"/>
      <c r="L1972" s="8">
        <v>600993.05000000005</v>
      </c>
      <c r="M1972" s="8">
        <v>340582.72300492029</v>
      </c>
      <c r="N1972" s="13">
        <v>260410.32699507973</v>
      </c>
    </row>
    <row r="1973" spans="1:14">
      <c r="A1973" s="113">
        <v>1902</v>
      </c>
      <c r="B1973" s="66"/>
      <c r="C1973" s="135"/>
      <c r="D1973" s="66"/>
      <c r="E1973" s="66"/>
      <c r="F1973" s="66"/>
      <c r="G1973" s="66"/>
      <c r="H1973" s="118" t="s">
        <v>436</v>
      </c>
      <c r="I1973" s="184">
        <v>162708584.61230782</v>
      </c>
      <c r="J1973" s="184">
        <v>51992979.201471202</v>
      </c>
      <c r="K1973" s="118"/>
      <c r="L1973" s="184">
        <v>120678049.65230791</v>
      </c>
      <c r="M1973" s="184">
        <v>68821543.085233822</v>
      </c>
      <c r="N1973" s="184">
        <v>51856506.567074098</v>
      </c>
    </row>
    <row r="1974" spans="1:14">
      <c r="A1974" s="113">
        <v>1903</v>
      </c>
      <c r="B1974" s="66"/>
      <c r="C1974" s="135"/>
      <c r="D1974" s="66"/>
      <c r="E1974" s="66"/>
      <c r="F1974" s="66"/>
      <c r="G1974" s="66"/>
      <c r="H1974" s="118"/>
      <c r="I1974" s="8"/>
      <c r="J1974" s="8"/>
      <c r="K1974" s="118"/>
      <c r="L1974" s="8"/>
      <c r="M1974" s="8"/>
      <c r="N1974" s="8"/>
    </row>
    <row r="1975" spans="1:14">
      <c r="A1975" s="113">
        <v>1904</v>
      </c>
      <c r="B1975" s="66"/>
      <c r="C1975" s="135">
        <v>303</v>
      </c>
      <c r="D1975" s="66" t="s">
        <v>528</v>
      </c>
      <c r="E1975" s="66"/>
      <c r="F1975" s="66"/>
      <c r="G1975" s="66"/>
      <c r="H1975" s="118"/>
      <c r="I1975" s="8"/>
      <c r="J1975" s="8"/>
      <c r="K1975" s="118"/>
      <c r="L1975" s="8"/>
      <c r="M1975" s="8"/>
      <c r="N1975" s="8"/>
    </row>
    <row r="1976" spans="1:14">
      <c r="A1976" s="113">
        <v>1905</v>
      </c>
      <c r="B1976" s="66"/>
      <c r="C1976" s="135"/>
      <c r="D1976" s="66"/>
      <c r="E1976" s="66"/>
      <c r="F1976" s="135" t="s">
        <v>773</v>
      </c>
      <c r="G1976" s="66" t="s">
        <v>162</v>
      </c>
      <c r="H1976" s="118"/>
      <c r="I1976" s="8">
        <v>14033860.772307698</v>
      </c>
      <c r="J1976" s="8">
        <v>3169923.9746153802</v>
      </c>
      <c r="K1976" s="118"/>
      <c r="L1976" s="8">
        <v>14033860.772307698</v>
      </c>
      <c r="M1976" s="8">
        <v>10863936.797692318</v>
      </c>
      <c r="N1976" s="13">
        <v>3169923.9746153802</v>
      </c>
    </row>
    <row r="1977" spans="1:14">
      <c r="A1977" s="113">
        <v>1906</v>
      </c>
      <c r="B1977" s="66"/>
      <c r="C1977" s="135"/>
      <c r="D1977" s="66"/>
      <c r="E1977" s="66"/>
      <c r="F1977" s="135" t="s">
        <v>774</v>
      </c>
      <c r="G1977" s="66" t="s">
        <v>166</v>
      </c>
      <c r="H1977" s="118"/>
      <c r="I1977" s="8">
        <v>152185173.01923099</v>
      </c>
      <c r="J1977" s="8">
        <v>66024351.145810217</v>
      </c>
      <c r="K1977" s="118"/>
      <c r="L1977" s="8">
        <v>152185173.01923099</v>
      </c>
      <c r="M1977" s="8">
        <v>86243327.818623886</v>
      </c>
      <c r="N1977" s="13">
        <v>65941845.200607106</v>
      </c>
    </row>
    <row r="1978" spans="1:14">
      <c r="A1978" s="113">
        <v>1907</v>
      </c>
      <c r="B1978" s="66"/>
      <c r="C1978" s="135"/>
      <c r="D1978" s="66"/>
      <c r="E1978" s="66"/>
      <c r="F1978" s="135" t="s">
        <v>767</v>
      </c>
      <c r="G1978" s="66" t="s">
        <v>165</v>
      </c>
      <c r="H1978" s="118"/>
      <c r="I1978" s="8">
        <v>360039325.11461502</v>
      </c>
      <c r="J1978" s="8">
        <v>154689705.10164726</v>
      </c>
      <c r="K1978" s="118"/>
      <c r="L1978" s="8">
        <v>360039325.11461502</v>
      </c>
      <c r="M1978" s="8">
        <v>205229110.28877759</v>
      </c>
      <c r="N1978" s="13">
        <v>154810214.82583743</v>
      </c>
    </row>
    <row r="1979" spans="1:14">
      <c r="A1979" s="113">
        <v>1908</v>
      </c>
      <c r="B1979" s="66"/>
      <c r="C1979" s="135"/>
      <c r="D1979" s="66"/>
      <c r="E1979" s="66"/>
      <c r="F1979" s="135" t="s">
        <v>599</v>
      </c>
      <c r="G1979" s="66" t="s">
        <v>164</v>
      </c>
      <c r="H1979" s="118"/>
      <c r="I1979" s="8">
        <v>3687562.69</v>
      </c>
      <c r="J1979" s="8">
        <v>1581550.0287996058</v>
      </c>
      <c r="K1979" s="118"/>
      <c r="L1979" s="8">
        <v>3687562.69</v>
      </c>
      <c r="M1979" s="8">
        <v>2107524.146451598</v>
      </c>
      <c r="N1979" s="13">
        <v>1580038.5435484019</v>
      </c>
    </row>
    <row r="1980" spans="1:14">
      <c r="A1980" s="113">
        <v>1909</v>
      </c>
      <c r="B1980" s="66"/>
      <c r="C1980" s="135"/>
      <c r="D1980" s="66"/>
      <c r="E1980" s="66"/>
      <c r="F1980" s="135" t="s">
        <v>760</v>
      </c>
      <c r="G1980" s="66" t="s">
        <v>163</v>
      </c>
      <c r="H1980" s="118"/>
      <c r="I1980" s="8">
        <v>127056027.97769199</v>
      </c>
      <c r="J1980" s="8">
        <v>62152804.761088692</v>
      </c>
      <c r="K1980" s="118"/>
      <c r="L1980" s="8">
        <v>127056027.97769199</v>
      </c>
      <c r="M1980" s="8">
        <v>64903223.216603301</v>
      </c>
      <c r="N1980" s="13">
        <v>62152804.761088692</v>
      </c>
    </row>
    <row r="1981" spans="1:14">
      <c r="A1981" s="113">
        <v>1910</v>
      </c>
      <c r="B1981" s="66"/>
      <c r="C1981" s="135"/>
      <c r="D1981" s="66"/>
      <c r="E1981" s="66"/>
      <c r="F1981" s="135" t="s">
        <v>599</v>
      </c>
      <c r="G1981" s="66" t="s">
        <v>166</v>
      </c>
      <c r="H1981" s="118"/>
      <c r="I1981" s="8">
        <v>0</v>
      </c>
      <c r="J1981" s="8">
        <v>0</v>
      </c>
      <c r="K1981" s="118"/>
      <c r="L1981" s="8">
        <v>0</v>
      </c>
      <c r="M1981" s="8">
        <v>0</v>
      </c>
      <c r="N1981" s="13">
        <v>0</v>
      </c>
    </row>
    <row r="1982" spans="1:14">
      <c r="A1982" s="113">
        <v>1911</v>
      </c>
      <c r="B1982" s="66"/>
      <c r="C1982" s="135"/>
      <c r="D1982" s="66"/>
      <c r="E1982" s="66"/>
      <c r="F1982" s="135" t="s">
        <v>776</v>
      </c>
      <c r="G1982" s="66" t="s">
        <v>166</v>
      </c>
      <c r="H1982" s="118"/>
      <c r="I1982" s="8">
        <v>0</v>
      </c>
      <c r="J1982" s="8">
        <v>0</v>
      </c>
      <c r="K1982" s="118"/>
      <c r="L1982" s="8">
        <v>0</v>
      </c>
      <c r="M1982" s="8">
        <v>0</v>
      </c>
      <c r="N1982" s="13">
        <v>0</v>
      </c>
    </row>
    <row r="1983" spans="1:14">
      <c r="A1983" s="113">
        <v>1912</v>
      </c>
      <c r="B1983" s="66"/>
      <c r="C1983" s="135"/>
      <c r="D1983" s="66"/>
      <c r="E1983" s="66"/>
      <c r="F1983" s="66"/>
      <c r="G1983" s="66"/>
      <c r="H1983" s="118" t="s">
        <v>436</v>
      </c>
      <c r="I1983" s="184">
        <v>657001949.57384562</v>
      </c>
      <c r="J1983" s="184">
        <v>287618335.0119611</v>
      </c>
      <c r="K1983" s="118"/>
      <c r="L1983" s="184">
        <v>657001949.57384562</v>
      </c>
      <c r="M1983" s="184">
        <v>369347122.26814866</v>
      </c>
      <c r="N1983" s="184">
        <v>287654827.30569702</v>
      </c>
    </row>
    <row r="1984" spans="1:14">
      <c r="A1984" s="113">
        <v>1913</v>
      </c>
      <c r="B1984" s="66"/>
      <c r="C1984" s="135">
        <v>303</v>
      </c>
      <c r="D1984" s="66" t="s">
        <v>847</v>
      </c>
      <c r="E1984" s="66"/>
      <c r="F1984" s="66"/>
      <c r="G1984" s="66"/>
      <c r="H1984" s="118"/>
      <c r="I1984" s="8"/>
      <c r="J1984" s="8"/>
      <c r="K1984" s="118"/>
      <c r="L1984" s="8"/>
      <c r="M1984" s="8"/>
      <c r="N1984" s="8"/>
    </row>
    <row r="1985" spans="1:14">
      <c r="A1985" s="113">
        <v>1914</v>
      </c>
      <c r="B1985" s="66"/>
      <c r="C1985" s="135"/>
      <c r="D1985" s="66"/>
      <c r="E1985" s="66"/>
      <c r="F1985" s="135" t="s">
        <v>773</v>
      </c>
      <c r="G1985" s="66" t="s">
        <v>162</v>
      </c>
      <c r="H1985" s="118"/>
      <c r="I1985" s="8">
        <v>0</v>
      </c>
      <c r="J1985" s="8">
        <v>0</v>
      </c>
      <c r="K1985" s="118"/>
      <c r="L1985" s="8">
        <v>0</v>
      </c>
      <c r="M1985" s="8">
        <v>0</v>
      </c>
      <c r="N1985" s="13">
        <v>0</v>
      </c>
    </row>
    <row r="1986" spans="1:14">
      <c r="A1986" s="113">
        <v>1915</v>
      </c>
      <c r="B1986" s="66"/>
      <c r="C1986" s="135"/>
      <c r="D1986" s="66"/>
      <c r="E1986" s="66"/>
      <c r="F1986" s="66"/>
      <c r="G1986" s="66"/>
      <c r="H1986" s="118" t="s">
        <v>45</v>
      </c>
      <c r="I1986" s="184">
        <v>657001949.57384562</v>
      </c>
      <c r="J1986" s="184">
        <v>287618335.0119611</v>
      </c>
      <c r="K1986" s="118"/>
      <c r="L1986" s="184">
        <v>657001949.57384562</v>
      </c>
      <c r="M1986" s="184">
        <v>369347122.26814866</v>
      </c>
      <c r="N1986" s="184">
        <v>287654827.30569702</v>
      </c>
    </row>
    <row r="1987" spans="1:14">
      <c r="A1987" s="113">
        <v>1916</v>
      </c>
      <c r="B1987" s="66"/>
      <c r="C1987" s="135" t="s">
        <v>529</v>
      </c>
      <c r="D1987" s="66" t="s">
        <v>530</v>
      </c>
      <c r="E1987" s="66"/>
      <c r="F1987" s="66"/>
      <c r="G1987" s="66"/>
      <c r="H1987" s="118"/>
      <c r="I1987" s="8"/>
      <c r="J1987" s="8"/>
      <c r="K1987" s="118"/>
      <c r="L1987" s="8"/>
      <c r="M1987" s="8"/>
      <c r="N1987" s="8"/>
    </row>
    <row r="1988" spans="1:14">
      <c r="A1988" s="113">
        <v>1917</v>
      </c>
      <c r="B1988" s="66"/>
      <c r="C1988" s="135"/>
      <c r="D1988" s="66"/>
      <c r="E1988" s="66"/>
      <c r="F1988" s="135" t="s">
        <v>773</v>
      </c>
      <c r="G1988" s="66" t="s">
        <v>162</v>
      </c>
      <c r="H1988" s="118"/>
      <c r="I1988" s="8">
        <v>0</v>
      </c>
      <c r="J1988" s="8">
        <v>0</v>
      </c>
      <c r="K1988" s="118"/>
      <c r="L1988" s="8">
        <v>0</v>
      </c>
      <c r="M1988" s="8">
        <v>0</v>
      </c>
      <c r="N1988" s="13">
        <v>0</v>
      </c>
    </row>
    <row r="1989" spans="1:14">
      <c r="A1989" s="113">
        <v>1918</v>
      </c>
      <c r="B1989" s="66"/>
      <c r="C1989" s="135"/>
      <c r="D1989" s="66"/>
      <c r="E1989" s="66"/>
      <c r="F1989" s="135" t="s">
        <v>774</v>
      </c>
      <c r="G1989" s="66" t="s">
        <v>166</v>
      </c>
      <c r="H1989" s="118"/>
      <c r="I1989" s="8">
        <v>0</v>
      </c>
      <c r="J1989" s="8">
        <v>0</v>
      </c>
      <c r="K1989" s="118"/>
      <c r="L1989" s="8">
        <v>0</v>
      </c>
      <c r="M1989" s="8">
        <v>0</v>
      </c>
      <c r="N1989" s="13">
        <v>0</v>
      </c>
    </row>
    <row r="1990" spans="1:14">
      <c r="A1990" s="113">
        <v>1919</v>
      </c>
      <c r="B1990" s="66"/>
      <c r="C1990" s="135"/>
      <c r="D1990" s="66"/>
      <c r="E1990" s="66"/>
      <c r="F1990" s="135" t="s">
        <v>775</v>
      </c>
      <c r="G1990" s="66" t="s">
        <v>166</v>
      </c>
      <c r="H1990" s="118"/>
      <c r="I1990" s="8">
        <v>0</v>
      </c>
      <c r="J1990" s="8">
        <v>0</v>
      </c>
      <c r="K1990" s="118"/>
      <c r="L1990" s="8">
        <v>0</v>
      </c>
      <c r="M1990" s="8">
        <v>0</v>
      </c>
      <c r="N1990" s="13">
        <v>0</v>
      </c>
    </row>
    <row r="1991" spans="1:14">
      <c r="A1991" s="113">
        <v>1920</v>
      </c>
      <c r="B1991" s="66"/>
      <c r="C1991" s="135"/>
      <c r="D1991" s="66"/>
      <c r="E1991" s="66"/>
      <c r="F1991" s="135" t="s">
        <v>767</v>
      </c>
      <c r="G1991" s="66" t="s">
        <v>165</v>
      </c>
      <c r="H1991" s="118"/>
      <c r="I1991" s="8">
        <v>0</v>
      </c>
      <c r="J1991" s="8">
        <v>0</v>
      </c>
      <c r="K1991" s="118"/>
      <c r="L1991" s="8">
        <v>0</v>
      </c>
      <c r="M1991" s="8">
        <v>0</v>
      </c>
      <c r="N1991" s="13">
        <v>0</v>
      </c>
    </row>
    <row r="1992" spans="1:14">
      <c r="A1992" s="113">
        <v>1921</v>
      </c>
      <c r="B1992" s="66"/>
      <c r="C1992" s="135"/>
      <c r="D1992" s="66"/>
      <c r="E1992" s="66"/>
      <c r="F1992" s="66"/>
      <c r="G1992" s="66"/>
      <c r="H1992" s="118"/>
      <c r="I1992" s="184">
        <v>0</v>
      </c>
      <c r="J1992" s="184">
        <v>0</v>
      </c>
      <c r="K1992" s="118"/>
      <c r="L1992" s="184">
        <v>0</v>
      </c>
      <c r="M1992" s="184">
        <v>0</v>
      </c>
      <c r="N1992" s="184">
        <v>0</v>
      </c>
    </row>
    <row r="1993" spans="1:14">
      <c r="A1993" s="113">
        <v>1922</v>
      </c>
      <c r="B1993" s="66"/>
      <c r="C1993" s="135"/>
      <c r="D1993" s="66"/>
      <c r="E1993" s="66"/>
      <c r="F1993" s="66"/>
      <c r="G1993" s="66"/>
      <c r="H1993" s="118"/>
      <c r="I1993" s="8"/>
      <c r="J1993" s="8"/>
      <c r="K1993" s="118"/>
      <c r="L1993" s="8"/>
      <c r="M1993" s="8"/>
      <c r="N1993" s="8"/>
    </row>
    <row r="1994" spans="1:14" ht="15.75" thickBot="1">
      <c r="A1994" s="113">
        <v>1923</v>
      </c>
      <c r="B1994" s="66"/>
      <c r="C1994" s="136" t="s">
        <v>531</v>
      </c>
      <c r="D1994" s="66"/>
      <c r="E1994" s="66"/>
      <c r="F1994" s="66"/>
      <c r="G1994" s="66"/>
      <c r="H1994" s="137" t="s">
        <v>436</v>
      </c>
      <c r="I1994" s="15">
        <v>819710534.18615353</v>
      </c>
      <c r="J1994" s="15">
        <v>339611314.21343231</v>
      </c>
      <c r="K1994" s="137"/>
      <c r="L1994" s="15">
        <v>777679999.22615373</v>
      </c>
      <c r="M1994" s="15">
        <v>438168665.35338247</v>
      </c>
      <c r="N1994" s="15">
        <v>339511333.87277108</v>
      </c>
    </row>
    <row r="1995" spans="1:14" ht="15.75" thickTop="1">
      <c r="A1995" s="113">
        <v>1924</v>
      </c>
      <c r="B1995" s="66"/>
      <c r="C1995" s="136"/>
      <c r="D1995" s="66"/>
      <c r="E1995" s="66"/>
      <c r="F1995" s="66"/>
      <c r="G1995" s="66"/>
      <c r="H1995" s="118"/>
      <c r="I1995" s="12"/>
      <c r="J1995" s="12"/>
      <c r="K1995" s="118"/>
      <c r="L1995" s="12"/>
      <c r="M1995" s="8"/>
      <c r="N1995" s="8"/>
    </row>
    <row r="1996" spans="1:14">
      <c r="A1996" s="113">
        <v>1925</v>
      </c>
      <c r="B1996" s="66"/>
      <c r="C1996" s="135" t="s">
        <v>532</v>
      </c>
      <c r="D1996" s="66"/>
      <c r="E1996" s="66"/>
      <c r="F1996" s="66"/>
      <c r="G1996" s="66"/>
      <c r="H1996" s="118"/>
      <c r="I1996" s="8"/>
      <c r="J1996" s="8"/>
      <c r="K1996" s="118"/>
      <c r="L1996" s="8"/>
      <c r="M1996" s="8"/>
      <c r="N1996" s="8"/>
    </row>
    <row r="1997" spans="1:14">
      <c r="A1997" s="113">
        <v>1926</v>
      </c>
      <c r="B1997" s="66"/>
      <c r="C1997" s="135"/>
      <c r="D1997" s="66"/>
      <c r="E1997" s="135" t="s">
        <v>162</v>
      </c>
      <c r="F1997" s="66"/>
      <c r="G1997" s="66"/>
      <c r="H1997" s="118"/>
      <c r="I1997" s="8">
        <v>-17047354.077692401</v>
      </c>
      <c r="J1997" s="8">
        <v>-28911290.875384718</v>
      </c>
      <c r="K1997" s="118"/>
      <c r="L1997" s="8">
        <v>15033860.772307698</v>
      </c>
      <c r="M1997" s="8">
        <v>11863936.797692318</v>
      </c>
      <c r="N1997" s="13">
        <v>3169923.9746153802</v>
      </c>
    </row>
    <row r="1998" spans="1:14">
      <c r="A1998" s="113">
        <v>1927</v>
      </c>
      <c r="B1998" s="66"/>
      <c r="C1998" s="135"/>
      <c r="D1998" s="66"/>
      <c r="E1998" s="66" t="s">
        <v>167</v>
      </c>
      <c r="F1998" s="66"/>
      <c r="G1998" s="66"/>
      <c r="H1998" s="118"/>
      <c r="I1998" s="8">
        <v>0</v>
      </c>
      <c r="J1998" s="8">
        <v>0</v>
      </c>
      <c r="K1998" s="118"/>
      <c r="L1998" s="8">
        <v>0</v>
      </c>
      <c r="M1998" s="8">
        <v>0</v>
      </c>
      <c r="N1998" s="13">
        <v>0</v>
      </c>
    </row>
    <row r="1999" spans="1:14">
      <c r="A1999" s="113">
        <v>1928</v>
      </c>
      <c r="B1999" s="66"/>
      <c r="C1999" s="135"/>
      <c r="D1999" s="66"/>
      <c r="E1999" s="66" t="s">
        <v>245</v>
      </c>
      <c r="F1999" s="66"/>
      <c r="G1999" s="66"/>
      <c r="H1999" s="118"/>
      <c r="I1999" s="8">
        <v>0</v>
      </c>
      <c r="J1999" s="8">
        <v>0</v>
      </c>
      <c r="K1999" s="118"/>
      <c r="L1999" s="8">
        <v>0</v>
      </c>
      <c r="M1999" s="8">
        <v>0</v>
      </c>
      <c r="N1999" s="13">
        <v>0</v>
      </c>
    </row>
    <row r="2000" spans="1:14">
      <c r="A2000" s="113">
        <v>1929</v>
      </c>
      <c r="B2000" s="66"/>
      <c r="C2000" s="135"/>
      <c r="D2000" s="66"/>
      <c r="E2000" s="66" t="s">
        <v>166</v>
      </c>
      <c r="F2000" s="66"/>
      <c r="G2000" s="66"/>
      <c r="H2000" s="118"/>
      <c r="I2000" s="8">
        <v>345974972.48153889</v>
      </c>
      <c r="J2000" s="8">
        <v>150098545.19728151</v>
      </c>
      <c r="K2000" s="118"/>
      <c r="L2000" s="8">
        <v>271863222.67153889</v>
      </c>
      <c r="M2000" s="8">
        <v>154064870.90385768</v>
      </c>
      <c r="N2000" s="13">
        <v>117798351.76768121</v>
      </c>
    </row>
    <row r="2001" spans="1:14">
      <c r="A2001" s="113">
        <v>1930</v>
      </c>
      <c r="B2001" s="66"/>
      <c r="C2001" s="135"/>
      <c r="D2001" s="66"/>
      <c r="E2001" s="115" t="s">
        <v>165</v>
      </c>
      <c r="F2001" s="66"/>
      <c r="G2001" s="66"/>
      <c r="H2001" s="118"/>
      <c r="I2001" s="8">
        <v>360039325.11461502</v>
      </c>
      <c r="J2001" s="8">
        <v>154689705.10164726</v>
      </c>
      <c r="K2001" s="118"/>
      <c r="L2001" s="8">
        <v>360039325.11461502</v>
      </c>
      <c r="M2001" s="8">
        <v>205229110.28877759</v>
      </c>
      <c r="N2001" s="13">
        <v>154810214.82583743</v>
      </c>
    </row>
    <row r="2002" spans="1:14">
      <c r="A2002" s="113">
        <v>1931</v>
      </c>
      <c r="B2002" s="66"/>
      <c r="C2002" s="135"/>
      <c r="D2002" s="66"/>
      <c r="E2002" s="115" t="s">
        <v>163</v>
      </c>
      <c r="F2002" s="66"/>
      <c r="G2002" s="66"/>
      <c r="H2002" s="118"/>
      <c r="I2002" s="8">
        <v>127056027.97769199</v>
      </c>
      <c r="J2002" s="8">
        <v>62152804.761088692</v>
      </c>
      <c r="K2002" s="118"/>
      <c r="L2002" s="8">
        <v>127056027.97769199</v>
      </c>
      <c r="M2002" s="8">
        <v>64903223.216603301</v>
      </c>
      <c r="N2002" s="13">
        <v>62152804.761088692</v>
      </c>
    </row>
    <row r="2003" spans="1:14">
      <c r="A2003" s="113">
        <v>1932</v>
      </c>
      <c r="B2003" s="66"/>
      <c r="C2003" s="135"/>
      <c r="D2003" s="66"/>
      <c r="E2003" s="135" t="s">
        <v>247</v>
      </c>
      <c r="F2003" s="66"/>
      <c r="G2003" s="66"/>
      <c r="H2003" s="118"/>
      <c r="I2003" s="8">
        <v>0</v>
      </c>
      <c r="J2003" s="8">
        <v>0</v>
      </c>
      <c r="K2003" s="118"/>
      <c r="L2003" s="8">
        <v>0</v>
      </c>
      <c r="M2003" s="8">
        <v>0</v>
      </c>
      <c r="N2003" s="13">
        <v>0</v>
      </c>
    </row>
    <row r="2004" spans="1:14">
      <c r="A2004" s="113">
        <v>1933</v>
      </c>
      <c r="B2004" s="66"/>
      <c r="C2004" s="135"/>
      <c r="D2004" s="66"/>
      <c r="E2004" s="135" t="s">
        <v>250</v>
      </c>
      <c r="F2004" s="66"/>
      <c r="G2004" s="66"/>
      <c r="H2004" s="118"/>
      <c r="I2004" s="8">
        <v>0</v>
      </c>
      <c r="J2004" s="8">
        <v>0</v>
      </c>
      <c r="K2004" s="118"/>
      <c r="L2004" s="8">
        <v>0</v>
      </c>
      <c r="M2004" s="8">
        <v>0</v>
      </c>
      <c r="N2004" s="13">
        <v>0</v>
      </c>
    </row>
    <row r="2005" spans="1:14">
      <c r="A2005" s="113">
        <v>1934</v>
      </c>
      <c r="B2005" s="66"/>
      <c r="C2005" s="135"/>
      <c r="D2005" s="66"/>
      <c r="E2005" s="115" t="s">
        <v>164</v>
      </c>
      <c r="F2005" s="66"/>
      <c r="G2005" s="66"/>
      <c r="H2005" s="118"/>
      <c r="I2005" s="8">
        <v>3687562.69</v>
      </c>
      <c r="J2005" s="8">
        <v>1581550.0287996058</v>
      </c>
      <c r="K2005" s="118"/>
      <c r="L2005" s="8">
        <v>3687562.69</v>
      </c>
      <c r="M2005" s="8">
        <v>2107524.146451598</v>
      </c>
      <c r="N2005" s="13">
        <v>1580038.5435484019</v>
      </c>
    </row>
    <row r="2006" spans="1:14" ht="15.75" thickBot="1">
      <c r="A2006" s="113">
        <v>1935</v>
      </c>
      <c r="B2006" s="66"/>
      <c r="C2006" s="135" t="s">
        <v>533</v>
      </c>
      <c r="D2006" s="66"/>
      <c r="E2006" s="66"/>
      <c r="F2006" s="66"/>
      <c r="G2006" s="66"/>
      <c r="H2006" s="118" t="s">
        <v>45</v>
      </c>
      <c r="I2006" s="19">
        <v>819710534.18615353</v>
      </c>
      <c r="J2006" s="19">
        <v>339611314.21343231</v>
      </c>
      <c r="K2006" s="118"/>
      <c r="L2006" s="19">
        <v>777679999.22615373</v>
      </c>
      <c r="M2006" s="19">
        <v>438168665.35338247</v>
      </c>
      <c r="N2006" s="19">
        <v>339511333.87277108</v>
      </c>
    </row>
    <row r="2007" spans="1:14" ht="15.75" thickTop="1">
      <c r="A2007" s="113">
        <v>1936</v>
      </c>
      <c r="B2007" s="66"/>
      <c r="C2007" s="135" t="s">
        <v>534</v>
      </c>
      <c r="D2007" s="66"/>
      <c r="E2007" s="66"/>
      <c r="F2007" s="66"/>
      <c r="G2007" s="66"/>
      <c r="H2007" s="118"/>
      <c r="I2007" s="8"/>
      <c r="J2007" s="8"/>
      <c r="K2007" s="118"/>
      <c r="L2007" s="8"/>
      <c r="M2007" s="8"/>
      <c r="N2007" s="8"/>
    </row>
    <row r="2008" spans="1:14">
      <c r="A2008" s="113">
        <v>1937</v>
      </c>
      <c r="B2008" s="66"/>
      <c r="C2008" s="135"/>
      <c r="D2008" s="66"/>
      <c r="E2008" s="115" t="s">
        <v>495</v>
      </c>
      <c r="F2008" s="66"/>
      <c r="G2008" s="66"/>
      <c r="H2008" s="118"/>
      <c r="I2008" s="8">
        <v>21313966.80230768</v>
      </c>
      <c r="J2008" s="8">
        <v>7126006.9530769195</v>
      </c>
      <c r="K2008" s="118"/>
      <c r="L2008" s="8">
        <v>21313966.80230768</v>
      </c>
      <c r="M2008" s="8">
        <v>14187959.849230761</v>
      </c>
      <c r="N2008" s="13">
        <v>7126006.9530769195</v>
      </c>
    </row>
    <row r="2009" spans="1:14">
      <c r="A2009" s="113">
        <v>1938</v>
      </c>
      <c r="B2009" s="66"/>
      <c r="C2009" s="135"/>
      <c r="D2009" s="66"/>
      <c r="E2009" s="66" t="s">
        <v>497</v>
      </c>
      <c r="F2009" s="66"/>
      <c r="G2009" s="66"/>
      <c r="H2009" s="118"/>
      <c r="I2009" s="8">
        <v>0</v>
      </c>
      <c r="J2009" s="8">
        <v>0</v>
      </c>
      <c r="K2009" s="118"/>
      <c r="L2009" s="8">
        <v>0</v>
      </c>
      <c r="M2009" s="8">
        <v>0</v>
      </c>
      <c r="N2009" s="13">
        <v>0</v>
      </c>
    </row>
    <row r="2010" spans="1:14">
      <c r="A2010" s="113">
        <v>1939</v>
      </c>
      <c r="B2010" s="66"/>
      <c r="C2010" s="135"/>
      <c r="D2010" s="66"/>
      <c r="E2010" s="115" t="s">
        <v>519</v>
      </c>
      <c r="F2010" s="66"/>
      <c r="G2010" s="66"/>
      <c r="H2010" s="118"/>
      <c r="I2010" s="8">
        <v>3887233.2130769198</v>
      </c>
      <c r="J2010" s="8">
        <v>1670136.8918541737</v>
      </c>
      <c r="K2010" s="118"/>
      <c r="L2010" s="8">
        <v>3887233.2130769198</v>
      </c>
      <c r="M2010" s="8">
        <v>2215795.2150110244</v>
      </c>
      <c r="N2010" s="13">
        <v>1671437.9980658954</v>
      </c>
    </row>
    <row r="2011" spans="1:14">
      <c r="A2011" s="113">
        <v>1940</v>
      </c>
      <c r="B2011" s="66"/>
      <c r="C2011" s="135"/>
      <c r="D2011" s="66"/>
      <c r="E2011" s="115" t="s">
        <v>459</v>
      </c>
      <c r="F2011" s="66"/>
      <c r="G2011" s="66"/>
      <c r="H2011" s="118"/>
      <c r="I2011" s="8">
        <v>0</v>
      </c>
      <c r="J2011" s="8">
        <v>0</v>
      </c>
      <c r="K2011" s="118"/>
      <c r="L2011" s="8">
        <v>0</v>
      </c>
      <c r="M2011" s="8">
        <v>0</v>
      </c>
      <c r="N2011" s="13">
        <v>0</v>
      </c>
    </row>
    <row r="2012" spans="1:14">
      <c r="A2012" s="113">
        <v>1941</v>
      </c>
      <c r="B2012" s="66"/>
      <c r="C2012" s="135"/>
      <c r="D2012" s="66"/>
      <c r="E2012" s="115" t="s">
        <v>450</v>
      </c>
      <c r="F2012" s="66"/>
      <c r="G2012" s="66"/>
      <c r="H2012" s="118"/>
      <c r="I2012" s="8">
        <v>0</v>
      </c>
      <c r="J2012" s="8">
        <v>0</v>
      </c>
      <c r="K2012" s="118"/>
      <c r="L2012" s="8">
        <v>0</v>
      </c>
      <c r="M2012" s="8">
        <v>0</v>
      </c>
      <c r="N2012" s="13">
        <v>0</v>
      </c>
    </row>
    <row r="2013" spans="1:14">
      <c r="A2013" s="113">
        <v>1942</v>
      </c>
      <c r="B2013" s="66"/>
      <c r="C2013" s="135"/>
      <c r="D2013" s="66"/>
      <c r="E2013" s="115" t="s">
        <v>469</v>
      </c>
      <c r="F2013" s="66"/>
      <c r="G2013" s="66"/>
      <c r="H2013" s="118"/>
      <c r="I2013" s="8">
        <v>-249.93615384615401</v>
      </c>
      <c r="J2013" s="8">
        <v>-108.43285228243914</v>
      </c>
      <c r="K2013" s="118"/>
      <c r="L2013" s="8">
        <v>-249.93615384615401</v>
      </c>
      <c r="M2013" s="8">
        <v>-141.63880240262316</v>
      </c>
      <c r="N2013" s="13">
        <v>-108.29735144353086</v>
      </c>
    </row>
    <row r="2014" spans="1:14">
      <c r="A2014" s="113">
        <v>1943</v>
      </c>
      <c r="B2014" s="66"/>
      <c r="C2014" s="135"/>
      <c r="D2014" s="66"/>
      <c r="E2014" s="115" t="s">
        <v>483</v>
      </c>
      <c r="F2014" s="66"/>
      <c r="G2014" s="66"/>
      <c r="H2014" s="118"/>
      <c r="I2014" s="8">
        <v>32963275.627692301</v>
      </c>
      <c r="J2014" s="8">
        <v>14300860.207215222</v>
      </c>
      <c r="K2014" s="118"/>
      <c r="L2014" s="8">
        <v>32963275.627692301</v>
      </c>
      <c r="M2014" s="8">
        <v>18680286.19039965</v>
      </c>
      <c r="N2014" s="13">
        <v>14282989.43729265</v>
      </c>
    </row>
    <row r="2015" spans="1:14">
      <c r="A2015" s="113">
        <v>1944</v>
      </c>
      <c r="B2015" s="66"/>
      <c r="C2015" s="135"/>
      <c r="D2015" s="66"/>
      <c r="E2015" s="66" t="s">
        <v>485</v>
      </c>
      <c r="F2015" s="66"/>
      <c r="G2015" s="66"/>
      <c r="H2015" s="118"/>
      <c r="I2015" s="8">
        <v>0</v>
      </c>
      <c r="J2015" s="8">
        <v>0</v>
      </c>
      <c r="K2015" s="118"/>
      <c r="L2015" s="8">
        <v>0</v>
      </c>
      <c r="M2015" s="8">
        <v>0</v>
      </c>
      <c r="N2015" s="13">
        <v>0</v>
      </c>
    </row>
    <row r="2016" spans="1:14">
      <c r="A2016" s="113">
        <v>1945</v>
      </c>
      <c r="B2016" s="66"/>
      <c r="C2016" s="135"/>
      <c r="D2016" s="66"/>
      <c r="E2016" s="115" t="s">
        <v>529</v>
      </c>
      <c r="F2016" s="66"/>
      <c r="G2016" s="66"/>
      <c r="H2016" s="118"/>
      <c r="I2016" s="8">
        <v>0</v>
      </c>
      <c r="J2016" s="8">
        <v>0</v>
      </c>
      <c r="K2016" s="118"/>
      <c r="L2016" s="8">
        <v>0</v>
      </c>
      <c r="M2016" s="8">
        <v>0</v>
      </c>
      <c r="N2016" s="13">
        <v>0</v>
      </c>
    </row>
    <row r="2017" spans="1:14">
      <c r="A2017" s="113">
        <v>1946</v>
      </c>
      <c r="B2017" s="66"/>
      <c r="C2017" s="135"/>
      <c r="D2017" s="66"/>
      <c r="E2017" s="115" t="s">
        <v>511</v>
      </c>
      <c r="F2017" s="66"/>
      <c r="G2017" s="66"/>
      <c r="H2017" s="118"/>
      <c r="I2017" s="8"/>
      <c r="J2017" s="8"/>
      <c r="K2017" s="118"/>
      <c r="L2017" s="8"/>
      <c r="M2017" s="8"/>
      <c r="N2017" s="8"/>
    </row>
    <row r="2018" spans="1:14">
      <c r="A2018" s="113">
        <v>1947</v>
      </c>
      <c r="B2018" s="66"/>
      <c r="C2018" s="135"/>
      <c r="D2018" s="66"/>
      <c r="E2018" s="115" t="s">
        <v>443</v>
      </c>
      <c r="F2018" s="66"/>
      <c r="G2018" s="66"/>
      <c r="H2018" s="118"/>
      <c r="I2018" s="8">
        <v>4791172.5953846201</v>
      </c>
      <c r="J2018" s="8">
        <v>2078612.8869327058</v>
      </c>
      <c r="K2018" s="118"/>
      <c r="L2018" s="8">
        <v>4791172.5953846201</v>
      </c>
      <c r="M2018" s="8">
        <v>2715157.2034362881</v>
      </c>
      <c r="N2018" s="13">
        <v>2076015.3919483323</v>
      </c>
    </row>
    <row r="2019" spans="1:14" ht="15.75" thickBot="1">
      <c r="A2019" s="113">
        <v>1948</v>
      </c>
      <c r="B2019" s="66"/>
      <c r="C2019" s="135" t="s">
        <v>535</v>
      </c>
      <c r="D2019" s="66"/>
      <c r="E2019" s="66"/>
      <c r="F2019" s="66"/>
      <c r="G2019" s="66"/>
      <c r="H2019" s="118"/>
      <c r="I2019" s="19">
        <v>62955398.302307673</v>
      </c>
      <c r="J2019" s="19">
        <v>25175508.506226737</v>
      </c>
      <c r="K2019" s="118"/>
      <c r="L2019" s="19">
        <v>62955398.302307673</v>
      </c>
      <c r="M2019" s="19">
        <v>37799056.81927532</v>
      </c>
      <c r="N2019" s="19">
        <v>25156341.483032349</v>
      </c>
    </row>
    <row r="2020" spans="1:14" ht="15.75" thickTop="1">
      <c r="A2020" s="113">
        <v>1949</v>
      </c>
      <c r="B2020" s="66"/>
      <c r="C2020" s="135"/>
      <c r="D2020" s="66"/>
      <c r="E2020" s="66"/>
      <c r="F2020" s="66"/>
      <c r="G2020" s="66"/>
      <c r="H2020" s="118"/>
      <c r="I2020" s="8"/>
      <c r="J2020" s="8"/>
      <c r="K2020" s="118"/>
      <c r="L2020" s="8"/>
      <c r="M2020" s="8"/>
      <c r="N2020" s="8"/>
    </row>
    <row r="2021" spans="1:14" ht="15.75" thickBot="1">
      <c r="A2021" s="113">
        <v>1950</v>
      </c>
      <c r="B2021" s="66"/>
      <c r="C2021" s="136" t="s">
        <v>536</v>
      </c>
      <c r="D2021" s="66"/>
      <c r="E2021" s="66"/>
      <c r="F2021" s="66"/>
      <c r="G2021" s="66"/>
      <c r="H2021" s="137" t="s">
        <v>436</v>
      </c>
      <c r="I2021" s="15">
        <v>25123827686.589241</v>
      </c>
      <c r="J2021" s="15">
        <v>10794369461.241196</v>
      </c>
      <c r="K2021" s="137"/>
      <c r="L2021" s="15">
        <v>25275216821.070274</v>
      </c>
      <c r="M2021" s="15">
        <v>14407343583.629095</v>
      </c>
      <c r="N2021" s="15">
        <v>10867873237.441181</v>
      </c>
    </row>
    <row r="2022" spans="1:14" ht="15.75" thickTop="1">
      <c r="A2022" s="113">
        <v>1951</v>
      </c>
      <c r="B2022" s="66"/>
      <c r="C2022" s="135" t="s">
        <v>537</v>
      </c>
      <c r="D2022" s="66"/>
      <c r="E2022" s="66"/>
      <c r="F2022" s="66"/>
      <c r="G2022" s="66"/>
      <c r="H2022" s="118"/>
      <c r="I2022" s="8"/>
      <c r="J2022" s="8"/>
      <c r="K2022" s="118"/>
      <c r="L2022" s="8"/>
      <c r="M2022" s="8"/>
      <c r="N2022" s="8"/>
    </row>
    <row r="2023" spans="1:14">
      <c r="A2023" s="113">
        <v>1952</v>
      </c>
      <c r="B2023" s="66"/>
      <c r="C2023" s="135"/>
      <c r="D2023" s="66"/>
      <c r="E2023" s="135" t="s">
        <v>162</v>
      </c>
      <c r="F2023" s="66"/>
      <c r="G2023" s="66"/>
      <c r="H2023" s="118"/>
      <c r="I2023" s="8">
        <v>6661020133.6223068</v>
      </c>
      <c r="J2023" s="8">
        <v>2782838996.2892313</v>
      </c>
      <c r="K2023" s="118"/>
      <c r="L2023" s="8">
        <v>6693101348.4723072</v>
      </c>
      <c r="M2023" s="8">
        <v>3878181137.333076</v>
      </c>
      <c r="N2023" s="13">
        <v>2814920211.1392312</v>
      </c>
    </row>
    <row r="2024" spans="1:14">
      <c r="A2024" s="113">
        <v>1953</v>
      </c>
      <c r="B2024" s="66"/>
      <c r="C2024" s="135"/>
      <c r="D2024" s="66"/>
      <c r="E2024" s="115" t="s">
        <v>164</v>
      </c>
      <c r="F2024" s="66"/>
      <c r="G2024" s="66"/>
      <c r="H2024" s="118"/>
      <c r="I2024" s="8">
        <v>304716425.46153873</v>
      </c>
      <c r="J2024" s="8">
        <v>130689106.05134946</v>
      </c>
      <c r="K2024" s="118"/>
      <c r="L2024" s="8">
        <v>498136094.90257519</v>
      </c>
      <c r="M2024" s="8">
        <v>284695864.58102548</v>
      </c>
      <c r="N2024" s="13">
        <v>213440230.32154971</v>
      </c>
    </row>
    <row r="2025" spans="1:14">
      <c r="A2025" s="113">
        <v>1954</v>
      </c>
      <c r="B2025" s="66"/>
      <c r="C2025" s="135"/>
      <c r="D2025" s="66"/>
      <c r="E2025" s="66" t="s">
        <v>245</v>
      </c>
      <c r="F2025" s="66"/>
      <c r="G2025" s="66"/>
      <c r="H2025" s="118"/>
      <c r="I2025" s="8">
        <v>0</v>
      </c>
      <c r="J2025" s="8">
        <v>0</v>
      </c>
      <c r="K2025" s="118"/>
      <c r="L2025" s="8">
        <v>0</v>
      </c>
      <c r="M2025" s="8">
        <v>0</v>
      </c>
      <c r="N2025" s="13">
        <v>0</v>
      </c>
    </row>
    <row r="2026" spans="1:14">
      <c r="A2026" s="113">
        <v>1955</v>
      </c>
      <c r="B2026" s="66"/>
      <c r="C2026" s="135"/>
      <c r="D2026" s="66"/>
      <c r="E2026" s="66" t="s">
        <v>167</v>
      </c>
      <c r="F2026" s="66"/>
      <c r="G2026" s="66"/>
      <c r="H2026" s="118"/>
      <c r="I2026" s="8">
        <v>0</v>
      </c>
      <c r="J2026" s="8">
        <v>0</v>
      </c>
      <c r="K2026" s="118"/>
      <c r="L2026" s="8">
        <v>0</v>
      </c>
      <c r="M2026" s="8">
        <v>0</v>
      </c>
      <c r="N2026" s="13">
        <v>0</v>
      </c>
    </row>
    <row r="2027" spans="1:14">
      <c r="A2027" s="113">
        <v>1956</v>
      </c>
      <c r="B2027" s="66"/>
      <c r="C2027" s="135"/>
      <c r="D2027" s="66"/>
      <c r="E2027" s="66" t="s">
        <v>166</v>
      </c>
      <c r="F2027" s="66"/>
      <c r="G2027" s="66"/>
      <c r="H2027" s="118"/>
      <c r="I2027" s="8">
        <v>17403595639.501537</v>
      </c>
      <c r="J2027" s="8">
        <v>7550414320.3026724</v>
      </c>
      <c r="K2027" s="118"/>
      <c r="L2027" s="8">
        <v>17329483889.691536</v>
      </c>
      <c r="M2027" s="8">
        <v>9820617412.1664791</v>
      </c>
      <c r="N2027" s="13">
        <v>7508866477.5250568</v>
      </c>
    </row>
    <row r="2028" spans="1:14">
      <c r="A2028" s="113">
        <v>1957</v>
      </c>
      <c r="B2028" s="66"/>
      <c r="C2028" s="135"/>
      <c r="D2028" s="66"/>
      <c r="E2028" s="115" t="s">
        <v>165</v>
      </c>
      <c r="F2028" s="66"/>
      <c r="G2028" s="66"/>
      <c r="H2028" s="118"/>
      <c r="I2028" s="8">
        <v>632279319.47999978</v>
      </c>
      <c r="J2028" s="8">
        <v>271656718.16848177</v>
      </c>
      <c r="K2028" s="118"/>
      <c r="L2028" s="8">
        <v>632279319.47999978</v>
      </c>
      <c r="M2028" s="8">
        <v>360410969.41164863</v>
      </c>
      <c r="N2028" s="13">
        <v>271868350.06835115</v>
      </c>
    </row>
    <row r="2029" spans="1:14">
      <c r="A2029" s="113">
        <v>1958</v>
      </c>
      <c r="B2029" s="66"/>
      <c r="C2029" s="135"/>
      <c r="D2029" s="66"/>
      <c r="E2029" s="115" t="s">
        <v>163</v>
      </c>
      <c r="F2029" s="66"/>
      <c r="G2029" s="66"/>
      <c r="H2029" s="118"/>
      <c r="I2029" s="8">
        <v>149858912.80153817</v>
      </c>
      <c r="J2029" s="8">
        <v>73307436.863195181</v>
      </c>
      <c r="K2029" s="118"/>
      <c r="L2029" s="8">
        <v>149858912.80153817</v>
      </c>
      <c r="M2029" s="8">
        <v>76551475.938342988</v>
      </c>
      <c r="N2029" s="13">
        <v>73307436.863195181</v>
      </c>
    </row>
    <row r="2030" spans="1:14">
      <c r="A2030" s="113">
        <v>1959</v>
      </c>
      <c r="B2030" s="66"/>
      <c r="C2030" s="135"/>
      <c r="D2030" s="66"/>
      <c r="E2030" s="66" t="s">
        <v>241</v>
      </c>
      <c r="F2030" s="66"/>
      <c r="G2030" s="66"/>
      <c r="H2030" s="118"/>
      <c r="I2030" s="8">
        <v>0</v>
      </c>
      <c r="J2030" s="8">
        <v>0</v>
      </c>
      <c r="K2030" s="118"/>
      <c r="L2030" s="8">
        <v>0</v>
      </c>
      <c r="M2030" s="8">
        <v>0</v>
      </c>
      <c r="N2030" s="13">
        <v>0</v>
      </c>
    </row>
    <row r="2031" spans="1:14">
      <c r="A2031" s="113">
        <v>1960</v>
      </c>
      <c r="B2031" s="66"/>
      <c r="C2031" s="135"/>
      <c r="D2031" s="66"/>
      <c r="E2031" s="66" t="s">
        <v>250</v>
      </c>
      <c r="F2031" s="66"/>
      <c r="G2031" s="66"/>
      <c r="H2031" s="118"/>
      <c r="I2031" s="8">
        <v>0</v>
      </c>
      <c r="J2031" s="8">
        <v>0</v>
      </c>
      <c r="K2031" s="118"/>
      <c r="L2031" s="8">
        <v>0</v>
      </c>
      <c r="M2031" s="8">
        <v>0</v>
      </c>
      <c r="N2031" s="13">
        <v>0</v>
      </c>
    </row>
    <row r="2032" spans="1:14">
      <c r="A2032" s="113">
        <v>1961</v>
      </c>
      <c r="B2032" s="66"/>
      <c r="C2032" s="135"/>
      <c r="D2032" s="66"/>
      <c r="E2032" s="66" t="s">
        <v>247</v>
      </c>
      <c r="F2032" s="66"/>
      <c r="G2032" s="66"/>
      <c r="H2032" s="118"/>
      <c r="I2032" s="8">
        <v>0</v>
      </c>
      <c r="J2032" s="8">
        <v>0</v>
      </c>
      <c r="K2032" s="118"/>
      <c r="L2032" s="8">
        <v>0</v>
      </c>
      <c r="M2032" s="8">
        <v>0</v>
      </c>
      <c r="N2032" s="13">
        <v>0</v>
      </c>
    </row>
    <row r="2033" spans="1:14">
      <c r="A2033" s="113">
        <v>1962</v>
      </c>
      <c r="B2033" s="66"/>
      <c r="C2033" s="135"/>
      <c r="D2033" s="66"/>
      <c r="E2033" s="66" t="s">
        <v>524</v>
      </c>
      <c r="F2033" s="66"/>
      <c r="G2033" s="66"/>
      <c r="H2033" s="118"/>
      <c r="I2033" s="8">
        <v>-27642744.277692299</v>
      </c>
      <c r="J2033" s="8">
        <v>-14537116.433734585</v>
      </c>
      <c r="K2033" s="118"/>
      <c r="L2033" s="8">
        <v>-27642744.277692296</v>
      </c>
      <c r="M2033" s="8">
        <v>-13113275.801486429</v>
      </c>
      <c r="N2033" s="13">
        <v>-14529468.476205867</v>
      </c>
    </row>
    <row r="2034" spans="1:14" ht="15.75" thickBot="1">
      <c r="A2034" s="113">
        <v>1963</v>
      </c>
      <c r="B2034" s="66"/>
      <c r="C2034" s="135"/>
      <c r="D2034" s="66"/>
      <c r="E2034" s="66"/>
      <c r="F2034" s="66"/>
      <c r="G2034" s="66"/>
      <c r="H2034" s="118" t="s">
        <v>45</v>
      </c>
      <c r="I2034" s="19">
        <v>25123827686.589226</v>
      </c>
      <c r="J2034" s="19">
        <v>10794369461.241196</v>
      </c>
      <c r="K2034" s="118"/>
      <c r="L2034" s="19">
        <v>25275216821.070263</v>
      </c>
      <c r="M2034" s="19">
        <v>14407343583.629086</v>
      </c>
      <c r="N2034" s="19">
        <v>10867873237.441179</v>
      </c>
    </row>
    <row r="2035" spans="1:14" ht="15.75" thickTop="1">
      <c r="A2035" s="113">
        <v>1964</v>
      </c>
      <c r="B2035" s="66"/>
      <c r="C2035" s="135">
        <v>105</v>
      </c>
      <c r="D2035" s="66" t="s">
        <v>538</v>
      </c>
      <c r="E2035" s="66"/>
      <c r="F2035" s="66"/>
      <c r="G2035" s="66"/>
      <c r="H2035" s="118"/>
      <c r="I2035" s="8"/>
      <c r="J2035" s="8"/>
      <c r="K2035" s="118"/>
      <c r="L2035" s="8"/>
      <c r="M2035" s="8"/>
      <c r="N2035" s="8"/>
    </row>
    <row r="2036" spans="1:14">
      <c r="A2036" s="113">
        <v>1965</v>
      </c>
      <c r="B2036" s="66"/>
      <c r="C2036" s="135"/>
      <c r="D2036" s="66"/>
      <c r="E2036" s="66"/>
      <c r="F2036" s="135" t="s">
        <v>759</v>
      </c>
      <c r="G2036" s="66" t="s">
        <v>162</v>
      </c>
      <c r="H2036" s="118"/>
      <c r="I2036" s="8">
        <v>9784997.5661538467</v>
      </c>
      <c r="J2036" s="8">
        <v>4847342.38</v>
      </c>
      <c r="K2036" s="118"/>
      <c r="L2036" s="8">
        <v>9784997.5661538467</v>
      </c>
      <c r="M2036" s="8">
        <v>4937655.1861538468</v>
      </c>
      <c r="N2036" s="13">
        <v>4847342.38</v>
      </c>
    </row>
    <row r="2037" spans="1:14">
      <c r="A2037" s="113">
        <v>1966</v>
      </c>
      <c r="B2037" s="66"/>
      <c r="C2037" s="135"/>
      <c r="D2037" s="66"/>
      <c r="E2037" s="66"/>
      <c r="F2037" s="135" t="s">
        <v>599</v>
      </c>
      <c r="G2037" s="66" t="s">
        <v>166</v>
      </c>
      <c r="H2037" s="118"/>
      <c r="I2037" s="8">
        <v>0</v>
      </c>
      <c r="J2037" s="8">
        <v>0</v>
      </c>
      <c r="K2037" s="118"/>
      <c r="L2037" s="8">
        <v>0</v>
      </c>
      <c r="M2037" s="8">
        <v>0</v>
      </c>
      <c r="N2037" s="13">
        <v>0</v>
      </c>
    </row>
    <row r="2038" spans="1:14">
      <c r="A2038" s="113">
        <v>1967</v>
      </c>
      <c r="B2038" s="66"/>
      <c r="C2038" s="135"/>
      <c r="D2038" s="66"/>
      <c r="E2038" s="66"/>
      <c r="F2038" s="135" t="s">
        <v>761</v>
      </c>
      <c r="G2038" s="66" t="s">
        <v>166</v>
      </c>
      <c r="H2038" s="118"/>
      <c r="I2038" s="8">
        <v>3691170.67076923</v>
      </c>
      <c r="J2038" s="8">
        <v>1601385.6256232481</v>
      </c>
      <c r="K2038" s="118"/>
      <c r="L2038" s="8">
        <v>1458725.3946153848</v>
      </c>
      <c r="M2038" s="8">
        <v>826659.58785136475</v>
      </c>
      <c r="N2038" s="13">
        <v>632065.80676402</v>
      </c>
    </row>
    <row r="2039" spans="1:14">
      <c r="A2039" s="113">
        <v>1968</v>
      </c>
      <c r="B2039" s="66"/>
      <c r="C2039" s="135"/>
      <c r="D2039" s="66"/>
      <c r="E2039" s="66"/>
      <c r="F2039" s="135" t="s">
        <v>599</v>
      </c>
      <c r="G2039" s="66" t="s">
        <v>166</v>
      </c>
      <c r="H2039" s="118"/>
      <c r="I2039" s="8">
        <v>8923301.5399999991</v>
      </c>
      <c r="J2039" s="8">
        <v>3871304.8227271126</v>
      </c>
      <c r="K2039" s="118"/>
      <c r="L2039" s="8">
        <v>0</v>
      </c>
      <c r="M2039" s="8">
        <v>0</v>
      </c>
      <c r="N2039" s="13">
        <v>0</v>
      </c>
    </row>
    <row r="2040" spans="1:14">
      <c r="A2040" s="113">
        <v>1969</v>
      </c>
      <c r="B2040" s="66"/>
      <c r="C2040" s="135"/>
      <c r="D2040" s="66"/>
      <c r="E2040" s="66"/>
      <c r="F2040" s="135" t="s">
        <v>599</v>
      </c>
      <c r="G2040" s="66" t="s">
        <v>164</v>
      </c>
      <c r="H2040" s="118"/>
      <c r="I2040" s="8">
        <v>30875256.716923099</v>
      </c>
      <c r="J2040" s="8">
        <v>13242015.730950177</v>
      </c>
      <c r="K2040" s="118"/>
      <c r="L2040" s="8">
        <v>30875256.716923099</v>
      </c>
      <c r="M2040" s="8">
        <v>17645896.362729311</v>
      </c>
      <c r="N2040" s="13">
        <v>13229360.354193786</v>
      </c>
    </row>
    <row r="2041" spans="1:14">
      <c r="A2041" s="113">
        <v>1970</v>
      </c>
      <c r="B2041" s="66"/>
      <c r="C2041" s="135"/>
      <c r="D2041" s="66"/>
      <c r="E2041" s="66"/>
      <c r="F2041" s="135" t="s">
        <v>766</v>
      </c>
      <c r="G2041" s="66" t="s">
        <v>166</v>
      </c>
      <c r="H2041" s="118"/>
      <c r="I2041" s="8">
        <v>0</v>
      </c>
      <c r="J2041" s="8">
        <v>0</v>
      </c>
      <c r="K2041" s="118"/>
      <c r="L2041" s="8">
        <v>0</v>
      </c>
      <c r="M2041" s="8">
        <v>0</v>
      </c>
      <c r="N2041" s="13">
        <v>0</v>
      </c>
    </row>
    <row r="2042" spans="1:14">
      <c r="A2042" s="113">
        <v>1971</v>
      </c>
      <c r="B2042" s="66"/>
      <c r="C2042" s="135"/>
      <c r="D2042" s="66"/>
      <c r="E2042" s="66"/>
      <c r="F2042" s="66"/>
      <c r="G2042" s="66"/>
      <c r="H2042" s="118"/>
      <c r="I2042" s="14"/>
      <c r="J2042" s="14"/>
      <c r="K2042" s="118"/>
      <c r="L2042" s="14"/>
      <c r="M2042" s="8"/>
      <c r="N2042" s="8"/>
    </row>
    <row r="2043" spans="1:14">
      <c r="A2043" s="113">
        <v>1972</v>
      </c>
      <c r="B2043" s="66"/>
      <c r="C2043" s="135"/>
      <c r="D2043" s="66"/>
      <c r="E2043" s="66"/>
      <c r="F2043" s="66"/>
      <c r="G2043" s="66"/>
      <c r="H2043" s="118"/>
      <c r="I2043" s="14"/>
      <c r="J2043" s="14"/>
      <c r="K2043" s="118"/>
      <c r="L2043" s="14"/>
      <c r="M2043" s="8"/>
      <c r="N2043" s="8"/>
    </row>
    <row r="2044" spans="1:14" ht="15.75" thickBot="1">
      <c r="A2044" s="113">
        <v>1973</v>
      </c>
      <c r="B2044" s="66"/>
      <c r="C2044" s="136" t="s">
        <v>539</v>
      </c>
      <c r="D2044" s="66"/>
      <c r="E2044" s="66"/>
      <c r="F2044" s="66"/>
      <c r="G2044" s="66"/>
      <c r="H2044" s="137" t="s">
        <v>540</v>
      </c>
      <c r="I2044" s="22">
        <v>53274726.493846178</v>
      </c>
      <c r="J2044" s="22">
        <v>23562048.559300534</v>
      </c>
      <c r="K2044" s="137"/>
      <c r="L2044" s="22">
        <v>42118979.677692331</v>
      </c>
      <c r="M2044" s="22">
        <v>23410211.136734523</v>
      </c>
      <c r="N2044" s="22">
        <v>18708768.540957805</v>
      </c>
    </row>
    <row r="2045" spans="1:14" ht="15.75" thickTop="1">
      <c r="A2045" s="113">
        <v>1974</v>
      </c>
      <c r="B2045" s="66"/>
      <c r="C2045" s="135"/>
      <c r="D2045" s="66"/>
      <c r="E2045" s="66"/>
      <c r="F2045" s="66"/>
      <c r="G2045" s="66"/>
      <c r="H2045" s="118"/>
      <c r="I2045" s="8"/>
      <c r="J2045" s="8"/>
      <c r="K2045" s="118"/>
      <c r="L2045" s="8"/>
      <c r="M2045" s="8"/>
      <c r="N2045" s="8"/>
    </row>
    <row r="2046" spans="1:14">
      <c r="A2046" s="113">
        <v>1975</v>
      </c>
      <c r="B2046" s="66"/>
      <c r="C2046" s="135">
        <v>114</v>
      </c>
      <c r="D2046" s="66" t="s">
        <v>541</v>
      </c>
      <c r="E2046" s="66"/>
      <c r="F2046" s="66"/>
      <c r="G2046" s="66"/>
      <c r="H2046" s="118"/>
      <c r="I2046" s="8"/>
      <c r="J2046" s="8"/>
      <c r="K2046" s="118"/>
      <c r="L2046" s="8"/>
      <c r="M2046" s="8"/>
      <c r="N2046" s="8"/>
    </row>
    <row r="2047" spans="1:14">
      <c r="A2047" s="113">
        <v>1976</v>
      </c>
      <c r="B2047" s="66"/>
      <c r="C2047" s="135"/>
      <c r="D2047" s="66"/>
      <c r="E2047" s="66"/>
      <c r="F2047" s="135" t="s">
        <v>599</v>
      </c>
      <c r="G2047" s="66" t="s">
        <v>162</v>
      </c>
      <c r="H2047" s="118"/>
      <c r="I2047" s="8">
        <v>0</v>
      </c>
      <c r="J2047" s="8">
        <v>0</v>
      </c>
      <c r="K2047" s="118"/>
      <c r="L2047" s="8">
        <v>0</v>
      </c>
      <c r="M2047" s="8">
        <v>0</v>
      </c>
      <c r="N2047" s="13">
        <v>0</v>
      </c>
    </row>
    <row r="2048" spans="1:14">
      <c r="A2048" s="113">
        <v>1977</v>
      </c>
      <c r="B2048" s="66"/>
      <c r="C2048" s="135"/>
      <c r="D2048" s="66"/>
      <c r="E2048" s="66"/>
      <c r="F2048" s="135" t="s">
        <v>599</v>
      </c>
      <c r="G2048" s="66" t="s">
        <v>166</v>
      </c>
      <c r="H2048" s="118"/>
      <c r="I2048" s="8">
        <v>144280914.27846199</v>
      </c>
      <c r="J2048" s="8">
        <v>62595150.098859832</v>
      </c>
      <c r="K2048" s="118"/>
      <c r="L2048" s="8">
        <v>144280914.27846199</v>
      </c>
      <c r="M2048" s="8">
        <v>81763984.895662397</v>
      </c>
      <c r="N2048" s="13">
        <v>62516929.382799603</v>
      </c>
    </row>
    <row r="2049" spans="1:14">
      <c r="A2049" s="113">
        <v>1978</v>
      </c>
      <c r="B2049" s="66"/>
      <c r="C2049" s="135"/>
      <c r="D2049" s="66"/>
      <c r="E2049" s="66"/>
      <c r="F2049" s="135" t="s">
        <v>599</v>
      </c>
      <c r="G2049" s="66" t="s">
        <v>166</v>
      </c>
      <c r="H2049" s="118"/>
      <c r="I2049" s="8">
        <v>1120054.6676923099</v>
      </c>
      <c r="J2049" s="8">
        <v>485926.98759737902</v>
      </c>
      <c r="K2049" s="118"/>
      <c r="L2049" s="8">
        <v>1120054.6676923099</v>
      </c>
      <c r="M2049" s="8">
        <v>634734.90856012073</v>
      </c>
      <c r="N2049" s="13">
        <v>485319.75913218927</v>
      </c>
    </row>
    <row r="2050" spans="1:14" ht="15.75" thickBot="1">
      <c r="A2050" s="113">
        <v>1979</v>
      </c>
      <c r="B2050" s="66"/>
      <c r="C2050" s="136" t="s">
        <v>542</v>
      </c>
      <c r="D2050" s="66"/>
      <c r="E2050" s="66"/>
      <c r="F2050" s="66"/>
      <c r="G2050" s="66"/>
      <c r="H2050" s="137" t="s">
        <v>543</v>
      </c>
      <c r="I2050" s="22">
        <v>145400968.9461543</v>
      </c>
      <c r="J2050" s="22">
        <v>63081077.086457208</v>
      </c>
      <c r="K2050" s="137"/>
      <c r="L2050" s="22">
        <v>145400968.9461543</v>
      </c>
      <c r="M2050" s="22">
        <v>82398719.804222524</v>
      </c>
      <c r="N2050" s="22">
        <v>63002249.141931795</v>
      </c>
    </row>
    <row r="2051" spans="1:14" ht="15.75" thickTop="1">
      <c r="A2051" s="113">
        <v>1980</v>
      </c>
      <c r="B2051" s="66"/>
      <c r="C2051" s="135"/>
      <c r="D2051" s="66"/>
      <c r="E2051" s="66"/>
      <c r="F2051" s="66"/>
      <c r="G2051" s="66"/>
      <c r="H2051" s="118"/>
      <c r="I2051" s="8"/>
      <c r="J2051" s="8"/>
      <c r="K2051" s="118"/>
      <c r="L2051" s="8"/>
      <c r="M2051" s="8"/>
      <c r="N2051" s="8"/>
    </row>
    <row r="2052" spans="1:14">
      <c r="A2052" s="113">
        <v>1981</v>
      </c>
      <c r="B2052" s="66"/>
      <c r="C2052" s="135">
        <v>115</v>
      </c>
      <c r="D2052" s="66" t="s">
        <v>544</v>
      </c>
      <c r="E2052" s="66"/>
      <c r="F2052" s="66"/>
      <c r="G2052" s="66"/>
      <c r="H2052" s="118"/>
      <c r="I2052" s="8"/>
      <c r="J2052" s="8"/>
      <c r="K2052" s="118"/>
      <c r="L2052" s="8"/>
      <c r="M2052" s="8"/>
      <c r="N2052" s="8"/>
    </row>
    <row r="2053" spans="1:14">
      <c r="A2053" s="113">
        <v>1982</v>
      </c>
      <c r="B2053" s="66"/>
      <c r="C2053" s="135"/>
      <c r="D2053" s="66"/>
      <c r="E2053" s="66"/>
      <c r="F2053" s="135" t="s">
        <v>599</v>
      </c>
      <c r="G2053" s="66" t="s">
        <v>162</v>
      </c>
      <c r="H2053" s="118"/>
      <c r="I2053" s="8">
        <v>0</v>
      </c>
      <c r="J2053" s="8">
        <v>0</v>
      </c>
      <c r="K2053" s="118"/>
      <c r="L2053" s="8">
        <v>0</v>
      </c>
      <c r="M2053" s="8">
        <v>0</v>
      </c>
      <c r="N2053" s="13">
        <v>0</v>
      </c>
    </row>
    <row r="2054" spans="1:14">
      <c r="A2054" s="113">
        <v>1983</v>
      </c>
      <c r="B2054" s="66"/>
      <c r="C2054" s="135"/>
      <c r="D2054" s="66"/>
      <c r="E2054" s="66"/>
      <c r="F2054" s="135" t="s">
        <v>599</v>
      </c>
      <c r="G2054" s="66" t="s">
        <v>166</v>
      </c>
      <c r="H2054" s="118"/>
      <c r="I2054" s="8">
        <v>-105636502.541538</v>
      </c>
      <c r="J2054" s="8">
        <v>-45829573.270823367</v>
      </c>
      <c r="K2054" s="118"/>
      <c r="L2054" s="8">
        <v>-105636502.541538</v>
      </c>
      <c r="M2054" s="8">
        <v>-59864199.235437408</v>
      </c>
      <c r="N2054" s="13">
        <v>-45772303.306100592</v>
      </c>
    </row>
    <row r="2055" spans="1:14">
      <c r="A2055" s="113">
        <v>1984</v>
      </c>
      <c r="B2055" s="66"/>
      <c r="C2055" s="135"/>
      <c r="D2055" s="66"/>
      <c r="E2055" s="66"/>
      <c r="F2055" s="135" t="s">
        <v>599</v>
      </c>
      <c r="G2055" s="66" t="s">
        <v>166</v>
      </c>
      <c r="H2055" s="118"/>
      <c r="I2055" s="8">
        <v>-1120054.6676923099</v>
      </c>
      <c r="J2055" s="8">
        <v>-485926.98759737902</v>
      </c>
      <c r="K2055" s="118"/>
      <c r="L2055" s="8">
        <v>-1120054.6676923099</v>
      </c>
      <c r="M2055" s="8">
        <v>-634734.90856012073</v>
      </c>
      <c r="N2055" s="13">
        <v>-485319.75913218927</v>
      </c>
    </row>
    <row r="2056" spans="1:14" ht="15.75" thickBot="1">
      <c r="A2056" s="113">
        <v>1985</v>
      </c>
      <c r="B2056" s="66"/>
      <c r="C2056" s="135"/>
      <c r="D2056" s="66"/>
      <c r="E2056" s="66"/>
      <c r="F2056" s="66"/>
      <c r="G2056" s="66"/>
      <c r="H2056" s="118" t="s">
        <v>543</v>
      </c>
      <c r="I2056" s="19">
        <v>-106756557.2092303</v>
      </c>
      <c r="J2056" s="19">
        <v>-46315500.258420743</v>
      </c>
      <c r="K2056" s="118"/>
      <c r="L2056" s="19">
        <v>-106756557.2092303</v>
      </c>
      <c r="M2056" s="19">
        <v>-60498934.143997528</v>
      </c>
      <c r="N2056" s="19">
        <v>-46257623.065232784</v>
      </c>
    </row>
    <row r="2057" spans="1:14" ht="15.75" thickTop="1">
      <c r="A2057" s="113">
        <v>1986</v>
      </c>
      <c r="B2057" s="66"/>
      <c r="C2057" s="135"/>
      <c r="D2057" s="66"/>
      <c r="E2057" s="66"/>
      <c r="F2057" s="66"/>
      <c r="G2057" s="66"/>
      <c r="H2057" s="118"/>
      <c r="I2057" s="8"/>
      <c r="J2057" s="8"/>
      <c r="K2057" s="118"/>
      <c r="L2057" s="8"/>
      <c r="M2057" s="8"/>
      <c r="N2057" s="8"/>
    </row>
    <row r="2058" spans="1:14">
      <c r="A2058" s="113">
        <v>1987</v>
      </c>
      <c r="B2058" s="66"/>
      <c r="C2058" s="135">
        <v>128</v>
      </c>
      <c r="D2058" s="66" t="s">
        <v>878</v>
      </c>
      <c r="E2058" s="66"/>
      <c r="F2058" s="66"/>
      <c r="G2058" s="66"/>
      <c r="H2058" s="118"/>
      <c r="I2058" s="8"/>
      <c r="J2058" s="8"/>
      <c r="K2058" s="118"/>
      <c r="L2058" s="8"/>
      <c r="M2058" s="8"/>
      <c r="N2058" s="8"/>
    </row>
    <row r="2059" spans="1:14">
      <c r="A2059" s="113">
        <v>1988</v>
      </c>
      <c r="B2059" s="66"/>
      <c r="C2059" s="135"/>
      <c r="D2059" s="66"/>
      <c r="E2059" s="66"/>
      <c r="F2059" s="135" t="s">
        <v>768</v>
      </c>
      <c r="G2059" s="66" t="s">
        <v>165</v>
      </c>
      <c r="H2059" s="118"/>
      <c r="I2059" s="8">
        <v>9420769.1807692293</v>
      </c>
      <c r="J2059" s="8">
        <v>4047602.3166079517</v>
      </c>
      <c r="K2059" s="118"/>
      <c r="L2059" s="8">
        <v>9420769.1807692293</v>
      </c>
      <c r="M2059" s="8">
        <v>5370013.6133454889</v>
      </c>
      <c r="N2059" s="13">
        <v>4050755.5674237404</v>
      </c>
    </row>
    <row r="2060" spans="1:14" ht="15.75" thickBot="1">
      <c r="A2060" s="113">
        <v>1989</v>
      </c>
      <c r="B2060" s="66"/>
      <c r="C2060" s="136" t="s">
        <v>879</v>
      </c>
      <c r="D2060" s="66"/>
      <c r="E2060" s="66"/>
      <c r="F2060" s="66"/>
      <c r="G2060" s="66"/>
      <c r="H2060" s="137" t="s">
        <v>543</v>
      </c>
      <c r="I2060" s="22">
        <v>9420769.1807692293</v>
      </c>
      <c r="J2060" s="22">
        <v>4047602.3166079517</v>
      </c>
      <c r="K2060" s="137"/>
      <c r="L2060" s="22">
        <v>9420769.1807692293</v>
      </c>
      <c r="M2060" s="22">
        <v>5370013.6133454889</v>
      </c>
      <c r="N2060" s="22">
        <v>4050755.5674237404</v>
      </c>
    </row>
    <row r="2061" spans="1:14" ht="15.75" thickTop="1">
      <c r="A2061" s="113">
        <v>1990</v>
      </c>
      <c r="B2061" s="66"/>
      <c r="C2061" s="135"/>
      <c r="D2061" s="66"/>
      <c r="E2061" s="66"/>
      <c r="F2061" s="66"/>
      <c r="G2061" s="66"/>
      <c r="H2061" s="118"/>
      <c r="I2061" s="8"/>
      <c r="J2061" s="8"/>
      <c r="K2061" s="118"/>
      <c r="L2061" s="8"/>
      <c r="M2061" s="8"/>
      <c r="N2061" s="8"/>
    </row>
    <row r="2062" spans="1:14">
      <c r="A2062" s="113">
        <v>1991</v>
      </c>
      <c r="B2062" s="66"/>
      <c r="C2062" s="135">
        <v>124</v>
      </c>
      <c r="D2062" s="66" t="s">
        <v>545</v>
      </c>
      <c r="E2062" s="66"/>
      <c r="F2062" s="66"/>
      <c r="G2062" s="66"/>
      <c r="H2062" s="118"/>
      <c r="I2062" s="8"/>
      <c r="J2062" s="8"/>
      <c r="K2062" s="118"/>
      <c r="L2062" s="8"/>
      <c r="M2062" s="8"/>
      <c r="N2062" s="8"/>
    </row>
    <row r="2063" spans="1:14">
      <c r="A2063" s="113">
        <v>1992</v>
      </c>
      <c r="B2063" s="66"/>
      <c r="C2063" s="135"/>
      <c r="D2063" s="66"/>
      <c r="E2063" s="66"/>
      <c r="F2063" s="135" t="s">
        <v>762</v>
      </c>
      <c r="G2063" s="66" t="s">
        <v>162</v>
      </c>
      <c r="H2063" s="118"/>
      <c r="I2063" s="8">
        <v>1444544.497692313</v>
      </c>
      <c r="J2063" s="8">
        <v>4650032.31692308</v>
      </c>
      <c r="K2063" s="118"/>
      <c r="L2063" s="8">
        <v>1444544.497692313</v>
      </c>
      <c r="M2063" s="8">
        <v>-3205487.819230767</v>
      </c>
      <c r="N2063" s="13">
        <v>4650032.31692308</v>
      </c>
    </row>
    <row r="2064" spans="1:14">
      <c r="A2064" s="113">
        <v>1993</v>
      </c>
      <c r="B2064" s="66"/>
      <c r="C2064" s="135"/>
      <c r="D2064" s="66"/>
      <c r="E2064" s="66"/>
      <c r="F2064" s="135" t="s">
        <v>762</v>
      </c>
      <c r="G2064" s="66" t="s">
        <v>165</v>
      </c>
      <c r="H2064" s="118"/>
      <c r="I2064" s="8">
        <v>-4453.6899999999996</v>
      </c>
      <c r="J2064" s="8">
        <v>-1913.5131766365744</v>
      </c>
      <c r="K2064" s="118"/>
      <c r="L2064" s="8">
        <v>-4453.6899999999996</v>
      </c>
      <c r="M2064" s="8">
        <v>-2538.6861168875212</v>
      </c>
      <c r="N2064" s="13">
        <v>-1915.0038831124784</v>
      </c>
    </row>
    <row r="2065" spans="1:14" ht="15.75" thickBot="1">
      <c r="A2065" s="113">
        <v>1994</v>
      </c>
      <c r="B2065" s="66"/>
      <c r="C2065" s="135"/>
      <c r="D2065" s="66"/>
      <c r="E2065" s="66"/>
      <c r="F2065" s="66"/>
      <c r="G2065" s="66"/>
      <c r="H2065" s="118" t="s">
        <v>546</v>
      </c>
      <c r="I2065" s="19">
        <v>1440090.8076923131</v>
      </c>
      <c r="J2065" s="19">
        <v>4648118.8037464432</v>
      </c>
      <c r="K2065" s="118"/>
      <c r="L2065" s="19">
        <v>1440090.8076923131</v>
      </c>
      <c r="M2065" s="19">
        <v>-3208026.5053476547</v>
      </c>
      <c r="N2065" s="19">
        <v>4648117.3130399678</v>
      </c>
    </row>
    <row r="2066" spans="1:14" ht="15.75" thickTop="1">
      <c r="A2066" s="113">
        <v>1995</v>
      </c>
      <c r="B2066" s="66"/>
      <c r="C2066" s="135"/>
      <c r="D2066" s="66"/>
      <c r="E2066" s="66"/>
      <c r="F2066" s="66"/>
      <c r="G2066" s="66"/>
      <c r="H2066" s="118"/>
      <c r="I2066" s="8"/>
      <c r="J2066" s="8"/>
      <c r="K2066" s="118"/>
      <c r="L2066" s="8"/>
      <c r="M2066" s="8"/>
      <c r="N2066" s="8"/>
    </row>
    <row r="2067" spans="1:14">
      <c r="A2067" s="113">
        <v>1996</v>
      </c>
      <c r="B2067" s="66"/>
      <c r="C2067" s="135" t="s">
        <v>547</v>
      </c>
      <c r="D2067" s="66" t="s">
        <v>545</v>
      </c>
      <c r="E2067" s="66"/>
      <c r="F2067" s="66"/>
      <c r="G2067" s="66"/>
      <c r="H2067" s="118"/>
      <c r="I2067" s="8"/>
      <c r="J2067" s="8"/>
      <c r="K2067" s="118"/>
      <c r="L2067" s="8"/>
      <c r="M2067" s="8"/>
      <c r="N2067" s="8"/>
    </row>
    <row r="2068" spans="1:14">
      <c r="A2068" s="113">
        <v>1997</v>
      </c>
      <c r="B2068" s="66"/>
      <c r="C2068" s="135"/>
      <c r="D2068" s="66"/>
      <c r="E2068" s="66"/>
      <c r="F2068" s="135" t="s">
        <v>762</v>
      </c>
      <c r="G2068" s="66" t="s">
        <v>162</v>
      </c>
      <c r="H2068" s="118"/>
      <c r="I2068" s="8">
        <v>7413074.1515384661</v>
      </c>
      <c r="J2068" s="8">
        <v>0</v>
      </c>
      <c r="K2068" s="118"/>
      <c r="L2068" s="8">
        <v>7413074.1515384661</v>
      </c>
      <c r="M2068" s="8">
        <v>7413074.1515384661</v>
      </c>
      <c r="N2068" s="13">
        <v>0</v>
      </c>
    </row>
    <row r="2069" spans="1:14">
      <c r="A2069" s="113">
        <v>1998</v>
      </c>
      <c r="B2069" s="66"/>
      <c r="C2069" s="135"/>
      <c r="D2069" s="66"/>
      <c r="E2069" s="66"/>
      <c r="F2069" s="135" t="s">
        <v>762</v>
      </c>
      <c r="G2069" s="66" t="s">
        <v>166</v>
      </c>
      <c r="H2069" s="118"/>
      <c r="I2069" s="8">
        <v>0</v>
      </c>
      <c r="J2069" s="8">
        <v>0</v>
      </c>
      <c r="K2069" s="118"/>
      <c r="L2069" s="8">
        <v>0</v>
      </c>
      <c r="M2069" s="8">
        <v>0</v>
      </c>
      <c r="N2069" s="13">
        <v>0</v>
      </c>
    </row>
    <row r="2070" spans="1:14">
      <c r="A2070" s="113">
        <v>1999</v>
      </c>
      <c r="B2070" s="66"/>
      <c r="C2070" s="135"/>
      <c r="D2070" s="66"/>
      <c r="E2070" s="66"/>
      <c r="F2070" s="135" t="s">
        <v>762</v>
      </c>
      <c r="G2070" s="66" t="s">
        <v>240</v>
      </c>
      <c r="H2070" s="118"/>
      <c r="I2070" s="8">
        <v>0</v>
      </c>
      <c r="J2070" s="8">
        <v>0</v>
      </c>
      <c r="K2070" s="118"/>
      <c r="L2070" s="8">
        <v>0</v>
      </c>
      <c r="M2070" s="8">
        <v>0</v>
      </c>
      <c r="N2070" s="13">
        <v>0</v>
      </c>
    </row>
    <row r="2071" spans="1:14">
      <c r="A2071" s="113">
        <v>2000</v>
      </c>
      <c r="B2071" s="66"/>
      <c r="C2071" s="135"/>
      <c r="D2071" s="66"/>
      <c r="E2071" s="66"/>
      <c r="F2071" s="135" t="s">
        <v>762</v>
      </c>
      <c r="G2071" s="66" t="s">
        <v>165</v>
      </c>
      <c r="H2071" s="118"/>
      <c r="I2071" s="8">
        <v>0</v>
      </c>
      <c r="J2071" s="8">
        <v>0</v>
      </c>
      <c r="K2071" s="118"/>
      <c r="L2071" s="8">
        <v>0</v>
      </c>
      <c r="M2071" s="8">
        <v>0</v>
      </c>
      <c r="N2071" s="13">
        <v>0</v>
      </c>
    </row>
    <row r="2072" spans="1:14" ht="15.75" thickBot="1">
      <c r="A2072" s="113">
        <v>2001</v>
      </c>
      <c r="B2072" s="66"/>
      <c r="C2072" s="135"/>
      <c r="D2072" s="66"/>
      <c r="E2072" s="66"/>
      <c r="F2072" s="66"/>
      <c r="G2072" s="66"/>
      <c r="H2072" s="118" t="s">
        <v>546</v>
      </c>
      <c r="I2072" s="19">
        <v>7413074.1515384661</v>
      </c>
      <c r="J2072" s="19">
        <v>0</v>
      </c>
      <c r="K2072" s="118"/>
      <c r="L2072" s="19">
        <v>7413074.1515384661</v>
      </c>
      <c r="M2072" s="19">
        <v>7413074.1515384661</v>
      </c>
      <c r="N2072" s="19">
        <v>0</v>
      </c>
    </row>
    <row r="2073" spans="1:14" ht="15.75" thickTop="1">
      <c r="A2073" s="113">
        <v>2002</v>
      </c>
      <c r="B2073" s="66"/>
      <c r="C2073" s="135"/>
      <c r="D2073" s="66"/>
      <c r="E2073" s="66"/>
      <c r="F2073" s="66"/>
      <c r="G2073" s="66"/>
      <c r="H2073" s="118"/>
      <c r="I2073" s="16"/>
      <c r="J2073" s="16"/>
      <c r="K2073" s="118"/>
      <c r="L2073" s="16"/>
      <c r="M2073" s="8"/>
      <c r="N2073" s="8"/>
    </row>
    <row r="2074" spans="1:14">
      <c r="A2074" s="113">
        <v>2003</v>
      </c>
      <c r="B2074" s="66"/>
      <c r="C2074" s="135" t="s">
        <v>548</v>
      </c>
      <c r="D2074" s="66" t="s">
        <v>545</v>
      </c>
      <c r="E2074" s="66"/>
      <c r="F2074" s="66"/>
      <c r="G2074" s="66"/>
      <c r="H2074" s="118"/>
      <c r="I2074" s="8"/>
      <c r="J2074" s="8"/>
      <c r="K2074" s="118"/>
      <c r="L2074" s="8"/>
      <c r="M2074" s="8"/>
      <c r="N2074" s="8"/>
    </row>
    <row r="2075" spans="1:14">
      <c r="A2075" s="113">
        <v>2004</v>
      </c>
      <c r="B2075" s="66"/>
      <c r="C2075" s="135"/>
      <c r="D2075" s="66"/>
      <c r="E2075" s="66"/>
      <c r="F2075" s="135" t="s">
        <v>762</v>
      </c>
      <c r="G2075" s="66" t="s">
        <v>162</v>
      </c>
      <c r="H2075" s="118"/>
      <c r="I2075" s="8">
        <v>0</v>
      </c>
      <c r="J2075" s="8">
        <v>0</v>
      </c>
      <c r="K2075" s="118"/>
      <c r="L2075" s="8">
        <v>0</v>
      </c>
      <c r="M2075" s="8">
        <v>0</v>
      </c>
      <c r="N2075" s="13">
        <v>0</v>
      </c>
    </row>
    <row r="2076" spans="1:14">
      <c r="A2076" s="113">
        <v>2005</v>
      </c>
      <c r="B2076" s="66"/>
      <c r="C2076" s="135"/>
      <c r="D2076" s="66"/>
      <c r="E2076" s="66"/>
      <c r="F2076" s="135" t="s">
        <v>762</v>
      </c>
      <c r="G2076" s="66" t="s">
        <v>163</v>
      </c>
      <c r="H2076" s="118"/>
      <c r="I2076" s="8">
        <v>0</v>
      </c>
      <c r="J2076" s="8">
        <v>0</v>
      </c>
      <c r="K2076" s="118"/>
      <c r="L2076" s="8">
        <v>0</v>
      </c>
      <c r="M2076" s="8">
        <v>0</v>
      </c>
      <c r="N2076" s="13">
        <v>0</v>
      </c>
    </row>
    <row r="2077" spans="1:14">
      <c r="A2077" s="113">
        <v>2006</v>
      </c>
      <c r="B2077" s="66"/>
      <c r="C2077" s="135"/>
      <c r="D2077" s="66"/>
      <c r="E2077" s="66"/>
      <c r="F2077" s="135" t="s">
        <v>762</v>
      </c>
      <c r="G2077" s="66" t="s">
        <v>800</v>
      </c>
      <c r="H2077" s="118"/>
      <c r="I2077" s="8">
        <v>0</v>
      </c>
      <c r="J2077" s="8">
        <v>0</v>
      </c>
      <c r="K2077" s="118"/>
      <c r="L2077" s="8">
        <v>0</v>
      </c>
      <c r="M2077" s="8">
        <v>0</v>
      </c>
      <c r="N2077" s="13">
        <v>0</v>
      </c>
    </row>
    <row r="2078" spans="1:14">
      <c r="A2078" s="113">
        <v>2007</v>
      </c>
      <c r="B2078" s="66"/>
      <c r="C2078" s="135"/>
      <c r="D2078" s="66"/>
      <c r="E2078" s="66"/>
      <c r="F2078" s="135" t="s">
        <v>762</v>
      </c>
      <c r="G2078" s="66" t="s">
        <v>166</v>
      </c>
      <c r="H2078" s="118"/>
      <c r="I2078" s="8">
        <v>0</v>
      </c>
      <c r="J2078" s="8">
        <v>0</v>
      </c>
      <c r="K2078" s="118"/>
      <c r="L2078" s="8">
        <v>0</v>
      </c>
      <c r="M2078" s="8">
        <v>0</v>
      </c>
      <c r="N2078" s="13">
        <v>0</v>
      </c>
    </row>
    <row r="2079" spans="1:14">
      <c r="A2079" s="113">
        <v>2008</v>
      </c>
      <c r="B2079" s="66"/>
      <c r="C2079" s="135"/>
      <c r="D2079" s="66"/>
      <c r="E2079" s="66"/>
      <c r="F2079" s="135" t="s">
        <v>762</v>
      </c>
      <c r="G2079" s="66" t="s">
        <v>165</v>
      </c>
      <c r="H2079" s="118"/>
      <c r="I2079" s="8">
        <v>0</v>
      </c>
      <c r="J2079" s="8">
        <v>0</v>
      </c>
      <c r="K2079" s="118"/>
      <c r="L2079" s="8">
        <v>0</v>
      </c>
      <c r="M2079" s="8">
        <v>0</v>
      </c>
      <c r="N2079" s="13">
        <v>0</v>
      </c>
    </row>
    <row r="2080" spans="1:14" ht="15.75" thickBot="1">
      <c r="A2080" s="113">
        <v>2009</v>
      </c>
      <c r="B2080" s="66"/>
      <c r="C2080" s="135"/>
      <c r="D2080" s="66"/>
      <c r="E2080" s="66"/>
      <c r="F2080" s="66"/>
      <c r="G2080" s="66"/>
      <c r="H2080" s="118" t="s">
        <v>546</v>
      </c>
      <c r="I2080" s="19">
        <v>0</v>
      </c>
      <c r="J2080" s="19">
        <v>0</v>
      </c>
      <c r="K2080" s="118"/>
      <c r="L2080" s="19">
        <v>0</v>
      </c>
      <c r="M2080" s="19">
        <v>0</v>
      </c>
      <c r="N2080" s="19">
        <v>0</v>
      </c>
    </row>
    <row r="2081" spans="1:14" ht="15.75" thickTop="1">
      <c r="A2081" s="113">
        <v>2010</v>
      </c>
      <c r="B2081" s="66"/>
      <c r="C2081" s="135"/>
      <c r="D2081" s="66"/>
      <c r="E2081" s="66"/>
      <c r="F2081" s="66"/>
      <c r="G2081" s="66"/>
      <c r="H2081" s="118"/>
      <c r="I2081" s="8"/>
      <c r="J2081" s="8"/>
      <c r="K2081" s="118"/>
      <c r="L2081" s="8"/>
      <c r="M2081" s="8"/>
      <c r="N2081" s="8"/>
    </row>
    <row r="2082" spans="1:14" ht="15.75" thickBot="1">
      <c r="A2082" s="113">
        <v>2011</v>
      </c>
      <c r="B2082" s="66"/>
      <c r="C2082" s="142" t="s">
        <v>549</v>
      </c>
      <c r="D2082" s="66"/>
      <c r="E2082" s="66"/>
      <c r="F2082" s="66"/>
      <c r="G2082" s="66"/>
      <c r="H2082" s="137" t="s">
        <v>546</v>
      </c>
      <c r="I2082" s="15">
        <v>8853164.9592307787</v>
      </c>
      <c r="J2082" s="15">
        <v>4648118.8037464432</v>
      </c>
      <c r="K2082" s="137"/>
      <c r="L2082" s="15">
        <v>8853164.9592307787</v>
      </c>
      <c r="M2082" s="15">
        <v>4205047.6461908109</v>
      </c>
      <c r="N2082" s="15">
        <v>4648117.3130399678</v>
      </c>
    </row>
    <row r="2083" spans="1:14" ht="15.75" thickTop="1">
      <c r="A2083" s="113">
        <v>2012</v>
      </c>
      <c r="B2083" s="66"/>
      <c r="C2083" s="135"/>
      <c r="D2083" s="66"/>
      <c r="E2083" s="66"/>
      <c r="F2083" s="66"/>
      <c r="G2083" s="66"/>
      <c r="H2083" s="118"/>
      <c r="I2083" s="8"/>
      <c r="J2083" s="8"/>
      <c r="K2083" s="118"/>
      <c r="L2083" s="8"/>
      <c r="M2083" s="8"/>
      <c r="N2083" s="8"/>
    </row>
    <row r="2084" spans="1:14">
      <c r="A2084" s="113">
        <v>2013</v>
      </c>
      <c r="B2084" s="66"/>
      <c r="C2084" s="135">
        <v>151</v>
      </c>
      <c r="D2084" s="66" t="s">
        <v>112</v>
      </c>
      <c r="E2084" s="66"/>
      <c r="F2084" s="66"/>
      <c r="G2084" s="66"/>
      <c r="H2084" s="118"/>
      <c r="I2084" s="8"/>
      <c r="J2084" s="8"/>
      <c r="K2084" s="118"/>
      <c r="L2084" s="8"/>
      <c r="M2084" s="8"/>
      <c r="N2084" s="8"/>
    </row>
    <row r="2085" spans="1:14">
      <c r="A2085" s="113">
        <v>2014</v>
      </c>
      <c r="B2085" s="66"/>
      <c r="C2085" s="135"/>
      <c r="D2085" s="66"/>
      <c r="E2085" s="66"/>
      <c r="F2085" s="135" t="s">
        <v>599</v>
      </c>
      <c r="G2085" s="66" t="s">
        <v>241</v>
      </c>
      <c r="H2085" s="118"/>
      <c r="I2085" s="8">
        <v>0</v>
      </c>
      <c r="J2085" s="8">
        <v>0</v>
      </c>
      <c r="K2085" s="118"/>
      <c r="L2085" s="8">
        <v>0</v>
      </c>
      <c r="M2085" s="8">
        <v>0</v>
      </c>
      <c r="N2085" s="13">
        <v>0</v>
      </c>
    </row>
    <row r="2086" spans="1:14">
      <c r="A2086" s="113">
        <v>2015</v>
      </c>
      <c r="B2086" s="66"/>
      <c r="C2086" s="135"/>
      <c r="D2086" s="66"/>
      <c r="E2086" s="66"/>
      <c r="F2086" s="135" t="s">
        <v>599</v>
      </c>
      <c r="G2086" s="66" t="s">
        <v>164</v>
      </c>
      <c r="H2086" s="118"/>
      <c r="I2086" s="8">
        <v>206564404.10615399</v>
      </c>
      <c r="J2086" s="8">
        <v>88592918.067261726</v>
      </c>
      <c r="K2086" s="118"/>
      <c r="L2086" s="8">
        <v>206564404.10615399</v>
      </c>
      <c r="M2086" s="8">
        <v>118056154.17242037</v>
      </c>
      <c r="N2086" s="13">
        <v>88508249.933733627</v>
      </c>
    </row>
    <row r="2087" spans="1:14">
      <c r="A2087" s="113">
        <v>2016</v>
      </c>
      <c r="B2087" s="66"/>
      <c r="C2087" s="135"/>
      <c r="D2087" s="66"/>
      <c r="E2087" s="66"/>
      <c r="F2087" s="135" t="s">
        <v>599</v>
      </c>
      <c r="G2087" s="66" t="s">
        <v>164</v>
      </c>
      <c r="H2087" s="118"/>
      <c r="I2087" s="8">
        <v>0</v>
      </c>
      <c r="J2087" s="8">
        <v>0</v>
      </c>
      <c r="K2087" s="118"/>
      <c r="L2087" s="8">
        <v>0</v>
      </c>
      <c r="M2087" s="8">
        <v>0</v>
      </c>
      <c r="N2087" s="13">
        <v>0</v>
      </c>
    </row>
    <row r="2088" spans="1:14">
      <c r="A2088" s="113">
        <v>2017</v>
      </c>
      <c r="B2088" s="66"/>
      <c r="C2088" s="135"/>
      <c r="D2088" s="66"/>
      <c r="E2088" s="66"/>
      <c r="F2088" s="135" t="s">
        <v>599</v>
      </c>
      <c r="G2088" s="66" t="s">
        <v>164</v>
      </c>
      <c r="H2088" s="118"/>
      <c r="I2088" s="8">
        <v>12514114.9107692</v>
      </c>
      <c r="J2088" s="8">
        <v>5367149.1066986043</v>
      </c>
      <c r="K2088" s="118"/>
      <c r="L2088" s="8">
        <v>12514114.9107692</v>
      </c>
      <c r="M2088" s="8">
        <v>7152095.1813068902</v>
      </c>
      <c r="N2088" s="13">
        <v>5362019.7294623097</v>
      </c>
    </row>
    <row r="2089" spans="1:14">
      <c r="A2089" s="113">
        <v>2018</v>
      </c>
      <c r="B2089" s="66"/>
      <c r="C2089" s="136" t="s">
        <v>550</v>
      </c>
      <c r="D2089" s="66"/>
      <c r="E2089" s="66"/>
      <c r="F2089" s="66"/>
      <c r="G2089" s="66"/>
      <c r="H2089" s="137" t="s">
        <v>551</v>
      </c>
      <c r="I2089" s="193">
        <v>219078519.01692319</v>
      </c>
      <c r="J2089" s="193">
        <v>93960067.173960328</v>
      </c>
      <c r="K2089" s="137"/>
      <c r="L2089" s="193">
        <v>219078519.01692319</v>
      </c>
      <c r="M2089" s="193">
        <v>125208249.35372725</v>
      </c>
      <c r="N2089" s="193">
        <v>93870269.663195938</v>
      </c>
    </row>
    <row r="2090" spans="1:14">
      <c r="A2090" s="113">
        <v>2019</v>
      </c>
      <c r="B2090" s="66"/>
      <c r="C2090" s="135"/>
      <c r="D2090" s="66"/>
      <c r="E2090" s="66"/>
      <c r="F2090" s="66"/>
      <c r="G2090" s="66"/>
      <c r="H2090" s="118"/>
      <c r="I2090" s="8"/>
      <c r="J2090" s="8"/>
      <c r="K2090" s="118"/>
      <c r="L2090" s="8"/>
      <c r="M2090" s="8"/>
      <c r="N2090" s="8"/>
    </row>
    <row r="2091" spans="1:14">
      <c r="A2091" s="113">
        <v>2020</v>
      </c>
      <c r="B2091" s="66"/>
      <c r="C2091" s="135">
        <v>152</v>
      </c>
      <c r="D2091" s="66" t="s">
        <v>552</v>
      </c>
      <c r="E2091" s="66"/>
      <c r="F2091" s="66"/>
      <c r="G2091" s="66"/>
      <c r="H2091" s="118"/>
      <c r="I2091" s="8"/>
      <c r="J2091" s="8"/>
      <c r="K2091" s="118"/>
      <c r="L2091" s="8"/>
      <c r="M2091" s="8"/>
      <c r="N2091" s="8"/>
    </row>
    <row r="2092" spans="1:14">
      <c r="A2092" s="113">
        <v>2021</v>
      </c>
      <c r="B2092" s="66"/>
      <c r="C2092" s="135"/>
      <c r="D2092" s="66"/>
      <c r="E2092" s="66"/>
      <c r="F2092" s="135" t="s">
        <v>599</v>
      </c>
      <c r="G2092" s="66" t="s">
        <v>164</v>
      </c>
      <c r="H2092" s="118"/>
      <c r="I2092" s="8">
        <v>0</v>
      </c>
      <c r="J2092" s="8">
        <v>0</v>
      </c>
      <c r="K2092" s="118"/>
      <c r="L2092" s="8">
        <v>0</v>
      </c>
      <c r="M2092" s="8">
        <v>0</v>
      </c>
      <c r="N2092" s="13">
        <v>0</v>
      </c>
    </row>
    <row r="2093" spans="1:14">
      <c r="A2093" s="113">
        <v>2022</v>
      </c>
      <c r="B2093" s="66"/>
      <c r="C2093" s="135"/>
      <c r="D2093" s="66"/>
      <c r="E2093" s="66"/>
      <c r="F2093" s="66"/>
      <c r="G2093" s="66"/>
      <c r="H2093" s="118"/>
      <c r="I2093" s="184">
        <v>0</v>
      </c>
      <c r="J2093" s="184">
        <v>0</v>
      </c>
      <c r="K2093" s="118"/>
      <c r="L2093" s="184">
        <v>0</v>
      </c>
      <c r="M2093" s="184">
        <v>0</v>
      </c>
      <c r="N2093" s="184">
        <v>0</v>
      </c>
    </row>
    <row r="2094" spans="1:14">
      <c r="A2094" s="113">
        <v>2023</v>
      </c>
      <c r="B2094" s="66"/>
      <c r="C2094" s="135"/>
      <c r="D2094" s="66"/>
      <c r="E2094" s="66"/>
      <c r="F2094" s="66"/>
      <c r="G2094" s="66"/>
      <c r="H2094" s="118"/>
      <c r="I2094" s="8"/>
      <c r="J2094" s="8"/>
      <c r="K2094" s="118"/>
      <c r="L2094" s="8"/>
      <c r="M2094" s="8"/>
      <c r="N2094" s="8"/>
    </row>
    <row r="2095" spans="1:14">
      <c r="A2095" s="113">
        <v>2024</v>
      </c>
      <c r="B2095" s="66"/>
      <c r="C2095" s="135">
        <v>25316</v>
      </c>
      <c r="D2095" s="66" t="s">
        <v>553</v>
      </c>
      <c r="E2095" s="66"/>
      <c r="F2095" s="66"/>
      <c r="G2095" s="66"/>
      <c r="H2095" s="118"/>
      <c r="I2095" s="8"/>
      <c r="J2095" s="8"/>
      <c r="K2095" s="118"/>
      <c r="L2095" s="8"/>
      <c r="M2095" s="8"/>
      <c r="N2095" s="8"/>
    </row>
    <row r="2096" spans="1:14">
      <c r="A2096" s="113">
        <v>2025</v>
      </c>
      <c r="B2096" s="66"/>
      <c r="C2096" s="135"/>
      <c r="D2096" s="66"/>
      <c r="E2096" s="66"/>
      <c r="F2096" s="135" t="s">
        <v>599</v>
      </c>
      <c r="G2096" s="66" t="s">
        <v>164</v>
      </c>
      <c r="H2096" s="118"/>
      <c r="I2096" s="8">
        <v>-3676384.6153846201</v>
      </c>
      <c r="J2096" s="8">
        <v>-1576755.8908510308</v>
      </c>
      <c r="K2096" s="118"/>
      <c r="L2096" s="8">
        <v>-3676384.6153846201</v>
      </c>
      <c r="M2096" s="8">
        <v>-2101135.6280335556</v>
      </c>
      <c r="N2096" s="13">
        <v>-1575248.9873510646</v>
      </c>
    </row>
    <row r="2097" spans="1:14">
      <c r="A2097" s="113">
        <v>2026</v>
      </c>
      <c r="B2097" s="66"/>
      <c r="C2097" s="135"/>
      <c r="D2097" s="66"/>
      <c r="E2097" s="66"/>
      <c r="F2097" s="66"/>
      <c r="G2097" s="66"/>
      <c r="H2097" s="118" t="s">
        <v>551</v>
      </c>
      <c r="I2097" s="184">
        <v>-3676384.6153846201</v>
      </c>
      <c r="J2097" s="184">
        <v>-1576755.8908510308</v>
      </c>
      <c r="K2097" s="118"/>
      <c r="L2097" s="184">
        <v>-3676384.6153846201</v>
      </c>
      <c r="M2097" s="184">
        <v>-2101135.6280335556</v>
      </c>
      <c r="N2097" s="184">
        <v>-1575248.9873510646</v>
      </c>
    </row>
    <row r="2098" spans="1:14">
      <c r="A2098" s="113">
        <v>2027</v>
      </c>
      <c r="B2098" s="66"/>
      <c r="C2098" s="135"/>
      <c r="D2098" s="66"/>
      <c r="E2098" s="66"/>
      <c r="F2098" s="66"/>
      <c r="G2098" s="66"/>
      <c r="H2098" s="118"/>
      <c r="I2098" s="8"/>
      <c r="J2098" s="8"/>
      <c r="K2098" s="118"/>
      <c r="L2098" s="8"/>
      <c r="M2098" s="8"/>
      <c r="N2098" s="8"/>
    </row>
    <row r="2099" spans="1:14">
      <c r="A2099" s="113">
        <v>2028</v>
      </c>
      <c r="B2099" s="66"/>
      <c r="C2099" s="135">
        <v>25317</v>
      </c>
      <c r="D2099" s="66" t="s">
        <v>554</v>
      </c>
      <c r="E2099" s="66"/>
      <c r="F2099" s="66"/>
      <c r="G2099" s="66"/>
      <c r="H2099" s="118"/>
      <c r="I2099" s="8"/>
      <c r="J2099" s="8"/>
      <c r="K2099" s="118"/>
      <c r="L2099" s="8"/>
      <c r="M2099" s="8"/>
      <c r="N2099" s="8"/>
    </row>
    <row r="2100" spans="1:14">
      <c r="A2100" s="113">
        <v>2029</v>
      </c>
      <c r="B2100" s="66"/>
      <c r="C2100" s="135"/>
      <c r="D2100" s="66"/>
      <c r="E2100" s="66"/>
      <c r="F2100" s="135" t="s">
        <v>599</v>
      </c>
      <c r="G2100" s="66" t="s">
        <v>164</v>
      </c>
      <c r="H2100" s="118"/>
      <c r="I2100" s="8">
        <v>-2845779.9230769202</v>
      </c>
      <c r="J2100" s="8">
        <v>-1220519.8115017384</v>
      </c>
      <c r="K2100" s="118"/>
      <c r="L2100" s="8">
        <v>-2845779.9230769202</v>
      </c>
      <c r="M2100" s="8">
        <v>-1626426.5607296783</v>
      </c>
      <c r="N2100" s="13">
        <v>-1219353.362347242</v>
      </c>
    </row>
    <row r="2101" spans="1:14">
      <c r="A2101" s="113">
        <v>2030</v>
      </c>
      <c r="B2101" s="66"/>
      <c r="C2101" s="135"/>
      <c r="D2101" s="66"/>
      <c r="E2101" s="66"/>
      <c r="F2101" s="66"/>
      <c r="G2101" s="66"/>
      <c r="H2101" s="118" t="s">
        <v>551</v>
      </c>
      <c r="I2101" s="184">
        <v>-2845779.9230769202</v>
      </c>
      <c r="J2101" s="184">
        <v>-1220519.8115017384</v>
      </c>
      <c r="K2101" s="118"/>
      <c r="L2101" s="184">
        <v>-2845779.9230769202</v>
      </c>
      <c r="M2101" s="184">
        <v>-1626426.5607296783</v>
      </c>
      <c r="N2101" s="184">
        <v>-1219353.362347242</v>
      </c>
    </row>
    <row r="2102" spans="1:14">
      <c r="A2102" s="113">
        <v>2031</v>
      </c>
      <c r="B2102" s="66"/>
      <c r="C2102" s="135"/>
      <c r="D2102" s="66"/>
      <c r="E2102" s="66"/>
      <c r="F2102" s="66"/>
      <c r="G2102" s="66"/>
      <c r="H2102" s="118"/>
      <c r="I2102" s="8"/>
      <c r="J2102" s="8"/>
      <c r="K2102" s="118"/>
      <c r="L2102" s="8"/>
      <c r="M2102" s="8"/>
      <c r="N2102" s="8"/>
    </row>
    <row r="2103" spans="1:14">
      <c r="A2103" s="113">
        <v>2032</v>
      </c>
      <c r="B2103" s="66"/>
      <c r="C2103" s="135">
        <v>25319</v>
      </c>
      <c r="D2103" s="66" t="s">
        <v>555</v>
      </c>
      <c r="E2103" s="66"/>
      <c r="F2103" s="66"/>
      <c r="G2103" s="66"/>
      <c r="H2103" s="118"/>
      <c r="I2103" s="8"/>
      <c r="J2103" s="8"/>
      <c r="K2103" s="118"/>
      <c r="L2103" s="8"/>
      <c r="M2103" s="8"/>
      <c r="N2103" s="8"/>
    </row>
    <row r="2104" spans="1:14">
      <c r="A2104" s="113">
        <v>2033</v>
      </c>
      <c r="B2104" s="66"/>
      <c r="C2104" s="135"/>
      <c r="D2104" s="66"/>
      <c r="E2104" s="66"/>
      <c r="F2104" s="135" t="s">
        <v>599</v>
      </c>
      <c r="G2104" s="66" t="s">
        <v>164</v>
      </c>
      <c r="H2104" s="118"/>
      <c r="I2104" s="8">
        <v>0</v>
      </c>
      <c r="J2104" s="8">
        <v>0</v>
      </c>
      <c r="K2104" s="118"/>
      <c r="L2104" s="8">
        <v>0</v>
      </c>
      <c r="M2104" s="8">
        <v>0</v>
      </c>
      <c r="N2104" s="13">
        <v>0</v>
      </c>
    </row>
    <row r="2105" spans="1:14">
      <c r="A2105" s="113">
        <v>2034</v>
      </c>
      <c r="B2105" s="66"/>
      <c r="C2105" s="135"/>
      <c r="D2105" s="66"/>
      <c r="E2105" s="66"/>
      <c r="F2105" s="66"/>
      <c r="G2105" s="66"/>
      <c r="H2105" s="118"/>
      <c r="I2105" s="184">
        <v>0</v>
      </c>
      <c r="J2105" s="184">
        <v>0</v>
      </c>
      <c r="K2105" s="118"/>
      <c r="L2105" s="184">
        <v>0</v>
      </c>
      <c r="M2105" s="184">
        <v>0</v>
      </c>
      <c r="N2105" s="184">
        <v>0</v>
      </c>
    </row>
    <row r="2106" spans="1:14">
      <c r="A2106" s="113">
        <v>2035</v>
      </c>
      <c r="B2106" s="66"/>
      <c r="C2106" s="135"/>
      <c r="D2106" s="66"/>
      <c r="E2106" s="66"/>
      <c r="F2106" s="66"/>
      <c r="G2106" s="66"/>
      <c r="H2106" s="118"/>
      <c r="I2106" s="8"/>
      <c r="J2106" s="8"/>
      <c r="K2106" s="118"/>
      <c r="L2106" s="8"/>
      <c r="M2106" s="8"/>
      <c r="N2106" s="8"/>
    </row>
    <row r="2107" spans="1:14" ht="15.75" thickBot="1">
      <c r="A2107" s="113">
        <v>2036</v>
      </c>
      <c r="B2107" s="66"/>
      <c r="C2107" s="135"/>
      <c r="D2107" s="66" t="s">
        <v>550</v>
      </c>
      <c r="E2107" s="66"/>
      <c r="F2107" s="66"/>
      <c r="G2107" s="66"/>
      <c r="H2107" s="118" t="s">
        <v>551</v>
      </c>
      <c r="I2107" s="23">
        <v>212556354.47846165</v>
      </c>
      <c r="J2107" s="23">
        <v>91162791.471607551</v>
      </c>
      <c r="K2107" s="118"/>
      <c r="L2107" s="23">
        <v>212556354.47846165</v>
      </c>
      <c r="M2107" s="23">
        <v>121480687.16496402</v>
      </c>
      <c r="N2107" s="23">
        <v>91075667.313497633</v>
      </c>
    </row>
    <row r="2108" spans="1:14" ht="15.75" thickTop="1">
      <c r="A2108" s="113">
        <v>2037</v>
      </c>
      <c r="B2108" s="66"/>
      <c r="C2108" s="135">
        <v>154</v>
      </c>
      <c r="D2108" s="66" t="s">
        <v>556</v>
      </c>
      <c r="E2108" s="66"/>
      <c r="F2108" s="66"/>
      <c r="G2108" s="66"/>
      <c r="H2108" s="118"/>
      <c r="I2108" s="8"/>
      <c r="J2108" s="8"/>
      <c r="K2108" s="118"/>
      <c r="L2108" s="8"/>
      <c r="M2108" s="8"/>
      <c r="N2108" s="8"/>
    </row>
    <row r="2109" spans="1:14">
      <c r="A2109" s="113">
        <v>2038</v>
      </c>
      <c r="B2109" s="66"/>
      <c r="C2109" s="135"/>
      <c r="D2109" s="66"/>
      <c r="E2109" s="66"/>
      <c r="F2109" s="135" t="s">
        <v>801</v>
      </c>
      <c r="G2109" s="66" t="s">
        <v>162</v>
      </c>
      <c r="H2109" s="118"/>
      <c r="I2109" s="8">
        <v>92785534.657692343</v>
      </c>
      <c r="J2109" s="8">
        <v>39034033.458461501</v>
      </c>
      <c r="K2109" s="118"/>
      <c r="L2109" s="8">
        <v>92785534.657692343</v>
      </c>
      <c r="M2109" s="8">
        <v>53751501.199230842</v>
      </c>
      <c r="N2109" s="13">
        <v>39034033.458461501</v>
      </c>
    </row>
    <row r="2110" spans="1:14">
      <c r="A2110" s="113">
        <v>2039</v>
      </c>
      <c r="B2110" s="66"/>
      <c r="C2110" s="135"/>
      <c r="D2110" s="66"/>
      <c r="E2110" s="66"/>
      <c r="F2110" s="135" t="s">
        <v>801</v>
      </c>
      <c r="G2110" s="66" t="s">
        <v>166</v>
      </c>
      <c r="H2110" s="118"/>
      <c r="I2110" s="8">
        <v>5150253.2438461501</v>
      </c>
      <c r="J2110" s="8">
        <v>2234397.2275050515</v>
      </c>
      <c r="K2110" s="118"/>
      <c r="L2110" s="8">
        <v>5150253.2438461501</v>
      </c>
      <c r="M2110" s="8">
        <v>2918648.1839582762</v>
      </c>
      <c r="N2110" s="13">
        <v>2231605.0598878739</v>
      </c>
    </row>
    <row r="2111" spans="1:14">
      <c r="A2111" s="113">
        <v>2040</v>
      </c>
      <c r="B2111" s="66"/>
      <c r="C2111" s="135"/>
      <c r="D2111" s="66"/>
      <c r="E2111" s="66"/>
      <c r="F2111" s="135" t="s">
        <v>801</v>
      </c>
      <c r="G2111" s="66" t="s">
        <v>164</v>
      </c>
      <c r="H2111" s="118"/>
      <c r="I2111" s="8">
        <v>6095503.1084615402</v>
      </c>
      <c r="J2111" s="8">
        <v>2614285.8921092497</v>
      </c>
      <c r="K2111" s="118"/>
      <c r="L2111" s="8">
        <v>6095503.1084615402</v>
      </c>
      <c r="M2111" s="8">
        <v>3483715.6858893889</v>
      </c>
      <c r="N2111" s="13">
        <v>2611787.4225721513</v>
      </c>
    </row>
    <row r="2112" spans="1:14">
      <c r="A2112" s="113">
        <v>2041</v>
      </c>
      <c r="B2112" s="66"/>
      <c r="C2112" s="135"/>
      <c r="D2112" s="66"/>
      <c r="E2112" s="66"/>
      <c r="F2112" s="135" t="s">
        <v>801</v>
      </c>
      <c r="G2112" s="66" t="s">
        <v>165</v>
      </c>
      <c r="H2112" s="118"/>
      <c r="I2112" s="8">
        <v>138836.42384615401</v>
      </c>
      <c r="J2112" s="8">
        <v>59650.610264009403</v>
      </c>
      <c r="K2112" s="118"/>
      <c r="L2112" s="8">
        <v>138836.42384615401</v>
      </c>
      <c r="M2112" s="8">
        <v>79139.343271880804</v>
      </c>
      <c r="N2112" s="13">
        <v>59697.080574273205</v>
      </c>
    </row>
    <row r="2113" spans="1:14">
      <c r="A2113" s="113">
        <v>2042</v>
      </c>
      <c r="B2113" s="66"/>
      <c r="C2113" s="135"/>
      <c r="D2113" s="66"/>
      <c r="E2113" s="66"/>
      <c r="F2113" s="135" t="s">
        <v>801</v>
      </c>
      <c r="G2113" s="66" t="s">
        <v>166</v>
      </c>
      <c r="H2113" s="118"/>
      <c r="I2113" s="8">
        <v>106228030.10230801</v>
      </c>
      <c r="J2113" s="8">
        <v>46086202.892552473</v>
      </c>
      <c r="K2113" s="118"/>
      <c r="L2113" s="8">
        <v>106228030.10230801</v>
      </c>
      <c r="M2113" s="8">
        <v>60199417.866300955</v>
      </c>
      <c r="N2113" s="13">
        <v>46028612.23600705</v>
      </c>
    </row>
    <row r="2114" spans="1:14">
      <c r="A2114" s="113">
        <v>2043</v>
      </c>
      <c r="B2114" s="66"/>
      <c r="C2114" s="135"/>
      <c r="D2114" s="66"/>
      <c r="E2114" s="66"/>
      <c r="F2114" s="135" t="s">
        <v>801</v>
      </c>
      <c r="G2114" s="66" t="s">
        <v>166</v>
      </c>
      <c r="H2114" s="118"/>
      <c r="I2114" s="8">
        <v>5973.6161538461502</v>
      </c>
      <c r="J2114" s="8">
        <v>2591.6068085159868</v>
      </c>
      <c r="K2114" s="118"/>
      <c r="L2114" s="8">
        <v>5973.6161538461502</v>
      </c>
      <c r="M2114" s="8">
        <v>3385.2478924059114</v>
      </c>
      <c r="N2114" s="13">
        <v>2588.3682614402387</v>
      </c>
    </row>
    <row r="2115" spans="1:14">
      <c r="A2115" s="113">
        <v>2044</v>
      </c>
      <c r="B2115" s="66"/>
      <c r="C2115" s="135"/>
      <c r="D2115" s="66"/>
      <c r="E2115" s="66"/>
      <c r="F2115" s="135" t="s">
        <v>801</v>
      </c>
      <c r="G2115" s="66" t="s">
        <v>282</v>
      </c>
      <c r="H2115" s="118"/>
      <c r="I2115" s="8">
        <v>-1717807.9069230801</v>
      </c>
      <c r="J2115" s="8">
        <v>-823632.38925914676</v>
      </c>
      <c r="K2115" s="118"/>
      <c r="L2115" s="8">
        <v>-1717807.9069230801</v>
      </c>
      <c r="M2115" s="8">
        <v>-894175.51766393334</v>
      </c>
      <c r="N2115" s="13">
        <v>-823632.38925914676</v>
      </c>
    </row>
    <row r="2116" spans="1:14">
      <c r="A2116" s="113">
        <v>2045</v>
      </c>
      <c r="B2116" s="66"/>
      <c r="C2116" s="135"/>
      <c r="D2116" s="66"/>
      <c r="E2116" s="66"/>
      <c r="F2116" s="135" t="s">
        <v>801</v>
      </c>
      <c r="G2116" s="66" t="s">
        <v>166</v>
      </c>
      <c r="H2116" s="118"/>
      <c r="I2116" s="8">
        <v>0</v>
      </c>
      <c r="J2116" s="8">
        <v>0</v>
      </c>
      <c r="K2116" s="118"/>
      <c r="L2116" s="8">
        <v>0</v>
      </c>
      <c r="M2116" s="8">
        <v>0</v>
      </c>
      <c r="N2116" s="13">
        <v>0</v>
      </c>
    </row>
    <row r="2117" spans="1:14">
      <c r="A2117" s="113">
        <v>2046</v>
      </c>
      <c r="B2117" s="66"/>
      <c r="C2117" s="135"/>
      <c r="D2117" s="66"/>
      <c r="E2117" s="66"/>
      <c r="F2117" s="135" t="s">
        <v>801</v>
      </c>
      <c r="G2117" s="66" t="s">
        <v>166</v>
      </c>
      <c r="H2117" s="118"/>
      <c r="I2117" s="8">
        <v>0</v>
      </c>
      <c r="J2117" s="8">
        <v>0</v>
      </c>
      <c r="K2117" s="118"/>
      <c r="L2117" s="8">
        <v>0</v>
      </c>
      <c r="M2117" s="8">
        <v>0</v>
      </c>
      <c r="N2117" s="13">
        <v>0</v>
      </c>
    </row>
    <row r="2118" spans="1:14">
      <c r="A2118" s="113">
        <v>2047</v>
      </c>
      <c r="B2118" s="66"/>
      <c r="C2118" s="135"/>
      <c r="D2118" s="66"/>
      <c r="E2118" s="66"/>
      <c r="F2118" s="135" t="s">
        <v>801</v>
      </c>
      <c r="G2118" s="66" t="s">
        <v>166</v>
      </c>
      <c r="H2118" s="118"/>
      <c r="I2118" s="8">
        <v>0</v>
      </c>
      <c r="J2118" s="8">
        <v>0</v>
      </c>
      <c r="K2118" s="118"/>
      <c r="L2118" s="8">
        <v>0</v>
      </c>
      <c r="M2118" s="8">
        <v>0</v>
      </c>
      <c r="N2118" s="13">
        <v>0</v>
      </c>
    </row>
    <row r="2119" spans="1:14">
      <c r="A2119" s="113">
        <v>2048</v>
      </c>
      <c r="B2119" s="66"/>
      <c r="C2119" s="135"/>
      <c r="D2119" s="66"/>
      <c r="E2119" s="66"/>
      <c r="F2119" s="135" t="s">
        <v>801</v>
      </c>
      <c r="G2119" s="66" t="s">
        <v>166</v>
      </c>
      <c r="H2119" s="118"/>
      <c r="I2119" s="8">
        <v>0</v>
      </c>
      <c r="J2119" s="8">
        <v>0</v>
      </c>
      <c r="K2119" s="118"/>
      <c r="L2119" s="8">
        <v>0</v>
      </c>
      <c r="M2119" s="8">
        <v>0</v>
      </c>
      <c r="N2119" s="13">
        <v>0</v>
      </c>
    </row>
    <row r="2120" spans="1:14">
      <c r="A2120" s="113">
        <v>2049</v>
      </c>
      <c r="B2120" s="66"/>
      <c r="C2120" s="135"/>
      <c r="D2120" s="66"/>
      <c r="E2120" s="66"/>
      <c r="F2120" s="135" t="s">
        <v>801</v>
      </c>
      <c r="G2120" s="66" t="s">
        <v>166</v>
      </c>
      <c r="H2120" s="118"/>
      <c r="I2120" s="8">
        <v>8956720.0392307695</v>
      </c>
      <c r="J2120" s="8">
        <v>3885803.1781463986</v>
      </c>
      <c r="K2120" s="118"/>
      <c r="L2120" s="8">
        <v>8956720.0392307695</v>
      </c>
      <c r="M2120" s="8">
        <v>5075772.6735008862</v>
      </c>
      <c r="N2120" s="13">
        <v>3880947.3657298828</v>
      </c>
    </row>
    <row r="2121" spans="1:14">
      <c r="A2121" s="113">
        <v>2050</v>
      </c>
      <c r="B2121" s="66"/>
      <c r="C2121" s="135"/>
      <c r="D2121" s="66"/>
      <c r="E2121" s="66"/>
      <c r="F2121" s="135" t="s">
        <v>801</v>
      </c>
      <c r="G2121" s="66" t="s">
        <v>166</v>
      </c>
      <c r="H2121" s="118"/>
      <c r="I2121" s="8">
        <v>0</v>
      </c>
      <c r="J2121" s="8">
        <v>0</v>
      </c>
      <c r="K2121" s="118"/>
      <c r="L2121" s="8">
        <v>0</v>
      </c>
      <c r="M2121" s="8">
        <v>0</v>
      </c>
      <c r="N2121" s="13">
        <v>0</v>
      </c>
    </row>
    <row r="2122" spans="1:14">
      <c r="A2122" s="113">
        <v>2051</v>
      </c>
      <c r="B2122" s="66"/>
      <c r="C2122" s="136" t="s">
        <v>557</v>
      </c>
      <c r="D2122" s="66"/>
      <c r="E2122" s="66"/>
      <c r="F2122" s="66"/>
      <c r="G2122" s="66"/>
      <c r="H2122" s="137" t="s">
        <v>551</v>
      </c>
      <c r="I2122" s="193">
        <v>217643043.28461573</v>
      </c>
      <c r="J2122" s="193">
        <v>93093332.476588055</v>
      </c>
      <c r="K2122" s="137"/>
      <c r="L2122" s="193">
        <v>217643043.28461573</v>
      </c>
      <c r="M2122" s="193">
        <v>124617404.68238069</v>
      </c>
      <c r="N2122" s="193">
        <v>93025638.602235034</v>
      </c>
    </row>
    <row r="2123" spans="1:14">
      <c r="A2123" s="113">
        <v>2052</v>
      </c>
      <c r="B2123" s="66"/>
      <c r="C2123" s="135"/>
      <c r="D2123" s="66"/>
      <c r="E2123" s="66"/>
      <c r="F2123" s="66"/>
      <c r="G2123" s="66"/>
      <c r="H2123" s="118"/>
      <c r="I2123" s="8"/>
      <c r="J2123" s="8"/>
      <c r="K2123" s="118"/>
      <c r="L2123" s="8"/>
      <c r="M2123" s="8"/>
      <c r="N2123" s="8"/>
    </row>
    <row r="2124" spans="1:14">
      <c r="A2124" s="113">
        <v>2053</v>
      </c>
      <c r="B2124" s="66"/>
      <c r="C2124" s="135">
        <v>163</v>
      </c>
      <c r="D2124" s="66" t="s">
        <v>558</v>
      </c>
      <c r="E2124" s="66"/>
      <c r="F2124" s="66"/>
      <c r="G2124" s="66"/>
      <c r="H2124" s="118"/>
      <c r="I2124" s="8"/>
      <c r="J2124" s="8"/>
      <c r="K2124" s="118"/>
      <c r="L2124" s="8"/>
      <c r="M2124" s="8"/>
      <c r="N2124" s="8"/>
    </row>
    <row r="2125" spans="1:14">
      <c r="A2125" s="113">
        <v>2054</v>
      </c>
      <c r="B2125" s="66"/>
      <c r="C2125" s="135"/>
      <c r="D2125" s="66"/>
      <c r="E2125" s="66"/>
      <c r="F2125" s="135" t="s">
        <v>801</v>
      </c>
      <c r="G2125" s="66" t="s">
        <v>165</v>
      </c>
      <c r="H2125" s="118"/>
      <c r="I2125" s="8">
        <v>0</v>
      </c>
      <c r="J2125" s="8">
        <v>0</v>
      </c>
      <c r="K2125" s="118"/>
      <c r="L2125" s="8">
        <v>0</v>
      </c>
      <c r="M2125" s="8">
        <v>0</v>
      </c>
      <c r="N2125" s="13">
        <v>0</v>
      </c>
    </row>
    <row r="2126" spans="1:14">
      <c r="A2126" s="113">
        <v>2055</v>
      </c>
      <c r="B2126" s="66"/>
      <c r="C2126" s="135"/>
      <c r="D2126" s="66"/>
      <c r="E2126" s="66"/>
      <c r="F2126" s="66"/>
      <c r="G2126" s="66"/>
      <c r="H2126" s="118"/>
      <c r="I2126" s="8"/>
      <c r="J2126" s="8"/>
      <c r="K2126" s="118"/>
      <c r="L2126" s="8"/>
      <c r="M2126" s="8"/>
      <c r="N2126" s="8"/>
    </row>
    <row r="2127" spans="1:14">
      <c r="A2127" s="113">
        <v>2056</v>
      </c>
      <c r="B2127" s="66"/>
      <c r="C2127" s="135"/>
      <c r="D2127" s="66"/>
      <c r="E2127" s="66"/>
      <c r="F2127" s="66"/>
      <c r="G2127" s="66"/>
      <c r="H2127" s="118" t="s">
        <v>551</v>
      </c>
      <c r="I2127" s="184">
        <v>0</v>
      </c>
      <c r="J2127" s="184">
        <v>0</v>
      </c>
      <c r="K2127" s="118"/>
      <c r="L2127" s="184">
        <v>0</v>
      </c>
      <c r="M2127" s="184">
        <v>0</v>
      </c>
      <c r="N2127" s="184">
        <v>0</v>
      </c>
    </row>
    <row r="2128" spans="1:14">
      <c r="A2128" s="113">
        <v>2057</v>
      </c>
      <c r="B2128" s="66"/>
      <c r="C2128" s="135"/>
      <c r="D2128" s="66"/>
      <c r="E2128" s="66"/>
      <c r="F2128" s="66"/>
      <c r="G2128" s="66"/>
      <c r="H2128" s="118"/>
      <c r="I2128" s="8"/>
      <c r="J2128" s="8"/>
      <c r="K2128" s="118"/>
      <c r="L2128" s="8"/>
      <c r="M2128" s="8"/>
      <c r="N2128" s="8"/>
    </row>
    <row r="2129" spans="1:14">
      <c r="A2129" s="113">
        <v>2058</v>
      </c>
      <c r="B2129" s="66"/>
      <c r="C2129" s="135">
        <v>25318</v>
      </c>
      <c r="D2129" s="66" t="s">
        <v>555</v>
      </c>
      <c r="E2129" s="66"/>
      <c r="F2129" s="66"/>
      <c r="G2129" s="66"/>
      <c r="H2129" s="118"/>
      <c r="I2129" s="8"/>
      <c r="J2129" s="8"/>
      <c r="K2129" s="118"/>
      <c r="L2129" s="8"/>
      <c r="M2129" s="8"/>
      <c r="N2129" s="8"/>
    </row>
    <row r="2130" spans="1:14">
      <c r="A2130" s="113">
        <v>2059</v>
      </c>
      <c r="B2130" s="66"/>
      <c r="C2130" s="135"/>
      <c r="D2130" s="66"/>
      <c r="E2130" s="66"/>
      <c r="F2130" s="135" t="s">
        <v>801</v>
      </c>
      <c r="G2130" s="66" t="s">
        <v>166</v>
      </c>
      <c r="H2130" s="118"/>
      <c r="I2130" s="8">
        <v>-273000</v>
      </c>
      <c r="J2130" s="8">
        <v>-118438.92217100867</v>
      </c>
      <c r="K2130" s="118"/>
      <c r="L2130" s="8">
        <v>-273000</v>
      </c>
      <c r="M2130" s="8">
        <v>-154709.08254320617</v>
      </c>
      <c r="N2130" s="13">
        <v>-118290.91745679382</v>
      </c>
    </row>
    <row r="2131" spans="1:14">
      <c r="A2131" s="113">
        <v>2060</v>
      </c>
      <c r="B2131" s="66"/>
      <c r="C2131" s="135"/>
      <c r="D2131" s="66"/>
      <c r="E2131" s="66"/>
      <c r="F2131" s="66"/>
      <c r="G2131" s="66"/>
      <c r="H2131" s="118"/>
      <c r="I2131" s="8"/>
      <c r="J2131" s="8"/>
      <c r="K2131" s="118"/>
      <c r="L2131" s="8"/>
      <c r="M2131" s="8"/>
      <c r="N2131" s="8"/>
    </row>
    <row r="2132" spans="1:14">
      <c r="A2132" s="113">
        <v>2061</v>
      </c>
      <c r="B2132" s="66"/>
      <c r="C2132" s="135"/>
      <c r="D2132" s="66"/>
      <c r="E2132" s="66"/>
      <c r="F2132" s="66"/>
      <c r="G2132" s="66"/>
      <c r="H2132" s="118" t="s">
        <v>551</v>
      </c>
      <c r="I2132" s="184">
        <v>-273000</v>
      </c>
      <c r="J2132" s="184">
        <v>-118438.92217100867</v>
      </c>
      <c r="K2132" s="118"/>
      <c r="L2132" s="184">
        <v>-273000</v>
      </c>
      <c r="M2132" s="184">
        <v>-154709.08254320617</v>
      </c>
      <c r="N2132" s="184">
        <v>-118290.91745679382</v>
      </c>
    </row>
    <row r="2133" spans="1:14">
      <c r="A2133" s="113">
        <v>2062</v>
      </c>
      <c r="B2133" s="66"/>
      <c r="C2133" s="135"/>
      <c r="D2133" s="66"/>
      <c r="E2133" s="66"/>
      <c r="F2133" s="66"/>
      <c r="G2133" s="66"/>
      <c r="H2133" s="118"/>
      <c r="I2133" s="8"/>
      <c r="J2133" s="8"/>
      <c r="K2133" s="118"/>
      <c r="L2133" s="8"/>
      <c r="M2133" s="8"/>
      <c r="N2133" s="8"/>
    </row>
    <row r="2134" spans="1:14" ht="15.75" thickBot="1">
      <c r="A2134" s="113">
        <v>2063</v>
      </c>
      <c r="B2134" s="66"/>
      <c r="C2134" s="135"/>
      <c r="D2134" s="66" t="s">
        <v>559</v>
      </c>
      <c r="E2134" s="66"/>
      <c r="F2134" s="66"/>
      <c r="G2134" s="66"/>
      <c r="H2134" s="118" t="s">
        <v>551</v>
      </c>
      <c r="I2134" s="23">
        <v>217370043.28461573</v>
      </c>
      <c r="J2134" s="23">
        <v>92974893.554417044</v>
      </c>
      <c r="K2134" s="118"/>
      <c r="L2134" s="23">
        <v>217370043.28461573</v>
      </c>
      <c r="M2134" s="23">
        <v>124462695.59983748</v>
      </c>
      <c r="N2134" s="23">
        <v>92907347.684778243</v>
      </c>
    </row>
    <row r="2135" spans="1:14" ht="15.75" thickTop="1">
      <c r="A2135" s="113">
        <v>2064</v>
      </c>
      <c r="B2135" s="66"/>
      <c r="C2135" s="135"/>
      <c r="D2135" s="66"/>
      <c r="E2135" s="66"/>
      <c r="F2135" s="66"/>
      <c r="G2135" s="66"/>
      <c r="H2135" s="118"/>
      <c r="I2135" s="8"/>
      <c r="J2135" s="8"/>
      <c r="K2135" s="118"/>
      <c r="L2135" s="8"/>
      <c r="M2135" s="8"/>
      <c r="N2135" s="8"/>
    </row>
    <row r="2136" spans="1:14">
      <c r="A2136" s="113">
        <v>2065</v>
      </c>
      <c r="B2136" s="66"/>
      <c r="C2136" s="135">
        <v>165</v>
      </c>
      <c r="D2136" s="66" t="s">
        <v>111</v>
      </c>
      <c r="E2136" s="66"/>
      <c r="F2136" s="66"/>
      <c r="G2136" s="66"/>
      <c r="H2136" s="118"/>
      <c r="I2136" s="8"/>
      <c r="J2136" s="8"/>
      <c r="K2136" s="118"/>
      <c r="L2136" s="8"/>
      <c r="M2136" s="8"/>
      <c r="N2136" s="8"/>
    </row>
    <row r="2137" spans="1:14">
      <c r="A2137" s="113">
        <v>2066</v>
      </c>
      <c r="B2137" s="66"/>
      <c r="C2137" s="135"/>
      <c r="D2137" s="66"/>
      <c r="E2137" s="66"/>
      <c r="F2137" s="135" t="s">
        <v>762</v>
      </c>
      <c r="G2137" s="66" t="s">
        <v>162</v>
      </c>
      <c r="H2137" s="118"/>
      <c r="I2137" s="8">
        <v>13427602.932307687</v>
      </c>
      <c r="J2137" s="8">
        <v>2865816.64384615</v>
      </c>
      <c r="K2137" s="118"/>
      <c r="L2137" s="8">
        <v>13427602.932307687</v>
      </c>
      <c r="M2137" s="8">
        <v>10561786.288461536</v>
      </c>
      <c r="N2137" s="13">
        <v>2865816.64384615</v>
      </c>
    </row>
    <row r="2138" spans="1:14">
      <c r="A2138" s="113">
        <v>2067</v>
      </c>
      <c r="B2138" s="66"/>
      <c r="C2138" s="135"/>
      <c r="D2138" s="66"/>
      <c r="E2138" s="66"/>
      <c r="F2138" s="135" t="s">
        <v>519</v>
      </c>
      <c r="G2138" s="66" t="s">
        <v>777</v>
      </c>
      <c r="H2138" s="118"/>
      <c r="I2138" s="8">
        <v>5218863.0884615397</v>
      </c>
      <c r="J2138" s="8">
        <v>2242267.2630635281</v>
      </c>
      <c r="K2138" s="118"/>
      <c r="L2138" s="8">
        <v>5218863.0884615397</v>
      </c>
      <c r="M2138" s="8">
        <v>2974849.0057938574</v>
      </c>
      <c r="N2138" s="13">
        <v>2244014.0826676823</v>
      </c>
    </row>
    <row r="2139" spans="1:14">
      <c r="A2139" s="113">
        <v>2068</v>
      </c>
      <c r="B2139" s="66"/>
      <c r="C2139" s="135"/>
      <c r="D2139" s="66"/>
      <c r="E2139" s="66"/>
      <c r="F2139" s="135" t="s">
        <v>758</v>
      </c>
      <c r="G2139" s="66" t="s">
        <v>166</v>
      </c>
      <c r="H2139" s="118"/>
      <c r="I2139" s="8">
        <v>3071792.5923076901</v>
      </c>
      <c r="J2139" s="8">
        <v>1332673.2738674413</v>
      </c>
      <c r="K2139" s="118"/>
      <c r="L2139" s="8">
        <v>3071792.5923076901</v>
      </c>
      <c r="M2139" s="8">
        <v>1740784.6656371418</v>
      </c>
      <c r="N2139" s="13">
        <v>1331007.9266705483</v>
      </c>
    </row>
    <row r="2140" spans="1:14">
      <c r="A2140" s="113">
        <v>2069</v>
      </c>
      <c r="B2140" s="66"/>
      <c r="C2140" s="135"/>
      <c r="D2140" s="66"/>
      <c r="E2140" s="66"/>
      <c r="F2140" s="135" t="s">
        <v>599</v>
      </c>
      <c r="G2140" s="66" t="s">
        <v>164</v>
      </c>
      <c r="H2140" s="118"/>
      <c r="I2140" s="8">
        <v>3665883.2807692299</v>
      </c>
      <c r="J2140" s="8">
        <v>1572251.9983183171</v>
      </c>
      <c r="K2140" s="118"/>
      <c r="L2140" s="8">
        <v>3665883.2807692299</v>
      </c>
      <c r="M2140" s="8">
        <v>2095133.8815867982</v>
      </c>
      <c r="N2140" s="13">
        <v>1570749.3991824316</v>
      </c>
    </row>
    <row r="2141" spans="1:14">
      <c r="A2141" s="113">
        <v>2070</v>
      </c>
      <c r="B2141" s="66"/>
      <c r="C2141" s="135"/>
      <c r="D2141" s="66"/>
      <c r="E2141" s="66"/>
      <c r="F2141" s="135" t="s">
        <v>767</v>
      </c>
      <c r="G2141" s="66" t="s">
        <v>165</v>
      </c>
      <c r="H2141" s="118"/>
      <c r="I2141" s="8">
        <v>16964741.553076901</v>
      </c>
      <c r="J2141" s="8">
        <v>7288845.0925068147</v>
      </c>
      <c r="K2141" s="118"/>
      <c r="L2141" s="8">
        <v>16964741.553076901</v>
      </c>
      <c r="M2141" s="8">
        <v>9670218.146611277</v>
      </c>
      <c r="N2141" s="13">
        <v>7294523.4064656245</v>
      </c>
    </row>
    <row r="2142" spans="1:14" ht="15.75" thickBot="1">
      <c r="A2142" s="113">
        <v>2071</v>
      </c>
      <c r="B2142" s="66"/>
      <c r="C2142" s="136" t="s">
        <v>560</v>
      </c>
      <c r="D2142" s="66"/>
      <c r="E2142" s="66"/>
      <c r="F2142" s="66"/>
      <c r="G2142" s="66"/>
      <c r="H2142" s="137" t="s">
        <v>543</v>
      </c>
      <c r="I2142" s="22">
        <v>42348883.446923047</v>
      </c>
      <c r="J2142" s="22">
        <v>15301854.271602251</v>
      </c>
      <c r="K2142" s="137"/>
      <c r="L2142" s="22">
        <v>42348883.446923047</v>
      </c>
      <c r="M2142" s="22">
        <v>27042771.988090612</v>
      </c>
      <c r="N2142" s="22">
        <v>15306111.458832437</v>
      </c>
    </row>
    <row r="2143" spans="1:14" ht="15.75" thickTop="1">
      <c r="A2143" s="113">
        <v>2072</v>
      </c>
      <c r="B2143" s="66"/>
      <c r="C2143" s="135"/>
      <c r="D2143" s="66"/>
      <c r="E2143" s="66"/>
      <c r="F2143" s="66"/>
      <c r="G2143" s="66"/>
      <c r="H2143" s="118"/>
      <c r="I2143" s="8"/>
      <c r="J2143" s="8"/>
      <c r="K2143" s="118"/>
      <c r="L2143" s="8"/>
      <c r="M2143" s="8"/>
      <c r="N2143" s="8"/>
    </row>
    <row r="2144" spans="1:14">
      <c r="A2144" s="113">
        <v>2073</v>
      </c>
      <c r="B2144" s="66"/>
      <c r="C2144" s="135" t="s">
        <v>561</v>
      </c>
      <c r="D2144" s="66" t="s">
        <v>562</v>
      </c>
      <c r="E2144" s="66"/>
      <c r="F2144" s="66"/>
      <c r="G2144" s="66"/>
      <c r="H2144" s="118"/>
      <c r="I2144" s="8"/>
      <c r="J2144" s="8"/>
      <c r="K2144" s="118"/>
      <c r="L2144" s="8"/>
      <c r="M2144" s="8"/>
      <c r="N2144" s="8"/>
    </row>
    <row r="2145" spans="1:14">
      <c r="A2145" s="113">
        <v>2074</v>
      </c>
      <c r="B2145" s="66"/>
      <c r="C2145" s="135"/>
      <c r="D2145" s="66"/>
      <c r="E2145" s="66"/>
      <c r="F2145" s="135" t="s">
        <v>802</v>
      </c>
      <c r="G2145" s="66" t="s">
        <v>162</v>
      </c>
      <c r="H2145" s="118"/>
      <c r="I2145" s="8">
        <v>241148941.70153803</v>
      </c>
      <c r="J2145" s="8">
        <v>12540316.534615399</v>
      </c>
      <c r="K2145" s="118"/>
      <c r="L2145" s="8">
        <v>241148941.70153803</v>
      </c>
      <c r="M2145" s="8">
        <v>228608625.16692263</v>
      </c>
      <c r="N2145" s="13">
        <v>12540316.534615399</v>
      </c>
    </row>
    <row r="2146" spans="1:14">
      <c r="A2146" s="113">
        <v>2075</v>
      </c>
      <c r="B2146" s="66"/>
      <c r="C2146" s="135"/>
      <c r="D2146" s="66"/>
      <c r="E2146" s="66"/>
      <c r="F2146" s="135" t="s">
        <v>803</v>
      </c>
      <c r="G2146" s="66" t="s">
        <v>166</v>
      </c>
      <c r="H2146" s="118"/>
      <c r="I2146" s="8">
        <v>0</v>
      </c>
      <c r="J2146" s="8">
        <v>0</v>
      </c>
      <c r="K2146" s="118"/>
      <c r="L2146" s="8">
        <v>0</v>
      </c>
      <c r="M2146" s="8">
        <v>0</v>
      </c>
      <c r="N2146" s="13">
        <v>0</v>
      </c>
    </row>
    <row r="2147" spans="1:14">
      <c r="A2147" s="113">
        <v>2076</v>
      </c>
      <c r="B2147" s="66"/>
      <c r="C2147" s="135"/>
      <c r="D2147" s="66"/>
      <c r="E2147" s="66"/>
      <c r="F2147" s="135" t="s">
        <v>599</v>
      </c>
      <c r="G2147" s="66" t="s">
        <v>240</v>
      </c>
      <c r="H2147" s="118"/>
      <c r="I2147" s="8">
        <v>3460810.54</v>
      </c>
      <c r="J2147" s="8">
        <v>1507210.6254161175</v>
      </c>
      <c r="K2147" s="118"/>
      <c r="L2147" s="8">
        <v>3460810.54</v>
      </c>
      <c r="M2147" s="8">
        <v>1955426.9101178483</v>
      </c>
      <c r="N2147" s="13">
        <v>1505383.6298821517</v>
      </c>
    </row>
    <row r="2148" spans="1:14">
      <c r="A2148" s="113">
        <v>2077</v>
      </c>
      <c r="B2148" s="66"/>
      <c r="C2148" s="135"/>
      <c r="D2148" s="66"/>
      <c r="E2148" s="66"/>
      <c r="F2148" s="135" t="s">
        <v>803</v>
      </c>
      <c r="G2148" s="66" t="s">
        <v>744</v>
      </c>
      <c r="H2148" s="118"/>
      <c r="I2148" s="8">
        <v>0</v>
      </c>
      <c r="J2148" s="8">
        <v>0</v>
      </c>
      <c r="K2148" s="118"/>
      <c r="L2148" s="8">
        <v>0</v>
      </c>
      <c r="M2148" s="8">
        <v>0</v>
      </c>
      <c r="N2148" s="13">
        <v>0</v>
      </c>
    </row>
    <row r="2149" spans="1:14">
      <c r="A2149" s="113">
        <v>2078</v>
      </c>
      <c r="B2149" s="66"/>
      <c r="C2149" s="135"/>
      <c r="D2149" s="66"/>
      <c r="E2149" s="66"/>
      <c r="F2149" s="135" t="s">
        <v>599</v>
      </c>
      <c r="G2149" s="66" t="s">
        <v>164</v>
      </c>
      <c r="H2149" s="118"/>
      <c r="I2149" s="8">
        <v>6900175.4615384601</v>
      </c>
      <c r="J2149" s="8">
        <v>2959399.9119018326</v>
      </c>
      <c r="K2149" s="118"/>
      <c r="L2149" s="8">
        <v>-2.4214386940002441E-8</v>
      </c>
      <c r="M2149" s="8">
        <v>-1.3839061043211001E-8</v>
      </c>
      <c r="N2149" s="13">
        <v>-1.0375325896791441E-8</v>
      </c>
    </row>
    <row r="2150" spans="1:14">
      <c r="A2150" s="113">
        <v>2079</v>
      </c>
      <c r="B2150" s="66"/>
      <c r="C2150" s="135"/>
      <c r="D2150" s="66"/>
      <c r="E2150" s="66"/>
      <c r="F2150" s="135" t="s">
        <v>599</v>
      </c>
      <c r="G2150" s="66" t="s">
        <v>166</v>
      </c>
      <c r="H2150" s="118"/>
      <c r="I2150" s="8">
        <v>0</v>
      </c>
      <c r="J2150" s="8">
        <v>0</v>
      </c>
      <c r="K2150" s="118"/>
      <c r="L2150" s="8">
        <v>0</v>
      </c>
      <c r="M2150" s="8">
        <v>0</v>
      </c>
      <c r="N2150" s="13">
        <v>0</v>
      </c>
    </row>
    <row r="2151" spans="1:14">
      <c r="A2151" s="113">
        <v>2080</v>
      </c>
      <c r="B2151" s="66"/>
      <c r="C2151" s="135"/>
      <c r="D2151" s="66"/>
      <c r="E2151" s="66"/>
      <c r="F2151" s="135" t="s">
        <v>804</v>
      </c>
      <c r="G2151" s="66" t="s">
        <v>165</v>
      </c>
      <c r="H2151" s="118"/>
      <c r="I2151" s="8">
        <v>402343385.19769198</v>
      </c>
      <c r="J2151" s="8">
        <v>172865504.58346865</v>
      </c>
      <c r="K2151" s="118"/>
      <c r="L2151" s="8">
        <v>402343385.19769198</v>
      </c>
      <c r="M2151" s="8">
        <v>229343211.18508673</v>
      </c>
      <c r="N2151" s="13">
        <v>173000174.01260525</v>
      </c>
    </row>
    <row r="2152" spans="1:14" ht="15.75" thickBot="1">
      <c r="A2152" s="113">
        <v>2081</v>
      </c>
      <c r="B2152" s="66"/>
      <c r="C2152" s="135"/>
      <c r="D2152" s="66"/>
      <c r="E2152" s="66"/>
      <c r="F2152" s="66"/>
      <c r="G2152" s="66"/>
      <c r="H2152" s="118" t="s">
        <v>563</v>
      </c>
      <c r="I2152" s="19">
        <v>653853312.90076852</v>
      </c>
      <c r="J2152" s="19">
        <v>189872431.655402</v>
      </c>
      <c r="K2152" s="118"/>
      <c r="L2152" s="19">
        <v>646953137.43922997</v>
      </c>
      <c r="M2152" s="19">
        <v>459907263.26212716</v>
      </c>
      <c r="N2152" s="19">
        <v>187045874.1771028</v>
      </c>
    </row>
    <row r="2153" spans="1:14" ht="15.75" thickTop="1">
      <c r="A2153" s="113">
        <v>2082</v>
      </c>
      <c r="B2153" s="66"/>
      <c r="C2153" s="135"/>
      <c r="D2153" s="66"/>
      <c r="E2153" s="66"/>
      <c r="F2153" s="66"/>
      <c r="G2153" s="66"/>
      <c r="H2153" s="118"/>
      <c r="I2153" s="16"/>
      <c r="J2153" s="16"/>
      <c r="K2153" s="118"/>
      <c r="L2153" s="16"/>
      <c r="M2153" s="8"/>
      <c r="N2153" s="8"/>
    </row>
    <row r="2154" spans="1:14">
      <c r="A2154" s="113">
        <v>2083</v>
      </c>
      <c r="B2154" s="66"/>
      <c r="C2154" s="135" t="s">
        <v>564</v>
      </c>
      <c r="D2154" s="66" t="s">
        <v>109</v>
      </c>
      <c r="E2154" s="66"/>
      <c r="F2154" s="66"/>
      <c r="G2154" s="66"/>
      <c r="H2154" s="118"/>
      <c r="I2154" s="8"/>
      <c r="J2154" s="8"/>
      <c r="K2154" s="118"/>
      <c r="L2154" s="8"/>
      <c r="M2154" s="8"/>
      <c r="N2154" s="8"/>
    </row>
    <row r="2155" spans="1:14">
      <c r="A2155" s="113">
        <v>2084</v>
      </c>
      <c r="B2155" s="66"/>
      <c r="C2155" s="135"/>
      <c r="D2155" s="66"/>
      <c r="E2155" s="66"/>
      <c r="F2155" s="135" t="s">
        <v>768</v>
      </c>
      <c r="G2155" s="66" t="s">
        <v>162</v>
      </c>
      <c r="H2155" s="118"/>
      <c r="I2155" s="8">
        <v>14540609.1815385</v>
      </c>
      <c r="J2155" s="8">
        <v>0</v>
      </c>
      <c r="K2155" s="118"/>
      <c r="L2155" s="8">
        <v>14540609.1815385</v>
      </c>
      <c r="M2155" s="8">
        <v>14540609.1815385</v>
      </c>
      <c r="N2155" s="13">
        <v>0</v>
      </c>
    </row>
    <row r="2156" spans="1:14">
      <c r="A2156" s="113">
        <v>2085</v>
      </c>
      <c r="B2156" s="66"/>
      <c r="C2156" s="135"/>
      <c r="D2156" s="66"/>
      <c r="E2156" s="66"/>
      <c r="F2156" s="135" t="s">
        <v>599</v>
      </c>
      <c r="G2156" s="66" t="s">
        <v>166</v>
      </c>
      <c r="H2156" s="118"/>
      <c r="I2156" s="8">
        <v>0</v>
      </c>
      <c r="J2156" s="8">
        <v>0</v>
      </c>
      <c r="K2156" s="118"/>
      <c r="L2156" s="8">
        <v>0</v>
      </c>
      <c r="M2156" s="8">
        <v>0</v>
      </c>
      <c r="N2156" s="13">
        <v>0</v>
      </c>
    </row>
    <row r="2157" spans="1:14">
      <c r="A2157" s="113">
        <v>2086</v>
      </c>
      <c r="B2157" s="66"/>
      <c r="C2157" s="135"/>
      <c r="D2157" s="66"/>
      <c r="E2157" s="66"/>
      <c r="F2157" s="135" t="s">
        <v>599</v>
      </c>
      <c r="G2157" s="66" t="s">
        <v>166</v>
      </c>
      <c r="H2157" s="118"/>
      <c r="I2157" s="8">
        <v>0</v>
      </c>
      <c r="J2157" s="8">
        <v>0</v>
      </c>
      <c r="K2157" s="118"/>
      <c r="L2157" s="8">
        <v>0</v>
      </c>
      <c r="M2157" s="8">
        <v>0</v>
      </c>
      <c r="N2157" s="13">
        <v>0</v>
      </c>
    </row>
    <row r="2158" spans="1:14">
      <c r="A2158" s="113">
        <v>2087</v>
      </c>
      <c r="B2158" s="66"/>
      <c r="C2158" s="135"/>
      <c r="D2158" s="66"/>
      <c r="E2158" s="66"/>
      <c r="F2158" s="135" t="s">
        <v>803</v>
      </c>
      <c r="G2158" s="66" t="s">
        <v>166</v>
      </c>
      <c r="H2158" s="118"/>
      <c r="I2158" s="8">
        <v>73472181.270769194</v>
      </c>
      <c r="J2158" s="8">
        <v>31875333.184113089</v>
      </c>
      <c r="K2158" s="118"/>
      <c r="L2158" s="8">
        <v>73472181.270769194</v>
      </c>
      <c r="M2158" s="8">
        <v>41636680.428017721</v>
      </c>
      <c r="N2158" s="13">
        <v>31835500.842751469</v>
      </c>
    </row>
    <row r="2159" spans="1:14">
      <c r="A2159" s="113">
        <v>2088</v>
      </c>
      <c r="B2159" s="66"/>
      <c r="C2159" s="135"/>
      <c r="D2159" s="66"/>
      <c r="E2159" s="66"/>
      <c r="F2159" s="135" t="s">
        <v>768</v>
      </c>
      <c r="G2159" s="66" t="s">
        <v>165</v>
      </c>
      <c r="H2159" s="118"/>
      <c r="I2159" s="8">
        <v>14472.3938461538</v>
      </c>
      <c r="J2159" s="8">
        <v>6218.0161443857505</v>
      </c>
      <c r="K2159" s="118"/>
      <c r="L2159" s="8">
        <v>14472.3938461538</v>
      </c>
      <c r="M2159" s="8">
        <v>8249.5336081673959</v>
      </c>
      <c r="N2159" s="13">
        <v>6222.8602379864033</v>
      </c>
    </row>
    <row r="2160" spans="1:14">
      <c r="A2160" s="113">
        <v>2089</v>
      </c>
      <c r="B2160" s="66"/>
      <c r="C2160" s="135"/>
      <c r="D2160" s="66"/>
      <c r="E2160" s="66"/>
      <c r="F2160" s="135" t="s">
        <v>599</v>
      </c>
      <c r="G2160" s="66" t="s">
        <v>164</v>
      </c>
      <c r="H2160" s="118"/>
      <c r="I2160" s="8">
        <v>10906989.859999999</v>
      </c>
      <c r="J2160" s="8">
        <v>4677873.0498545114</v>
      </c>
      <c r="K2160" s="118"/>
      <c r="L2160" s="8">
        <v>10906989.859999999</v>
      </c>
      <c r="M2160" s="8">
        <v>6233587.4471744187</v>
      </c>
      <c r="N2160" s="13">
        <v>4673402.4128255807</v>
      </c>
    </row>
    <row r="2161" spans="1:14">
      <c r="A2161" s="113">
        <v>2090</v>
      </c>
      <c r="B2161" s="66"/>
      <c r="C2161" s="135"/>
      <c r="D2161" s="66"/>
      <c r="E2161" s="66"/>
      <c r="F2161" s="135" t="s">
        <v>599</v>
      </c>
      <c r="G2161" s="66" t="s">
        <v>166</v>
      </c>
      <c r="H2161" s="118"/>
      <c r="I2161" s="8">
        <v>0</v>
      </c>
      <c r="J2161" s="8">
        <v>0</v>
      </c>
      <c r="K2161" s="118"/>
      <c r="L2161" s="8">
        <v>0</v>
      </c>
      <c r="M2161" s="8">
        <v>0</v>
      </c>
      <c r="N2161" s="13">
        <v>0</v>
      </c>
    </row>
    <row r="2162" spans="1:14">
      <c r="A2162" s="113">
        <v>2091</v>
      </c>
      <c r="B2162" s="66"/>
      <c r="C2162" s="135"/>
      <c r="D2162" s="66"/>
      <c r="E2162" s="66"/>
      <c r="F2162" s="135" t="s">
        <v>519</v>
      </c>
      <c r="G2162" s="66" t="s">
        <v>779</v>
      </c>
      <c r="H2162" s="118"/>
      <c r="I2162" s="8">
        <v>0</v>
      </c>
      <c r="J2162" s="8">
        <v>0</v>
      </c>
      <c r="K2162" s="118"/>
      <c r="L2162" s="8">
        <v>0</v>
      </c>
      <c r="M2162" s="8">
        <v>0</v>
      </c>
      <c r="N2162" s="13">
        <v>0</v>
      </c>
    </row>
    <row r="2163" spans="1:14" ht="15.75" thickBot="1">
      <c r="A2163" s="113">
        <v>2092</v>
      </c>
      <c r="B2163" s="66"/>
      <c r="C2163" s="136" t="s">
        <v>565</v>
      </c>
      <c r="D2163" s="66"/>
      <c r="E2163" s="66"/>
      <c r="F2163" s="66"/>
      <c r="G2163" s="66"/>
      <c r="H2163" s="137" t="s">
        <v>563</v>
      </c>
      <c r="I2163" s="22">
        <v>98934252.706153855</v>
      </c>
      <c r="J2163" s="22">
        <v>36559424.25011199</v>
      </c>
      <c r="K2163" s="137"/>
      <c r="L2163" s="22">
        <v>98934252.706153855</v>
      </c>
      <c r="M2163" s="22">
        <v>62419126.590338811</v>
      </c>
      <c r="N2163" s="22">
        <v>36515126.115815036</v>
      </c>
    </row>
    <row r="2164" spans="1:14" ht="15.75" thickTop="1">
      <c r="A2164" s="113">
        <v>2093</v>
      </c>
      <c r="B2164" s="66"/>
      <c r="C2164" s="135"/>
      <c r="D2164" s="66"/>
      <c r="E2164" s="66"/>
      <c r="F2164" s="66"/>
      <c r="G2164" s="66"/>
      <c r="H2164" s="118"/>
      <c r="I2164" s="8"/>
      <c r="J2164" s="8"/>
      <c r="K2164" s="118"/>
      <c r="L2164" s="8"/>
      <c r="M2164" s="8"/>
      <c r="N2164" s="8"/>
    </row>
    <row r="2165" spans="1:14">
      <c r="A2165" s="113">
        <v>2094</v>
      </c>
      <c r="B2165" s="66"/>
      <c r="C2165" s="135" t="s">
        <v>114</v>
      </c>
      <c r="D2165" s="66"/>
      <c r="E2165" s="66"/>
      <c r="F2165" s="66"/>
      <c r="G2165" s="66"/>
      <c r="H2165" s="118"/>
      <c r="I2165" s="8"/>
      <c r="J2165" s="8"/>
      <c r="K2165" s="118"/>
      <c r="L2165" s="8"/>
      <c r="M2165" s="8"/>
      <c r="N2165" s="8"/>
    </row>
    <row r="2166" spans="1:14">
      <c r="A2166" s="113">
        <v>2095</v>
      </c>
      <c r="B2166" s="66"/>
      <c r="C2166" s="135" t="s">
        <v>566</v>
      </c>
      <c r="D2166" s="66" t="s">
        <v>567</v>
      </c>
      <c r="E2166" s="66"/>
      <c r="F2166" s="66"/>
      <c r="G2166" s="66"/>
      <c r="H2166" s="118"/>
      <c r="I2166" s="8"/>
      <c r="J2166" s="8"/>
      <c r="K2166" s="118"/>
      <c r="L2166" s="8"/>
      <c r="M2166" s="8"/>
      <c r="N2166" s="8"/>
    </row>
    <row r="2167" spans="1:14">
      <c r="A2167" s="113">
        <v>2096</v>
      </c>
      <c r="B2167" s="66"/>
      <c r="C2167" s="135"/>
      <c r="D2167" s="66"/>
      <c r="E2167" s="66"/>
      <c r="F2167" s="135" t="s">
        <v>566</v>
      </c>
      <c r="G2167" s="66" t="s">
        <v>162</v>
      </c>
      <c r="H2167" s="118"/>
      <c r="I2167" s="8">
        <v>52010834.186296724</v>
      </c>
      <c r="J2167" s="8">
        <v>22855211.035596926</v>
      </c>
      <c r="K2167" s="118"/>
      <c r="L2167" s="8">
        <v>50880082.263684832</v>
      </c>
      <c r="M2167" s="8">
        <v>28958940.613686506</v>
      </c>
      <c r="N2167" s="13">
        <v>21921141.649998326</v>
      </c>
    </row>
    <row r="2168" spans="1:14">
      <c r="A2168" s="113">
        <v>2097</v>
      </c>
      <c r="B2168" s="66"/>
      <c r="C2168" s="135"/>
      <c r="D2168" s="66"/>
      <c r="E2168" s="66"/>
      <c r="F2168" s="135" t="s">
        <v>566</v>
      </c>
      <c r="G2168" s="66" t="s">
        <v>165</v>
      </c>
      <c r="H2168" s="118"/>
      <c r="I2168" s="8">
        <v>0</v>
      </c>
      <c r="J2168" s="8">
        <v>0</v>
      </c>
      <c r="K2168" s="118"/>
      <c r="L2168" s="8">
        <v>0</v>
      </c>
      <c r="M2168" s="8">
        <v>0</v>
      </c>
      <c r="N2168" s="13">
        <v>0</v>
      </c>
    </row>
    <row r="2169" spans="1:14">
      <c r="A2169" s="113">
        <v>2098</v>
      </c>
      <c r="B2169" s="66"/>
      <c r="C2169" s="135"/>
      <c r="D2169" s="66"/>
      <c r="E2169" s="66"/>
      <c r="F2169" s="135" t="s">
        <v>566</v>
      </c>
      <c r="G2169" s="66" t="s">
        <v>164</v>
      </c>
      <c r="H2169" s="118"/>
      <c r="I2169" s="8">
        <v>0</v>
      </c>
      <c r="J2169" s="8">
        <v>0</v>
      </c>
      <c r="K2169" s="118"/>
      <c r="L2169" s="8">
        <v>0</v>
      </c>
      <c r="M2169" s="8">
        <v>0</v>
      </c>
      <c r="N2169" s="13">
        <v>0</v>
      </c>
    </row>
    <row r="2170" spans="1:14">
      <c r="A2170" s="113">
        <v>2099</v>
      </c>
      <c r="B2170" s="66"/>
      <c r="C2170" s="135"/>
      <c r="D2170" s="66"/>
      <c r="E2170" s="66"/>
      <c r="F2170" s="66"/>
      <c r="G2170" s="66"/>
      <c r="H2170" s="118" t="s">
        <v>568</v>
      </c>
      <c r="I2170" s="184">
        <v>52010834.186296724</v>
      </c>
      <c r="J2170" s="184">
        <v>22855211.035596926</v>
      </c>
      <c r="K2170" s="118"/>
      <c r="L2170" s="184">
        <v>50880082.263684832</v>
      </c>
      <c r="M2170" s="184">
        <v>28958940.613686506</v>
      </c>
      <c r="N2170" s="184">
        <v>21921141.649998326</v>
      </c>
    </row>
    <row r="2171" spans="1:14">
      <c r="A2171" s="113">
        <v>2100</v>
      </c>
      <c r="B2171" s="66"/>
      <c r="C2171" s="135"/>
      <c r="D2171" s="66"/>
      <c r="E2171" s="66"/>
      <c r="F2171" s="66"/>
      <c r="G2171" s="66"/>
      <c r="H2171" s="118"/>
      <c r="I2171" s="8"/>
      <c r="J2171" s="8"/>
      <c r="K2171" s="118"/>
      <c r="L2171" s="8"/>
      <c r="M2171" s="8"/>
      <c r="N2171" s="8"/>
    </row>
    <row r="2172" spans="1:14">
      <c r="A2172" s="113">
        <v>2101</v>
      </c>
      <c r="B2172" s="66"/>
      <c r="C2172" s="135" t="s">
        <v>569</v>
      </c>
      <c r="D2172" s="149" t="s">
        <v>570</v>
      </c>
      <c r="E2172" s="146"/>
      <c r="F2172" s="66"/>
      <c r="G2172" s="66"/>
      <c r="H2172" s="118"/>
      <c r="I2172" s="8"/>
      <c r="J2172" s="8"/>
      <c r="K2172" s="118"/>
      <c r="L2172" s="8"/>
      <c r="M2172" s="8"/>
      <c r="N2172" s="8"/>
    </row>
    <row r="2173" spans="1:14">
      <c r="A2173" s="113">
        <v>2102</v>
      </c>
      <c r="B2173" s="66"/>
      <c r="C2173" s="135">
        <v>131</v>
      </c>
      <c r="D2173" s="148" t="s">
        <v>571</v>
      </c>
      <c r="E2173" s="146"/>
      <c r="F2173" s="135" t="s">
        <v>519</v>
      </c>
      <c r="G2173" s="66" t="s">
        <v>780</v>
      </c>
      <c r="H2173" s="118"/>
      <c r="I2173" s="8">
        <v>0</v>
      </c>
      <c r="J2173" s="8">
        <v>0</v>
      </c>
      <c r="K2173" s="118"/>
      <c r="L2173" s="8">
        <v>0</v>
      </c>
      <c r="M2173" s="8">
        <v>0</v>
      </c>
      <c r="N2173" s="13">
        <v>0</v>
      </c>
    </row>
    <row r="2174" spans="1:14">
      <c r="A2174" s="113">
        <v>2103</v>
      </c>
      <c r="B2174" s="66"/>
      <c r="C2174" s="135">
        <v>135</v>
      </c>
      <c r="D2174" s="148" t="s">
        <v>572</v>
      </c>
      <c r="E2174" s="146"/>
      <c r="F2174" s="135" t="s">
        <v>519</v>
      </c>
      <c r="G2174" s="66" t="s">
        <v>166</v>
      </c>
      <c r="H2174" s="118"/>
      <c r="I2174" s="8">
        <v>0</v>
      </c>
      <c r="J2174" s="8">
        <v>0</v>
      </c>
      <c r="K2174" s="118"/>
      <c r="L2174" s="8">
        <v>0</v>
      </c>
      <c r="M2174" s="8">
        <v>0</v>
      </c>
      <c r="N2174" s="13">
        <v>0</v>
      </c>
    </row>
    <row r="2175" spans="1:14">
      <c r="A2175" s="113">
        <v>2104</v>
      </c>
      <c r="B2175" s="66"/>
      <c r="C2175" s="135">
        <v>141</v>
      </c>
      <c r="D2175" s="148" t="s">
        <v>573</v>
      </c>
      <c r="E2175" s="146"/>
      <c r="F2175" s="135" t="s">
        <v>519</v>
      </c>
      <c r="G2175" s="66" t="s">
        <v>165</v>
      </c>
      <c r="H2175" s="118"/>
      <c r="I2175" s="8">
        <v>0</v>
      </c>
      <c r="J2175" s="8">
        <v>0</v>
      </c>
      <c r="K2175" s="118"/>
      <c r="L2175" s="8">
        <v>0</v>
      </c>
      <c r="M2175" s="8">
        <v>0</v>
      </c>
      <c r="N2175" s="13">
        <v>0</v>
      </c>
    </row>
    <row r="2176" spans="1:14">
      <c r="A2176" s="113">
        <v>2105</v>
      </c>
      <c r="B2176" s="66"/>
      <c r="C2176" s="135">
        <v>143</v>
      </c>
      <c r="D2176" s="148" t="s">
        <v>574</v>
      </c>
      <c r="E2176" s="146"/>
      <c r="F2176" s="135" t="s">
        <v>519</v>
      </c>
      <c r="G2176" s="66" t="s">
        <v>165</v>
      </c>
      <c r="H2176" s="118"/>
      <c r="I2176" s="8">
        <v>24414599.6716666</v>
      </c>
      <c r="J2176" s="8">
        <v>10489651.990605773</v>
      </c>
      <c r="K2176" s="118"/>
      <c r="L2176" s="8">
        <v>24414599.6716666</v>
      </c>
      <c r="M2176" s="8">
        <v>13916775.805192241</v>
      </c>
      <c r="N2176" s="13">
        <v>10497823.866474358</v>
      </c>
    </row>
    <row r="2177" spans="1:14">
      <c r="A2177" s="113">
        <v>2106</v>
      </c>
      <c r="B2177" s="66"/>
      <c r="C2177" s="135">
        <v>232</v>
      </c>
      <c r="D2177" s="148" t="s">
        <v>575</v>
      </c>
      <c r="E2177" s="146"/>
      <c r="F2177" s="135" t="s">
        <v>767</v>
      </c>
      <c r="G2177" s="66" t="s">
        <v>162</v>
      </c>
      <c r="H2177" s="118"/>
      <c r="I2177" s="8">
        <v>-169636.75</v>
      </c>
      <c r="J2177" s="8">
        <v>0</v>
      </c>
      <c r="K2177" s="118"/>
      <c r="L2177" s="8">
        <v>-169636.75</v>
      </c>
      <c r="M2177" s="8">
        <v>-169636.75</v>
      </c>
      <c r="N2177" s="13">
        <v>0</v>
      </c>
    </row>
    <row r="2178" spans="1:14">
      <c r="A2178" s="113">
        <v>2107</v>
      </c>
      <c r="B2178" s="66"/>
      <c r="C2178" s="135">
        <v>232</v>
      </c>
      <c r="D2178" s="148" t="s">
        <v>575</v>
      </c>
      <c r="E2178" s="146"/>
      <c r="F2178" s="135" t="s">
        <v>767</v>
      </c>
      <c r="G2178" s="66" t="s">
        <v>165</v>
      </c>
      <c r="H2178" s="118"/>
      <c r="I2178" s="8">
        <v>-6605578.3425000003</v>
      </c>
      <c r="J2178" s="8">
        <v>-2838064.8850007374</v>
      </c>
      <c r="K2178" s="118"/>
      <c r="L2178" s="8">
        <v>-6605578.3425000003</v>
      </c>
      <c r="M2178" s="8">
        <v>-3765302.4867284512</v>
      </c>
      <c r="N2178" s="13">
        <v>-2840275.855771549</v>
      </c>
    </row>
    <row r="2179" spans="1:14">
      <c r="A2179" s="113">
        <v>2108</v>
      </c>
      <c r="B2179" s="66"/>
      <c r="C2179" s="135">
        <v>232</v>
      </c>
      <c r="D2179" s="148" t="s">
        <v>575</v>
      </c>
      <c r="E2179" s="146"/>
      <c r="F2179" s="135" t="s">
        <v>599</v>
      </c>
      <c r="G2179" s="66" t="s">
        <v>164</v>
      </c>
      <c r="H2179" s="118"/>
      <c r="I2179" s="8">
        <v>-1645673.25</v>
      </c>
      <c r="J2179" s="8">
        <v>-705808.90271786565</v>
      </c>
      <c r="K2179" s="118"/>
      <c r="L2179" s="8">
        <v>-1645673.25</v>
      </c>
      <c r="M2179" s="8">
        <v>-940538.88790822891</v>
      </c>
      <c r="N2179" s="13">
        <v>-705134.36209177109</v>
      </c>
    </row>
    <row r="2180" spans="1:14">
      <c r="A2180" s="113">
        <v>2109</v>
      </c>
      <c r="B2180" s="66"/>
      <c r="C2180" s="135">
        <v>232</v>
      </c>
      <c r="D2180" s="148" t="s">
        <v>575</v>
      </c>
      <c r="E2180" s="146"/>
      <c r="F2180" s="135" t="s">
        <v>761</v>
      </c>
      <c r="G2180" s="66" t="s">
        <v>166</v>
      </c>
      <c r="H2180" s="118"/>
      <c r="I2180" s="8">
        <v>-81497.166666666701</v>
      </c>
      <c r="J2180" s="8">
        <v>-35356.9105494178</v>
      </c>
      <c r="K2180" s="118"/>
      <c r="L2180" s="8">
        <v>-81497.166666666701</v>
      </c>
      <c r="M2180" s="8">
        <v>-46184.439138720765</v>
      </c>
      <c r="N2180" s="13">
        <v>-35312.727527945935</v>
      </c>
    </row>
    <row r="2181" spans="1:14">
      <c r="A2181" s="113">
        <v>2110</v>
      </c>
      <c r="B2181" s="66"/>
      <c r="C2181" s="135">
        <v>2533</v>
      </c>
      <c r="D2181" s="146" t="s">
        <v>576</v>
      </c>
      <c r="E2181" s="146"/>
      <c r="F2181" s="135" t="s">
        <v>599</v>
      </c>
      <c r="G2181" s="66" t="s">
        <v>162</v>
      </c>
      <c r="H2181" s="118"/>
      <c r="I2181" s="8">
        <v>-5961350.5416666698</v>
      </c>
      <c r="J2181" s="8">
        <v>0</v>
      </c>
      <c r="K2181" s="118"/>
      <c r="L2181" s="8">
        <v>-5961350.5416666698</v>
      </c>
      <c r="M2181" s="8">
        <v>-5961350.5416666698</v>
      </c>
      <c r="N2181" s="13">
        <v>0</v>
      </c>
    </row>
    <row r="2182" spans="1:14">
      <c r="A2182" s="113">
        <v>2111</v>
      </c>
      <c r="B2182" s="66"/>
      <c r="C2182" s="135">
        <v>2533</v>
      </c>
      <c r="D2182" s="146" t="s">
        <v>576</v>
      </c>
      <c r="E2182" s="146"/>
      <c r="F2182" s="135" t="s">
        <v>599</v>
      </c>
      <c r="G2182" s="66" t="s">
        <v>164</v>
      </c>
      <c r="H2182" s="118"/>
      <c r="I2182" s="8">
        <v>-9223388.0833333302</v>
      </c>
      <c r="J2182" s="8">
        <v>-3955797.0711613228</v>
      </c>
      <c r="K2182" s="118"/>
      <c r="L2182" s="8">
        <v>-9223388.0833333302</v>
      </c>
      <c r="M2182" s="8">
        <v>-5271371.5621520504</v>
      </c>
      <c r="N2182" s="13">
        <v>-3952016.5211812798</v>
      </c>
    </row>
    <row r="2183" spans="1:14">
      <c r="A2183" s="113">
        <v>2112</v>
      </c>
      <c r="B2183" s="66"/>
      <c r="C2183" s="135">
        <v>230</v>
      </c>
      <c r="D2183" s="146" t="s">
        <v>577</v>
      </c>
      <c r="E2183" s="146"/>
      <c r="F2183" s="135" t="s">
        <v>599</v>
      </c>
      <c r="G2183" s="66" t="s">
        <v>164</v>
      </c>
      <c r="H2183" s="118"/>
      <c r="I2183" s="8">
        <v>0</v>
      </c>
      <c r="J2183" s="8">
        <v>0</v>
      </c>
      <c r="K2183" s="118"/>
      <c r="L2183" s="8">
        <v>0</v>
      </c>
      <c r="M2183" s="8">
        <v>0</v>
      </c>
      <c r="N2183" s="13">
        <v>0</v>
      </c>
    </row>
    <row r="2184" spans="1:14">
      <c r="A2184" s="113">
        <v>2113</v>
      </c>
      <c r="B2184" s="66"/>
      <c r="C2184" s="135">
        <v>230</v>
      </c>
      <c r="D2184" s="146" t="s">
        <v>577</v>
      </c>
      <c r="E2184" s="146"/>
      <c r="F2184" s="135" t="s">
        <v>599</v>
      </c>
      <c r="G2184" s="66" t="s">
        <v>162</v>
      </c>
      <c r="H2184" s="118"/>
      <c r="I2184" s="8">
        <v>-8253367.2991666701</v>
      </c>
      <c r="J2184" s="8">
        <v>0</v>
      </c>
      <c r="K2184" s="118"/>
      <c r="L2184" s="8">
        <v>-8253367.2991666701</v>
      </c>
      <c r="M2184" s="8">
        <v>-8253367.2991666701</v>
      </c>
      <c r="N2184" s="13">
        <v>0</v>
      </c>
    </row>
    <row r="2185" spans="1:14">
      <c r="A2185" s="113">
        <v>2114</v>
      </c>
      <c r="B2185" s="66"/>
      <c r="C2185" s="135">
        <v>254105</v>
      </c>
      <c r="D2185" s="146" t="s">
        <v>578</v>
      </c>
      <c r="E2185" s="146"/>
      <c r="F2185" s="135" t="s">
        <v>599</v>
      </c>
      <c r="G2185" s="66" t="s">
        <v>166</v>
      </c>
      <c r="H2185" s="118"/>
      <c r="I2185" s="8">
        <v>0</v>
      </c>
      <c r="J2185" s="8">
        <v>0</v>
      </c>
      <c r="K2185" s="118"/>
      <c r="L2185" s="8">
        <v>0</v>
      </c>
      <c r="M2185" s="8">
        <v>0</v>
      </c>
      <c r="N2185" s="13">
        <v>0</v>
      </c>
    </row>
    <row r="2186" spans="1:14">
      <c r="A2186" s="113">
        <v>2115</v>
      </c>
      <c r="B2186" s="66"/>
      <c r="C2186" s="135">
        <v>254105</v>
      </c>
      <c r="D2186" s="146" t="s">
        <v>578</v>
      </c>
      <c r="E2186" s="146"/>
      <c r="F2186" s="135" t="s">
        <v>599</v>
      </c>
      <c r="G2186" s="66" t="s">
        <v>164</v>
      </c>
      <c r="H2186" s="118"/>
      <c r="I2186" s="8">
        <v>0</v>
      </c>
      <c r="J2186" s="8">
        <v>0</v>
      </c>
      <c r="K2186" s="118"/>
      <c r="L2186" s="8">
        <v>0</v>
      </c>
      <c r="M2186" s="8">
        <v>0</v>
      </c>
      <c r="N2186" s="13">
        <v>0</v>
      </c>
    </row>
    <row r="2187" spans="1:14">
      <c r="A2187" s="113">
        <v>2116</v>
      </c>
      <c r="B2187" s="66"/>
      <c r="C2187" s="135">
        <v>2533</v>
      </c>
      <c r="D2187" s="146" t="s">
        <v>579</v>
      </c>
      <c r="E2187" s="146"/>
      <c r="F2187" s="135" t="s">
        <v>599</v>
      </c>
      <c r="G2187" s="66" t="s">
        <v>164</v>
      </c>
      <c r="H2187" s="118"/>
      <c r="I2187" s="8">
        <v>0</v>
      </c>
      <c r="J2187" s="8">
        <v>0</v>
      </c>
      <c r="K2187" s="118"/>
      <c r="L2187" s="8">
        <v>0</v>
      </c>
      <c r="M2187" s="8">
        <v>0</v>
      </c>
      <c r="N2187" s="13">
        <v>0</v>
      </c>
    </row>
    <row r="2188" spans="1:14">
      <c r="A2188" s="113">
        <v>2117</v>
      </c>
      <c r="B2188" s="66"/>
      <c r="C2188" s="135"/>
      <c r="D2188" s="66"/>
      <c r="E2188" s="66"/>
      <c r="F2188" s="66"/>
      <c r="G2188" s="66"/>
      <c r="H2188" s="118" t="s">
        <v>568</v>
      </c>
      <c r="I2188" s="184">
        <v>-7525891.7616667375</v>
      </c>
      <c r="J2188" s="184">
        <v>2954624.2211764292</v>
      </c>
      <c r="K2188" s="118"/>
      <c r="L2188" s="184">
        <v>-7525891.7616667375</v>
      </c>
      <c r="M2188" s="184">
        <v>-10490976.16156855</v>
      </c>
      <c r="N2188" s="184">
        <v>2965084.399901812</v>
      </c>
    </row>
    <row r="2189" spans="1:14">
      <c r="A2189" s="113">
        <v>2118</v>
      </c>
      <c r="B2189" s="66"/>
      <c r="C2189" s="135"/>
      <c r="D2189" s="66"/>
      <c r="E2189" s="66"/>
      <c r="F2189" s="66"/>
      <c r="G2189" s="66"/>
      <c r="H2189" s="118"/>
      <c r="I2189" s="8"/>
      <c r="J2189" s="8"/>
      <c r="K2189" s="118"/>
      <c r="L2189" s="8"/>
      <c r="M2189" s="8"/>
      <c r="N2189" s="8"/>
    </row>
    <row r="2190" spans="1:14" ht="15.75" thickBot="1">
      <c r="A2190" s="113">
        <v>2119</v>
      </c>
      <c r="B2190" s="66"/>
      <c r="C2190" s="136" t="s">
        <v>580</v>
      </c>
      <c r="D2190" s="66"/>
      <c r="E2190" s="66"/>
      <c r="F2190" s="66"/>
      <c r="G2190" s="66"/>
      <c r="H2190" s="137" t="s">
        <v>568</v>
      </c>
      <c r="I2190" s="15">
        <v>44484942.424629979</v>
      </c>
      <c r="J2190" s="15">
        <v>25809835.25677336</v>
      </c>
      <c r="K2190" s="137"/>
      <c r="L2190" s="15">
        <v>43354190.502018094</v>
      </c>
      <c r="M2190" s="15">
        <v>18467964.452117957</v>
      </c>
      <c r="N2190" s="15">
        <v>24886226.049900137</v>
      </c>
    </row>
    <row r="2191" spans="1:14" ht="15.75" thickTop="1">
      <c r="A2191" s="113">
        <v>2120</v>
      </c>
      <c r="B2191" s="66"/>
      <c r="C2191" s="135" t="s">
        <v>116</v>
      </c>
      <c r="D2191" s="66"/>
      <c r="E2191" s="66"/>
      <c r="F2191" s="66"/>
      <c r="G2191" s="66"/>
      <c r="H2191" s="118"/>
      <c r="I2191" s="8"/>
      <c r="J2191" s="8"/>
      <c r="K2191" s="118"/>
      <c r="L2191" s="8"/>
      <c r="M2191" s="8"/>
      <c r="N2191" s="8"/>
    </row>
    <row r="2192" spans="1:14">
      <c r="A2192" s="113">
        <v>2121</v>
      </c>
      <c r="B2192" s="66"/>
      <c r="C2192" s="135">
        <v>18221</v>
      </c>
      <c r="D2192" s="66" t="s">
        <v>581</v>
      </c>
      <c r="E2192" s="66"/>
      <c r="F2192" s="66"/>
      <c r="G2192" s="66"/>
      <c r="H2192" s="118"/>
      <c r="I2192" s="8"/>
      <c r="J2192" s="8"/>
      <c r="K2192" s="118"/>
      <c r="L2192" s="8"/>
      <c r="M2192" s="8"/>
      <c r="N2192" s="8"/>
    </row>
    <row r="2193" spans="1:14">
      <c r="A2193" s="113">
        <v>2122</v>
      </c>
      <c r="B2193" s="66"/>
      <c r="C2193" s="135"/>
      <c r="D2193" s="66"/>
      <c r="E2193" s="66"/>
      <c r="F2193" s="135" t="s">
        <v>599</v>
      </c>
      <c r="G2193" s="66" t="s">
        <v>162</v>
      </c>
      <c r="H2193" s="118"/>
      <c r="I2193" s="8">
        <v>0</v>
      </c>
      <c r="J2193" s="8">
        <v>0</v>
      </c>
      <c r="K2193" s="118"/>
      <c r="L2193" s="8">
        <v>0</v>
      </c>
      <c r="M2193" s="8">
        <v>0</v>
      </c>
      <c r="N2193" s="13">
        <v>0</v>
      </c>
    </row>
    <row r="2194" spans="1:14">
      <c r="A2194" s="113">
        <v>2123</v>
      </c>
      <c r="B2194" s="66"/>
      <c r="C2194" s="135"/>
      <c r="D2194" s="66"/>
      <c r="E2194" s="66"/>
      <c r="F2194" s="66"/>
      <c r="G2194" s="66"/>
      <c r="H2194" s="118"/>
      <c r="I2194" s="8"/>
      <c r="J2194" s="8"/>
      <c r="K2194" s="118"/>
      <c r="L2194" s="8"/>
      <c r="M2194" s="8"/>
      <c r="N2194" s="8"/>
    </row>
    <row r="2195" spans="1:14">
      <c r="A2195" s="113">
        <v>2124</v>
      </c>
      <c r="B2195" s="66"/>
      <c r="C2195" s="135"/>
      <c r="D2195" s="66"/>
      <c r="E2195" s="66"/>
      <c r="F2195" s="66"/>
      <c r="G2195" s="66"/>
      <c r="H2195" s="118" t="s">
        <v>543</v>
      </c>
      <c r="I2195" s="184">
        <v>0</v>
      </c>
      <c r="J2195" s="184">
        <v>0</v>
      </c>
      <c r="K2195" s="118"/>
      <c r="L2195" s="184">
        <v>0</v>
      </c>
      <c r="M2195" s="184">
        <v>0</v>
      </c>
      <c r="N2195" s="184">
        <v>0</v>
      </c>
    </row>
    <row r="2196" spans="1:14">
      <c r="A2196" s="113">
        <v>2125</v>
      </c>
      <c r="B2196" s="66"/>
      <c r="C2196" s="135"/>
      <c r="D2196" s="66"/>
      <c r="E2196" s="66"/>
      <c r="F2196" s="66"/>
      <c r="G2196" s="66"/>
      <c r="H2196" s="118"/>
      <c r="I2196" s="8"/>
      <c r="J2196" s="8"/>
      <c r="K2196" s="118"/>
      <c r="L2196" s="8"/>
      <c r="M2196" s="8"/>
      <c r="N2196" s="8"/>
    </row>
    <row r="2197" spans="1:14">
      <c r="A2197" s="113">
        <v>2126</v>
      </c>
      <c r="B2197" s="66"/>
      <c r="C2197" s="135">
        <v>18222</v>
      </c>
      <c r="D2197" s="66" t="s">
        <v>582</v>
      </c>
      <c r="E2197" s="66"/>
      <c r="F2197" s="66"/>
      <c r="G2197" s="66"/>
      <c r="H2197" s="118"/>
      <c r="I2197" s="8"/>
      <c r="J2197" s="8"/>
      <c r="K2197" s="118"/>
      <c r="L2197" s="8"/>
      <c r="M2197" s="8"/>
      <c r="N2197" s="8"/>
    </row>
    <row r="2198" spans="1:14">
      <c r="A2198" s="113">
        <v>2127</v>
      </c>
      <c r="B2198" s="66"/>
      <c r="C2198" s="135"/>
      <c r="D2198" s="66"/>
      <c r="E2198" s="66"/>
      <c r="F2198" s="135" t="s">
        <v>599</v>
      </c>
      <c r="G2198" s="66" t="s">
        <v>162</v>
      </c>
      <c r="H2198" s="118"/>
      <c r="I2198" s="8">
        <v>0</v>
      </c>
      <c r="J2198" s="8">
        <v>0</v>
      </c>
      <c r="K2198" s="118"/>
      <c r="L2198" s="8">
        <v>0</v>
      </c>
      <c r="M2198" s="8">
        <v>0</v>
      </c>
      <c r="N2198" s="13">
        <v>0</v>
      </c>
    </row>
    <row r="2199" spans="1:14">
      <c r="A2199" s="113">
        <v>2128</v>
      </c>
      <c r="B2199" s="66"/>
      <c r="C2199" s="135"/>
      <c r="D2199" s="66"/>
      <c r="E2199" s="66"/>
      <c r="F2199" s="135" t="s">
        <v>599</v>
      </c>
      <c r="G2199" s="66" t="s">
        <v>239</v>
      </c>
      <c r="H2199" s="118"/>
      <c r="I2199" s="8">
        <v>0</v>
      </c>
      <c r="J2199" s="8">
        <v>0</v>
      </c>
      <c r="K2199" s="118"/>
      <c r="L2199" s="8">
        <v>0</v>
      </c>
      <c r="M2199" s="8">
        <v>0</v>
      </c>
      <c r="N2199" s="13">
        <v>0</v>
      </c>
    </row>
    <row r="2200" spans="1:14">
      <c r="A2200" s="113">
        <v>2129</v>
      </c>
      <c r="B2200" s="66"/>
      <c r="C2200" s="135"/>
      <c r="D2200" s="66"/>
      <c r="E2200" s="66"/>
      <c r="F2200" s="135" t="s">
        <v>599</v>
      </c>
      <c r="G2200" s="66" t="s">
        <v>782</v>
      </c>
      <c r="H2200" s="118"/>
      <c r="I2200" s="8">
        <v>0</v>
      </c>
      <c r="J2200" s="8">
        <v>0</v>
      </c>
      <c r="K2200" s="118"/>
      <c r="L2200" s="8">
        <v>0</v>
      </c>
      <c r="M2200" s="8">
        <v>0</v>
      </c>
      <c r="N2200" s="13">
        <v>0</v>
      </c>
    </row>
    <row r="2201" spans="1:14">
      <c r="A2201" s="113">
        <v>2130</v>
      </c>
      <c r="B2201" s="66"/>
      <c r="C2201" s="135"/>
      <c r="D2201" s="66"/>
      <c r="E2201" s="66"/>
      <c r="F2201" s="66"/>
      <c r="G2201" s="66"/>
      <c r="H2201" s="118" t="s">
        <v>546</v>
      </c>
      <c r="I2201" s="184">
        <v>0</v>
      </c>
      <c r="J2201" s="184">
        <v>0</v>
      </c>
      <c r="K2201" s="118"/>
      <c r="L2201" s="184">
        <v>0</v>
      </c>
      <c r="M2201" s="184">
        <v>0</v>
      </c>
      <c r="N2201" s="184">
        <v>0</v>
      </c>
    </row>
    <row r="2202" spans="1:14">
      <c r="A2202" s="113">
        <v>2131</v>
      </c>
      <c r="B2202" s="66"/>
      <c r="C2202" s="135"/>
      <c r="D2202" s="66"/>
      <c r="E2202" s="66"/>
      <c r="F2202" s="66"/>
      <c r="G2202" s="66"/>
      <c r="H2202" s="118"/>
      <c r="I2202" s="16"/>
      <c r="J2202" s="16"/>
      <c r="K2202" s="118"/>
      <c r="L2202" s="16"/>
      <c r="M2202" s="8"/>
      <c r="N2202" s="8"/>
    </row>
    <row r="2203" spans="1:14">
      <c r="A2203" s="113">
        <v>2132</v>
      </c>
      <c r="B2203" s="66"/>
      <c r="C2203" s="135"/>
      <c r="D2203" s="66"/>
      <c r="E2203" s="115"/>
      <c r="F2203" s="66"/>
      <c r="G2203" s="66"/>
      <c r="H2203" s="118"/>
      <c r="I2203" s="16"/>
      <c r="J2203" s="16"/>
      <c r="K2203" s="118"/>
      <c r="L2203" s="16"/>
      <c r="M2203" s="16"/>
      <c r="N2203" s="16"/>
    </row>
    <row r="2204" spans="1:14">
      <c r="A2204" s="113">
        <v>2133</v>
      </c>
      <c r="B2204" s="66"/>
      <c r="C2204" s="138"/>
      <c r="D2204" s="139"/>
      <c r="E2204" s="140"/>
      <c r="F2204" s="66"/>
      <c r="G2204" s="139"/>
      <c r="H2204" s="141"/>
      <c r="I2204" s="185"/>
      <c r="J2204" s="185"/>
      <c r="K2204" s="118"/>
      <c r="L2204" s="185"/>
      <c r="M2204" s="185"/>
      <c r="N2204" s="185"/>
    </row>
    <row r="2205" spans="1:14">
      <c r="A2205" s="113">
        <v>2134</v>
      </c>
      <c r="B2205" s="66"/>
      <c r="C2205" s="135">
        <v>1869</v>
      </c>
      <c r="D2205" s="66" t="s">
        <v>583</v>
      </c>
      <c r="E2205" s="66"/>
      <c r="F2205" s="66"/>
      <c r="G2205" s="66"/>
      <c r="H2205" s="118"/>
      <c r="I2205" s="8"/>
      <c r="J2205" s="8"/>
      <c r="K2205" s="118"/>
      <c r="L2205" s="8"/>
      <c r="M2205" s="8"/>
      <c r="N2205" s="8"/>
    </row>
    <row r="2206" spans="1:14">
      <c r="A2206" s="113">
        <v>2135</v>
      </c>
      <c r="B2206" s="66"/>
      <c r="C2206" s="135"/>
      <c r="D2206" s="66"/>
      <c r="E2206" s="66"/>
      <c r="F2206" s="135" t="s">
        <v>599</v>
      </c>
      <c r="G2206" s="66" t="s">
        <v>162</v>
      </c>
      <c r="H2206" s="118"/>
      <c r="I2206" s="8">
        <v>0</v>
      </c>
      <c r="J2206" s="8">
        <v>0</v>
      </c>
      <c r="K2206" s="118"/>
      <c r="L2206" s="8">
        <v>0</v>
      </c>
      <c r="M2206" s="8">
        <v>0</v>
      </c>
      <c r="N2206" s="13">
        <v>0</v>
      </c>
    </row>
    <row r="2207" spans="1:14">
      <c r="A2207" s="113">
        <v>2136</v>
      </c>
      <c r="B2207" s="66"/>
      <c r="C2207" s="135"/>
      <c r="D2207" s="66"/>
      <c r="E2207" s="66"/>
      <c r="F2207" s="135" t="s">
        <v>599</v>
      </c>
      <c r="G2207" s="66" t="s">
        <v>166</v>
      </c>
      <c r="H2207" s="118"/>
      <c r="I2207" s="8">
        <v>0</v>
      </c>
      <c r="J2207" s="8">
        <v>0</v>
      </c>
      <c r="K2207" s="118"/>
      <c r="L2207" s="8">
        <v>0</v>
      </c>
      <c r="M2207" s="8">
        <v>0</v>
      </c>
      <c r="N2207" s="13">
        <v>0</v>
      </c>
    </row>
    <row r="2208" spans="1:14">
      <c r="A2208" s="113">
        <v>2137</v>
      </c>
      <c r="B2208" s="66"/>
      <c r="C2208" s="135"/>
      <c r="D2208" s="66"/>
      <c r="E2208" s="66"/>
      <c r="F2208" s="66"/>
      <c r="G2208" s="66"/>
      <c r="H2208" s="118" t="s">
        <v>543</v>
      </c>
      <c r="I2208" s="184">
        <v>0</v>
      </c>
      <c r="J2208" s="184">
        <v>0</v>
      </c>
      <c r="K2208" s="118"/>
      <c r="L2208" s="184">
        <v>0</v>
      </c>
      <c r="M2208" s="184">
        <v>0</v>
      </c>
      <c r="N2208" s="184">
        <v>0</v>
      </c>
    </row>
    <row r="2209" spans="1:14">
      <c r="A2209" s="113">
        <v>2138</v>
      </c>
      <c r="B2209" s="66"/>
      <c r="C2209" s="135"/>
      <c r="D2209" s="66"/>
      <c r="E2209" s="66"/>
      <c r="F2209" s="66"/>
      <c r="G2209" s="66"/>
      <c r="H2209" s="118" t="s">
        <v>45</v>
      </c>
      <c r="I2209" s="8"/>
      <c r="J2209" s="8"/>
      <c r="K2209" s="118"/>
      <c r="L2209" s="8"/>
      <c r="M2209" s="8"/>
      <c r="N2209" s="8"/>
    </row>
    <row r="2210" spans="1:14" ht="15.75" thickBot="1">
      <c r="A2210" s="113">
        <v>2139</v>
      </c>
      <c r="B2210" s="66"/>
      <c r="C2210" s="136" t="s">
        <v>584</v>
      </c>
      <c r="D2210" s="66"/>
      <c r="E2210" s="66"/>
      <c r="F2210" s="66"/>
      <c r="G2210" s="66"/>
      <c r="H2210" s="137" t="s">
        <v>543</v>
      </c>
      <c r="I2210" s="15">
        <v>0</v>
      </c>
      <c r="J2210" s="15">
        <v>0</v>
      </c>
      <c r="K2210" s="137"/>
      <c r="L2210" s="15">
        <v>0</v>
      </c>
      <c r="M2210" s="15">
        <v>0</v>
      </c>
      <c r="N2210" s="15">
        <v>0</v>
      </c>
    </row>
    <row r="2211" spans="1:14" ht="15.75" thickTop="1">
      <c r="A2211" s="113">
        <v>2140</v>
      </c>
      <c r="B2211" s="66"/>
      <c r="C2211" s="135"/>
      <c r="D2211" s="66"/>
      <c r="E2211" s="66"/>
      <c r="F2211" s="66"/>
      <c r="G2211" s="66"/>
      <c r="H2211" s="118"/>
      <c r="I2211" s="8"/>
      <c r="J2211" s="8"/>
      <c r="K2211" s="118"/>
      <c r="L2211" s="8"/>
      <c r="M2211" s="8"/>
      <c r="N2211" s="8"/>
    </row>
    <row r="2212" spans="1:14" ht="15.75" thickBot="1">
      <c r="A2212" s="113">
        <v>2141</v>
      </c>
      <c r="B2212" s="66"/>
      <c r="C2212" s="136" t="s">
        <v>585</v>
      </c>
      <c r="D2212" s="66"/>
      <c r="E2212" s="66"/>
      <c r="F2212" s="66"/>
      <c r="G2212" s="66"/>
      <c r="H2212" s="137" t="s">
        <v>543</v>
      </c>
      <c r="I2212" s="15">
        <v>1379740861.612323</v>
      </c>
      <c r="J2212" s="15">
        <v>500704576.96760559</v>
      </c>
      <c r="K2212" s="137"/>
      <c r="L2212" s="15">
        <v>1360554187.4120188</v>
      </c>
      <c r="M2212" s="15">
        <v>868665567.11397183</v>
      </c>
      <c r="N2212" s="15">
        <v>491888620.29804683</v>
      </c>
    </row>
    <row r="2213" spans="1:14" ht="15.75" thickTop="1">
      <c r="A2213" s="113">
        <v>2142</v>
      </c>
      <c r="B2213" s="66"/>
      <c r="C2213" s="135">
        <v>235</v>
      </c>
      <c r="D2213" s="66" t="s">
        <v>124</v>
      </c>
      <c r="E2213" s="66"/>
      <c r="F2213" s="66"/>
      <c r="G2213" s="66"/>
      <c r="H2213" s="118"/>
      <c r="I2213" s="8"/>
      <c r="J2213" s="8"/>
      <c r="K2213" s="118"/>
      <c r="L2213" s="8"/>
      <c r="M2213" s="8"/>
      <c r="N2213" s="8"/>
    </row>
    <row r="2214" spans="1:14">
      <c r="A2214" s="113">
        <v>2143</v>
      </c>
      <c r="B2214" s="66"/>
      <c r="C2214" s="135"/>
      <c r="D2214" s="66"/>
      <c r="E2214" s="66"/>
      <c r="F2214" s="135" t="s">
        <v>760</v>
      </c>
      <c r="G2214" s="66" t="s">
        <v>162</v>
      </c>
      <c r="H2214" s="118"/>
      <c r="I2214" s="8">
        <v>0</v>
      </c>
      <c r="J2214" s="8">
        <v>0</v>
      </c>
      <c r="K2214" s="118"/>
      <c r="L2214" s="8">
        <v>-16474459.013846155</v>
      </c>
      <c r="M2214" s="8">
        <v>0</v>
      </c>
      <c r="N2214" s="13">
        <v>-16474459.013846155</v>
      </c>
    </row>
    <row r="2215" spans="1:14">
      <c r="A2215" s="113">
        <v>2144</v>
      </c>
      <c r="B2215" s="66"/>
      <c r="C2215" s="135"/>
      <c r="D2215" s="66"/>
      <c r="E2215" s="66"/>
      <c r="F2215" s="135" t="s">
        <v>760</v>
      </c>
      <c r="G2215" s="66" t="s">
        <v>163</v>
      </c>
      <c r="H2215" s="118"/>
      <c r="I2215" s="8">
        <v>0</v>
      </c>
      <c r="J2215" s="8">
        <v>0</v>
      </c>
      <c r="K2215" s="118"/>
      <c r="L2215" s="8">
        <v>0</v>
      </c>
      <c r="M2215" s="8">
        <v>0</v>
      </c>
      <c r="N2215" s="13">
        <v>0</v>
      </c>
    </row>
    <row r="2216" spans="1:14" ht="15.75" thickBot="1">
      <c r="A2216" s="113">
        <v>2145</v>
      </c>
      <c r="B2216" s="66"/>
      <c r="C2216" s="136" t="s">
        <v>586</v>
      </c>
      <c r="D2216" s="66"/>
      <c r="E2216" s="66"/>
      <c r="F2216" s="66"/>
      <c r="G2216" s="66"/>
      <c r="H2216" s="118" t="s">
        <v>543</v>
      </c>
      <c r="I2216" s="22">
        <v>0</v>
      </c>
      <c r="J2216" s="22">
        <v>0</v>
      </c>
      <c r="K2216" s="137"/>
      <c r="L2216" s="22">
        <v>-16474459.013846155</v>
      </c>
      <c r="M2216" s="22">
        <v>0</v>
      </c>
      <c r="N2216" s="22">
        <v>-16474459.013846155</v>
      </c>
    </row>
    <row r="2217" spans="1:14" ht="15.75" thickTop="1">
      <c r="A2217" s="113">
        <v>2146</v>
      </c>
      <c r="B2217" s="66"/>
      <c r="C2217" s="135"/>
      <c r="D2217" s="66"/>
      <c r="E2217" s="66"/>
      <c r="F2217" s="66"/>
      <c r="G2217" s="66"/>
      <c r="H2217" s="118"/>
      <c r="I2217" s="8"/>
      <c r="J2217" s="8"/>
      <c r="K2217" s="118"/>
      <c r="L2217" s="8"/>
      <c r="M2217" s="8"/>
      <c r="N2217" s="8"/>
    </row>
    <row r="2218" spans="1:14">
      <c r="A2218" s="113">
        <v>2147</v>
      </c>
      <c r="B2218" s="66"/>
      <c r="C2218" s="135">
        <v>2281</v>
      </c>
      <c r="D2218" s="66" t="s">
        <v>587</v>
      </c>
      <c r="E2218" s="146"/>
      <c r="F2218" s="135" t="s">
        <v>767</v>
      </c>
      <c r="G2218" s="66" t="s">
        <v>165</v>
      </c>
      <c r="H2218" s="118"/>
      <c r="I2218" s="8">
        <v>0</v>
      </c>
      <c r="J2218" s="8">
        <v>0</v>
      </c>
      <c r="K2218" s="118"/>
      <c r="L2218" s="8">
        <v>0</v>
      </c>
      <c r="M2218" s="8">
        <v>0</v>
      </c>
      <c r="N2218" s="13">
        <v>0</v>
      </c>
    </row>
    <row r="2219" spans="1:14">
      <c r="A2219" s="113">
        <v>2148</v>
      </c>
      <c r="B2219" s="66"/>
      <c r="C2219" s="135">
        <v>2282</v>
      </c>
      <c r="D2219" s="66" t="s">
        <v>588</v>
      </c>
      <c r="E2219" s="146"/>
      <c r="F2219" s="135" t="s">
        <v>767</v>
      </c>
      <c r="G2219" s="66" t="s">
        <v>165</v>
      </c>
      <c r="H2219" s="118"/>
      <c r="I2219" s="8">
        <v>-34642247.020000003</v>
      </c>
      <c r="J2219" s="8">
        <v>-14883926.842925556</v>
      </c>
      <c r="K2219" s="118"/>
      <c r="L2219" s="8">
        <v>1720134.1292314604</v>
      </c>
      <c r="M2219" s="8">
        <v>980508.4397576648</v>
      </c>
      <c r="N2219" s="13">
        <v>739625.68947379559</v>
      </c>
    </row>
    <row r="2220" spans="1:14">
      <c r="A2220" s="113">
        <v>2149</v>
      </c>
      <c r="B2220" s="66"/>
      <c r="C2220" s="135">
        <v>2283</v>
      </c>
      <c r="D2220" s="66" t="s">
        <v>589</v>
      </c>
      <c r="E2220" s="146"/>
      <c r="F2220" s="135" t="s">
        <v>767</v>
      </c>
      <c r="G2220" s="66" t="s">
        <v>165</v>
      </c>
      <c r="H2220" s="118"/>
      <c r="I2220" s="8">
        <v>-125365585.196923</v>
      </c>
      <c r="J2220" s="8">
        <v>-53862908.997049026</v>
      </c>
      <c r="K2220" s="118"/>
      <c r="L2220" s="8">
        <v>-125365585.196923</v>
      </c>
      <c r="M2220" s="8">
        <v>-71460714.749995664</v>
      </c>
      <c r="N2220" s="13">
        <v>-53904870.446927339</v>
      </c>
    </row>
    <row r="2221" spans="1:14">
      <c r="A2221" s="113">
        <v>2150</v>
      </c>
      <c r="B2221" s="66"/>
      <c r="C2221" s="135">
        <v>2283</v>
      </c>
      <c r="D2221" s="66" t="s">
        <v>589</v>
      </c>
      <c r="E2221" s="146"/>
      <c r="F2221" s="135" t="s">
        <v>767</v>
      </c>
      <c r="G2221" s="66" t="s">
        <v>166</v>
      </c>
      <c r="H2221" s="118"/>
      <c r="I2221" s="8">
        <v>0</v>
      </c>
      <c r="J2221" s="8">
        <v>0</v>
      </c>
      <c r="K2221" s="118"/>
      <c r="L2221" s="8">
        <v>0</v>
      </c>
      <c r="M2221" s="8">
        <v>0</v>
      </c>
      <c r="N2221" s="13">
        <v>0</v>
      </c>
    </row>
    <row r="2222" spans="1:14">
      <c r="A2222" s="113">
        <v>2151</v>
      </c>
      <c r="B2222" s="66"/>
      <c r="C2222" s="135">
        <v>254</v>
      </c>
      <c r="D2222" s="66"/>
      <c r="E2222" s="146"/>
      <c r="F2222" s="135" t="s">
        <v>767</v>
      </c>
      <c r="G2222" s="66" t="s">
        <v>164</v>
      </c>
      <c r="H2222" s="118"/>
      <c r="I2222" s="8">
        <v>0</v>
      </c>
      <c r="J2222" s="8">
        <v>0</v>
      </c>
      <c r="K2222" s="118"/>
      <c r="L2222" s="8">
        <v>0</v>
      </c>
      <c r="M2222" s="8">
        <v>0</v>
      </c>
      <c r="N2222" s="13">
        <v>0</v>
      </c>
    </row>
    <row r="2223" spans="1:14" ht="15.75" thickBot="1">
      <c r="A2223" s="113">
        <v>2152</v>
      </c>
      <c r="B2223" s="66"/>
      <c r="C2223" s="136"/>
      <c r="D2223" s="66"/>
      <c r="E2223" s="66"/>
      <c r="F2223" s="66"/>
      <c r="G2223" s="66"/>
      <c r="H2223" s="118" t="s">
        <v>543</v>
      </c>
      <c r="I2223" s="19">
        <v>-160007832.216923</v>
      </c>
      <c r="J2223" s="19">
        <v>-68746835.839974582</v>
      </c>
      <c r="K2223" s="118"/>
      <c r="L2223" s="19">
        <v>-123645451.06769153</v>
      </c>
      <c r="M2223" s="19">
        <v>-70480206.310238004</v>
      </c>
      <c r="N2223" s="19">
        <v>-53165244.757453546</v>
      </c>
    </row>
    <row r="2224" spans="1:14" ht="15.75" thickTop="1">
      <c r="A2224" s="113">
        <v>2153</v>
      </c>
      <c r="B2224" s="66"/>
      <c r="C2224" s="135"/>
      <c r="D2224" s="66"/>
      <c r="E2224" s="66"/>
      <c r="F2224" s="66"/>
      <c r="G2224" s="66"/>
      <c r="H2224" s="118"/>
      <c r="I2224" s="8"/>
      <c r="J2224" s="8"/>
      <c r="K2224" s="118"/>
      <c r="L2224" s="8"/>
      <c r="M2224" s="8"/>
      <c r="N2224" s="8"/>
    </row>
    <row r="2225" spans="1:14">
      <c r="A2225" s="113">
        <v>2154</v>
      </c>
      <c r="B2225" s="66"/>
      <c r="C2225" s="135">
        <v>22841</v>
      </c>
      <c r="D2225" s="66" t="s">
        <v>590</v>
      </c>
      <c r="E2225" s="66"/>
      <c r="F2225" s="66"/>
      <c r="G2225" s="66"/>
      <c r="H2225" s="118"/>
      <c r="I2225" s="8"/>
      <c r="J2225" s="8"/>
      <c r="K2225" s="118"/>
      <c r="L2225" s="8"/>
      <c r="M2225" s="8"/>
      <c r="N2225" s="8"/>
    </row>
    <row r="2226" spans="1:14">
      <c r="A2226" s="113">
        <v>2155</v>
      </c>
      <c r="B2226" s="66"/>
      <c r="C2226" s="135"/>
      <c r="D2226" s="66"/>
      <c r="E2226" s="66"/>
      <c r="F2226" s="135" t="s">
        <v>599</v>
      </c>
      <c r="G2226" s="66" t="s">
        <v>162</v>
      </c>
      <c r="H2226" s="118"/>
      <c r="I2226" s="8">
        <v>0</v>
      </c>
      <c r="J2226" s="8">
        <v>0</v>
      </c>
      <c r="K2226" s="118"/>
      <c r="L2226" s="8">
        <v>0</v>
      </c>
      <c r="M2226" s="8">
        <v>0</v>
      </c>
      <c r="N2226" s="13">
        <v>0</v>
      </c>
    </row>
    <row r="2227" spans="1:14">
      <c r="A2227" s="113">
        <v>2156</v>
      </c>
      <c r="B2227" s="66"/>
      <c r="C2227" s="135"/>
      <c r="D2227" s="66"/>
      <c r="E2227" s="66"/>
      <c r="F2227" s="135" t="s">
        <v>599</v>
      </c>
      <c r="G2227" s="66" t="s">
        <v>166</v>
      </c>
      <c r="H2227" s="118"/>
      <c r="I2227" s="8">
        <v>-1379756.1330769199</v>
      </c>
      <c r="J2227" s="8">
        <v>-598596.44417754293</v>
      </c>
      <c r="K2227" s="118"/>
      <c r="L2227" s="8">
        <v>-1379756.1330769199</v>
      </c>
      <c r="M2227" s="8">
        <v>-781907.71238715085</v>
      </c>
      <c r="N2227" s="13">
        <v>-597848.42068976909</v>
      </c>
    </row>
    <row r="2228" spans="1:14" ht="15.75" thickBot="1">
      <c r="A2228" s="113">
        <v>2157</v>
      </c>
      <c r="B2228" s="66"/>
      <c r="C2228" s="135"/>
      <c r="D2228" s="66"/>
      <c r="E2228" s="66"/>
      <c r="F2228" s="66"/>
      <c r="G2228" s="66"/>
      <c r="H2228" s="118" t="s">
        <v>543</v>
      </c>
      <c r="I2228" s="19">
        <v>-1379756.1330769199</v>
      </c>
      <c r="J2228" s="19">
        <v>-598596.44417754293</v>
      </c>
      <c r="K2228" s="118"/>
      <c r="L2228" s="19">
        <v>-1379756.1330769199</v>
      </c>
      <c r="M2228" s="19">
        <v>-781907.71238715085</v>
      </c>
      <c r="N2228" s="19">
        <v>-597848.42068976909</v>
      </c>
    </row>
    <row r="2229" spans="1:14" ht="15.75" thickTop="1">
      <c r="A2229" s="113">
        <v>2158</v>
      </c>
      <c r="B2229" s="66"/>
      <c r="C2229" s="135"/>
      <c r="D2229" s="66"/>
      <c r="E2229" s="66"/>
      <c r="F2229" s="66"/>
      <c r="G2229" s="66"/>
      <c r="H2229" s="118"/>
      <c r="I2229" s="8"/>
      <c r="J2229" s="8"/>
      <c r="K2229" s="118"/>
      <c r="L2229" s="8"/>
      <c r="M2229" s="8"/>
      <c r="N2229" s="8"/>
    </row>
    <row r="2230" spans="1:14">
      <c r="A2230" s="113">
        <v>2159</v>
      </c>
      <c r="B2230" s="66"/>
      <c r="C2230" s="135">
        <v>254105</v>
      </c>
      <c r="D2230" s="66" t="s">
        <v>591</v>
      </c>
      <c r="E2230" s="146"/>
      <c r="F2230" s="135" t="s">
        <v>599</v>
      </c>
      <c r="G2230" s="66" t="s">
        <v>162</v>
      </c>
      <c r="H2230" s="118"/>
      <c r="I2230" s="8">
        <v>281546.94230769202</v>
      </c>
      <c r="J2230" s="8">
        <v>0</v>
      </c>
      <c r="K2230" s="118"/>
      <c r="L2230" s="8">
        <v>281546.94230769202</v>
      </c>
      <c r="M2230" s="8">
        <v>281546.94230769202</v>
      </c>
      <c r="N2230" s="13">
        <v>0</v>
      </c>
    </row>
    <row r="2231" spans="1:14">
      <c r="A2231" s="113">
        <v>2160</v>
      </c>
      <c r="B2231" s="66"/>
      <c r="C2231" s="135">
        <v>230</v>
      </c>
      <c r="D2231" s="66" t="s">
        <v>591</v>
      </c>
      <c r="E2231" s="146"/>
      <c r="F2231" s="135" t="s">
        <v>599</v>
      </c>
      <c r="G2231" s="66" t="s">
        <v>782</v>
      </c>
      <c r="H2231" s="118"/>
      <c r="I2231" s="8">
        <v>-1844538.5430769201</v>
      </c>
      <c r="J2231" s="8">
        <v>-798605.20443332102</v>
      </c>
      <c r="K2231" s="118"/>
      <c r="L2231" s="8">
        <v>-1844538.5430769201</v>
      </c>
      <c r="M2231" s="8">
        <v>-1046889.737340273</v>
      </c>
      <c r="N2231" s="13">
        <v>-797648.8057366471</v>
      </c>
    </row>
    <row r="2232" spans="1:14">
      <c r="A2232" s="113">
        <v>2161</v>
      </c>
      <c r="B2232" s="66"/>
      <c r="C2232" s="135">
        <v>254105</v>
      </c>
      <c r="D2232" s="66" t="s">
        <v>591</v>
      </c>
      <c r="E2232" s="146"/>
      <c r="F2232" s="135" t="s">
        <v>599</v>
      </c>
      <c r="G2232" s="66" t="s">
        <v>782</v>
      </c>
      <c r="H2232" s="118"/>
      <c r="I2232" s="8">
        <v>-3622471.4976923098</v>
      </c>
      <c r="J2232" s="8">
        <v>-1568373.0772807202</v>
      </c>
      <c r="K2232" s="118"/>
      <c r="L2232" s="8">
        <v>-3622471.4976923098</v>
      </c>
      <c r="M2232" s="8">
        <v>-2055976.6826100859</v>
      </c>
      <c r="N2232" s="13">
        <v>-1566494.8150822239</v>
      </c>
    </row>
    <row r="2233" spans="1:14">
      <c r="A2233" s="113">
        <v>2162</v>
      </c>
      <c r="B2233" s="66"/>
      <c r="C2233" s="135">
        <v>254</v>
      </c>
      <c r="D2233" s="66"/>
      <c r="E2233" s="66"/>
      <c r="F2233" s="135" t="s">
        <v>599</v>
      </c>
      <c r="G2233" s="66" t="s">
        <v>162</v>
      </c>
      <c r="H2233" s="118"/>
      <c r="I2233" s="8">
        <v>-35029721.433846161</v>
      </c>
      <c r="J2233" s="8">
        <v>-2783335.0753846201</v>
      </c>
      <c r="K2233" s="118"/>
      <c r="L2233" s="8">
        <v>-35029721.433846161</v>
      </c>
      <c r="M2233" s="8">
        <v>-32246386.35846154</v>
      </c>
      <c r="N2233" s="13">
        <v>-2783335.0753846201</v>
      </c>
    </row>
    <row r="2234" spans="1:14" ht="15.75" thickBot="1">
      <c r="A2234" s="113">
        <v>2163</v>
      </c>
      <c r="B2234" s="66"/>
      <c r="C2234" s="135"/>
      <c r="D2234" s="66"/>
      <c r="E2234" s="66"/>
      <c r="F2234" s="135"/>
      <c r="G2234" s="66"/>
      <c r="H2234" s="118" t="s">
        <v>543</v>
      </c>
      <c r="I2234" s="19">
        <v>-40215184.532307699</v>
      </c>
      <c r="J2234" s="19">
        <v>-5150313.3570986614</v>
      </c>
      <c r="K2234" s="118"/>
      <c r="L2234" s="19">
        <v>-40215184.532307699</v>
      </c>
      <c r="M2234" s="19">
        <v>-35067705.836104207</v>
      </c>
      <c r="N2234" s="19">
        <v>-5147478.6962034907</v>
      </c>
    </row>
    <row r="2235" spans="1:14" ht="15.75" thickTop="1">
      <c r="A2235" s="113">
        <v>2164</v>
      </c>
      <c r="B2235" s="66"/>
      <c r="C2235" s="135"/>
      <c r="D2235" s="66"/>
      <c r="E2235" s="66"/>
      <c r="F2235" s="66"/>
      <c r="G2235" s="66"/>
      <c r="H2235" s="118"/>
      <c r="I2235" s="8"/>
      <c r="J2235" s="8"/>
      <c r="K2235" s="118"/>
      <c r="L2235" s="8"/>
      <c r="M2235" s="8"/>
      <c r="N2235" s="8"/>
    </row>
    <row r="2236" spans="1:14">
      <c r="A2236" s="113">
        <v>2165</v>
      </c>
      <c r="B2236" s="66"/>
      <c r="C2236" s="135">
        <v>252</v>
      </c>
      <c r="D2236" s="66" t="s">
        <v>592</v>
      </c>
      <c r="E2236" s="66"/>
      <c r="F2236" s="66"/>
      <c r="G2236" s="66"/>
      <c r="H2236" s="118"/>
      <c r="I2236" s="8"/>
      <c r="J2236" s="8"/>
      <c r="K2236" s="118"/>
      <c r="L2236" s="8"/>
      <c r="M2236" s="8"/>
      <c r="N2236" s="8"/>
    </row>
    <row r="2237" spans="1:14">
      <c r="A2237" s="113">
        <v>2166</v>
      </c>
      <c r="B2237" s="66"/>
      <c r="C2237" s="135"/>
      <c r="D2237" s="66"/>
      <c r="E2237" s="66"/>
      <c r="F2237" s="135" t="s">
        <v>759</v>
      </c>
      <c r="G2237" s="66" t="s">
        <v>162</v>
      </c>
      <c r="H2237" s="118"/>
      <c r="I2237" s="8">
        <v>-1342141.4584615391</v>
      </c>
      <c r="J2237" s="8">
        <v>-969136.98307692294</v>
      </c>
      <c r="K2237" s="118"/>
      <c r="L2237" s="8">
        <v>-9573195.9761538431</v>
      </c>
      <c r="M2237" s="8">
        <v>-4666658.9992307667</v>
      </c>
      <c r="N2237" s="13">
        <v>-4906536.9769230764</v>
      </c>
    </row>
    <row r="2238" spans="1:14">
      <c r="A2238" s="113">
        <v>2167</v>
      </c>
      <c r="B2238" s="66"/>
      <c r="C2238" s="135"/>
      <c r="D2238" s="66"/>
      <c r="E2238" s="66"/>
      <c r="F2238" s="135" t="s">
        <v>759</v>
      </c>
      <c r="G2238" s="66" t="s">
        <v>164</v>
      </c>
      <c r="H2238" s="118"/>
      <c r="I2238" s="8">
        <v>0</v>
      </c>
      <c r="J2238" s="8">
        <v>0</v>
      </c>
      <c r="K2238" s="118"/>
      <c r="L2238" s="8">
        <v>0</v>
      </c>
      <c r="M2238" s="8">
        <v>0</v>
      </c>
      <c r="N2238" s="13">
        <v>0</v>
      </c>
    </row>
    <row r="2239" spans="1:14">
      <c r="A2239" s="113">
        <v>2168</v>
      </c>
      <c r="B2239" s="66"/>
      <c r="C2239" s="135"/>
      <c r="D2239" s="66"/>
      <c r="E2239" s="66"/>
      <c r="F2239" s="135" t="s">
        <v>761</v>
      </c>
      <c r="G2239" s="66" t="s">
        <v>166</v>
      </c>
      <c r="H2239" s="118"/>
      <c r="I2239" s="8">
        <v>-25869971.019230802</v>
      </c>
      <c r="J2239" s="8">
        <v>-11223485.289790941</v>
      </c>
      <c r="K2239" s="118"/>
      <c r="L2239" s="8">
        <v>-17638916.501538407</v>
      </c>
      <c r="M2239" s="8">
        <v>-9995972.8535136525</v>
      </c>
      <c r="N2239" s="13">
        <v>-7642943.6480247546</v>
      </c>
    </row>
    <row r="2240" spans="1:14">
      <c r="A2240" s="113">
        <v>2169</v>
      </c>
      <c r="B2240" s="66"/>
      <c r="C2240" s="135"/>
      <c r="D2240" s="66"/>
      <c r="E2240" s="66"/>
      <c r="F2240" s="135" t="s">
        <v>759</v>
      </c>
      <c r="G2240" s="66" t="s">
        <v>165</v>
      </c>
      <c r="H2240" s="118"/>
      <c r="I2240" s="8">
        <v>0</v>
      </c>
      <c r="J2240" s="8">
        <v>0</v>
      </c>
      <c r="K2240" s="118"/>
      <c r="L2240" s="8">
        <v>0</v>
      </c>
      <c r="M2240" s="8">
        <v>0</v>
      </c>
      <c r="N2240" s="13">
        <v>0</v>
      </c>
    </row>
    <row r="2241" spans="1:14">
      <c r="A2241" s="113">
        <v>2170</v>
      </c>
      <c r="B2241" s="66"/>
      <c r="C2241" s="135"/>
      <c r="D2241" s="66"/>
      <c r="E2241" s="66"/>
      <c r="F2241" s="135" t="s">
        <v>760</v>
      </c>
      <c r="G2241" s="66" t="s">
        <v>163</v>
      </c>
      <c r="H2241" s="118"/>
      <c r="I2241" s="8">
        <v>0</v>
      </c>
      <c r="J2241" s="8">
        <v>0</v>
      </c>
      <c r="K2241" s="118"/>
      <c r="L2241" s="8">
        <v>0</v>
      </c>
      <c r="M2241" s="8">
        <v>0</v>
      </c>
      <c r="N2241" s="13">
        <v>0</v>
      </c>
    </row>
    <row r="2242" spans="1:14" ht="15.75" thickBot="1">
      <c r="A2242" s="113">
        <v>2171</v>
      </c>
      <c r="B2242" s="66"/>
      <c r="C2242" s="136" t="s">
        <v>593</v>
      </c>
      <c r="D2242" s="66"/>
      <c r="E2242" s="66"/>
      <c r="F2242" s="66"/>
      <c r="G2242" s="66"/>
      <c r="H2242" s="137" t="s">
        <v>594</v>
      </c>
      <c r="I2242" s="22">
        <v>-27212112.47769234</v>
      </c>
      <c r="J2242" s="22">
        <v>-12192622.272867864</v>
      </c>
      <c r="K2242" s="137"/>
      <c r="L2242" s="22">
        <v>-27212112.47769225</v>
      </c>
      <c r="M2242" s="22">
        <v>-14662631.852744419</v>
      </c>
      <c r="N2242" s="22">
        <v>-12549480.624947831</v>
      </c>
    </row>
    <row r="2243" spans="1:14" ht="15.75" thickTop="1">
      <c r="A2243" s="113">
        <v>2172</v>
      </c>
      <c r="B2243" s="66"/>
      <c r="C2243" s="135"/>
      <c r="D2243" s="66"/>
      <c r="E2243" s="66"/>
      <c r="F2243" s="66"/>
      <c r="G2243" s="66"/>
      <c r="H2243" s="118"/>
      <c r="I2243" s="8"/>
      <c r="J2243" s="8"/>
      <c r="K2243" s="118"/>
      <c r="L2243" s="8"/>
      <c r="M2243" s="8"/>
      <c r="N2243" s="8"/>
    </row>
    <row r="2244" spans="1:14">
      <c r="A2244" s="113">
        <v>2173</v>
      </c>
      <c r="B2244" s="66"/>
      <c r="C2244" s="135">
        <v>25398</v>
      </c>
      <c r="D2244" s="66" t="s">
        <v>595</v>
      </c>
      <c r="E2244" s="66"/>
      <c r="F2244" s="66"/>
      <c r="G2244" s="66"/>
      <c r="H2244" s="118"/>
      <c r="I2244" s="8"/>
      <c r="J2244" s="8"/>
      <c r="K2244" s="118"/>
      <c r="L2244" s="8"/>
      <c r="M2244" s="8"/>
      <c r="N2244" s="8"/>
    </row>
    <row r="2245" spans="1:14">
      <c r="A2245" s="113">
        <v>2174</v>
      </c>
      <c r="B2245" s="66"/>
      <c r="C2245" s="135"/>
      <c r="D2245" s="66"/>
      <c r="E2245" s="66"/>
      <c r="F2245" s="135" t="s">
        <v>599</v>
      </c>
      <c r="G2245" s="66" t="s">
        <v>164</v>
      </c>
      <c r="H2245" s="118"/>
      <c r="I2245" s="8">
        <v>0</v>
      </c>
      <c r="J2245" s="8">
        <v>0</v>
      </c>
      <c r="K2245" s="118"/>
      <c r="L2245" s="8">
        <v>-154970.3630000001</v>
      </c>
      <c r="M2245" s="8">
        <v>-88569.011421164338</v>
      </c>
      <c r="N2245" s="13">
        <v>-66401.351578835762</v>
      </c>
    </row>
    <row r="2246" spans="1:14" ht="15.75" thickBot="1">
      <c r="A2246" s="113">
        <v>2175</v>
      </c>
      <c r="B2246" s="66"/>
      <c r="C2246" s="135"/>
      <c r="D2246" s="66"/>
      <c r="E2246" s="66"/>
      <c r="F2246" s="66"/>
      <c r="G2246" s="66"/>
      <c r="H2246" s="118" t="s">
        <v>596</v>
      </c>
      <c r="I2246" s="19">
        <v>0</v>
      </c>
      <c r="J2246" s="19">
        <v>0</v>
      </c>
      <c r="K2246" s="118"/>
      <c r="L2246" s="19">
        <v>-154970.3630000001</v>
      </c>
      <c r="M2246" s="19">
        <v>-88569.011421164338</v>
      </c>
      <c r="N2246" s="19">
        <v>-66401.351578835762</v>
      </c>
    </row>
    <row r="2247" spans="1:14" ht="15.75" thickTop="1">
      <c r="A2247" s="113">
        <v>2176</v>
      </c>
      <c r="B2247" s="66"/>
      <c r="C2247" s="135"/>
      <c r="D2247" s="66"/>
      <c r="E2247" s="66"/>
      <c r="F2247" s="66"/>
      <c r="G2247" s="66"/>
      <c r="H2247" s="118"/>
      <c r="I2247" s="8"/>
      <c r="J2247" s="8"/>
      <c r="K2247" s="118"/>
      <c r="L2247" s="8"/>
      <c r="M2247" s="8"/>
      <c r="N2247" s="8"/>
    </row>
    <row r="2248" spans="1:14">
      <c r="A2248" s="113">
        <v>2177</v>
      </c>
      <c r="B2248" s="66"/>
      <c r="C2248" s="135">
        <v>25399</v>
      </c>
      <c r="D2248" s="66" t="s">
        <v>597</v>
      </c>
      <c r="E2248" s="66"/>
      <c r="F2248" s="66"/>
      <c r="G2248" s="66"/>
      <c r="H2248" s="118"/>
      <c r="I2248" s="8"/>
      <c r="J2248" s="8"/>
      <c r="K2248" s="118"/>
      <c r="L2248" s="8"/>
      <c r="M2248" s="8"/>
      <c r="N2248" s="8"/>
    </row>
    <row r="2249" spans="1:14">
      <c r="A2249" s="113">
        <v>2178</v>
      </c>
      <c r="B2249" s="66"/>
      <c r="C2249" s="135"/>
      <c r="D2249" s="66"/>
      <c r="E2249" s="66"/>
      <c r="F2249" s="135" t="s">
        <v>599</v>
      </c>
      <c r="G2249" s="66" t="s">
        <v>162</v>
      </c>
      <c r="H2249" s="118"/>
      <c r="I2249" s="8">
        <v>-4645283.2546153814</v>
      </c>
      <c r="J2249" s="8">
        <v>-861079.99307692295</v>
      </c>
      <c r="K2249" s="118"/>
      <c r="L2249" s="8">
        <v>-4645283.2546153814</v>
      </c>
      <c r="M2249" s="8">
        <v>-3784203.2615384585</v>
      </c>
      <c r="N2249" s="13">
        <v>-861079.99307692295</v>
      </c>
    </row>
    <row r="2250" spans="1:14">
      <c r="A2250" s="113">
        <v>2179</v>
      </c>
      <c r="B2250" s="66"/>
      <c r="C2250" s="135"/>
      <c r="D2250" s="66"/>
      <c r="E2250" s="66"/>
      <c r="F2250" s="135" t="s">
        <v>768</v>
      </c>
      <c r="G2250" s="66" t="s">
        <v>165</v>
      </c>
      <c r="H2250" s="118"/>
      <c r="I2250" s="8">
        <v>-22419592.517692301</v>
      </c>
      <c r="J2250" s="8">
        <v>-9632503.7659619264</v>
      </c>
      <c r="K2250" s="118"/>
      <c r="L2250" s="8">
        <v>-22419592.517692301</v>
      </c>
      <c r="M2250" s="8">
        <v>-12779584.63003505</v>
      </c>
      <c r="N2250" s="13">
        <v>-9640007.8876572512</v>
      </c>
    </row>
    <row r="2251" spans="1:14">
      <c r="A2251" s="113">
        <v>2180</v>
      </c>
      <c r="B2251" s="66"/>
      <c r="C2251" s="135"/>
      <c r="D2251" s="66"/>
      <c r="E2251" s="66"/>
      <c r="F2251" s="135" t="s">
        <v>599</v>
      </c>
      <c r="G2251" s="66" t="s">
        <v>166</v>
      </c>
      <c r="H2251" s="118"/>
      <c r="I2251" s="8">
        <v>-2967423.1823076899</v>
      </c>
      <c r="J2251" s="8">
        <v>-1287393.4188197339</v>
      </c>
      <c r="K2251" s="118"/>
      <c r="L2251" s="8">
        <v>-2967423.1823076899</v>
      </c>
      <c r="M2251" s="8">
        <v>-1681638.5276639706</v>
      </c>
      <c r="N2251" s="13">
        <v>-1285784.6546437193</v>
      </c>
    </row>
    <row r="2252" spans="1:14">
      <c r="A2252" s="113">
        <v>2181</v>
      </c>
      <c r="B2252" s="66"/>
      <c r="C2252" s="135"/>
      <c r="D2252" s="66"/>
      <c r="E2252" s="66"/>
      <c r="F2252" s="135" t="s">
        <v>599</v>
      </c>
      <c r="G2252" s="66" t="s">
        <v>164</v>
      </c>
      <c r="H2252" s="118"/>
      <c r="I2252" s="8">
        <v>0</v>
      </c>
      <c r="J2252" s="8">
        <v>0</v>
      </c>
      <c r="K2252" s="118"/>
      <c r="L2252" s="8">
        <v>0</v>
      </c>
      <c r="M2252" s="8">
        <v>0</v>
      </c>
      <c r="N2252" s="13">
        <v>0</v>
      </c>
    </row>
    <row r="2253" spans="1:14" ht="15.75" thickBot="1">
      <c r="A2253" s="113">
        <v>2182</v>
      </c>
      <c r="B2253" s="66"/>
      <c r="C2253" s="135"/>
      <c r="D2253" s="66"/>
      <c r="E2253" s="66"/>
      <c r="F2253" s="66"/>
      <c r="G2253" s="66"/>
      <c r="H2253" s="118" t="s">
        <v>543</v>
      </c>
      <c r="I2253" s="19">
        <v>-30032298.954615373</v>
      </c>
      <c r="J2253" s="19">
        <v>-11780977.177858584</v>
      </c>
      <c r="K2253" s="118"/>
      <c r="L2253" s="19">
        <v>-30032298.954615373</v>
      </c>
      <c r="M2253" s="19">
        <v>-18245426.41923748</v>
      </c>
      <c r="N2253" s="19">
        <v>-11786872.535377894</v>
      </c>
    </row>
    <row r="2254" spans="1:14" ht="15.75" thickTop="1">
      <c r="A2254" s="113">
        <v>2183</v>
      </c>
      <c r="B2254" s="66"/>
      <c r="C2254" s="135"/>
      <c r="D2254" s="66"/>
      <c r="E2254" s="66"/>
      <c r="F2254" s="66"/>
      <c r="G2254" s="66"/>
      <c r="H2254" s="118"/>
      <c r="I2254" s="16"/>
      <c r="J2254" s="16"/>
      <c r="K2254" s="118"/>
      <c r="L2254" s="16"/>
      <c r="M2254" s="8"/>
      <c r="N2254" s="8"/>
    </row>
    <row r="2255" spans="1:14">
      <c r="A2255" s="113">
        <v>2184</v>
      </c>
      <c r="B2255" s="66"/>
      <c r="C2255" s="135">
        <v>190</v>
      </c>
      <c r="D2255" s="66" t="s">
        <v>598</v>
      </c>
      <c r="E2255" s="66"/>
      <c r="F2255" s="66"/>
      <c r="G2255" s="66"/>
      <c r="H2255" s="118"/>
      <c r="I2255" s="8"/>
      <c r="J2255" s="8"/>
      <c r="K2255" s="118"/>
      <c r="L2255" s="8"/>
      <c r="M2255" s="8"/>
      <c r="N2255" s="8"/>
    </row>
    <row r="2256" spans="1:14">
      <c r="A2256" s="113">
        <v>2185</v>
      </c>
      <c r="B2256" s="66"/>
      <c r="C2256" s="135"/>
      <c r="D2256" s="66"/>
      <c r="E2256" s="66"/>
      <c r="F2256" s="135" t="s">
        <v>599</v>
      </c>
      <c r="G2256" s="66" t="s">
        <v>162</v>
      </c>
      <c r="H2256" s="118"/>
      <c r="I2256" s="8">
        <v>29413637.310000006</v>
      </c>
      <c r="J2256" s="8">
        <v>1056303.09923077</v>
      </c>
      <c r="K2256" s="118"/>
      <c r="L2256" s="8">
        <v>28445691.386923082</v>
      </c>
      <c r="M2256" s="8">
        <v>27389388.287692312</v>
      </c>
      <c r="N2256" s="13">
        <v>1056303.09923077</v>
      </c>
    </row>
    <row r="2257" spans="1:14">
      <c r="A2257" s="113">
        <v>2186</v>
      </c>
      <c r="B2257" s="66"/>
      <c r="C2257" s="135"/>
      <c r="D2257" s="66"/>
      <c r="E2257" s="66"/>
      <c r="F2257" s="135" t="s">
        <v>760</v>
      </c>
      <c r="G2257" s="66" t="s">
        <v>163</v>
      </c>
      <c r="H2257" s="118"/>
      <c r="I2257" s="8">
        <v>0</v>
      </c>
      <c r="J2257" s="8">
        <v>0</v>
      </c>
      <c r="K2257" s="118"/>
      <c r="L2257" s="8">
        <v>0</v>
      </c>
      <c r="M2257" s="8">
        <v>0</v>
      </c>
      <c r="N2257" s="13">
        <v>0</v>
      </c>
    </row>
    <row r="2258" spans="1:14">
      <c r="A2258" s="113">
        <v>2187</v>
      </c>
      <c r="B2258" s="66"/>
      <c r="C2258" s="135"/>
      <c r="D2258" s="66"/>
      <c r="E2258" s="66"/>
      <c r="F2258" s="135" t="s">
        <v>768</v>
      </c>
      <c r="G2258" s="66" t="s">
        <v>165</v>
      </c>
      <c r="H2258" s="118"/>
      <c r="I2258" s="8">
        <v>121781741.521538</v>
      </c>
      <c r="J2258" s="8">
        <v>52323122.416515835</v>
      </c>
      <c r="K2258" s="118"/>
      <c r="L2258" s="8">
        <v>108634663.29076877</v>
      </c>
      <c r="M2258" s="8">
        <v>61923778.150034048</v>
      </c>
      <c r="N2258" s="13">
        <v>46710885.140734725</v>
      </c>
    </row>
    <row r="2259" spans="1:14">
      <c r="A2259" s="113">
        <v>2188</v>
      </c>
      <c r="B2259" s="66"/>
      <c r="C2259" s="135"/>
      <c r="D2259" s="66"/>
      <c r="E2259" s="66"/>
      <c r="F2259" s="135" t="s">
        <v>599</v>
      </c>
      <c r="G2259" s="66" t="s">
        <v>167</v>
      </c>
      <c r="H2259" s="118"/>
      <c r="I2259" s="8">
        <v>0</v>
      </c>
      <c r="J2259" s="8">
        <v>0</v>
      </c>
      <c r="K2259" s="118"/>
      <c r="L2259" s="8">
        <v>0</v>
      </c>
      <c r="M2259" s="8">
        <v>0</v>
      </c>
      <c r="N2259" s="13">
        <v>0</v>
      </c>
    </row>
    <row r="2260" spans="1:14">
      <c r="A2260" s="113">
        <v>2189</v>
      </c>
      <c r="B2260" s="66"/>
      <c r="C2260" s="135"/>
      <c r="D2260" s="66"/>
      <c r="E2260" s="66"/>
      <c r="F2260" s="135" t="s">
        <v>747</v>
      </c>
      <c r="G2260" s="66" t="s">
        <v>747</v>
      </c>
      <c r="H2260" s="118"/>
      <c r="I2260" s="8">
        <v>0</v>
      </c>
      <c r="J2260" s="8">
        <v>0</v>
      </c>
      <c r="K2260" s="118"/>
      <c r="L2260" s="8">
        <v>0</v>
      </c>
      <c r="M2260" s="8">
        <v>0</v>
      </c>
      <c r="N2260" s="13">
        <v>0</v>
      </c>
    </row>
    <row r="2261" spans="1:14">
      <c r="A2261" s="113">
        <v>2190</v>
      </c>
      <c r="B2261" s="66"/>
      <c r="C2261" s="135"/>
      <c r="D2261" s="66"/>
      <c r="E2261" s="66"/>
      <c r="F2261" s="135" t="s">
        <v>599</v>
      </c>
      <c r="G2261" s="66" t="s">
        <v>166</v>
      </c>
      <c r="H2261" s="118"/>
      <c r="I2261" s="8">
        <v>0</v>
      </c>
      <c r="J2261" s="8">
        <v>0</v>
      </c>
      <c r="K2261" s="118"/>
      <c r="L2261" s="8">
        <v>0</v>
      </c>
      <c r="M2261" s="8">
        <v>0</v>
      </c>
      <c r="N2261" s="13">
        <v>0</v>
      </c>
    </row>
    <row r="2262" spans="1:14">
      <c r="A2262" s="113">
        <v>2191</v>
      </c>
      <c r="B2262" s="66"/>
      <c r="C2262" s="135"/>
      <c r="D2262" s="66"/>
      <c r="E2262" s="66"/>
      <c r="F2262" s="135" t="s">
        <v>599</v>
      </c>
      <c r="G2262" s="66" t="s">
        <v>166</v>
      </c>
      <c r="H2262" s="118"/>
      <c r="I2262" s="8">
        <v>0</v>
      </c>
      <c r="J2262" s="8">
        <v>0</v>
      </c>
      <c r="K2262" s="118"/>
      <c r="L2262" s="8">
        <v>0</v>
      </c>
      <c r="M2262" s="8">
        <v>0</v>
      </c>
      <c r="N2262" s="13">
        <v>0</v>
      </c>
    </row>
    <row r="2263" spans="1:14">
      <c r="A2263" s="113">
        <v>2192</v>
      </c>
      <c r="B2263" s="66"/>
      <c r="C2263" s="135"/>
      <c r="D2263" s="66"/>
      <c r="E2263" s="66"/>
      <c r="F2263" s="135" t="s">
        <v>760</v>
      </c>
      <c r="G2263" s="66" t="s">
        <v>784</v>
      </c>
      <c r="H2263" s="118"/>
      <c r="I2263" s="8">
        <v>3633718.5084615401</v>
      </c>
      <c r="J2263" s="8">
        <v>979870.13731309492</v>
      </c>
      <c r="K2263" s="118"/>
      <c r="L2263" s="8">
        <v>3633718.5084615401</v>
      </c>
      <c r="M2263" s="8">
        <v>2685791.36813117</v>
      </c>
      <c r="N2263" s="13">
        <v>947927.14033036993</v>
      </c>
    </row>
    <row r="2264" spans="1:14">
      <c r="A2264" s="113">
        <v>2193</v>
      </c>
      <c r="B2264" s="66"/>
      <c r="C2264" s="135"/>
      <c r="D2264" s="66"/>
      <c r="E2264" s="66"/>
      <c r="F2264" s="135" t="s">
        <v>599</v>
      </c>
      <c r="G2264" s="66" t="s">
        <v>782</v>
      </c>
      <c r="H2264" s="118"/>
      <c r="I2264" s="8">
        <v>2074784.51461538</v>
      </c>
      <c r="J2264" s="8">
        <v>898291.72595414158</v>
      </c>
      <c r="K2264" s="118"/>
      <c r="L2264" s="8">
        <v>2074784.51461538</v>
      </c>
      <c r="M2264" s="8">
        <v>1177568.5705759644</v>
      </c>
      <c r="N2264" s="13">
        <v>897215.94403941557</v>
      </c>
    </row>
    <row r="2265" spans="1:14">
      <c r="A2265" s="113">
        <v>2194</v>
      </c>
      <c r="B2265" s="66"/>
      <c r="C2265" s="135"/>
      <c r="D2265" s="66"/>
      <c r="E2265" s="66"/>
      <c r="F2265" s="135" t="s">
        <v>599</v>
      </c>
      <c r="G2265" s="66" t="s">
        <v>166</v>
      </c>
      <c r="H2265" s="118"/>
      <c r="I2265" s="8">
        <v>46346798.4938462</v>
      </c>
      <c r="J2265" s="8">
        <v>20107197.288234696</v>
      </c>
      <c r="K2265" s="118"/>
      <c r="L2265" s="8">
        <v>8289021.2630769685</v>
      </c>
      <c r="M2265" s="8">
        <v>4697387.8197500575</v>
      </c>
      <c r="N2265" s="13">
        <v>3591633.4433269105</v>
      </c>
    </row>
    <row r="2266" spans="1:14">
      <c r="A2266" s="113">
        <v>2195</v>
      </c>
      <c r="B2266" s="66"/>
      <c r="C2266" s="135"/>
      <c r="D2266" s="66"/>
      <c r="E2266" s="66"/>
      <c r="F2266" s="135" t="s">
        <v>599</v>
      </c>
      <c r="G2266" s="66" t="s">
        <v>164</v>
      </c>
      <c r="H2266" s="118"/>
      <c r="I2266" s="8">
        <v>-8896703.0915384479</v>
      </c>
      <c r="J2266" s="8">
        <v>-3815685.9187237774</v>
      </c>
      <c r="K2266" s="118"/>
      <c r="L2266" s="8">
        <v>-12068999.212153241</v>
      </c>
      <c r="M2266" s="8">
        <v>-6897701.6532072211</v>
      </c>
      <c r="N2266" s="13">
        <v>-5171297.55894602</v>
      </c>
    </row>
    <row r="2267" spans="1:14">
      <c r="A2267" s="113">
        <v>2196</v>
      </c>
      <c r="B2267" s="66"/>
      <c r="C2267" s="135"/>
      <c r="D2267" s="66"/>
      <c r="E2267" s="66"/>
      <c r="F2267" s="135" t="s">
        <v>767</v>
      </c>
      <c r="G2267" s="66" t="s">
        <v>780</v>
      </c>
      <c r="H2267" s="118"/>
      <c r="I2267" s="8">
        <v>0</v>
      </c>
      <c r="J2267" s="8">
        <v>0</v>
      </c>
      <c r="K2267" s="118"/>
      <c r="L2267" s="8">
        <v>0</v>
      </c>
      <c r="M2267" s="8">
        <v>0</v>
      </c>
      <c r="N2267" s="13">
        <v>0</v>
      </c>
    </row>
    <row r="2268" spans="1:14">
      <c r="A2268" s="113">
        <v>2197</v>
      </c>
      <c r="B2268" s="66"/>
      <c r="C2268" s="135"/>
      <c r="D2268" s="66"/>
      <c r="E2268" s="66"/>
      <c r="F2268" s="135" t="s">
        <v>759</v>
      </c>
      <c r="G2268" s="66" t="s">
        <v>282</v>
      </c>
      <c r="H2268" s="118"/>
      <c r="I2268" s="8">
        <v>1047118.27923077</v>
      </c>
      <c r="J2268" s="8">
        <v>502058.77309329662</v>
      </c>
      <c r="K2268" s="118"/>
      <c r="L2268" s="8">
        <v>1047118.27923077</v>
      </c>
      <c r="M2268" s="8">
        <v>545059.50613747328</v>
      </c>
      <c r="N2268" s="13">
        <v>502058.77309329662</v>
      </c>
    </row>
    <row r="2269" spans="1:14">
      <c r="A2269" s="113">
        <v>2198</v>
      </c>
      <c r="B2269" s="66"/>
      <c r="C2269" s="135"/>
      <c r="D2269" s="66"/>
      <c r="E2269" s="66"/>
      <c r="F2269" s="135" t="s">
        <v>599</v>
      </c>
      <c r="G2269" s="66" t="s">
        <v>166</v>
      </c>
      <c r="H2269" s="118"/>
      <c r="I2269" s="8">
        <v>0</v>
      </c>
      <c r="J2269" s="8">
        <v>0</v>
      </c>
      <c r="K2269" s="118"/>
      <c r="L2269" s="8">
        <v>0</v>
      </c>
      <c r="M2269" s="8">
        <v>0</v>
      </c>
      <c r="N2269" s="13">
        <v>0</v>
      </c>
    </row>
    <row r="2270" spans="1:14">
      <c r="A2270" s="113">
        <v>2199</v>
      </c>
      <c r="B2270" s="66"/>
      <c r="C2270" s="136" t="s">
        <v>600</v>
      </c>
      <c r="D2270" s="66"/>
      <c r="E2270" s="66"/>
      <c r="F2270" s="66"/>
      <c r="G2270" s="66"/>
      <c r="H2270" s="137" t="s">
        <v>596</v>
      </c>
      <c r="I2270" s="193">
        <v>195401095.53615347</v>
      </c>
      <c r="J2270" s="193">
        <v>72051157.521618068</v>
      </c>
      <c r="K2270" s="137"/>
      <c r="L2270" s="193">
        <v>140055998.03092325</v>
      </c>
      <c r="M2270" s="193">
        <v>91521272.04911381</v>
      </c>
      <c r="N2270" s="193">
        <v>48534725.981809467</v>
      </c>
    </row>
    <row r="2271" spans="1:14">
      <c r="A2271" s="113">
        <v>2200</v>
      </c>
      <c r="B2271" s="66"/>
      <c r="C2271" s="135"/>
      <c r="D2271" s="66"/>
      <c r="E2271" s="66"/>
      <c r="F2271" s="66"/>
      <c r="G2271" s="66"/>
      <c r="H2271" s="118"/>
      <c r="I2271" s="12"/>
      <c r="J2271" s="12"/>
      <c r="K2271" s="118"/>
      <c r="L2271" s="12"/>
      <c r="M2271" s="8"/>
      <c r="N2271" s="8"/>
    </row>
    <row r="2272" spans="1:14">
      <c r="A2272" s="113">
        <v>2201</v>
      </c>
      <c r="B2272" s="66"/>
      <c r="C2272" s="135">
        <v>281</v>
      </c>
      <c r="D2272" s="66" t="s">
        <v>598</v>
      </c>
      <c r="E2272" s="66"/>
      <c r="F2272" s="66"/>
      <c r="G2272" s="66"/>
      <c r="H2272" s="118"/>
      <c r="I2272" s="8"/>
      <c r="J2272" s="8"/>
      <c r="K2272" s="118"/>
      <c r="L2272" s="8"/>
      <c r="M2272" s="8"/>
      <c r="N2272" s="8"/>
    </row>
    <row r="2273" spans="1:14">
      <c r="A2273" s="113">
        <v>2202</v>
      </c>
      <c r="B2273" s="66"/>
      <c r="C2273" s="135"/>
      <c r="D2273" s="66"/>
      <c r="E2273" s="66"/>
      <c r="F2273" s="135" t="s">
        <v>599</v>
      </c>
      <c r="G2273" s="66" t="s">
        <v>162</v>
      </c>
      <c r="H2273" s="118"/>
      <c r="I2273" s="8">
        <v>0</v>
      </c>
      <c r="J2273" s="8">
        <v>0</v>
      </c>
      <c r="K2273" s="118"/>
      <c r="L2273" s="8">
        <v>0</v>
      </c>
      <c r="M2273" s="8">
        <v>0</v>
      </c>
      <c r="N2273" s="13">
        <v>0</v>
      </c>
    </row>
    <row r="2274" spans="1:14">
      <c r="A2274" s="113">
        <v>2203</v>
      </c>
      <c r="B2274" s="66"/>
      <c r="C2274" s="135"/>
      <c r="D2274" s="66"/>
      <c r="E2274" s="66"/>
      <c r="F2274" s="135" t="s">
        <v>758</v>
      </c>
      <c r="G2274" s="66" t="s">
        <v>166</v>
      </c>
      <c r="H2274" s="118"/>
      <c r="I2274" s="8">
        <v>-236262360.43846199</v>
      </c>
      <c r="J2274" s="8">
        <v>-102500583.58941318</v>
      </c>
      <c r="K2274" s="118"/>
      <c r="L2274" s="8">
        <v>0.17692261934280396</v>
      </c>
      <c r="M2274" s="8">
        <v>0.100262037068374</v>
      </c>
      <c r="N2274" s="13">
        <v>7.6660582274429956E-2</v>
      </c>
    </row>
    <row r="2275" spans="1:14">
      <c r="A2275" s="113">
        <v>2204</v>
      </c>
      <c r="B2275" s="66"/>
      <c r="C2275" s="135"/>
      <c r="D2275" s="66"/>
      <c r="E2275" s="66"/>
      <c r="F2275" s="135" t="s">
        <v>761</v>
      </c>
      <c r="G2275" s="66" t="s">
        <v>166</v>
      </c>
      <c r="H2275" s="118"/>
      <c r="I2275" s="8">
        <v>0</v>
      </c>
      <c r="J2275" s="8">
        <v>0</v>
      </c>
      <c r="K2275" s="118"/>
      <c r="L2275" s="8">
        <v>0</v>
      </c>
      <c r="M2275" s="8">
        <v>0</v>
      </c>
      <c r="N2275" s="13">
        <v>0</v>
      </c>
    </row>
    <row r="2276" spans="1:14">
      <c r="A2276" s="113">
        <v>2205</v>
      </c>
      <c r="B2276" s="66"/>
      <c r="C2276" s="135"/>
      <c r="D2276" s="66"/>
      <c r="E2276" s="66"/>
      <c r="F2276" s="66"/>
      <c r="G2276" s="66"/>
      <c r="H2276" s="118" t="s">
        <v>596</v>
      </c>
      <c r="I2276" s="184">
        <v>-236262360.43846199</v>
      </c>
      <c r="J2276" s="184">
        <v>-102500583.58941318</v>
      </c>
      <c r="K2276" s="118"/>
      <c r="L2276" s="184">
        <v>0.17692261934280396</v>
      </c>
      <c r="M2276" s="184">
        <v>0.100262037068374</v>
      </c>
      <c r="N2276" s="184">
        <v>7.6660582274429956E-2</v>
      </c>
    </row>
    <row r="2277" spans="1:14">
      <c r="A2277" s="113">
        <v>2206</v>
      </c>
      <c r="B2277" s="66"/>
      <c r="C2277" s="135"/>
      <c r="D2277" s="66"/>
      <c r="E2277" s="66"/>
      <c r="F2277" s="66"/>
      <c r="G2277" s="66"/>
      <c r="H2277" s="118"/>
      <c r="I2277" s="8"/>
      <c r="J2277" s="8"/>
      <c r="K2277" s="118"/>
      <c r="L2277" s="8"/>
      <c r="M2277" s="8"/>
      <c r="N2277" s="8"/>
    </row>
    <row r="2278" spans="1:14">
      <c r="A2278" s="113">
        <v>2207</v>
      </c>
      <c r="B2278" s="66"/>
      <c r="C2278" s="135">
        <v>282</v>
      </c>
      <c r="D2278" s="66" t="s">
        <v>601</v>
      </c>
      <c r="E2278" s="66"/>
      <c r="F2278" s="66"/>
      <c r="G2278" s="66"/>
      <c r="H2278" s="118"/>
      <c r="I2278" s="8"/>
      <c r="J2278" s="8"/>
      <c r="K2278" s="118"/>
      <c r="L2278" s="8"/>
      <c r="M2278" s="8"/>
      <c r="N2278" s="8"/>
    </row>
    <row r="2279" spans="1:14">
      <c r="A2279" s="113">
        <v>2208</v>
      </c>
      <c r="B2279" s="66"/>
      <c r="C2279" s="135"/>
      <c r="D2279" s="66"/>
      <c r="E2279" s="66"/>
      <c r="F2279" s="135" t="s">
        <v>519</v>
      </c>
      <c r="G2279" s="66" t="s">
        <v>162</v>
      </c>
      <c r="H2279" s="118"/>
      <c r="I2279" s="8">
        <v>5500111.639230771</v>
      </c>
      <c r="J2279" s="8">
        <v>-935162.09384615405</v>
      </c>
      <c r="K2279" s="118"/>
      <c r="L2279" s="8">
        <v>-3954834417.8223076</v>
      </c>
      <c r="M2279" s="8">
        <v>-2226484791.3438463</v>
      </c>
      <c r="N2279" s="13">
        <v>-1728349626.4784615</v>
      </c>
    </row>
    <row r="2280" spans="1:14">
      <c r="A2280" s="113">
        <v>2209</v>
      </c>
      <c r="B2280" s="66"/>
      <c r="C2280" s="135"/>
      <c r="D2280" s="66"/>
      <c r="E2280" s="66"/>
      <c r="F2280" s="135" t="s">
        <v>805</v>
      </c>
      <c r="G2280" s="66" t="s">
        <v>806</v>
      </c>
      <c r="H2280" s="118"/>
      <c r="I2280" s="8">
        <v>-3742495256.9707699</v>
      </c>
      <c r="J2280" s="8">
        <v>-1627067213.1385326</v>
      </c>
      <c r="K2280" s="118"/>
      <c r="L2280" s="8">
        <v>-4.7692775726318359E-2</v>
      </c>
      <c r="M2280" s="8">
        <v>-2.6958119738892495E-2</v>
      </c>
      <c r="N2280" s="13">
        <v>-2.0734655987425864E-2</v>
      </c>
    </row>
    <row r="2281" spans="1:14">
      <c r="A2281" s="113">
        <v>2210</v>
      </c>
      <c r="B2281" s="66"/>
      <c r="C2281" s="135"/>
      <c r="D2281" s="66"/>
      <c r="E2281" s="66"/>
      <c r="F2281" s="135" t="s">
        <v>758</v>
      </c>
      <c r="G2281" s="66" t="s">
        <v>780</v>
      </c>
      <c r="H2281" s="118"/>
      <c r="I2281" s="8">
        <v>0</v>
      </c>
      <c r="J2281" s="8">
        <v>0</v>
      </c>
      <c r="K2281" s="118"/>
      <c r="L2281" s="8">
        <v>1185333.7848426483</v>
      </c>
      <c r="M2281" s="8">
        <v>661484.84458813607</v>
      </c>
      <c r="N2281" s="13">
        <v>523848.94025451218</v>
      </c>
    </row>
    <row r="2282" spans="1:14">
      <c r="A2282" s="113">
        <v>2211</v>
      </c>
      <c r="B2282" s="66"/>
      <c r="C2282" s="135"/>
      <c r="D2282" s="66"/>
      <c r="E2282" s="66"/>
      <c r="F2282" s="135" t="s">
        <v>768</v>
      </c>
      <c r="G2282" s="66" t="s">
        <v>165</v>
      </c>
      <c r="H2282" s="118"/>
      <c r="I2282" s="8">
        <v>-1092090.69076923</v>
      </c>
      <c r="J2282" s="8">
        <v>-469213.15288425115</v>
      </c>
      <c r="K2282" s="118"/>
      <c r="L2282" s="8">
        <v>-1085687.1523076915</v>
      </c>
      <c r="M2282" s="8">
        <v>-618861.86529522366</v>
      </c>
      <c r="N2282" s="13">
        <v>-466825.28701246792</v>
      </c>
    </row>
    <row r="2283" spans="1:14">
      <c r="A2283" s="113">
        <v>2212</v>
      </c>
      <c r="B2283" s="66"/>
      <c r="C2283" s="135"/>
      <c r="D2283" s="66"/>
      <c r="E2283" s="66"/>
      <c r="F2283" s="135" t="s">
        <v>767</v>
      </c>
      <c r="G2283" s="66" t="s">
        <v>777</v>
      </c>
      <c r="H2283" s="118"/>
      <c r="I2283" s="8">
        <v>0</v>
      </c>
      <c r="J2283" s="8">
        <v>0</v>
      </c>
      <c r="K2283" s="118"/>
      <c r="L2283" s="8">
        <v>0</v>
      </c>
      <c r="M2283" s="8">
        <v>0</v>
      </c>
      <c r="N2283" s="13">
        <v>0</v>
      </c>
    </row>
    <row r="2284" spans="1:14">
      <c r="A2284" s="113">
        <v>2213</v>
      </c>
      <c r="B2284" s="66"/>
      <c r="C2284" s="135"/>
      <c r="D2284" s="66"/>
      <c r="E2284" s="66"/>
      <c r="F2284" s="135" t="s">
        <v>759</v>
      </c>
      <c r="G2284" s="66" t="s">
        <v>785</v>
      </c>
      <c r="H2284" s="118"/>
      <c r="I2284" s="8">
        <v>0</v>
      </c>
      <c r="J2284" s="8">
        <v>0</v>
      </c>
      <c r="K2284" s="118"/>
      <c r="L2284" s="8">
        <v>78517.997109999997</v>
      </c>
      <c r="M2284" s="8">
        <v>40871.200108472476</v>
      </c>
      <c r="N2284" s="13">
        <v>37646.79700152752</v>
      </c>
    </row>
    <row r="2285" spans="1:14">
      <c r="A2285" s="113">
        <v>2214</v>
      </c>
      <c r="B2285" s="66"/>
      <c r="C2285" s="135"/>
      <c r="D2285" s="66"/>
      <c r="E2285" s="66"/>
      <c r="F2285" s="135" t="s">
        <v>599</v>
      </c>
      <c r="G2285" s="66" t="s">
        <v>282</v>
      </c>
      <c r="H2285" s="118"/>
      <c r="I2285" s="8">
        <v>0</v>
      </c>
      <c r="J2285" s="8">
        <v>0</v>
      </c>
      <c r="K2285" s="118"/>
      <c r="L2285" s="8">
        <v>253060.06050942442</v>
      </c>
      <c r="M2285" s="8">
        <v>131726.08514265803</v>
      </c>
      <c r="N2285" s="13">
        <v>121333.97536676638</v>
      </c>
    </row>
    <row r="2286" spans="1:14">
      <c r="A2286" s="113">
        <v>2215</v>
      </c>
      <c r="B2286" s="66"/>
      <c r="C2286" s="135"/>
      <c r="D2286" s="66"/>
      <c r="E2286" s="66"/>
      <c r="F2286" s="135" t="s">
        <v>519</v>
      </c>
      <c r="G2286" s="66" t="s">
        <v>786</v>
      </c>
      <c r="H2286" s="118"/>
      <c r="I2286" s="8">
        <v>0</v>
      </c>
      <c r="J2286" s="8">
        <v>0</v>
      </c>
      <c r="K2286" s="118"/>
      <c r="L2286" s="8">
        <v>0</v>
      </c>
      <c r="M2286" s="8">
        <v>0</v>
      </c>
      <c r="N2286" s="13">
        <v>0</v>
      </c>
    </row>
    <row r="2287" spans="1:14">
      <c r="A2287" s="113">
        <v>2216</v>
      </c>
      <c r="B2287" s="66"/>
      <c r="C2287" s="135"/>
      <c r="D2287" s="66"/>
      <c r="E2287" s="66"/>
      <c r="F2287" s="135" t="s">
        <v>787</v>
      </c>
      <c r="G2287" s="66" t="s">
        <v>787</v>
      </c>
      <c r="H2287" s="118"/>
      <c r="I2287" s="8">
        <v>0</v>
      </c>
      <c r="J2287" s="8">
        <v>0</v>
      </c>
      <c r="K2287" s="118"/>
      <c r="L2287" s="8">
        <v>0</v>
      </c>
      <c r="M2287" s="8">
        <v>0</v>
      </c>
      <c r="N2287" s="13">
        <v>0</v>
      </c>
    </row>
    <row r="2288" spans="1:14">
      <c r="A2288" s="113">
        <v>2217</v>
      </c>
      <c r="B2288" s="66"/>
      <c r="C2288" s="135"/>
      <c r="D2288" s="66"/>
      <c r="E2288" s="66"/>
      <c r="F2288" s="135" t="s">
        <v>599</v>
      </c>
      <c r="G2288" s="66" t="s">
        <v>167</v>
      </c>
      <c r="H2288" s="118"/>
      <c r="I2288" s="8">
        <v>0</v>
      </c>
      <c r="J2288" s="8">
        <v>0</v>
      </c>
      <c r="K2288" s="118"/>
      <c r="L2288" s="8">
        <v>0</v>
      </c>
      <c r="M2288" s="8">
        <v>0</v>
      </c>
      <c r="N2288" s="13">
        <v>0</v>
      </c>
    </row>
    <row r="2289" spans="1:14">
      <c r="A2289" s="113">
        <v>2218</v>
      </c>
      <c r="B2289" s="66"/>
      <c r="C2289" s="135"/>
      <c r="D2289" s="66"/>
      <c r="E2289" s="66"/>
      <c r="F2289" s="135" t="s">
        <v>758</v>
      </c>
      <c r="G2289" s="66" t="s">
        <v>747</v>
      </c>
      <c r="H2289" s="118"/>
      <c r="I2289" s="8">
        <v>0</v>
      </c>
      <c r="J2289" s="8">
        <v>0</v>
      </c>
      <c r="K2289" s="118"/>
      <c r="L2289" s="8">
        <v>0</v>
      </c>
      <c r="M2289" s="8">
        <v>0</v>
      </c>
      <c r="N2289" s="13">
        <v>0</v>
      </c>
    </row>
    <row r="2290" spans="1:14">
      <c r="A2290" s="113">
        <v>2219</v>
      </c>
      <c r="B2290" s="66"/>
      <c r="C2290" s="135"/>
      <c r="D2290" s="66"/>
      <c r="E2290" s="66"/>
      <c r="F2290" s="135" t="s">
        <v>758</v>
      </c>
      <c r="G2290" s="66" t="s">
        <v>166</v>
      </c>
      <c r="H2290" s="118"/>
      <c r="I2290" s="8">
        <v>0</v>
      </c>
      <c r="J2290" s="8">
        <v>0</v>
      </c>
      <c r="K2290" s="118"/>
      <c r="L2290" s="8">
        <v>0</v>
      </c>
      <c r="M2290" s="8">
        <v>0</v>
      </c>
      <c r="N2290" s="13">
        <v>0</v>
      </c>
    </row>
    <row r="2291" spans="1:14">
      <c r="A2291" s="113">
        <v>2220</v>
      </c>
      <c r="B2291" s="66"/>
      <c r="C2291" s="135"/>
      <c r="D2291" s="66"/>
      <c r="E2291" s="66"/>
      <c r="F2291" s="135" t="s">
        <v>599</v>
      </c>
      <c r="G2291" s="66" t="s">
        <v>166</v>
      </c>
      <c r="H2291" s="118"/>
      <c r="I2291" s="8">
        <v>0</v>
      </c>
      <c r="J2291" s="8">
        <v>0</v>
      </c>
      <c r="K2291" s="118"/>
      <c r="L2291" s="8">
        <v>0</v>
      </c>
      <c r="M2291" s="8">
        <v>0</v>
      </c>
      <c r="N2291" s="13">
        <v>0</v>
      </c>
    </row>
    <row r="2292" spans="1:14">
      <c r="A2292" s="113">
        <v>2221</v>
      </c>
      <c r="B2292" s="66"/>
      <c r="C2292" s="135"/>
      <c r="D2292" s="66"/>
      <c r="E2292" s="66"/>
      <c r="F2292" s="135" t="s">
        <v>599</v>
      </c>
      <c r="G2292" s="66" t="s">
        <v>164</v>
      </c>
      <c r="H2292" s="118"/>
      <c r="I2292" s="8">
        <v>-5100228.43</v>
      </c>
      <c r="J2292" s="8">
        <v>-2187424.8923890344</v>
      </c>
      <c r="K2292" s="118"/>
      <c r="L2292" s="8">
        <v>-5242400.9684615377</v>
      </c>
      <c r="M2292" s="8">
        <v>-2996148.8265339653</v>
      </c>
      <c r="N2292" s="13">
        <v>-2246252.1419275724</v>
      </c>
    </row>
    <row r="2293" spans="1:14">
      <c r="A2293" s="113">
        <v>2222</v>
      </c>
      <c r="B2293" s="66"/>
      <c r="C2293" s="135"/>
      <c r="D2293" s="66"/>
      <c r="E2293" s="66"/>
      <c r="F2293" s="135" t="s">
        <v>599</v>
      </c>
      <c r="G2293" s="66" t="s">
        <v>166</v>
      </c>
      <c r="H2293" s="118"/>
      <c r="I2293" s="8">
        <v>-3477742.00692308</v>
      </c>
      <c r="J2293" s="8">
        <v>-1508791.2633289751</v>
      </c>
      <c r="K2293" s="118"/>
      <c r="L2293" s="8">
        <v>15367387.653799802</v>
      </c>
      <c r="M2293" s="8">
        <v>8708697.6007515062</v>
      </c>
      <c r="N2293" s="13">
        <v>6658690.0530482959</v>
      </c>
    </row>
    <row r="2294" spans="1:14">
      <c r="A2294" s="113">
        <v>2223</v>
      </c>
      <c r="B2294" s="66"/>
      <c r="C2294" s="135"/>
      <c r="D2294" s="66"/>
      <c r="E2294" s="66"/>
      <c r="F2294" s="66"/>
      <c r="G2294" s="66"/>
      <c r="H2294" s="118" t="s">
        <v>596</v>
      </c>
      <c r="I2294" s="184">
        <v>-3746665206.4592314</v>
      </c>
      <c r="J2294" s="184">
        <v>-1632167804.5409811</v>
      </c>
      <c r="K2294" s="118"/>
      <c r="L2294" s="184">
        <v>-3944278206.4945078</v>
      </c>
      <c r="M2294" s="184">
        <v>-2220557022.3320427</v>
      </c>
      <c r="N2294" s="184">
        <v>-1723721184.1624649</v>
      </c>
    </row>
    <row r="2295" spans="1:14">
      <c r="A2295" s="113">
        <v>2224</v>
      </c>
      <c r="B2295" s="66"/>
      <c r="C2295" s="135"/>
      <c r="D2295" s="66"/>
      <c r="E2295" s="66"/>
      <c r="F2295" s="66"/>
      <c r="G2295" s="66"/>
      <c r="H2295" s="118"/>
      <c r="I2295" s="8"/>
      <c r="J2295" s="8"/>
      <c r="K2295" s="118"/>
      <c r="L2295" s="8"/>
      <c r="M2295" s="8"/>
      <c r="N2295" s="8"/>
    </row>
    <row r="2296" spans="1:14">
      <c r="A2296" s="113">
        <v>2225</v>
      </c>
      <c r="B2296" s="66"/>
      <c r="C2296" s="135">
        <v>283</v>
      </c>
      <c r="D2296" s="66" t="s">
        <v>601</v>
      </c>
      <c r="E2296" s="66"/>
      <c r="F2296" s="66"/>
      <c r="G2296" s="66"/>
      <c r="H2296" s="118"/>
      <c r="I2296" s="8"/>
      <c r="J2296" s="8"/>
      <c r="K2296" s="118"/>
      <c r="L2296" s="8"/>
      <c r="M2296" s="8"/>
      <c r="N2296" s="8"/>
    </row>
    <row r="2297" spans="1:14">
      <c r="A2297" s="113">
        <v>2226</v>
      </c>
      <c r="B2297" s="66"/>
      <c r="C2297" s="135"/>
      <c r="D2297" s="66"/>
      <c r="E2297" s="66"/>
      <c r="F2297" s="135" t="s">
        <v>519</v>
      </c>
      <c r="G2297" s="66" t="s">
        <v>162</v>
      </c>
      <c r="H2297" s="118"/>
      <c r="I2297" s="8">
        <v>-99558802.134615377</v>
      </c>
      <c r="J2297" s="8">
        <v>-5846782.2138461499</v>
      </c>
      <c r="K2297" s="118"/>
      <c r="L2297" s="8">
        <v>-99558802.134615377</v>
      </c>
      <c r="M2297" s="8">
        <v>-93712019.92076923</v>
      </c>
      <c r="N2297" s="13">
        <v>-5846782.2138461499</v>
      </c>
    </row>
    <row r="2298" spans="1:14">
      <c r="A2298" s="113">
        <v>2227</v>
      </c>
      <c r="B2298" s="66"/>
      <c r="C2298" s="135"/>
      <c r="D2298" s="66"/>
      <c r="E2298" s="66"/>
      <c r="F2298" s="135" t="s">
        <v>599</v>
      </c>
      <c r="G2298" s="66" t="s">
        <v>166</v>
      </c>
      <c r="H2298" s="118"/>
      <c r="I2298" s="8">
        <v>-2717066.0361538501</v>
      </c>
      <c r="J2298" s="8">
        <v>-1178777.9223059227</v>
      </c>
      <c r="K2298" s="118"/>
      <c r="L2298" s="8">
        <v>-1782566.0361538501</v>
      </c>
      <c r="M2298" s="8">
        <v>-1010180.05870345</v>
      </c>
      <c r="N2298" s="13">
        <v>-772385.97745040013</v>
      </c>
    </row>
    <row r="2299" spans="1:14">
      <c r="A2299" s="113">
        <v>2228</v>
      </c>
      <c r="B2299" s="66"/>
      <c r="C2299" s="135"/>
      <c r="D2299" s="66"/>
      <c r="E2299" s="66"/>
      <c r="F2299" s="135" t="s">
        <v>599</v>
      </c>
      <c r="G2299" s="66" t="s">
        <v>164</v>
      </c>
      <c r="H2299" s="118"/>
      <c r="I2299" s="8">
        <v>-25768682.200769182</v>
      </c>
      <c r="J2299" s="8">
        <v>-11051869.080700127</v>
      </c>
      <c r="K2299" s="118"/>
      <c r="L2299" s="8">
        <v>-22961597.739230722</v>
      </c>
      <c r="M2299" s="8">
        <v>-13123064.133327905</v>
      </c>
      <c r="N2299" s="13">
        <v>-9838533.6059028171</v>
      </c>
    </row>
    <row r="2300" spans="1:14">
      <c r="A2300" s="113">
        <v>2229</v>
      </c>
      <c r="B2300" s="66"/>
      <c r="C2300" s="135"/>
      <c r="D2300" s="66"/>
      <c r="E2300" s="66"/>
      <c r="F2300" s="135" t="s">
        <v>768</v>
      </c>
      <c r="G2300" s="66" t="s">
        <v>165</v>
      </c>
      <c r="H2300" s="118"/>
      <c r="I2300" s="8">
        <v>-169859566.936923</v>
      </c>
      <c r="J2300" s="8">
        <v>-72979601.07497029</v>
      </c>
      <c r="K2300" s="118"/>
      <c r="L2300" s="8">
        <v>-167046231.72384608</v>
      </c>
      <c r="M2300" s="8">
        <v>-95219458.326848954</v>
      </c>
      <c r="N2300" s="13">
        <v>-71826773.396997124</v>
      </c>
    </row>
    <row r="2301" spans="1:14">
      <c r="A2301" s="113">
        <v>2230</v>
      </c>
      <c r="B2301" s="66"/>
      <c r="C2301" s="135"/>
      <c r="D2301" s="66"/>
      <c r="E2301" s="66"/>
      <c r="F2301" s="135" t="s">
        <v>519</v>
      </c>
      <c r="G2301" s="66" t="s">
        <v>777</v>
      </c>
      <c r="H2301" s="118"/>
      <c r="I2301" s="8">
        <v>-8290819.8600000003</v>
      </c>
      <c r="J2301" s="8">
        <v>-3562123.3285725322</v>
      </c>
      <c r="K2301" s="118"/>
      <c r="L2301" s="8">
        <v>-8290819.8600000003</v>
      </c>
      <c r="M2301" s="8">
        <v>-4725921.4889669791</v>
      </c>
      <c r="N2301" s="13">
        <v>-3564898.3710330208</v>
      </c>
    </row>
    <row r="2302" spans="1:14">
      <c r="A2302" s="113">
        <v>2231</v>
      </c>
      <c r="B2302" s="66"/>
      <c r="C2302" s="135"/>
      <c r="D2302" s="66"/>
      <c r="E2302" s="66"/>
      <c r="F2302" s="135" t="s">
        <v>767</v>
      </c>
      <c r="G2302" s="66" t="s">
        <v>780</v>
      </c>
      <c r="H2302" s="118"/>
      <c r="I2302" s="8">
        <v>-2897816.2007692298</v>
      </c>
      <c r="J2302" s="8">
        <v>-1280290.9025424388</v>
      </c>
      <c r="K2302" s="118"/>
      <c r="L2302" s="8">
        <v>-2897816.2007692298</v>
      </c>
      <c r="M2302" s="8">
        <v>-1617149.1302471212</v>
      </c>
      <c r="N2302" s="13">
        <v>-1280667.0705221086</v>
      </c>
    </row>
    <row r="2303" spans="1:14">
      <c r="A2303" s="113">
        <v>2232</v>
      </c>
      <c r="B2303" s="66"/>
      <c r="C2303" s="135"/>
      <c r="D2303" s="66"/>
      <c r="E2303" s="66"/>
      <c r="F2303" s="135" t="s">
        <v>599</v>
      </c>
      <c r="G2303" s="66" t="s">
        <v>782</v>
      </c>
      <c r="H2303" s="118"/>
      <c r="I2303" s="8">
        <v>0</v>
      </c>
      <c r="J2303" s="8">
        <v>0</v>
      </c>
      <c r="K2303" s="118"/>
      <c r="L2303" s="8">
        <v>0</v>
      </c>
      <c r="M2303" s="8">
        <v>0</v>
      </c>
      <c r="N2303" s="13">
        <v>0</v>
      </c>
    </row>
    <row r="2304" spans="1:14">
      <c r="A2304" s="113">
        <v>2233</v>
      </c>
      <c r="B2304" s="66"/>
      <c r="C2304" s="135"/>
      <c r="D2304" s="66"/>
      <c r="E2304" s="66"/>
      <c r="F2304" s="135" t="s">
        <v>599</v>
      </c>
      <c r="G2304" s="66" t="s">
        <v>166</v>
      </c>
      <c r="H2304" s="118"/>
      <c r="I2304" s="8">
        <v>0</v>
      </c>
      <c r="J2304" s="8">
        <v>0</v>
      </c>
      <c r="K2304" s="118"/>
      <c r="L2304" s="8">
        <v>0</v>
      </c>
      <c r="M2304" s="8">
        <v>0</v>
      </c>
      <c r="N2304" s="13">
        <v>0</v>
      </c>
    </row>
    <row r="2305" spans="1:14">
      <c r="A2305" s="113">
        <v>2234</v>
      </c>
      <c r="B2305" s="66"/>
      <c r="C2305" s="135"/>
      <c r="D2305" s="66"/>
      <c r="E2305" s="66"/>
      <c r="F2305" s="135" t="s">
        <v>599</v>
      </c>
      <c r="G2305" s="66" t="s">
        <v>240</v>
      </c>
      <c r="H2305" s="118"/>
      <c r="I2305" s="8">
        <v>-1313411.71307692</v>
      </c>
      <c r="J2305" s="8">
        <v>-572001.28889330034</v>
      </c>
      <c r="K2305" s="118"/>
      <c r="L2305" s="8">
        <v>-1313411.71307692</v>
      </c>
      <c r="M2305" s="8">
        <v>-742103.78699742164</v>
      </c>
      <c r="N2305" s="13">
        <v>-571307.92607949837</v>
      </c>
    </row>
    <row r="2306" spans="1:14">
      <c r="A2306" s="113">
        <v>2235</v>
      </c>
      <c r="B2306" s="66"/>
      <c r="C2306" s="135"/>
      <c r="D2306" s="66"/>
      <c r="E2306" s="66"/>
      <c r="F2306" s="135" t="s">
        <v>599</v>
      </c>
      <c r="G2306" s="66" t="s">
        <v>166</v>
      </c>
      <c r="H2306" s="118"/>
      <c r="I2306" s="8">
        <v>0</v>
      </c>
      <c r="J2306" s="8">
        <v>0</v>
      </c>
      <c r="K2306" s="118"/>
      <c r="L2306" s="8">
        <v>0</v>
      </c>
      <c r="M2306" s="8">
        <v>0</v>
      </c>
      <c r="N2306" s="13">
        <v>0</v>
      </c>
    </row>
    <row r="2307" spans="1:14">
      <c r="A2307" s="113">
        <v>2236</v>
      </c>
      <c r="B2307" s="66"/>
      <c r="C2307" s="135"/>
      <c r="D2307" s="66"/>
      <c r="E2307" s="66"/>
      <c r="F2307" s="66"/>
      <c r="G2307" s="66"/>
      <c r="H2307" s="118" t="s">
        <v>596</v>
      </c>
      <c r="I2307" s="184">
        <v>-310406165.08230764</v>
      </c>
      <c r="J2307" s="184">
        <v>-96471445.811830759</v>
      </c>
      <c r="K2307" s="118"/>
      <c r="L2307" s="184">
        <v>-303851245.40769225</v>
      </c>
      <c r="M2307" s="184">
        <v>-210149896.84586102</v>
      </c>
      <c r="N2307" s="184">
        <v>-93701348.561831132</v>
      </c>
    </row>
    <row r="2308" spans="1:14">
      <c r="A2308" s="113">
        <v>2237</v>
      </c>
      <c r="B2308" s="66"/>
      <c r="C2308" s="135"/>
      <c r="D2308" s="66"/>
      <c r="E2308" s="66"/>
      <c r="F2308" s="66"/>
      <c r="G2308" s="66"/>
      <c r="H2308" s="118"/>
      <c r="I2308" s="8"/>
      <c r="J2308" s="8"/>
      <c r="K2308" s="118"/>
      <c r="L2308" s="8"/>
      <c r="M2308" s="8"/>
      <c r="N2308" s="8"/>
    </row>
    <row r="2309" spans="1:14" ht="15.75" thickBot="1">
      <c r="A2309" s="113">
        <v>2238</v>
      </c>
      <c r="B2309" s="66"/>
      <c r="C2309" s="136" t="s">
        <v>602</v>
      </c>
      <c r="D2309" s="66"/>
      <c r="E2309" s="66"/>
      <c r="F2309" s="66"/>
      <c r="G2309" s="66"/>
      <c r="H2309" s="137" t="s">
        <v>596</v>
      </c>
      <c r="I2309" s="15">
        <v>-4097932636.4438477</v>
      </c>
      <c r="J2309" s="15">
        <v>-1759088676.4206069</v>
      </c>
      <c r="K2309" s="137"/>
      <c r="L2309" s="15">
        <v>-4108073453.6943545</v>
      </c>
      <c r="M2309" s="15">
        <v>-2339185647.0285282</v>
      </c>
      <c r="N2309" s="15">
        <v>-1768887806.6658261</v>
      </c>
    </row>
    <row r="2310" spans="1:14" ht="15.75" thickTop="1">
      <c r="A2310" s="113">
        <v>2239</v>
      </c>
      <c r="B2310" s="66"/>
      <c r="C2310" s="135">
        <v>255</v>
      </c>
      <c r="D2310" s="66" t="s">
        <v>603</v>
      </c>
      <c r="E2310" s="66"/>
      <c r="F2310" s="66"/>
      <c r="G2310" s="66"/>
      <c r="H2310" s="118"/>
      <c r="I2310" s="8"/>
      <c r="J2310" s="8"/>
      <c r="K2310" s="118"/>
      <c r="L2310" s="8"/>
      <c r="M2310" s="8"/>
      <c r="N2310" s="8"/>
    </row>
    <row r="2311" spans="1:14">
      <c r="A2311" s="113">
        <v>2240</v>
      </c>
      <c r="B2311" s="66"/>
      <c r="C2311" s="135"/>
      <c r="D2311" s="66"/>
      <c r="E2311" s="66"/>
      <c r="F2311" s="135" t="s">
        <v>767</v>
      </c>
      <c r="G2311" s="66" t="s">
        <v>162</v>
      </c>
      <c r="H2311" s="118"/>
      <c r="I2311" s="8">
        <v>-64735.126923076903</v>
      </c>
      <c r="J2311" s="8">
        <v>0</v>
      </c>
      <c r="K2311" s="118"/>
      <c r="L2311" s="8">
        <v>-64735.126923076903</v>
      </c>
      <c r="M2311" s="8">
        <v>-64735.126923076903</v>
      </c>
      <c r="N2311" s="13">
        <v>0</v>
      </c>
    </row>
    <row r="2312" spans="1:14">
      <c r="A2312" s="113">
        <v>2241</v>
      </c>
      <c r="B2312" s="66"/>
      <c r="C2312" s="135"/>
      <c r="D2312" s="66"/>
      <c r="E2312" s="66"/>
      <c r="F2312" s="135" t="s">
        <v>767</v>
      </c>
      <c r="G2312" s="66" t="s">
        <v>807</v>
      </c>
      <c r="H2312" s="118"/>
      <c r="I2312" s="8">
        <v>0</v>
      </c>
      <c r="J2312" s="8">
        <v>0</v>
      </c>
      <c r="K2312" s="118"/>
      <c r="L2312" s="8">
        <v>0</v>
      </c>
      <c r="M2312" s="8">
        <v>0</v>
      </c>
      <c r="N2312" s="13">
        <v>0</v>
      </c>
    </row>
    <row r="2313" spans="1:14">
      <c r="A2313" s="113">
        <v>2242</v>
      </c>
      <c r="B2313" s="66"/>
      <c r="C2313" s="135"/>
      <c r="D2313" s="66"/>
      <c r="E2313" s="66"/>
      <c r="F2313" s="135" t="s">
        <v>767</v>
      </c>
      <c r="G2313" s="66" t="s">
        <v>808</v>
      </c>
      <c r="H2313" s="118"/>
      <c r="I2313" s="8">
        <v>-164674</v>
      </c>
      <c r="J2313" s="8">
        <v>0</v>
      </c>
      <c r="K2313" s="118"/>
      <c r="L2313" s="8">
        <v>-164674</v>
      </c>
      <c r="M2313" s="8">
        <v>-164674</v>
      </c>
      <c r="N2313" s="13">
        <v>0</v>
      </c>
    </row>
    <row r="2314" spans="1:14">
      <c r="A2314" s="113">
        <v>2243</v>
      </c>
      <c r="B2314" s="66"/>
      <c r="C2314" s="135"/>
      <c r="D2314" s="66"/>
      <c r="E2314" s="66"/>
      <c r="F2314" s="135" t="s">
        <v>767</v>
      </c>
      <c r="G2314" s="66" t="s">
        <v>809</v>
      </c>
      <c r="H2314" s="118"/>
      <c r="I2314" s="8">
        <v>-369951</v>
      </c>
      <c r="J2314" s="8">
        <v>0</v>
      </c>
      <c r="K2314" s="118"/>
      <c r="L2314" s="8">
        <v>-369951</v>
      </c>
      <c r="M2314" s="8">
        <v>-369951</v>
      </c>
      <c r="N2314" s="13">
        <v>0</v>
      </c>
    </row>
    <row r="2315" spans="1:14">
      <c r="A2315" s="113">
        <v>2244</v>
      </c>
      <c r="B2315" s="66"/>
      <c r="C2315" s="135"/>
      <c r="D2315" s="66"/>
      <c r="E2315" s="66"/>
      <c r="F2315" s="135" t="s">
        <v>767</v>
      </c>
      <c r="G2315" s="66" t="s">
        <v>810</v>
      </c>
      <c r="H2315" s="118"/>
      <c r="I2315" s="8">
        <v>-88920</v>
      </c>
      <c r="J2315" s="8">
        <v>0</v>
      </c>
      <c r="K2315" s="118"/>
      <c r="L2315" s="8">
        <v>-88920</v>
      </c>
      <c r="M2315" s="8">
        <v>-88920</v>
      </c>
      <c r="N2315" s="13">
        <v>0</v>
      </c>
    </row>
    <row r="2316" spans="1:14">
      <c r="A2316" s="113">
        <v>2245</v>
      </c>
      <c r="B2316" s="66"/>
      <c r="C2316" s="135"/>
      <c r="D2316" s="66"/>
      <c r="E2316" s="66"/>
      <c r="F2316" s="135" t="s">
        <v>767</v>
      </c>
      <c r="G2316" s="66" t="s">
        <v>811</v>
      </c>
      <c r="H2316" s="118"/>
      <c r="I2316" s="8">
        <v>-221686</v>
      </c>
      <c r="J2316" s="8">
        <v>0</v>
      </c>
      <c r="K2316" s="118"/>
      <c r="L2316" s="8">
        <v>-221686</v>
      </c>
      <c r="M2316" s="8">
        <v>-221686</v>
      </c>
      <c r="N2316" s="13">
        <v>0</v>
      </c>
    </row>
    <row r="2317" spans="1:14">
      <c r="A2317" s="113">
        <v>2246</v>
      </c>
      <c r="B2317" s="66"/>
      <c r="C2317" s="135"/>
      <c r="D2317" s="66"/>
      <c r="E2317" s="66"/>
      <c r="F2317" s="135" t="s">
        <v>767</v>
      </c>
      <c r="G2317" s="66" t="s">
        <v>812</v>
      </c>
      <c r="H2317" s="118"/>
      <c r="I2317" s="8">
        <v>-186414</v>
      </c>
      <c r="J2317" s="8">
        <v>-87494.342969999998</v>
      </c>
      <c r="K2317" s="118"/>
      <c r="L2317" s="8">
        <v>-186414</v>
      </c>
      <c r="M2317" s="8">
        <v>-98919.657030000002</v>
      </c>
      <c r="N2317" s="13">
        <v>-87494.342969999998</v>
      </c>
    </row>
    <row r="2318" spans="1:14">
      <c r="A2318" s="113">
        <v>2247</v>
      </c>
      <c r="B2318" s="66"/>
      <c r="C2318" s="135"/>
      <c r="D2318" s="66"/>
      <c r="E2318" s="66"/>
      <c r="F2318" s="135" t="s">
        <v>767</v>
      </c>
      <c r="G2318" s="66" t="s">
        <v>166</v>
      </c>
      <c r="H2318" s="118"/>
      <c r="I2318" s="8">
        <v>-223370.04846153801</v>
      </c>
      <c r="J2318" s="8">
        <v>-96907.354524067894</v>
      </c>
      <c r="K2318" s="118"/>
      <c r="L2318" s="8">
        <v>-223370.04846153801</v>
      </c>
      <c r="M2318" s="8">
        <v>-126583.79217991227</v>
      </c>
      <c r="N2318" s="13">
        <v>-96786.256281625741</v>
      </c>
    </row>
    <row r="2319" spans="1:14" ht="15.75" thickBot="1">
      <c r="A2319" s="113">
        <v>2248</v>
      </c>
      <c r="B2319" s="66"/>
      <c r="C2319" s="136" t="s">
        <v>604</v>
      </c>
      <c r="D2319" s="66"/>
      <c r="E2319" s="66"/>
      <c r="F2319" s="66"/>
      <c r="G2319" s="66"/>
      <c r="H2319" s="137" t="s">
        <v>596</v>
      </c>
      <c r="I2319" s="19">
        <v>-1319750.1753846148</v>
      </c>
      <c r="J2319" s="19">
        <v>-184401.69749406789</v>
      </c>
      <c r="K2319" s="118"/>
      <c r="L2319" s="19">
        <v>-1319750.1753846148</v>
      </c>
      <c r="M2319" s="19">
        <v>-1135469.5761329893</v>
      </c>
      <c r="N2319" s="19">
        <v>-184280.59925162574</v>
      </c>
    </row>
    <row r="2320" spans="1:14" ht="15.75" thickTop="1">
      <c r="A2320" s="113">
        <v>2249</v>
      </c>
      <c r="B2320" s="66"/>
      <c r="C2320" s="135"/>
      <c r="D2320" s="66"/>
      <c r="E2320" s="66"/>
      <c r="F2320" s="66"/>
      <c r="G2320" s="66"/>
      <c r="H2320" s="118"/>
      <c r="I2320" s="8"/>
      <c r="J2320" s="8"/>
      <c r="K2320" s="118"/>
      <c r="L2320" s="8"/>
      <c r="M2320" s="8"/>
      <c r="N2320" s="8"/>
    </row>
    <row r="2321" spans="1:14" ht="15.75" thickBot="1">
      <c r="A2321" s="113">
        <v>2250</v>
      </c>
      <c r="B2321" s="66"/>
      <c r="C2321" s="136" t="s">
        <v>605</v>
      </c>
      <c r="D2321" s="66"/>
      <c r="E2321" s="66"/>
      <c r="F2321" s="66"/>
      <c r="G2321" s="66"/>
      <c r="H2321" s="137" t="s">
        <v>45</v>
      </c>
      <c r="I2321" s="15">
        <v>-4358099570.9338474</v>
      </c>
      <c r="J2321" s="15">
        <v>-1857742423.2100782</v>
      </c>
      <c r="K2321" s="137"/>
      <c r="L2321" s="15">
        <v>-4348507436.4119692</v>
      </c>
      <c r="M2321" s="15">
        <v>-2479647563.7467937</v>
      </c>
      <c r="N2321" s="15">
        <v>-1868859872.6651752</v>
      </c>
    </row>
    <row r="2322" spans="1:14" ht="15.75" thickTop="1">
      <c r="A2322" s="113">
        <v>2251</v>
      </c>
      <c r="B2322" s="66"/>
      <c r="C2322" s="135"/>
      <c r="D2322" s="66"/>
      <c r="E2322" s="66"/>
      <c r="F2322" s="66"/>
      <c r="G2322" s="66"/>
      <c r="H2322" s="118"/>
      <c r="I2322" s="16"/>
      <c r="J2322" s="16"/>
      <c r="K2322" s="118"/>
      <c r="L2322" s="16"/>
      <c r="M2322" s="8"/>
      <c r="N2322" s="8"/>
    </row>
    <row r="2323" spans="1:14">
      <c r="A2323" s="113">
        <v>2252</v>
      </c>
      <c r="B2323" s="66"/>
      <c r="C2323" s="135"/>
      <c r="D2323" s="66"/>
      <c r="E2323" s="66"/>
      <c r="F2323" s="66"/>
      <c r="G2323" s="66"/>
      <c r="H2323" s="118"/>
      <c r="I2323" s="16"/>
      <c r="J2323" s="16"/>
      <c r="K2323" s="118"/>
      <c r="L2323" s="16"/>
      <c r="M2323" s="8"/>
      <c r="N2323" s="8"/>
    </row>
    <row r="2324" spans="1:14">
      <c r="A2324" s="113">
        <v>2253</v>
      </c>
      <c r="B2324" s="66"/>
      <c r="C2324" s="135"/>
      <c r="D2324" s="66"/>
      <c r="E2324" s="66"/>
      <c r="F2324" s="66"/>
      <c r="G2324" s="66"/>
      <c r="H2324" s="118"/>
      <c r="I2324" s="16"/>
      <c r="J2324" s="16"/>
      <c r="K2324" s="118"/>
      <c r="L2324" s="16"/>
      <c r="M2324" s="8"/>
      <c r="N2324" s="8"/>
    </row>
    <row r="2325" spans="1:14">
      <c r="A2325" s="113">
        <v>2254</v>
      </c>
      <c r="B2325" s="66"/>
      <c r="C2325" s="135" t="s">
        <v>606</v>
      </c>
      <c r="D2325" s="66" t="s">
        <v>607</v>
      </c>
      <c r="E2325" s="66"/>
      <c r="F2325" s="66"/>
      <c r="G2325" s="66"/>
      <c r="H2325" s="118"/>
      <c r="I2325" s="8"/>
      <c r="J2325" s="8"/>
      <c r="K2325" s="118"/>
      <c r="L2325" s="8"/>
      <c r="M2325" s="8"/>
      <c r="N2325" s="8"/>
    </row>
    <row r="2326" spans="1:14">
      <c r="A2326" s="113">
        <v>2255</v>
      </c>
      <c r="B2326" s="66"/>
      <c r="C2326" s="135"/>
      <c r="D2326" s="66"/>
      <c r="E2326" s="66"/>
      <c r="F2326" s="135" t="s">
        <v>599</v>
      </c>
      <c r="G2326" s="66" t="s">
        <v>162</v>
      </c>
      <c r="H2326" s="118"/>
      <c r="I2326" s="8">
        <v>3716262.1523076929</v>
      </c>
      <c r="J2326" s="8">
        <v>2464130.31</v>
      </c>
      <c r="K2326" s="118"/>
      <c r="L2326" s="8">
        <v>3716262.1523076929</v>
      </c>
      <c r="M2326" s="8">
        <v>1252131.8423076929</v>
      </c>
      <c r="N2326" s="13">
        <v>2464130.31</v>
      </c>
    </row>
    <row r="2327" spans="1:14">
      <c r="A2327" s="113">
        <v>2256</v>
      </c>
      <c r="B2327" s="66"/>
      <c r="C2327" s="135"/>
      <c r="D2327" s="66"/>
      <c r="E2327" s="66"/>
      <c r="F2327" s="135" t="s">
        <v>599</v>
      </c>
      <c r="G2327" s="66" t="s">
        <v>166</v>
      </c>
      <c r="H2327" s="118"/>
      <c r="I2327" s="8">
        <v>-712989298.05923104</v>
      </c>
      <c r="J2327" s="8">
        <v>-309324849.74944824</v>
      </c>
      <c r="K2327" s="118"/>
      <c r="L2327" s="8">
        <v>-712989298.05923104</v>
      </c>
      <c r="M2327" s="8">
        <v>-404050989.61856484</v>
      </c>
      <c r="N2327" s="13">
        <v>-308938308.4406662</v>
      </c>
    </row>
    <row r="2328" spans="1:14">
      <c r="A2328" s="113">
        <v>2257</v>
      </c>
      <c r="B2328" s="66"/>
      <c r="C2328" s="135"/>
      <c r="D2328" s="66"/>
      <c r="E2328" s="66"/>
      <c r="F2328" s="135" t="s">
        <v>599</v>
      </c>
      <c r="G2328" s="66" t="s">
        <v>166</v>
      </c>
      <c r="H2328" s="118"/>
      <c r="I2328" s="8">
        <v>-776425807.53923094</v>
      </c>
      <c r="J2328" s="8">
        <v>-336846284.94762468</v>
      </c>
      <c r="K2328" s="118"/>
      <c r="L2328" s="8">
        <v>-776425807.53923094</v>
      </c>
      <c r="M2328" s="8">
        <v>-440000455.48447764</v>
      </c>
      <c r="N2328" s="13">
        <v>-336425352.0547533</v>
      </c>
    </row>
    <row r="2329" spans="1:14">
      <c r="A2329" s="113">
        <v>2258</v>
      </c>
      <c r="B2329" s="66"/>
      <c r="C2329" s="135"/>
      <c r="D2329" s="66"/>
      <c r="E2329" s="66"/>
      <c r="F2329" s="135" t="s">
        <v>599</v>
      </c>
      <c r="G2329" s="66" t="s">
        <v>166</v>
      </c>
      <c r="H2329" s="118"/>
      <c r="I2329" s="8">
        <v>-981916800.72846198</v>
      </c>
      <c r="J2329" s="8">
        <v>-425996950.69554633</v>
      </c>
      <c r="K2329" s="118"/>
      <c r="L2329" s="8">
        <v>-981916800.72846198</v>
      </c>
      <c r="M2329" s="8">
        <v>-556452188.18483722</v>
      </c>
      <c r="N2329" s="13">
        <v>-425464612.54362476</v>
      </c>
    </row>
    <row r="2330" spans="1:14">
      <c r="A2330" s="113">
        <v>2259</v>
      </c>
      <c r="B2330" s="66"/>
      <c r="C2330" s="135"/>
      <c r="D2330" s="66"/>
      <c r="E2330" s="66"/>
      <c r="F2330" s="135" t="s">
        <v>599</v>
      </c>
      <c r="G2330" s="66" t="s">
        <v>166</v>
      </c>
      <c r="H2330" s="118"/>
      <c r="I2330" s="8">
        <v>0</v>
      </c>
      <c r="J2330" s="8">
        <v>0</v>
      </c>
      <c r="K2330" s="118"/>
      <c r="L2330" s="8">
        <v>0</v>
      </c>
      <c r="M2330" s="8">
        <v>0</v>
      </c>
      <c r="N2330" s="13">
        <v>0</v>
      </c>
    </row>
    <row r="2331" spans="1:14">
      <c r="A2331" s="113">
        <v>2260</v>
      </c>
      <c r="B2331" s="66"/>
      <c r="C2331" s="135"/>
      <c r="D2331" s="66"/>
      <c r="E2331" s="66"/>
      <c r="F2331" s="135" t="s">
        <v>599</v>
      </c>
      <c r="G2331" s="66" t="s">
        <v>166</v>
      </c>
      <c r="H2331" s="118"/>
      <c r="I2331" s="8">
        <v>-185494478.37461501</v>
      </c>
      <c r="J2331" s="8">
        <v>-80475333.653343871</v>
      </c>
      <c r="K2331" s="118"/>
      <c r="L2331" s="8">
        <v>-185494478.37461501</v>
      </c>
      <c r="M2331" s="8">
        <v>-105119709.03357981</v>
      </c>
      <c r="N2331" s="13">
        <v>-80374769.341035202</v>
      </c>
    </row>
    <row r="2332" spans="1:14">
      <c r="A2332" s="113">
        <v>2261</v>
      </c>
      <c r="B2332" s="66"/>
      <c r="C2332" s="135"/>
      <c r="D2332" s="66"/>
      <c r="E2332" s="66"/>
      <c r="F2332" s="66"/>
      <c r="G2332" s="66"/>
      <c r="H2332" s="118" t="s">
        <v>608</v>
      </c>
      <c r="I2332" s="184">
        <v>-2653110122.5492311</v>
      </c>
      <c r="J2332" s="184">
        <v>-1150179288.7359631</v>
      </c>
      <c r="K2332" s="118"/>
      <c r="L2332" s="184">
        <v>-2653110122.5492311</v>
      </c>
      <c r="M2332" s="184">
        <v>-1504371210.4791517</v>
      </c>
      <c r="N2332" s="184">
        <v>-1148738912.0700796</v>
      </c>
    </row>
    <row r="2333" spans="1:14">
      <c r="A2333" s="113">
        <v>2262</v>
      </c>
      <c r="B2333" s="66"/>
      <c r="C2333" s="135"/>
      <c r="D2333" s="66"/>
      <c r="E2333" s="66"/>
      <c r="F2333" s="66"/>
      <c r="G2333" s="66"/>
      <c r="H2333" s="118"/>
      <c r="I2333" s="8"/>
      <c r="J2333" s="8"/>
      <c r="K2333" s="118"/>
      <c r="L2333" s="8"/>
      <c r="M2333" s="8"/>
      <c r="N2333" s="8"/>
    </row>
    <row r="2334" spans="1:14">
      <c r="A2334" s="113">
        <v>2263</v>
      </c>
      <c r="B2334" s="66"/>
      <c r="C2334" s="135" t="s">
        <v>609</v>
      </c>
      <c r="D2334" s="66" t="s">
        <v>610</v>
      </c>
      <c r="E2334" s="66"/>
      <c r="F2334" s="66"/>
      <c r="G2334" s="66"/>
      <c r="H2334" s="118"/>
      <c r="I2334" s="8"/>
      <c r="J2334" s="8"/>
      <c r="K2334" s="118"/>
      <c r="L2334" s="8"/>
      <c r="M2334" s="8"/>
      <c r="N2334" s="8"/>
    </row>
    <row r="2335" spans="1:14">
      <c r="A2335" s="113">
        <v>2264</v>
      </c>
      <c r="B2335" s="66"/>
      <c r="C2335" s="135"/>
      <c r="D2335" s="66"/>
      <c r="E2335" s="66"/>
      <c r="F2335" s="135" t="s">
        <v>599</v>
      </c>
      <c r="G2335" s="66" t="s">
        <v>166</v>
      </c>
      <c r="H2335" s="118"/>
      <c r="I2335" s="8">
        <v>0</v>
      </c>
      <c r="J2335" s="8">
        <v>0</v>
      </c>
      <c r="K2335" s="118"/>
      <c r="L2335" s="8">
        <v>0</v>
      </c>
      <c r="M2335" s="8">
        <v>0</v>
      </c>
      <c r="N2335" s="13">
        <v>0</v>
      </c>
    </row>
    <row r="2336" spans="1:14">
      <c r="A2336" s="113">
        <v>2265</v>
      </c>
      <c r="B2336" s="66"/>
      <c r="C2336" s="135"/>
      <c r="D2336" s="66"/>
      <c r="E2336" s="66"/>
      <c r="F2336" s="135" t="s">
        <v>599</v>
      </c>
      <c r="G2336" s="66" t="s">
        <v>166</v>
      </c>
      <c r="H2336" s="118"/>
      <c r="I2336" s="8">
        <v>0</v>
      </c>
      <c r="J2336" s="8">
        <v>0</v>
      </c>
      <c r="K2336" s="118"/>
      <c r="L2336" s="8">
        <v>0</v>
      </c>
      <c r="M2336" s="8">
        <v>0</v>
      </c>
      <c r="N2336" s="13">
        <v>0</v>
      </c>
    </row>
    <row r="2337" spans="1:14">
      <c r="A2337" s="113">
        <v>2266</v>
      </c>
      <c r="B2337" s="66"/>
      <c r="C2337" s="135"/>
      <c r="D2337" s="66"/>
      <c r="E2337" s="66"/>
      <c r="F2337" s="135" t="s">
        <v>599</v>
      </c>
      <c r="G2337" s="66" t="s">
        <v>166</v>
      </c>
      <c r="H2337" s="118"/>
      <c r="I2337" s="8">
        <v>0</v>
      </c>
      <c r="J2337" s="8">
        <v>0</v>
      </c>
      <c r="K2337" s="118"/>
      <c r="L2337" s="8">
        <v>0</v>
      </c>
      <c r="M2337" s="8">
        <v>0</v>
      </c>
      <c r="N2337" s="13">
        <v>0</v>
      </c>
    </row>
    <row r="2338" spans="1:14">
      <c r="A2338" s="113">
        <v>2267</v>
      </c>
      <c r="B2338" s="66"/>
      <c r="C2338" s="135"/>
      <c r="D2338" s="66"/>
      <c r="E2338" s="66"/>
      <c r="F2338" s="66"/>
      <c r="G2338" s="66"/>
      <c r="H2338" s="118" t="s">
        <v>608</v>
      </c>
      <c r="I2338" s="184">
        <v>0</v>
      </c>
      <c r="J2338" s="184">
        <v>0</v>
      </c>
      <c r="K2338" s="118"/>
      <c r="L2338" s="184">
        <v>0</v>
      </c>
      <c r="M2338" s="184">
        <v>0</v>
      </c>
      <c r="N2338" s="184">
        <v>0</v>
      </c>
    </row>
    <row r="2339" spans="1:14">
      <c r="A2339" s="113">
        <v>2268</v>
      </c>
      <c r="B2339" s="66"/>
      <c r="C2339" s="135"/>
      <c r="D2339" s="66"/>
      <c r="E2339" s="66"/>
      <c r="F2339" s="66"/>
      <c r="G2339" s="66"/>
      <c r="H2339" s="118"/>
      <c r="I2339" s="8"/>
      <c r="J2339" s="8"/>
      <c r="K2339" s="118"/>
      <c r="L2339" s="8"/>
      <c r="M2339" s="8"/>
      <c r="N2339" s="8"/>
    </row>
    <row r="2340" spans="1:14">
      <c r="A2340" s="113">
        <v>2269</v>
      </c>
      <c r="B2340" s="66"/>
      <c r="C2340" s="135"/>
      <c r="D2340" s="66"/>
      <c r="E2340" s="66"/>
      <c r="F2340" s="66"/>
      <c r="G2340" s="66"/>
      <c r="H2340" s="118"/>
      <c r="I2340" s="8"/>
      <c r="J2340" s="8"/>
      <c r="K2340" s="118"/>
      <c r="L2340" s="8"/>
      <c r="M2340" s="8"/>
      <c r="N2340" s="8"/>
    </row>
    <row r="2341" spans="1:14">
      <c r="A2341" s="113">
        <v>2270</v>
      </c>
      <c r="B2341" s="66"/>
      <c r="C2341" s="135" t="s">
        <v>611</v>
      </c>
      <c r="D2341" s="66" t="s">
        <v>612</v>
      </c>
      <c r="E2341" s="66"/>
      <c r="F2341" s="66"/>
      <c r="G2341" s="66"/>
      <c r="H2341" s="118"/>
      <c r="I2341" s="8"/>
      <c r="J2341" s="8"/>
      <c r="K2341" s="118"/>
      <c r="L2341" s="8"/>
      <c r="M2341" s="8"/>
      <c r="N2341" s="8"/>
    </row>
    <row r="2342" spans="1:14">
      <c r="A2342" s="113">
        <v>2271</v>
      </c>
      <c r="B2342" s="66"/>
      <c r="C2342" s="135"/>
      <c r="D2342" s="66"/>
      <c r="E2342" s="66"/>
      <c r="F2342" s="135" t="s">
        <v>599</v>
      </c>
      <c r="G2342" s="66" t="s">
        <v>162</v>
      </c>
      <c r="H2342" s="118"/>
      <c r="I2342" s="8">
        <v>246139.763076923</v>
      </c>
      <c r="J2342" s="8">
        <v>0</v>
      </c>
      <c r="K2342" s="118"/>
      <c r="L2342" s="8">
        <v>246139.763076923</v>
      </c>
      <c r="M2342" s="8">
        <v>246139.763076923</v>
      </c>
      <c r="N2342" s="13">
        <v>0</v>
      </c>
    </row>
    <row r="2343" spans="1:14">
      <c r="A2343" s="113">
        <v>2272</v>
      </c>
      <c r="B2343" s="66"/>
      <c r="C2343" s="135"/>
      <c r="D2343" s="66"/>
      <c r="E2343" s="66"/>
      <c r="F2343" s="135" t="s">
        <v>599</v>
      </c>
      <c r="G2343" s="66" t="s">
        <v>166</v>
      </c>
      <c r="H2343" s="118"/>
      <c r="I2343" s="8">
        <v>-148559317.07923099</v>
      </c>
      <c r="J2343" s="8">
        <v>-64451301.807052158</v>
      </c>
      <c r="K2343" s="118"/>
      <c r="L2343" s="8">
        <v>-148559317.07923099</v>
      </c>
      <c r="M2343" s="8">
        <v>-84188555.489278704</v>
      </c>
      <c r="N2343" s="13">
        <v>-64370761.589952283</v>
      </c>
    </row>
    <row r="2344" spans="1:14">
      <c r="A2344" s="113">
        <v>2273</v>
      </c>
      <c r="B2344" s="66"/>
      <c r="C2344" s="135"/>
      <c r="D2344" s="66"/>
      <c r="E2344" s="115"/>
      <c r="F2344" s="135" t="s">
        <v>599</v>
      </c>
      <c r="G2344" s="66" t="s">
        <v>166</v>
      </c>
      <c r="H2344" s="118"/>
      <c r="I2344" s="8">
        <v>-26721366.390000001</v>
      </c>
      <c r="J2344" s="8">
        <v>-11592856.535414714</v>
      </c>
      <c r="K2344" s="118"/>
      <c r="L2344" s="8">
        <v>-26721366.390000001</v>
      </c>
      <c r="M2344" s="8">
        <v>-15142996.62453394</v>
      </c>
      <c r="N2344" s="13">
        <v>-11578369.76546606</v>
      </c>
    </row>
    <row r="2345" spans="1:14">
      <c r="A2345" s="113">
        <v>2274</v>
      </c>
      <c r="B2345" s="66"/>
      <c r="C2345" s="135"/>
      <c r="D2345" s="66"/>
      <c r="E2345" s="66"/>
      <c r="F2345" s="135" t="s">
        <v>599</v>
      </c>
      <c r="G2345" s="66" t="s">
        <v>166</v>
      </c>
      <c r="H2345" s="118"/>
      <c r="I2345" s="8">
        <v>-90443400.610769197</v>
      </c>
      <c r="J2345" s="8">
        <v>-39238164.416924</v>
      </c>
      <c r="K2345" s="118"/>
      <c r="L2345" s="8">
        <v>-81393938.631573021</v>
      </c>
      <c r="M2345" s="8">
        <v>-46125939.817834027</v>
      </c>
      <c r="N2345" s="13">
        <v>-35267998.813738994</v>
      </c>
    </row>
    <row r="2346" spans="1:14">
      <c r="A2346" s="113">
        <v>2275</v>
      </c>
      <c r="B2346" s="66"/>
      <c r="C2346" s="135"/>
      <c r="D2346" s="66"/>
      <c r="E2346" s="66"/>
      <c r="F2346" s="135" t="s">
        <v>599</v>
      </c>
      <c r="G2346" s="66" t="s">
        <v>166</v>
      </c>
      <c r="H2346" s="118"/>
      <c r="I2346" s="8">
        <v>-27533938.052307699</v>
      </c>
      <c r="J2346" s="8">
        <v>-11945384.417723976</v>
      </c>
      <c r="K2346" s="118"/>
      <c r="L2346" s="8">
        <v>-27533938.052307699</v>
      </c>
      <c r="M2346" s="8">
        <v>-15603480.933604386</v>
      </c>
      <c r="N2346" s="13">
        <v>-11930457.118703313</v>
      </c>
    </row>
    <row r="2347" spans="1:14">
      <c r="A2347" s="113">
        <v>2276</v>
      </c>
      <c r="B2347" s="66"/>
      <c r="C2347" s="135"/>
      <c r="D2347" s="66"/>
      <c r="E2347" s="66"/>
      <c r="F2347" s="66"/>
      <c r="G2347" s="66"/>
      <c r="H2347" s="118" t="s">
        <v>608</v>
      </c>
      <c r="I2347" s="184">
        <v>-293011882.36923099</v>
      </c>
      <c r="J2347" s="184">
        <v>-127227707.17711484</v>
      </c>
      <c r="K2347" s="118"/>
      <c r="L2347" s="184">
        <v>-283962420.39003479</v>
      </c>
      <c r="M2347" s="184">
        <v>-160814833.10217413</v>
      </c>
      <c r="N2347" s="184">
        <v>-123147587.28786063</v>
      </c>
    </row>
    <row r="2348" spans="1:14">
      <c r="A2348" s="113">
        <v>2277</v>
      </c>
      <c r="B2348" s="66"/>
      <c r="C2348" s="135"/>
      <c r="D2348" s="66"/>
      <c r="E2348" s="66"/>
      <c r="F2348" s="66"/>
      <c r="G2348" s="66"/>
      <c r="H2348" s="118"/>
      <c r="I2348" s="8"/>
      <c r="J2348" s="8"/>
      <c r="K2348" s="118"/>
      <c r="L2348" s="8"/>
      <c r="M2348" s="8"/>
      <c r="N2348" s="8"/>
    </row>
    <row r="2349" spans="1:14">
      <c r="A2349" s="113">
        <v>2278</v>
      </c>
      <c r="B2349" s="66"/>
      <c r="C2349" s="135" t="s">
        <v>613</v>
      </c>
      <c r="D2349" s="66" t="s">
        <v>614</v>
      </c>
      <c r="E2349" s="66"/>
      <c r="F2349" s="66"/>
      <c r="G2349" s="66"/>
      <c r="H2349" s="118"/>
      <c r="I2349" s="8"/>
      <c r="J2349" s="8"/>
      <c r="K2349" s="118"/>
      <c r="L2349" s="8"/>
      <c r="M2349" s="8"/>
      <c r="N2349" s="8"/>
    </row>
    <row r="2350" spans="1:14">
      <c r="A2350" s="113">
        <v>2279</v>
      </c>
      <c r="B2350" s="66"/>
      <c r="C2350" s="135"/>
      <c r="D2350" s="66"/>
      <c r="E2350" s="66"/>
      <c r="F2350" s="135" t="s">
        <v>599</v>
      </c>
      <c r="G2350" s="66" t="s">
        <v>162</v>
      </c>
      <c r="H2350" s="118"/>
      <c r="I2350" s="8">
        <v>0</v>
      </c>
      <c r="J2350" s="8">
        <v>0</v>
      </c>
      <c r="K2350" s="118"/>
      <c r="L2350" s="8">
        <v>0</v>
      </c>
      <c r="M2350" s="8">
        <v>0</v>
      </c>
      <c r="N2350" s="13">
        <v>0</v>
      </c>
    </row>
    <row r="2351" spans="1:14">
      <c r="A2351" s="113">
        <v>2280</v>
      </c>
      <c r="B2351" s="66"/>
      <c r="C2351" s="135"/>
      <c r="D2351" s="66"/>
      <c r="E2351" s="66"/>
      <c r="F2351" s="135" t="s">
        <v>599</v>
      </c>
      <c r="G2351" s="66" t="s">
        <v>166</v>
      </c>
      <c r="H2351" s="118"/>
      <c r="I2351" s="8">
        <v>0</v>
      </c>
      <c r="J2351" s="8">
        <v>0</v>
      </c>
      <c r="K2351" s="118"/>
      <c r="L2351" s="8">
        <v>0</v>
      </c>
      <c r="M2351" s="8">
        <v>0</v>
      </c>
      <c r="N2351" s="13">
        <v>0</v>
      </c>
    </row>
    <row r="2352" spans="1:14">
      <c r="A2352" s="113">
        <v>2281</v>
      </c>
      <c r="B2352" s="66"/>
      <c r="C2352" s="135"/>
      <c r="D2352" s="66"/>
      <c r="E2352" s="66"/>
      <c r="F2352" s="135" t="s">
        <v>599</v>
      </c>
      <c r="G2352" s="66" t="s">
        <v>166</v>
      </c>
      <c r="H2352" s="118"/>
      <c r="I2352" s="8">
        <v>-446138434.268462</v>
      </c>
      <c r="J2352" s="8">
        <v>-193553682.39493787</v>
      </c>
      <c r="K2352" s="118"/>
      <c r="L2352" s="8">
        <v>-446138434.268462</v>
      </c>
      <c r="M2352" s="8">
        <v>-252826622.17192766</v>
      </c>
      <c r="N2352" s="13">
        <v>-193311812.09653434</v>
      </c>
    </row>
    <row r="2353" spans="1:14">
      <c r="A2353" s="113">
        <v>2282</v>
      </c>
      <c r="B2353" s="66"/>
      <c r="C2353" s="135"/>
      <c r="D2353" s="66"/>
      <c r="E2353" s="66"/>
      <c r="F2353" s="135" t="s">
        <v>599</v>
      </c>
      <c r="G2353" s="66" t="s">
        <v>166</v>
      </c>
      <c r="H2353" s="118"/>
      <c r="I2353" s="8">
        <v>-255200276.28538501</v>
      </c>
      <c r="J2353" s="8">
        <v>-110716650.77283746</v>
      </c>
      <c r="K2353" s="118"/>
      <c r="L2353" s="8">
        <v>-255200276.28538501</v>
      </c>
      <c r="M2353" s="8">
        <v>-144621980.25232473</v>
      </c>
      <c r="N2353" s="13">
        <v>-110578296.03306028</v>
      </c>
    </row>
    <row r="2354" spans="1:14">
      <c r="A2354" s="113">
        <v>2283</v>
      </c>
      <c r="B2354" s="66"/>
      <c r="C2354" s="135"/>
      <c r="D2354" s="66"/>
      <c r="E2354" s="66"/>
      <c r="F2354" s="135" t="s">
        <v>599</v>
      </c>
      <c r="G2354" s="66" t="s">
        <v>166</v>
      </c>
      <c r="H2354" s="118"/>
      <c r="I2354" s="8">
        <v>-26600433.063846201</v>
      </c>
      <c r="J2354" s="8">
        <v>-11540390.554446908</v>
      </c>
      <c r="K2354" s="118"/>
      <c r="L2354" s="8">
        <v>-26600433.063846201</v>
      </c>
      <c r="M2354" s="8">
        <v>-15074463.716335578</v>
      </c>
      <c r="N2354" s="13">
        <v>-11525969.347510623</v>
      </c>
    </row>
    <row r="2355" spans="1:14">
      <c r="A2355" s="113">
        <v>2284</v>
      </c>
      <c r="B2355" s="66"/>
      <c r="C2355" s="135"/>
      <c r="D2355" s="66"/>
      <c r="E2355" s="66"/>
      <c r="F2355" s="66"/>
      <c r="G2355" s="66"/>
      <c r="H2355" s="118" t="s">
        <v>608</v>
      </c>
      <c r="I2355" s="184">
        <v>-727939143.61769331</v>
      </c>
      <c r="J2355" s="184">
        <v>-315810723.72222227</v>
      </c>
      <c r="K2355" s="118"/>
      <c r="L2355" s="184">
        <v>-727939143.61769331</v>
      </c>
      <c r="M2355" s="184">
        <v>-412523066.14058799</v>
      </c>
      <c r="N2355" s="184">
        <v>-315416077.47710526</v>
      </c>
    </row>
    <row r="2356" spans="1:14">
      <c r="A2356" s="113">
        <v>2285</v>
      </c>
      <c r="B2356" s="66"/>
      <c r="C2356" s="135"/>
      <c r="D2356" s="66"/>
      <c r="E2356" s="66"/>
      <c r="F2356" s="66"/>
      <c r="G2356" s="66"/>
      <c r="H2356" s="118"/>
      <c r="I2356" s="8"/>
      <c r="J2356" s="8"/>
      <c r="K2356" s="118"/>
      <c r="L2356" s="8"/>
      <c r="M2356" s="8"/>
      <c r="N2356" s="8"/>
    </row>
    <row r="2357" spans="1:14">
      <c r="A2357" s="113">
        <v>2286</v>
      </c>
      <c r="B2357" s="66"/>
      <c r="C2357" s="135" t="s">
        <v>615</v>
      </c>
      <c r="D2357" s="66" t="s">
        <v>616</v>
      </c>
      <c r="E2357" s="66"/>
      <c r="F2357" s="66"/>
      <c r="G2357" s="66"/>
      <c r="H2357" s="118"/>
      <c r="I2357" s="8"/>
      <c r="J2357" s="8"/>
      <c r="K2357" s="118"/>
      <c r="L2357" s="8"/>
      <c r="M2357" s="8"/>
      <c r="N2357" s="8"/>
    </row>
    <row r="2358" spans="1:14">
      <c r="A2358" s="113">
        <v>2287</v>
      </c>
      <c r="B2358" s="66"/>
      <c r="C2358" s="135"/>
      <c r="D2358" s="66"/>
      <c r="E2358" s="66"/>
      <c r="F2358" s="135" t="s">
        <v>599</v>
      </c>
      <c r="G2358" s="66" t="s">
        <v>166</v>
      </c>
      <c r="H2358" s="118"/>
      <c r="I2358" s="8">
        <v>0</v>
      </c>
      <c r="J2358" s="8">
        <v>0</v>
      </c>
      <c r="K2358" s="118"/>
      <c r="L2358" s="8">
        <v>0</v>
      </c>
      <c r="M2358" s="8">
        <v>0</v>
      </c>
      <c r="N2358" s="13">
        <v>0</v>
      </c>
    </row>
    <row r="2359" spans="1:14">
      <c r="A2359" s="113">
        <v>2288</v>
      </c>
      <c r="B2359" s="66"/>
      <c r="C2359" s="135"/>
      <c r="D2359" s="66"/>
      <c r="E2359" s="66"/>
      <c r="F2359" s="135" t="s">
        <v>599</v>
      </c>
      <c r="G2359" s="66" t="s">
        <v>166</v>
      </c>
      <c r="H2359" s="118"/>
      <c r="I2359" s="8">
        <v>0</v>
      </c>
      <c r="J2359" s="8">
        <v>0</v>
      </c>
      <c r="K2359" s="118"/>
      <c r="L2359" s="8">
        <v>0</v>
      </c>
      <c r="M2359" s="8">
        <v>0</v>
      </c>
      <c r="N2359" s="13">
        <v>0</v>
      </c>
    </row>
    <row r="2360" spans="1:14">
      <c r="A2360" s="113">
        <v>2289</v>
      </c>
      <c r="B2360" s="66"/>
      <c r="C2360" s="135"/>
      <c r="D2360" s="66"/>
      <c r="E2360" s="66"/>
      <c r="F2360" s="66"/>
      <c r="G2360" s="66"/>
      <c r="H2360" s="118"/>
      <c r="I2360" s="184">
        <v>0</v>
      </c>
      <c r="J2360" s="184">
        <v>0</v>
      </c>
      <c r="K2360" s="118"/>
      <c r="L2360" s="184">
        <v>0</v>
      </c>
      <c r="M2360" s="184">
        <v>0</v>
      </c>
      <c r="N2360" s="184">
        <v>0</v>
      </c>
    </row>
    <row r="2361" spans="1:14">
      <c r="A2361" s="113">
        <v>2290</v>
      </c>
      <c r="B2361" s="66"/>
      <c r="C2361" s="135"/>
      <c r="D2361" s="66"/>
      <c r="E2361" s="66"/>
      <c r="F2361" s="66"/>
      <c r="G2361" s="66"/>
      <c r="H2361" s="118"/>
      <c r="I2361" s="8"/>
      <c r="J2361" s="8"/>
      <c r="K2361" s="118"/>
      <c r="L2361" s="8"/>
      <c r="M2361" s="8"/>
      <c r="N2361" s="8"/>
    </row>
    <row r="2362" spans="1:14" ht="15.75" thickBot="1">
      <c r="A2362" s="113">
        <v>2291</v>
      </c>
      <c r="B2362" s="66"/>
      <c r="C2362" s="136" t="s">
        <v>617</v>
      </c>
      <c r="D2362" s="66"/>
      <c r="E2362" s="66"/>
      <c r="F2362" s="66"/>
      <c r="G2362" s="66"/>
      <c r="H2362" s="137" t="s">
        <v>608</v>
      </c>
      <c r="I2362" s="15">
        <v>-3674061148.5361552</v>
      </c>
      <c r="J2362" s="15">
        <v>-1593217719.6353002</v>
      </c>
      <c r="K2362" s="137"/>
      <c r="L2362" s="15">
        <v>-3665011686.5569592</v>
      </c>
      <c r="M2362" s="15">
        <v>-2077709109.7219141</v>
      </c>
      <c r="N2362" s="15">
        <v>-1587302576.8350453</v>
      </c>
    </row>
    <row r="2363" spans="1:14" ht="15.75" thickTop="1">
      <c r="A2363" s="113">
        <v>2292</v>
      </c>
      <c r="B2363" s="66"/>
      <c r="C2363" s="135"/>
      <c r="D2363" s="66"/>
      <c r="E2363" s="66"/>
      <c r="F2363" s="66"/>
      <c r="G2363" s="66"/>
      <c r="H2363" s="118"/>
      <c r="I2363" s="16"/>
      <c r="J2363" s="16"/>
      <c r="K2363" s="118"/>
      <c r="L2363" s="16"/>
      <c r="M2363" s="8"/>
      <c r="N2363" s="8"/>
    </row>
    <row r="2364" spans="1:14">
      <c r="A2364" s="113">
        <v>2293</v>
      </c>
      <c r="B2364" s="66"/>
      <c r="C2364" s="135" t="s">
        <v>618</v>
      </c>
      <c r="D2364" s="66"/>
      <c r="E2364" s="66"/>
      <c r="F2364" s="66"/>
      <c r="G2364" s="66"/>
      <c r="H2364" s="118"/>
      <c r="I2364" s="8"/>
      <c r="J2364" s="8"/>
      <c r="K2364" s="118"/>
      <c r="L2364" s="8"/>
      <c r="M2364" s="8"/>
      <c r="N2364" s="8"/>
    </row>
    <row r="2365" spans="1:14">
      <c r="A2365" s="113">
        <v>2294</v>
      </c>
      <c r="B2365" s="66"/>
      <c r="C2365" s="135"/>
      <c r="D2365" s="66"/>
      <c r="E2365" s="135" t="s">
        <v>162</v>
      </c>
      <c r="F2365" s="66"/>
      <c r="G2365" s="66"/>
      <c r="H2365" s="118"/>
      <c r="I2365" s="8">
        <v>3962401.9153846158</v>
      </c>
      <c r="J2365" s="8">
        <v>2464130.31</v>
      </c>
      <c r="K2365" s="118"/>
      <c r="L2365" s="8">
        <v>3962401.9153846158</v>
      </c>
      <c r="M2365" s="8">
        <v>1498271.6053846157</v>
      </c>
      <c r="N2365" s="13">
        <v>2464130.31</v>
      </c>
    </row>
    <row r="2366" spans="1:14">
      <c r="A2366" s="113">
        <v>2295</v>
      </c>
      <c r="B2366" s="66"/>
      <c r="C2366" s="135"/>
      <c r="D2366" s="66"/>
      <c r="E2366" s="66" t="s">
        <v>167</v>
      </c>
      <c r="F2366" s="66"/>
      <c r="G2366" s="66"/>
      <c r="H2366" s="118"/>
      <c r="I2366" s="8">
        <v>0</v>
      </c>
      <c r="J2366" s="8">
        <v>0</v>
      </c>
      <c r="K2366" s="118"/>
      <c r="L2366" s="8">
        <v>0</v>
      </c>
      <c r="M2366" s="8">
        <v>0</v>
      </c>
      <c r="N2366" s="13">
        <v>0</v>
      </c>
    </row>
    <row r="2367" spans="1:14">
      <c r="A2367" s="113">
        <v>2296</v>
      </c>
      <c r="B2367" s="66"/>
      <c r="C2367" s="135"/>
      <c r="D2367" s="66"/>
      <c r="E2367" s="66" t="s">
        <v>245</v>
      </c>
      <c r="F2367" s="66"/>
      <c r="G2367" s="66"/>
      <c r="H2367" s="118"/>
      <c r="I2367" s="8">
        <v>0</v>
      </c>
      <c r="J2367" s="8">
        <v>0</v>
      </c>
      <c r="K2367" s="118"/>
      <c r="L2367" s="8">
        <v>0</v>
      </c>
      <c r="M2367" s="8">
        <v>0</v>
      </c>
      <c r="N2367" s="13">
        <v>0</v>
      </c>
    </row>
    <row r="2368" spans="1:14">
      <c r="A2368" s="113">
        <v>2297</v>
      </c>
      <c r="B2368" s="66"/>
      <c r="C2368" s="135"/>
      <c r="D2368" s="66"/>
      <c r="E2368" s="66" t="s">
        <v>166</v>
      </c>
      <c r="F2368" s="66"/>
      <c r="G2368" s="66"/>
      <c r="H2368" s="118"/>
      <c r="I2368" s="8">
        <v>-3678023550.4515405</v>
      </c>
      <c r="J2368" s="8">
        <v>-1595681849.9453001</v>
      </c>
      <c r="K2368" s="118"/>
      <c r="L2368" s="8">
        <v>-3668974088.4723444</v>
      </c>
      <c r="M2368" s="8">
        <v>-2079207381.3272991</v>
      </c>
      <c r="N2368" s="13">
        <v>-1589766707.1450453</v>
      </c>
    </row>
    <row r="2369" spans="1:14">
      <c r="A2369" s="113">
        <v>2298</v>
      </c>
      <c r="B2369" s="66"/>
      <c r="C2369" s="135"/>
      <c r="D2369" s="66"/>
      <c r="E2369" s="66" t="s">
        <v>250</v>
      </c>
      <c r="F2369" s="66"/>
      <c r="G2369" s="66"/>
      <c r="H2369" s="118"/>
      <c r="I2369" s="8">
        <v>0</v>
      </c>
      <c r="J2369" s="8">
        <v>0</v>
      </c>
      <c r="K2369" s="118"/>
      <c r="L2369" s="8">
        <v>0</v>
      </c>
      <c r="M2369" s="8">
        <v>0</v>
      </c>
      <c r="N2369" s="13">
        <v>0</v>
      </c>
    </row>
    <row r="2370" spans="1:14">
      <c r="A2370" s="113">
        <v>2299</v>
      </c>
      <c r="B2370" s="66"/>
      <c r="C2370" s="135"/>
      <c r="D2370" s="66"/>
      <c r="E2370" s="66" t="s">
        <v>247</v>
      </c>
      <c r="F2370" s="66"/>
      <c r="G2370" s="66"/>
      <c r="H2370" s="118"/>
      <c r="I2370" s="8">
        <v>0</v>
      </c>
      <c r="J2370" s="8">
        <v>0</v>
      </c>
      <c r="K2370" s="118"/>
      <c r="L2370" s="8">
        <v>0</v>
      </c>
      <c r="M2370" s="8">
        <v>0</v>
      </c>
      <c r="N2370" s="13">
        <v>0</v>
      </c>
    </row>
    <row r="2371" spans="1:14" ht="15.75" thickBot="1">
      <c r="A2371" s="113">
        <v>2300</v>
      </c>
      <c r="B2371" s="66"/>
      <c r="C2371" s="135" t="s">
        <v>619</v>
      </c>
      <c r="D2371" s="66"/>
      <c r="E2371" s="66"/>
      <c r="F2371" s="66"/>
      <c r="G2371" s="66"/>
      <c r="H2371" s="118"/>
      <c r="I2371" s="19">
        <v>-3674061148.5361557</v>
      </c>
      <c r="J2371" s="19">
        <v>-1593217719.6353002</v>
      </c>
      <c r="K2371" s="118"/>
      <c r="L2371" s="19">
        <v>-3665011686.5569596</v>
      </c>
      <c r="M2371" s="19">
        <v>-2077709109.7219145</v>
      </c>
      <c r="N2371" s="19">
        <v>-1587302576.8350453</v>
      </c>
    </row>
    <row r="2372" spans="1:14" ht="15.75" thickTop="1">
      <c r="A2372" s="113">
        <v>2301</v>
      </c>
      <c r="B2372" s="66"/>
      <c r="C2372" s="135"/>
      <c r="D2372" s="66"/>
      <c r="E2372" s="66"/>
      <c r="F2372" s="66"/>
      <c r="G2372" s="66"/>
      <c r="H2372" s="118"/>
      <c r="I2372" s="12"/>
      <c r="J2372" s="12"/>
      <c r="K2372" s="118"/>
      <c r="L2372" s="12"/>
      <c r="M2372" s="12"/>
      <c r="N2372" s="12"/>
    </row>
    <row r="2373" spans="1:14">
      <c r="A2373" s="113">
        <v>2302</v>
      </c>
      <c r="B2373" s="66"/>
      <c r="C2373" s="135"/>
      <c r="D2373" s="66"/>
      <c r="E2373" s="66"/>
      <c r="F2373" s="66"/>
      <c r="G2373" s="66"/>
      <c r="H2373" s="118"/>
      <c r="I2373" s="8"/>
      <c r="J2373" s="8"/>
      <c r="K2373" s="118"/>
      <c r="L2373" s="8"/>
      <c r="M2373" s="8"/>
      <c r="N2373" s="8"/>
    </row>
    <row r="2374" spans="1:14">
      <c r="A2374" s="113">
        <v>2303</v>
      </c>
      <c r="B2374" s="66"/>
      <c r="C2374" s="135" t="s">
        <v>620</v>
      </c>
      <c r="D2374" s="66" t="s">
        <v>621</v>
      </c>
      <c r="E2374" s="66"/>
      <c r="F2374" s="66"/>
      <c r="G2374" s="66"/>
      <c r="H2374" s="118"/>
      <c r="I2374" s="8"/>
      <c r="J2374" s="8"/>
      <c r="K2374" s="118"/>
      <c r="L2374" s="8"/>
      <c r="M2374" s="8"/>
      <c r="N2374" s="8"/>
    </row>
    <row r="2375" spans="1:14">
      <c r="A2375" s="113">
        <v>2304</v>
      </c>
      <c r="B2375" s="66"/>
      <c r="C2375" s="135"/>
      <c r="D2375" s="66"/>
      <c r="E2375" s="66"/>
      <c r="F2375" s="135" t="s">
        <v>761</v>
      </c>
      <c r="G2375" s="66" t="s">
        <v>166</v>
      </c>
      <c r="H2375" s="118"/>
      <c r="I2375" s="8">
        <v>-373164061.48307699</v>
      </c>
      <c r="J2375" s="8">
        <v>-161894319.54216722</v>
      </c>
      <c r="K2375" s="118"/>
      <c r="L2375" s="8">
        <v>-373164061.48307699</v>
      </c>
      <c r="M2375" s="8">
        <v>-211472049.78074515</v>
      </c>
      <c r="N2375" s="13">
        <v>-161692011.70233184</v>
      </c>
    </row>
    <row r="2376" spans="1:14">
      <c r="A2376" s="113">
        <v>2305</v>
      </c>
      <c r="B2376" s="66"/>
      <c r="C2376" s="135"/>
      <c r="D2376" s="66"/>
      <c r="E2376" s="66"/>
      <c r="F2376" s="135" t="s">
        <v>761</v>
      </c>
      <c r="G2376" s="66" t="s">
        <v>166</v>
      </c>
      <c r="H2376" s="118"/>
      <c r="I2376" s="8">
        <v>-402118665.11461502</v>
      </c>
      <c r="J2376" s="8">
        <v>-174456048.64842415</v>
      </c>
      <c r="K2376" s="118"/>
      <c r="L2376" s="8">
        <v>-402118665.11461502</v>
      </c>
      <c r="M2376" s="8">
        <v>-227880621.80725589</v>
      </c>
      <c r="N2376" s="13">
        <v>-174238043.30735913</v>
      </c>
    </row>
    <row r="2377" spans="1:14">
      <c r="A2377" s="113">
        <v>2306</v>
      </c>
      <c r="B2377" s="66"/>
      <c r="C2377" s="135"/>
      <c r="D2377" s="66"/>
      <c r="E2377" s="66"/>
      <c r="F2377" s="135" t="s">
        <v>761</v>
      </c>
      <c r="G2377" s="66" t="s">
        <v>166</v>
      </c>
      <c r="H2377" s="118"/>
      <c r="I2377" s="8">
        <v>-623640504.11769199</v>
      </c>
      <c r="J2377" s="8">
        <v>-270561571.90433675</v>
      </c>
      <c r="K2377" s="118"/>
      <c r="L2377" s="8">
        <v>-623640504.11769199</v>
      </c>
      <c r="M2377" s="8">
        <v>-353417033.80524075</v>
      </c>
      <c r="N2377" s="13">
        <v>-270223470.31245124</v>
      </c>
    </row>
    <row r="2378" spans="1:14" ht="15.75" thickBot="1">
      <c r="A2378" s="113">
        <v>2307</v>
      </c>
      <c r="B2378" s="66"/>
      <c r="C2378" s="136" t="s">
        <v>622</v>
      </c>
      <c r="D2378" s="66"/>
      <c r="E2378" s="66"/>
      <c r="F2378" s="66"/>
      <c r="G2378" s="66"/>
      <c r="H2378" s="137" t="s">
        <v>608</v>
      </c>
      <c r="I2378" s="22">
        <v>-1398923230.715384</v>
      </c>
      <c r="J2378" s="22">
        <v>-606911940.09492803</v>
      </c>
      <c r="K2378" s="137"/>
      <c r="L2378" s="22">
        <v>-1398923230.715384</v>
      </c>
      <c r="M2378" s="22">
        <v>-792769705.39324176</v>
      </c>
      <c r="N2378" s="22">
        <v>-606153525.32214224</v>
      </c>
    </row>
    <row r="2379" spans="1:14" ht="15.75" thickTop="1">
      <c r="A2379" s="113">
        <v>2308</v>
      </c>
      <c r="B2379" s="66"/>
      <c r="C2379" s="135">
        <v>108360</v>
      </c>
      <c r="D2379" s="66" t="s">
        <v>435</v>
      </c>
      <c r="E2379" s="66"/>
      <c r="F2379" s="66"/>
      <c r="G2379" s="66"/>
      <c r="H2379" s="118"/>
      <c r="I2379" s="8"/>
      <c r="J2379" s="8"/>
      <c r="K2379" s="118"/>
      <c r="L2379" s="8"/>
      <c r="M2379" s="8"/>
      <c r="N2379" s="8"/>
    </row>
    <row r="2380" spans="1:14">
      <c r="A2380" s="113">
        <v>2309</v>
      </c>
      <c r="B2380" s="66"/>
      <c r="C2380" s="135"/>
      <c r="D2380" s="66"/>
      <c r="E2380" s="66"/>
      <c r="F2380" s="135" t="s">
        <v>759</v>
      </c>
      <c r="G2380" s="66" t="s">
        <v>162</v>
      </c>
      <c r="H2380" s="118"/>
      <c r="I2380" s="8">
        <v>-8758167.8030769266</v>
      </c>
      <c r="J2380" s="8">
        <v>-2709509.99</v>
      </c>
      <c r="K2380" s="118"/>
      <c r="L2380" s="8">
        <v>-8758167.8030769266</v>
      </c>
      <c r="M2380" s="8">
        <v>-6048657.8130769264</v>
      </c>
      <c r="N2380" s="13">
        <v>-2709509.99</v>
      </c>
    </row>
    <row r="2381" spans="1:14">
      <c r="A2381" s="113">
        <v>2310</v>
      </c>
      <c r="B2381" s="66"/>
      <c r="C2381" s="135"/>
      <c r="D2381" s="66"/>
      <c r="E2381" s="66"/>
      <c r="F2381" s="66"/>
      <c r="G2381" s="66"/>
      <c r="H2381" s="118" t="s">
        <v>608</v>
      </c>
      <c r="I2381" s="184">
        <v>-8758167.8030769266</v>
      </c>
      <c r="J2381" s="184">
        <v>-2709509.99</v>
      </c>
      <c r="K2381" s="118"/>
      <c r="L2381" s="184">
        <v>-8758167.8030769266</v>
      </c>
      <c r="M2381" s="184">
        <v>-6048657.8130769264</v>
      </c>
      <c r="N2381" s="184">
        <v>-2709509.99</v>
      </c>
    </row>
    <row r="2382" spans="1:14">
      <c r="A2382" s="113">
        <v>2311</v>
      </c>
      <c r="B2382" s="66"/>
      <c r="C2382" s="135"/>
      <c r="D2382" s="66"/>
      <c r="E2382" s="66"/>
      <c r="F2382" s="66"/>
      <c r="G2382" s="66"/>
      <c r="H2382" s="118"/>
      <c r="I2382" s="8"/>
      <c r="J2382" s="8"/>
      <c r="K2382" s="118"/>
      <c r="L2382" s="8"/>
      <c r="M2382" s="8"/>
      <c r="N2382" s="8"/>
    </row>
    <row r="2383" spans="1:14">
      <c r="A2383" s="113">
        <v>2312</v>
      </c>
      <c r="B2383" s="66"/>
      <c r="C2383" s="135">
        <v>108361</v>
      </c>
      <c r="D2383" s="66" t="s">
        <v>437</v>
      </c>
      <c r="E2383" s="66"/>
      <c r="F2383" s="66"/>
      <c r="G2383" s="66"/>
      <c r="H2383" s="118"/>
      <c r="I2383" s="8"/>
      <c r="J2383" s="8"/>
      <c r="K2383" s="118"/>
      <c r="L2383" s="8"/>
      <c r="M2383" s="8"/>
      <c r="N2383" s="8"/>
    </row>
    <row r="2384" spans="1:14">
      <c r="A2384" s="113">
        <v>2313</v>
      </c>
      <c r="B2384" s="66"/>
      <c r="C2384" s="135"/>
      <c r="D2384" s="66"/>
      <c r="E2384" s="66"/>
      <c r="F2384" s="135" t="s">
        <v>759</v>
      </c>
      <c r="G2384" s="66" t="s">
        <v>162</v>
      </c>
      <c r="H2384" s="118"/>
      <c r="I2384" s="8">
        <v>-20876000.596923079</v>
      </c>
      <c r="J2384" s="8">
        <v>-9535854.5823076908</v>
      </c>
      <c r="K2384" s="118"/>
      <c r="L2384" s="8">
        <v>-20876000.596923079</v>
      </c>
      <c r="M2384" s="8">
        <v>-11340146.014615389</v>
      </c>
      <c r="N2384" s="13">
        <v>-9535854.5823076908</v>
      </c>
    </row>
    <row r="2385" spans="1:14">
      <c r="A2385" s="113">
        <v>2314</v>
      </c>
      <c r="B2385" s="66"/>
      <c r="C2385" s="135"/>
      <c r="D2385" s="66"/>
      <c r="E2385" s="66"/>
      <c r="F2385" s="135" t="s">
        <v>45</v>
      </c>
      <c r="G2385" s="66"/>
      <c r="H2385" s="118" t="s">
        <v>608</v>
      </c>
      <c r="I2385" s="184">
        <v>-20876000.596923079</v>
      </c>
      <c r="J2385" s="184">
        <v>-9535854.5823076908</v>
      </c>
      <c r="K2385" s="118"/>
      <c r="L2385" s="184">
        <v>-20876000.596923079</v>
      </c>
      <c r="M2385" s="184">
        <v>-11340146.014615389</v>
      </c>
      <c r="N2385" s="184">
        <v>-9535854.5823076908</v>
      </c>
    </row>
    <row r="2386" spans="1:14">
      <c r="A2386" s="113">
        <v>2315</v>
      </c>
      <c r="B2386" s="66"/>
      <c r="C2386" s="135"/>
      <c r="D2386" s="66"/>
      <c r="E2386" s="66"/>
      <c r="F2386" s="66"/>
      <c r="G2386" s="66"/>
      <c r="H2386" s="118"/>
      <c r="I2386" s="8"/>
      <c r="J2386" s="8"/>
      <c r="K2386" s="118"/>
      <c r="L2386" s="8"/>
      <c r="M2386" s="8"/>
      <c r="N2386" s="8"/>
    </row>
    <row r="2387" spans="1:14">
      <c r="A2387" s="113">
        <v>2316</v>
      </c>
      <c r="B2387" s="66"/>
      <c r="C2387" s="135">
        <v>108362</v>
      </c>
      <c r="D2387" s="66" t="s">
        <v>334</v>
      </c>
      <c r="E2387" s="66"/>
      <c r="F2387" s="66"/>
      <c r="G2387" s="66"/>
      <c r="H2387" s="118"/>
      <c r="I2387" s="8"/>
      <c r="J2387" s="8"/>
      <c r="K2387" s="118"/>
      <c r="L2387" s="8"/>
      <c r="M2387" s="8"/>
      <c r="N2387" s="8"/>
    </row>
    <row r="2388" spans="1:14">
      <c r="A2388" s="113">
        <v>2317</v>
      </c>
      <c r="B2388" s="66"/>
      <c r="C2388" s="135"/>
      <c r="D2388" s="66"/>
      <c r="E2388" s="66"/>
      <c r="F2388" s="135" t="s">
        <v>759</v>
      </c>
      <c r="G2388" s="66" t="s">
        <v>162</v>
      </c>
      <c r="H2388" s="118"/>
      <c r="I2388" s="8">
        <v>-241863289.35769218</v>
      </c>
      <c r="J2388" s="8">
        <v>-97614802.803076893</v>
      </c>
      <c r="K2388" s="118"/>
      <c r="L2388" s="8">
        <v>-241863289.35769218</v>
      </c>
      <c r="M2388" s="8">
        <v>-144248486.55461529</v>
      </c>
      <c r="N2388" s="13">
        <v>-97614802.803076893</v>
      </c>
    </row>
    <row r="2389" spans="1:14">
      <c r="A2389" s="113">
        <v>2318</v>
      </c>
      <c r="B2389" s="66"/>
      <c r="C2389" s="135"/>
      <c r="D2389" s="66"/>
      <c r="E2389" s="66"/>
      <c r="F2389" s="66"/>
      <c r="G2389" s="66"/>
      <c r="H2389" s="118" t="s">
        <v>608</v>
      </c>
      <c r="I2389" s="184">
        <v>-241863289.35769218</v>
      </c>
      <c r="J2389" s="184">
        <v>-97614802.803076893</v>
      </c>
      <c r="K2389" s="118"/>
      <c r="L2389" s="184">
        <v>-241863289.35769218</v>
      </c>
      <c r="M2389" s="184">
        <v>-144248486.55461529</v>
      </c>
      <c r="N2389" s="184">
        <v>-97614802.803076893</v>
      </c>
    </row>
    <row r="2390" spans="1:14">
      <c r="A2390" s="113">
        <v>2319</v>
      </c>
      <c r="B2390" s="66"/>
      <c r="C2390" s="135"/>
      <c r="D2390" s="66"/>
      <c r="E2390" s="66"/>
      <c r="F2390" s="66"/>
      <c r="G2390" s="66"/>
      <c r="H2390" s="118"/>
      <c r="I2390" s="8"/>
      <c r="J2390" s="8"/>
      <c r="K2390" s="118"/>
      <c r="L2390" s="8"/>
      <c r="M2390" s="8"/>
      <c r="N2390" s="8"/>
    </row>
    <row r="2391" spans="1:14">
      <c r="A2391" s="113">
        <v>2320</v>
      </c>
      <c r="B2391" s="66"/>
      <c r="C2391" s="135">
        <v>108363</v>
      </c>
      <c r="D2391" s="66" t="s">
        <v>335</v>
      </c>
      <c r="E2391" s="66"/>
      <c r="F2391" s="66"/>
      <c r="G2391" s="66"/>
      <c r="H2391" s="118"/>
      <c r="I2391" s="8"/>
      <c r="J2391" s="8"/>
      <c r="K2391" s="118"/>
      <c r="L2391" s="8"/>
      <c r="M2391" s="8"/>
      <c r="N2391" s="8"/>
    </row>
    <row r="2392" spans="1:14">
      <c r="A2392" s="113">
        <v>2321</v>
      </c>
      <c r="B2392" s="66"/>
      <c r="C2392" s="135"/>
      <c r="D2392" s="66"/>
      <c r="E2392" s="66"/>
      <c r="F2392" s="135" t="s">
        <v>759</v>
      </c>
      <c r="G2392" s="66" t="s">
        <v>162</v>
      </c>
      <c r="H2392" s="118"/>
      <c r="I2392" s="8">
        <v>0</v>
      </c>
      <c r="J2392" s="8">
        <v>0</v>
      </c>
      <c r="K2392" s="118"/>
      <c r="L2392" s="8">
        <v>0</v>
      </c>
      <c r="M2392" s="8">
        <v>0</v>
      </c>
      <c r="N2392" s="13">
        <v>0</v>
      </c>
    </row>
    <row r="2393" spans="1:14">
      <c r="A2393" s="113">
        <v>2322</v>
      </c>
      <c r="B2393" s="66"/>
      <c r="C2393" s="135"/>
      <c r="D2393" s="66"/>
      <c r="E2393" s="66"/>
      <c r="F2393" s="66"/>
      <c r="G2393" s="66"/>
      <c r="H2393" s="118" t="s">
        <v>608</v>
      </c>
      <c r="I2393" s="184">
        <v>0</v>
      </c>
      <c r="J2393" s="184">
        <v>0</v>
      </c>
      <c r="K2393" s="118"/>
      <c r="L2393" s="184">
        <v>0</v>
      </c>
      <c r="M2393" s="184">
        <v>0</v>
      </c>
      <c r="N2393" s="184">
        <v>0</v>
      </c>
    </row>
    <row r="2394" spans="1:14">
      <c r="A2394" s="113">
        <v>2323</v>
      </c>
      <c r="B2394" s="66"/>
      <c r="C2394" s="135"/>
      <c r="D2394" s="66"/>
      <c r="E2394" s="66"/>
      <c r="F2394" s="66"/>
      <c r="G2394" s="66"/>
      <c r="H2394" s="118"/>
      <c r="I2394" s="8"/>
      <c r="J2394" s="8"/>
      <c r="K2394" s="118"/>
      <c r="L2394" s="8"/>
      <c r="M2394" s="8"/>
      <c r="N2394" s="8"/>
    </row>
    <row r="2395" spans="1:14">
      <c r="A2395" s="113">
        <v>2324</v>
      </c>
      <c r="B2395" s="66"/>
      <c r="C2395" s="135">
        <v>108364</v>
      </c>
      <c r="D2395" s="66" t="s">
        <v>490</v>
      </c>
      <c r="E2395" s="66"/>
      <c r="F2395" s="66"/>
      <c r="G2395" s="66"/>
      <c r="H2395" s="118"/>
      <c r="I2395" s="8"/>
      <c r="J2395" s="8"/>
      <c r="K2395" s="118"/>
      <c r="L2395" s="8"/>
      <c r="M2395" s="8"/>
      <c r="N2395" s="8"/>
    </row>
    <row r="2396" spans="1:14">
      <c r="A2396" s="113">
        <v>2325</v>
      </c>
      <c r="B2396" s="66"/>
      <c r="C2396" s="135"/>
      <c r="D2396" s="66"/>
      <c r="E2396" s="66"/>
      <c r="F2396" s="135" t="s">
        <v>759</v>
      </c>
      <c r="G2396" s="66" t="s">
        <v>162</v>
      </c>
      <c r="H2396" s="118"/>
      <c r="I2396" s="8">
        <v>-554563923.50999999</v>
      </c>
      <c r="J2396" s="8">
        <v>-137994995.84384599</v>
      </c>
      <c r="K2396" s="118"/>
      <c r="L2396" s="8">
        <v>-554563923.50999999</v>
      </c>
      <c r="M2396" s="8">
        <v>-416568927.66615403</v>
      </c>
      <c r="N2396" s="13">
        <v>-137994995.84384599</v>
      </c>
    </row>
    <row r="2397" spans="1:14">
      <c r="A2397" s="113">
        <v>2326</v>
      </c>
      <c r="B2397" s="66"/>
      <c r="C2397" s="135"/>
      <c r="D2397" s="66"/>
      <c r="E2397" s="66"/>
      <c r="F2397" s="66"/>
      <c r="G2397" s="66"/>
      <c r="H2397" s="118" t="s">
        <v>608</v>
      </c>
      <c r="I2397" s="184">
        <v>-554563923.50999999</v>
      </c>
      <c r="J2397" s="184">
        <v>-137994995.84384599</v>
      </c>
      <c r="K2397" s="118"/>
      <c r="L2397" s="184">
        <v>-554563923.50999999</v>
      </c>
      <c r="M2397" s="184">
        <v>-416568927.66615403</v>
      </c>
      <c r="N2397" s="184">
        <v>-137994995.84384599</v>
      </c>
    </row>
    <row r="2398" spans="1:14">
      <c r="A2398" s="113">
        <v>2327</v>
      </c>
      <c r="B2398" s="66"/>
      <c r="C2398" s="135"/>
      <c r="D2398" s="66"/>
      <c r="E2398" s="66"/>
      <c r="F2398" s="66"/>
      <c r="G2398" s="66"/>
      <c r="H2398" s="118"/>
      <c r="I2398" s="8"/>
      <c r="J2398" s="8"/>
      <c r="K2398" s="118"/>
      <c r="L2398" s="8"/>
      <c r="M2398" s="8"/>
      <c r="N2398" s="8"/>
    </row>
    <row r="2399" spans="1:14">
      <c r="A2399" s="113">
        <v>2328</v>
      </c>
      <c r="B2399" s="66"/>
      <c r="C2399" s="135">
        <v>108365</v>
      </c>
      <c r="D2399" s="66" t="s">
        <v>491</v>
      </c>
      <c r="E2399" s="66"/>
      <c r="F2399" s="66"/>
      <c r="G2399" s="66"/>
      <c r="H2399" s="118"/>
      <c r="I2399" s="8"/>
      <c r="J2399" s="8"/>
      <c r="K2399" s="118"/>
      <c r="L2399" s="8"/>
      <c r="M2399" s="8"/>
      <c r="N2399" s="8"/>
    </row>
    <row r="2400" spans="1:14">
      <c r="A2400" s="113">
        <v>2329</v>
      </c>
      <c r="B2400" s="66"/>
      <c r="C2400" s="135"/>
      <c r="D2400" s="66"/>
      <c r="E2400" s="66"/>
      <c r="F2400" s="135" t="s">
        <v>759</v>
      </c>
      <c r="G2400" s="66" t="s">
        <v>162</v>
      </c>
      <c r="H2400" s="118"/>
      <c r="I2400" s="8">
        <v>-292401897.2292307</v>
      </c>
      <c r="J2400" s="8">
        <v>-77332690.546153799</v>
      </c>
      <c r="K2400" s="118"/>
      <c r="L2400" s="8">
        <v>-292401897.2292307</v>
      </c>
      <c r="M2400" s="8">
        <v>-215069206.68307692</v>
      </c>
      <c r="N2400" s="13">
        <v>-77332690.546153799</v>
      </c>
    </row>
    <row r="2401" spans="1:14">
      <c r="A2401" s="113">
        <v>2330</v>
      </c>
      <c r="B2401" s="66"/>
      <c r="C2401" s="135"/>
      <c r="D2401" s="66"/>
      <c r="E2401" s="66"/>
      <c r="F2401" s="66"/>
      <c r="G2401" s="66"/>
      <c r="H2401" s="118" t="s">
        <v>608</v>
      </c>
      <c r="I2401" s="184">
        <v>-292401897.2292307</v>
      </c>
      <c r="J2401" s="184">
        <v>-77332690.546153799</v>
      </c>
      <c r="K2401" s="118"/>
      <c r="L2401" s="184">
        <v>-292401897.2292307</v>
      </c>
      <c r="M2401" s="184">
        <v>-215069206.68307692</v>
      </c>
      <c r="N2401" s="184">
        <v>-77332690.546153799</v>
      </c>
    </row>
    <row r="2402" spans="1:14">
      <c r="A2402" s="113">
        <v>2331</v>
      </c>
      <c r="B2402" s="66"/>
      <c r="C2402" s="135"/>
      <c r="D2402" s="66"/>
      <c r="E2402" s="66"/>
      <c r="F2402" s="66"/>
      <c r="G2402" s="66"/>
      <c r="H2402" s="118"/>
      <c r="I2402" s="8"/>
      <c r="J2402" s="8"/>
      <c r="K2402" s="118"/>
      <c r="L2402" s="8"/>
      <c r="M2402" s="8"/>
      <c r="N2402" s="8"/>
    </row>
    <row r="2403" spans="1:14">
      <c r="A2403" s="113">
        <v>2332</v>
      </c>
      <c r="B2403" s="66"/>
      <c r="C2403" s="135">
        <v>108366</v>
      </c>
      <c r="D2403" s="66" t="s">
        <v>480</v>
      </c>
      <c r="E2403" s="66"/>
      <c r="F2403" s="66"/>
      <c r="G2403" s="66"/>
      <c r="H2403" s="118"/>
      <c r="I2403" s="8"/>
      <c r="J2403" s="8"/>
      <c r="K2403" s="118"/>
      <c r="L2403" s="8"/>
      <c r="M2403" s="8"/>
      <c r="N2403" s="8"/>
    </row>
    <row r="2404" spans="1:14">
      <c r="A2404" s="113">
        <v>2333</v>
      </c>
      <c r="B2404" s="66"/>
      <c r="C2404" s="135"/>
      <c r="D2404" s="66"/>
      <c r="E2404" s="66"/>
      <c r="F2404" s="135" t="s">
        <v>759</v>
      </c>
      <c r="G2404" s="66" t="s">
        <v>162</v>
      </c>
      <c r="H2404" s="118"/>
      <c r="I2404" s="8">
        <v>-143414221.20307693</v>
      </c>
      <c r="J2404" s="8">
        <v>-72110933.270769194</v>
      </c>
      <c r="K2404" s="118"/>
      <c r="L2404" s="8">
        <v>-143414221.20307693</v>
      </c>
      <c r="M2404" s="8">
        <v>-71303287.932307735</v>
      </c>
      <c r="N2404" s="13">
        <v>-72110933.270769194</v>
      </c>
    </row>
    <row r="2405" spans="1:14">
      <c r="A2405" s="113">
        <v>2334</v>
      </c>
      <c r="B2405" s="66"/>
      <c r="C2405" s="135"/>
      <c r="D2405" s="66"/>
      <c r="E2405" s="66"/>
      <c r="F2405" s="66"/>
      <c r="G2405" s="66"/>
      <c r="H2405" s="118" t="s">
        <v>608</v>
      </c>
      <c r="I2405" s="184">
        <v>-143414221.20307693</v>
      </c>
      <c r="J2405" s="184">
        <v>-72110933.270769194</v>
      </c>
      <c r="K2405" s="118"/>
      <c r="L2405" s="184">
        <v>-143414221.20307693</v>
      </c>
      <c r="M2405" s="184">
        <v>-71303287.932307735</v>
      </c>
      <c r="N2405" s="184">
        <v>-72110933.270769194</v>
      </c>
    </row>
    <row r="2406" spans="1:14">
      <c r="A2406" s="113">
        <v>2335</v>
      </c>
      <c r="B2406" s="66"/>
      <c r="C2406" s="135"/>
      <c r="D2406" s="66"/>
      <c r="E2406" s="66"/>
      <c r="F2406" s="66"/>
      <c r="G2406" s="66"/>
      <c r="H2406" s="118"/>
      <c r="I2406" s="8"/>
      <c r="J2406" s="8"/>
      <c r="K2406" s="118"/>
      <c r="L2406" s="8"/>
      <c r="M2406" s="8"/>
      <c r="N2406" s="8"/>
    </row>
    <row r="2407" spans="1:14">
      <c r="A2407" s="113">
        <v>2336</v>
      </c>
      <c r="B2407" s="66"/>
      <c r="C2407" s="135">
        <v>108367</v>
      </c>
      <c r="D2407" s="66" t="s">
        <v>481</v>
      </c>
      <c r="E2407" s="66"/>
      <c r="F2407" s="66"/>
      <c r="G2407" s="66"/>
      <c r="H2407" s="118"/>
      <c r="I2407" s="8"/>
      <c r="J2407" s="8"/>
      <c r="K2407" s="118"/>
      <c r="L2407" s="8"/>
      <c r="M2407" s="8"/>
      <c r="N2407" s="8"/>
    </row>
    <row r="2408" spans="1:14">
      <c r="A2408" s="113">
        <v>2337</v>
      </c>
      <c r="B2408" s="66"/>
      <c r="C2408" s="135"/>
      <c r="D2408" s="66"/>
      <c r="E2408" s="66"/>
      <c r="F2408" s="135" t="s">
        <v>759</v>
      </c>
      <c r="G2408" s="66" t="s">
        <v>162</v>
      </c>
      <c r="H2408" s="118"/>
      <c r="I2408" s="8">
        <v>-339670773.48846143</v>
      </c>
      <c r="J2408" s="8">
        <v>-199291044.053846</v>
      </c>
      <c r="K2408" s="118"/>
      <c r="L2408" s="8">
        <v>-339670773.48846143</v>
      </c>
      <c r="M2408" s="8">
        <v>-140379729.43461543</v>
      </c>
      <c r="N2408" s="13">
        <v>-199291044.053846</v>
      </c>
    </row>
    <row r="2409" spans="1:14">
      <c r="A2409" s="113">
        <v>2338</v>
      </c>
      <c r="B2409" s="66"/>
      <c r="C2409" s="135"/>
      <c r="D2409" s="66"/>
      <c r="E2409" s="66"/>
      <c r="F2409" s="66"/>
      <c r="G2409" s="66"/>
      <c r="H2409" s="118" t="s">
        <v>608</v>
      </c>
      <c r="I2409" s="184">
        <v>-339670773.48846143</v>
      </c>
      <c r="J2409" s="184">
        <v>-199291044.053846</v>
      </c>
      <c r="K2409" s="118"/>
      <c r="L2409" s="184">
        <v>-339670773.48846143</v>
      </c>
      <c r="M2409" s="184">
        <v>-140379729.43461543</v>
      </c>
      <c r="N2409" s="184">
        <v>-199291044.053846</v>
      </c>
    </row>
    <row r="2410" spans="1:14">
      <c r="A2410" s="113">
        <v>2339</v>
      </c>
      <c r="B2410" s="66"/>
      <c r="C2410" s="135"/>
      <c r="D2410" s="66"/>
      <c r="E2410" s="66"/>
      <c r="F2410" s="66"/>
      <c r="G2410" s="66"/>
      <c r="H2410" s="118"/>
      <c r="I2410" s="8"/>
      <c r="J2410" s="8"/>
      <c r="K2410" s="118"/>
      <c r="L2410" s="8"/>
      <c r="M2410" s="8"/>
      <c r="N2410" s="8"/>
    </row>
    <row r="2411" spans="1:14">
      <c r="A2411" s="113">
        <v>2340</v>
      </c>
      <c r="B2411" s="66"/>
      <c r="C2411" s="135">
        <v>108368</v>
      </c>
      <c r="D2411" s="66" t="s">
        <v>492</v>
      </c>
      <c r="E2411" s="66"/>
      <c r="F2411" s="66"/>
      <c r="G2411" s="66"/>
      <c r="H2411" s="118"/>
      <c r="I2411" s="8"/>
      <c r="J2411" s="8"/>
      <c r="K2411" s="118"/>
      <c r="L2411" s="8"/>
      <c r="M2411" s="8"/>
      <c r="N2411" s="8"/>
    </row>
    <row r="2412" spans="1:14">
      <c r="A2412" s="113">
        <v>2341</v>
      </c>
      <c r="B2412" s="66"/>
      <c r="C2412" s="135"/>
      <c r="D2412" s="66"/>
      <c r="E2412" s="66"/>
      <c r="F2412" s="135" t="s">
        <v>759</v>
      </c>
      <c r="G2412" s="66" t="s">
        <v>162</v>
      </c>
      <c r="H2412" s="118"/>
      <c r="I2412" s="8">
        <v>-463391434.18076867</v>
      </c>
      <c r="J2412" s="8">
        <v>-113358861.704615</v>
      </c>
      <c r="K2412" s="118"/>
      <c r="L2412" s="8">
        <v>-463391434.18076867</v>
      </c>
      <c r="M2412" s="8">
        <v>-350032572.47615367</v>
      </c>
      <c r="N2412" s="13">
        <v>-113358861.704615</v>
      </c>
    </row>
    <row r="2413" spans="1:14">
      <c r="A2413" s="113">
        <v>2342</v>
      </c>
      <c r="B2413" s="66"/>
      <c r="C2413" s="135"/>
      <c r="D2413" s="66"/>
      <c r="E2413" s="66"/>
      <c r="F2413" s="135" t="s">
        <v>45</v>
      </c>
      <c r="G2413" s="66"/>
      <c r="H2413" s="118" t="s">
        <v>608</v>
      </c>
      <c r="I2413" s="184">
        <v>-463391434.18076867</v>
      </c>
      <c r="J2413" s="184">
        <v>-113358861.704615</v>
      </c>
      <c r="K2413" s="118"/>
      <c r="L2413" s="184">
        <v>-463391434.18076867</v>
      </c>
      <c r="M2413" s="184">
        <v>-350032572.47615367</v>
      </c>
      <c r="N2413" s="184">
        <v>-113358861.704615</v>
      </c>
    </row>
    <row r="2414" spans="1:14">
      <c r="A2414" s="113">
        <v>2343</v>
      </c>
      <c r="B2414" s="66"/>
      <c r="C2414" s="135"/>
      <c r="D2414" s="66"/>
      <c r="E2414" s="66"/>
      <c r="F2414" s="66"/>
      <c r="G2414" s="66"/>
      <c r="H2414" s="118"/>
      <c r="I2414" s="8"/>
      <c r="J2414" s="8"/>
      <c r="K2414" s="118"/>
      <c r="L2414" s="8"/>
      <c r="M2414" s="8"/>
      <c r="N2414" s="8"/>
    </row>
    <row r="2415" spans="1:14">
      <c r="A2415" s="113">
        <v>2344</v>
      </c>
      <c r="B2415" s="66"/>
      <c r="C2415" s="135">
        <v>108369</v>
      </c>
      <c r="D2415" s="66" t="s">
        <v>341</v>
      </c>
      <c r="E2415" s="66"/>
      <c r="F2415" s="66"/>
      <c r="G2415" s="66"/>
      <c r="H2415" s="118"/>
      <c r="I2415" s="8"/>
      <c r="J2415" s="8"/>
      <c r="K2415" s="118"/>
      <c r="L2415" s="8"/>
      <c r="M2415" s="8"/>
      <c r="N2415" s="8"/>
    </row>
    <row r="2416" spans="1:14">
      <c r="A2416" s="113">
        <v>2345</v>
      </c>
      <c r="B2416" s="66"/>
      <c r="C2416" s="135"/>
      <c r="D2416" s="66"/>
      <c r="E2416" s="66"/>
      <c r="F2416" s="135" t="s">
        <v>759</v>
      </c>
      <c r="G2416" s="66" t="s">
        <v>162</v>
      </c>
      <c r="H2416" s="118"/>
      <c r="I2416" s="8">
        <v>-253775231.29769275</v>
      </c>
      <c r="J2416" s="8">
        <v>-86013468.463846102</v>
      </c>
      <c r="K2416" s="118"/>
      <c r="L2416" s="8">
        <v>-253775231.29769275</v>
      </c>
      <c r="M2416" s="8">
        <v>-167761762.83384663</v>
      </c>
      <c r="N2416" s="13">
        <v>-86013468.463846102</v>
      </c>
    </row>
    <row r="2417" spans="1:14">
      <c r="A2417" s="113">
        <v>2346</v>
      </c>
      <c r="B2417" s="66"/>
      <c r="C2417" s="135"/>
      <c r="D2417" s="66"/>
      <c r="E2417" s="66"/>
      <c r="F2417" s="135" t="s">
        <v>45</v>
      </c>
      <c r="G2417" s="66"/>
      <c r="H2417" s="118" t="s">
        <v>608</v>
      </c>
      <c r="I2417" s="184">
        <v>-253775231.29769275</v>
      </c>
      <c r="J2417" s="184">
        <v>-86013468.463846102</v>
      </c>
      <c r="K2417" s="118"/>
      <c r="L2417" s="184">
        <v>-253775231.29769275</v>
      </c>
      <c r="M2417" s="184">
        <v>-167761762.83384663</v>
      </c>
      <c r="N2417" s="184">
        <v>-86013468.463846102</v>
      </c>
    </row>
    <row r="2418" spans="1:14">
      <c r="A2418" s="113">
        <v>2347</v>
      </c>
      <c r="B2418" s="66"/>
      <c r="C2418" s="135"/>
      <c r="D2418" s="66"/>
      <c r="E2418" s="66"/>
      <c r="F2418" s="66"/>
      <c r="G2418" s="66"/>
      <c r="H2418" s="118"/>
      <c r="I2418" s="8"/>
      <c r="J2418" s="8"/>
      <c r="K2418" s="118"/>
      <c r="L2418" s="8"/>
      <c r="M2418" s="8"/>
      <c r="N2418" s="8"/>
    </row>
    <row r="2419" spans="1:14">
      <c r="A2419" s="113">
        <v>2348</v>
      </c>
      <c r="B2419" s="66"/>
      <c r="C2419" s="135">
        <v>108370</v>
      </c>
      <c r="D2419" s="66" t="s">
        <v>342</v>
      </c>
      <c r="E2419" s="66"/>
      <c r="F2419" s="66"/>
      <c r="G2419" s="66"/>
      <c r="H2419" s="118"/>
      <c r="I2419" s="8"/>
      <c r="J2419" s="8"/>
      <c r="K2419" s="118"/>
      <c r="L2419" s="8"/>
      <c r="M2419" s="8"/>
      <c r="N2419" s="8"/>
    </row>
    <row r="2420" spans="1:14">
      <c r="A2420" s="113">
        <v>2349</v>
      </c>
      <c r="B2420" s="66"/>
      <c r="C2420" s="135"/>
      <c r="D2420" s="66"/>
      <c r="E2420" s="66"/>
      <c r="F2420" s="135" t="s">
        <v>759</v>
      </c>
      <c r="G2420" s="66" t="s">
        <v>162</v>
      </c>
      <c r="H2420" s="118"/>
      <c r="I2420" s="8">
        <v>-85348199.2653846</v>
      </c>
      <c r="J2420" s="8">
        <v>-34445647.246923096</v>
      </c>
      <c r="K2420" s="118"/>
      <c r="L2420" s="8">
        <v>-85348199.2653846</v>
      </c>
      <c r="M2420" s="8">
        <v>-50902552.018461503</v>
      </c>
      <c r="N2420" s="13">
        <v>-34445647.246923096</v>
      </c>
    </row>
    <row r="2421" spans="1:14">
      <c r="A2421" s="113">
        <v>2350</v>
      </c>
      <c r="B2421" s="66"/>
      <c r="C2421" s="135"/>
      <c r="D2421" s="66"/>
      <c r="E2421" s="66"/>
      <c r="F2421" s="66"/>
      <c r="G2421" s="66"/>
      <c r="H2421" s="118" t="s">
        <v>608</v>
      </c>
      <c r="I2421" s="184">
        <v>-85348199.2653846</v>
      </c>
      <c r="J2421" s="184">
        <v>-34445647.246923096</v>
      </c>
      <c r="K2421" s="118"/>
      <c r="L2421" s="184">
        <v>-85348199.2653846</v>
      </c>
      <c r="M2421" s="184">
        <v>-50902552.018461503</v>
      </c>
      <c r="N2421" s="184">
        <v>-34445647.246923096</v>
      </c>
    </row>
    <row r="2422" spans="1:14">
      <c r="A2422" s="113">
        <v>2351</v>
      </c>
      <c r="B2422" s="66"/>
      <c r="C2422" s="135"/>
      <c r="D2422" s="66"/>
      <c r="E2422" s="66"/>
      <c r="F2422" s="66"/>
      <c r="G2422" s="66"/>
      <c r="H2422" s="118"/>
      <c r="I2422" s="16"/>
      <c r="J2422" s="16"/>
      <c r="K2422" s="118"/>
      <c r="L2422" s="16"/>
      <c r="M2422" s="8"/>
      <c r="N2422" s="8"/>
    </row>
    <row r="2423" spans="1:14">
      <c r="A2423" s="113">
        <v>2352</v>
      </c>
      <c r="B2423" s="66"/>
      <c r="C2423" s="135"/>
      <c r="D2423" s="66"/>
      <c r="E2423" s="115"/>
      <c r="F2423" s="66"/>
      <c r="G2423" s="66"/>
      <c r="H2423" s="118"/>
      <c r="I2423" s="16"/>
      <c r="J2423" s="16"/>
      <c r="K2423" s="118"/>
      <c r="L2423" s="16"/>
      <c r="M2423" s="16"/>
      <c r="N2423" s="16"/>
    </row>
    <row r="2424" spans="1:14">
      <c r="A2424" s="113">
        <v>2353</v>
      </c>
      <c r="B2424" s="66"/>
      <c r="C2424" s="138"/>
      <c r="D2424" s="139"/>
      <c r="E2424" s="140"/>
      <c r="F2424" s="66"/>
      <c r="G2424" s="139"/>
      <c r="H2424" s="141"/>
      <c r="I2424" s="185"/>
      <c r="J2424" s="185"/>
      <c r="K2424" s="118"/>
      <c r="L2424" s="185"/>
      <c r="M2424" s="185"/>
      <c r="N2424" s="185"/>
    </row>
    <row r="2425" spans="1:14">
      <c r="A2425" s="113">
        <v>2354</v>
      </c>
      <c r="B2425" s="66"/>
      <c r="C2425" s="135">
        <v>108371</v>
      </c>
      <c r="D2425" s="66" t="s">
        <v>493</v>
      </c>
      <c r="E2425" s="66"/>
      <c r="F2425" s="66"/>
      <c r="G2425" s="66"/>
      <c r="H2425" s="118"/>
      <c r="I2425" s="8"/>
      <c r="J2425" s="8"/>
      <c r="K2425" s="118"/>
      <c r="L2425" s="8"/>
      <c r="M2425" s="8"/>
      <c r="N2425" s="8"/>
    </row>
    <row r="2426" spans="1:14">
      <c r="A2426" s="113">
        <v>2355</v>
      </c>
      <c r="B2426" s="66"/>
      <c r="C2426" s="135"/>
      <c r="D2426" s="66"/>
      <c r="E2426" s="66"/>
      <c r="F2426" s="135" t="s">
        <v>759</v>
      </c>
      <c r="G2426" s="66" t="s">
        <v>162</v>
      </c>
      <c r="H2426" s="118"/>
      <c r="I2426" s="8">
        <v>-7194998.9307692349</v>
      </c>
      <c r="J2426" s="8">
        <v>-3481340.4976923098</v>
      </c>
      <c r="K2426" s="118"/>
      <c r="L2426" s="8">
        <v>-7194998.9307692349</v>
      </c>
      <c r="M2426" s="8">
        <v>-3713658.4330769251</v>
      </c>
      <c r="N2426" s="13">
        <v>-3481340.4976923098</v>
      </c>
    </row>
    <row r="2427" spans="1:14">
      <c r="A2427" s="113">
        <v>2356</v>
      </c>
      <c r="B2427" s="66"/>
      <c r="C2427" s="135"/>
      <c r="D2427" s="66"/>
      <c r="E2427" s="66"/>
      <c r="F2427" s="66"/>
      <c r="G2427" s="66"/>
      <c r="H2427" s="118" t="s">
        <v>608</v>
      </c>
      <c r="I2427" s="184">
        <v>-7194998.9307692349</v>
      </c>
      <c r="J2427" s="184">
        <v>-3481340.4976923098</v>
      </c>
      <c r="K2427" s="118"/>
      <c r="L2427" s="184">
        <v>-7194998.9307692349</v>
      </c>
      <c r="M2427" s="184">
        <v>-3713658.4330769251</v>
      </c>
      <c r="N2427" s="184">
        <v>-3481340.4976923098</v>
      </c>
    </row>
    <row r="2428" spans="1:14">
      <c r="A2428" s="113">
        <v>2357</v>
      </c>
      <c r="B2428" s="66"/>
      <c r="C2428" s="135"/>
      <c r="D2428" s="66"/>
      <c r="E2428" s="66"/>
      <c r="F2428" s="66"/>
      <c r="G2428" s="66"/>
      <c r="H2428" s="118"/>
      <c r="I2428" s="8"/>
      <c r="J2428" s="8"/>
      <c r="K2428" s="118"/>
      <c r="L2428" s="8"/>
      <c r="M2428" s="8"/>
      <c r="N2428" s="8"/>
    </row>
    <row r="2429" spans="1:14">
      <c r="A2429" s="113">
        <v>2358</v>
      </c>
      <c r="B2429" s="66"/>
      <c r="C2429" s="135">
        <v>108372</v>
      </c>
      <c r="D2429" s="66" t="s">
        <v>344</v>
      </c>
      <c r="E2429" s="66"/>
      <c r="F2429" s="66"/>
      <c r="G2429" s="66"/>
      <c r="H2429" s="118"/>
      <c r="I2429" s="8"/>
      <c r="J2429" s="8"/>
      <c r="K2429" s="118"/>
      <c r="L2429" s="8"/>
      <c r="M2429" s="8"/>
      <c r="N2429" s="8"/>
    </row>
    <row r="2430" spans="1:14">
      <c r="A2430" s="113">
        <v>2359</v>
      </c>
      <c r="B2430" s="66"/>
      <c r="C2430" s="135"/>
      <c r="D2430" s="66"/>
      <c r="E2430" s="66"/>
      <c r="F2430" s="135" t="s">
        <v>759</v>
      </c>
      <c r="G2430" s="66" t="s">
        <v>162</v>
      </c>
      <c r="H2430" s="118"/>
      <c r="I2430" s="8">
        <v>0</v>
      </c>
      <c r="J2430" s="8">
        <v>0</v>
      </c>
      <c r="K2430" s="118"/>
      <c r="L2430" s="8">
        <v>0</v>
      </c>
      <c r="M2430" s="8">
        <v>0</v>
      </c>
      <c r="N2430" s="13">
        <v>0</v>
      </c>
    </row>
    <row r="2431" spans="1:14">
      <c r="A2431" s="113">
        <v>2360</v>
      </c>
      <c r="B2431" s="66"/>
      <c r="C2431" s="135"/>
      <c r="D2431" s="66"/>
      <c r="E2431" s="66"/>
      <c r="F2431" s="66"/>
      <c r="G2431" s="66"/>
      <c r="H2431" s="118" t="s">
        <v>608</v>
      </c>
      <c r="I2431" s="184">
        <v>0</v>
      </c>
      <c r="J2431" s="184">
        <v>0</v>
      </c>
      <c r="K2431" s="118"/>
      <c r="L2431" s="184">
        <v>0</v>
      </c>
      <c r="M2431" s="184">
        <v>0</v>
      </c>
      <c r="N2431" s="184">
        <v>0</v>
      </c>
    </row>
    <row r="2432" spans="1:14">
      <c r="A2432" s="113">
        <v>2361</v>
      </c>
      <c r="B2432" s="66"/>
      <c r="C2432" s="135"/>
      <c r="D2432" s="66"/>
      <c r="E2432" s="66"/>
      <c r="F2432" s="66"/>
      <c r="G2432" s="66"/>
      <c r="H2432" s="118"/>
      <c r="I2432" s="8"/>
      <c r="J2432" s="8"/>
      <c r="K2432" s="118"/>
      <c r="L2432" s="8"/>
      <c r="M2432" s="8"/>
      <c r="N2432" s="8"/>
    </row>
    <row r="2433" spans="1:14">
      <c r="A2433" s="113">
        <v>2362</v>
      </c>
      <c r="B2433" s="66"/>
      <c r="C2433" s="135">
        <v>108373</v>
      </c>
      <c r="D2433" s="66" t="s">
        <v>494</v>
      </c>
      <c r="E2433" s="66"/>
      <c r="F2433" s="66"/>
      <c r="G2433" s="66"/>
      <c r="H2433" s="118"/>
      <c r="I2433" s="8"/>
      <c r="J2433" s="8"/>
      <c r="K2433" s="118"/>
      <c r="L2433" s="8"/>
      <c r="M2433" s="8"/>
      <c r="N2433" s="8"/>
    </row>
    <row r="2434" spans="1:14">
      <c r="A2434" s="113">
        <v>2363</v>
      </c>
      <c r="B2434" s="66"/>
      <c r="C2434" s="135"/>
      <c r="D2434" s="66"/>
      <c r="E2434" s="66"/>
      <c r="F2434" s="135" t="s">
        <v>759</v>
      </c>
      <c r="G2434" s="66" t="s">
        <v>162</v>
      </c>
      <c r="H2434" s="118"/>
      <c r="I2434" s="8">
        <v>-29203716.591538407</v>
      </c>
      <c r="J2434" s="8">
        <v>-12371013.446153799</v>
      </c>
      <c r="K2434" s="118"/>
      <c r="L2434" s="8">
        <v>-29203716.591538407</v>
      </c>
      <c r="M2434" s="8">
        <v>-16832703.14538461</v>
      </c>
      <c r="N2434" s="13">
        <v>-12371013.446153799</v>
      </c>
    </row>
    <row r="2435" spans="1:14">
      <c r="A2435" s="113">
        <v>2364</v>
      </c>
      <c r="B2435" s="66"/>
      <c r="C2435" s="135"/>
      <c r="D2435" s="66"/>
      <c r="E2435" s="66"/>
      <c r="F2435" s="66"/>
      <c r="G2435" s="66"/>
      <c r="H2435" s="118" t="s">
        <v>608</v>
      </c>
      <c r="I2435" s="184">
        <v>-29203716.591538407</v>
      </c>
      <c r="J2435" s="184">
        <v>-12371013.446153799</v>
      </c>
      <c r="K2435" s="118"/>
      <c r="L2435" s="184">
        <v>-29203716.591538407</v>
      </c>
      <c r="M2435" s="184">
        <v>-16832703.14538461</v>
      </c>
      <c r="N2435" s="184">
        <v>-12371013.446153799</v>
      </c>
    </row>
    <row r="2436" spans="1:14">
      <c r="A2436" s="113">
        <v>2365</v>
      </c>
      <c r="B2436" s="66"/>
      <c r="C2436" s="135"/>
      <c r="D2436" s="66"/>
      <c r="E2436" s="66"/>
      <c r="F2436" s="66"/>
      <c r="G2436" s="66"/>
      <c r="H2436" s="118"/>
      <c r="I2436" s="8"/>
      <c r="J2436" s="8"/>
      <c r="K2436" s="118"/>
      <c r="L2436" s="8"/>
      <c r="M2436" s="8"/>
      <c r="N2436" s="8"/>
    </row>
    <row r="2437" spans="1:14">
      <c r="A2437" s="113">
        <v>2366</v>
      </c>
      <c r="B2437" s="66"/>
      <c r="C2437" s="135" t="s">
        <v>623</v>
      </c>
      <c r="D2437" s="66" t="s">
        <v>496</v>
      </c>
      <c r="E2437" s="66"/>
      <c r="F2437" s="66"/>
      <c r="G2437" s="66"/>
      <c r="H2437" s="118"/>
      <c r="I2437" s="8"/>
      <c r="J2437" s="8"/>
      <c r="K2437" s="118"/>
      <c r="L2437" s="8"/>
      <c r="M2437" s="8"/>
      <c r="N2437" s="8"/>
    </row>
    <row r="2438" spans="1:14">
      <c r="A2438" s="113">
        <v>2367</v>
      </c>
      <c r="B2438" s="66"/>
      <c r="C2438" s="135"/>
      <c r="D2438" s="66"/>
      <c r="E2438" s="66"/>
      <c r="F2438" s="135" t="s">
        <v>759</v>
      </c>
      <c r="G2438" s="66" t="s">
        <v>162</v>
      </c>
      <c r="H2438" s="118"/>
      <c r="I2438" s="8">
        <v>0</v>
      </c>
      <c r="J2438" s="8">
        <v>0</v>
      </c>
      <c r="K2438" s="118"/>
      <c r="L2438" s="8">
        <v>0</v>
      </c>
      <c r="M2438" s="8">
        <v>0</v>
      </c>
      <c r="N2438" s="13">
        <v>0</v>
      </c>
    </row>
    <row r="2439" spans="1:14">
      <c r="A2439" s="113">
        <v>2368</v>
      </c>
      <c r="B2439" s="66"/>
      <c r="C2439" s="135"/>
      <c r="D2439" s="66"/>
      <c r="E2439" s="66"/>
      <c r="F2439" s="66"/>
      <c r="G2439" s="66"/>
      <c r="H2439" s="118" t="s">
        <v>608</v>
      </c>
      <c r="I2439" s="184">
        <v>0</v>
      </c>
      <c r="J2439" s="184">
        <v>0</v>
      </c>
      <c r="K2439" s="118"/>
      <c r="L2439" s="184">
        <v>0</v>
      </c>
      <c r="M2439" s="184">
        <v>0</v>
      </c>
      <c r="N2439" s="184">
        <v>0</v>
      </c>
    </row>
    <row r="2440" spans="1:14">
      <c r="A2440" s="113">
        <v>2369</v>
      </c>
      <c r="B2440" s="66"/>
      <c r="C2440" s="135"/>
      <c r="D2440" s="66"/>
      <c r="E2440" s="66"/>
      <c r="F2440" s="66"/>
      <c r="G2440" s="66"/>
      <c r="H2440" s="118"/>
      <c r="I2440" s="8"/>
      <c r="J2440" s="8"/>
      <c r="K2440" s="118"/>
      <c r="L2440" s="8"/>
      <c r="M2440" s="8"/>
      <c r="N2440" s="8"/>
    </row>
    <row r="2441" spans="1:14">
      <c r="A2441" s="113">
        <v>2370</v>
      </c>
      <c r="B2441" s="66"/>
      <c r="C2441" s="135" t="s">
        <v>624</v>
      </c>
      <c r="D2441" s="66" t="s">
        <v>498</v>
      </c>
      <c r="E2441" s="66"/>
      <c r="F2441" s="66"/>
      <c r="G2441" s="66"/>
      <c r="H2441" s="118"/>
      <c r="I2441" s="8"/>
      <c r="J2441" s="8"/>
      <c r="K2441" s="118"/>
      <c r="L2441" s="8"/>
      <c r="M2441" s="8"/>
      <c r="N2441" s="8"/>
    </row>
    <row r="2442" spans="1:14">
      <c r="A2442" s="113">
        <v>2371</v>
      </c>
      <c r="B2442" s="66"/>
      <c r="C2442" s="135"/>
      <c r="D2442" s="66"/>
      <c r="E2442" s="66"/>
      <c r="F2442" s="135" t="s">
        <v>759</v>
      </c>
      <c r="G2442" s="66" t="s">
        <v>162</v>
      </c>
      <c r="H2442" s="118"/>
      <c r="I2442" s="8">
        <v>0</v>
      </c>
      <c r="J2442" s="8">
        <v>0</v>
      </c>
      <c r="K2442" s="118"/>
      <c r="L2442" s="8">
        <v>0</v>
      </c>
      <c r="M2442" s="8">
        <v>0</v>
      </c>
      <c r="N2442" s="13">
        <v>0</v>
      </c>
    </row>
    <row r="2443" spans="1:14">
      <c r="A2443" s="113">
        <v>2372</v>
      </c>
      <c r="B2443" s="66"/>
      <c r="C2443" s="135"/>
      <c r="D2443" s="66"/>
      <c r="E2443" s="66"/>
      <c r="F2443" s="66"/>
      <c r="G2443" s="66"/>
      <c r="H2443" s="118" t="s">
        <v>608</v>
      </c>
      <c r="I2443" s="184">
        <v>0</v>
      </c>
      <c r="J2443" s="184">
        <v>0</v>
      </c>
      <c r="K2443" s="118"/>
      <c r="L2443" s="184">
        <v>0</v>
      </c>
      <c r="M2443" s="184">
        <v>0</v>
      </c>
      <c r="N2443" s="184">
        <v>0</v>
      </c>
    </row>
    <row r="2444" spans="1:14">
      <c r="A2444" s="113">
        <v>2373</v>
      </c>
      <c r="B2444" s="66"/>
      <c r="C2444" s="135"/>
      <c r="D2444" s="66"/>
      <c r="E2444" s="66"/>
      <c r="F2444" s="66"/>
      <c r="G2444" s="66"/>
      <c r="H2444" s="118"/>
      <c r="I2444" s="8"/>
      <c r="J2444" s="8"/>
      <c r="K2444" s="118"/>
      <c r="L2444" s="8"/>
      <c r="M2444" s="8"/>
      <c r="N2444" s="8"/>
    </row>
    <row r="2445" spans="1:14">
      <c r="A2445" s="113">
        <v>2374</v>
      </c>
      <c r="B2445" s="66"/>
      <c r="C2445" s="135" t="s">
        <v>625</v>
      </c>
      <c r="D2445" s="66" t="s">
        <v>498</v>
      </c>
      <c r="E2445" s="66"/>
      <c r="F2445" s="66"/>
      <c r="G2445" s="66"/>
      <c r="H2445" s="118"/>
      <c r="I2445" s="8"/>
      <c r="J2445" s="8"/>
      <c r="K2445" s="118"/>
      <c r="L2445" s="8"/>
      <c r="M2445" s="8"/>
      <c r="N2445" s="8"/>
    </row>
    <row r="2446" spans="1:14">
      <c r="A2446" s="113">
        <v>2375</v>
      </c>
      <c r="B2446" s="66"/>
      <c r="C2446" s="135"/>
      <c r="D2446" s="66"/>
      <c r="E2446" s="66"/>
      <c r="F2446" s="135" t="s">
        <v>759</v>
      </c>
      <c r="G2446" s="66" t="s">
        <v>162</v>
      </c>
      <c r="H2446" s="118"/>
      <c r="I2446" s="8">
        <v>4723063.6207692334</v>
      </c>
      <c r="J2446" s="8">
        <v>2419210.8969230801</v>
      </c>
      <c r="K2446" s="118"/>
      <c r="L2446" s="8">
        <v>4723063.6207692334</v>
      </c>
      <c r="M2446" s="8">
        <v>2303852.7238461534</v>
      </c>
      <c r="N2446" s="13">
        <v>2419210.8969230801</v>
      </c>
    </row>
    <row r="2447" spans="1:14">
      <c r="A2447" s="113">
        <v>2376</v>
      </c>
      <c r="B2447" s="66"/>
      <c r="C2447" s="135"/>
      <c r="D2447" s="66"/>
      <c r="E2447" s="66"/>
      <c r="F2447" s="66"/>
      <c r="G2447" s="66"/>
      <c r="H2447" s="118" t="s">
        <v>608</v>
      </c>
      <c r="I2447" s="184">
        <v>4723063.6207692334</v>
      </c>
      <c r="J2447" s="184">
        <v>2419210.8969230801</v>
      </c>
      <c r="K2447" s="118"/>
      <c r="L2447" s="184">
        <v>4723063.6207692334</v>
      </c>
      <c r="M2447" s="184">
        <v>2303852.7238461534</v>
      </c>
      <c r="N2447" s="184">
        <v>2419210.8969230801</v>
      </c>
    </row>
    <row r="2448" spans="1:14">
      <c r="A2448" s="113">
        <v>2377</v>
      </c>
      <c r="B2448" s="66"/>
      <c r="C2448" s="135"/>
      <c r="D2448" s="66"/>
      <c r="E2448" s="66"/>
      <c r="F2448" s="66"/>
      <c r="G2448" s="66"/>
      <c r="H2448" s="118"/>
      <c r="I2448" s="8"/>
      <c r="J2448" s="8"/>
      <c r="K2448" s="118"/>
      <c r="L2448" s="8"/>
      <c r="M2448" s="8"/>
      <c r="N2448" s="8"/>
    </row>
    <row r="2449" spans="1:14">
      <c r="A2449" s="113">
        <v>2378</v>
      </c>
      <c r="B2449" s="66"/>
      <c r="C2449" s="135"/>
      <c r="D2449" s="66"/>
      <c r="E2449" s="66"/>
      <c r="F2449" s="66"/>
      <c r="G2449" s="66"/>
      <c r="H2449" s="118"/>
      <c r="I2449" s="8"/>
      <c r="J2449" s="8"/>
      <c r="K2449" s="118"/>
      <c r="L2449" s="8"/>
      <c r="M2449" s="8"/>
      <c r="N2449" s="8"/>
    </row>
    <row r="2450" spans="1:14" ht="15.75" thickBot="1">
      <c r="A2450" s="113">
        <v>2379</v>
      </c>
      <c r="B2450" s="66"/>
      <c r="C2450" s="136" t="s">
        <v>626</v>
      </c>
      <c r="D2450" s="66"/>
      <c r="E2450" s="66"/>
      <c r="F2450" s="66"/>
      <c r="G2450" s="66"/>
      <c r="H2450" s="137" t="s">
        <v>608</v>
      </c>
      <c r="I2450" s="15">
        <v>-2435738789.8338461</v>
      </c>
      <c r="J2450" s="15">
        <v>-843840951.55230677</v>
      </c>
      <c r="K2450" s="137"/>
      <c r="L2450" s="15">
        <v>-2435738789.8338461</v>
      </c>
      <c r="M2450" s="15">
        <v>-1591897838.2815385</v>
      </c>
      <c r="N2450" s="15">
        <v>-843840951.55230677</v>
      </c>
    </row>
    <row r="2451" spans="1:14" ht="15.75" thickTop="1">
      <c r="A2451" s="113">
        <v>2380</v>
      </c>
      <c r="B2451" s="66"/>
      <c r="C2451" s="135"/>
      <c r="D2451" s="66"/>
      <c r="E2451" s="66"/>
      <c r="F2451" s="66"/>
      <c r="G2451" s="66"/>
      <c r="H2451" s="118"/>
      <c r="I2451" s="8"/>
      <c r="J2451" s="8"/>
      <c r="K2451" s="118"/>
      <c r="L2451" s="8"/>
      <c r="M2451" s="8"/>
      <c r="N2451" s="8"/>
    </row>
    <row r="2452" spans="1:14">
      <c r="A2452" s="113">
        <v>2381</v>
      </c>
      <c r="B2452" s="66"/>
      <c r="C2452" s="135" t="s">
        <v>627</v>
      </c>
      <c r="D2452" s="66"/>
      <c r="E2452" s="66"/>
      <c r="F2452" s="66"/>
      <c r="G2452" s="66"/>
      <c r="H2452" s="118"/>
      <c r="I2452" s="8"/>
      <c r="J2452" s="8"/>
      <c r="K2452" s="118"/>
      <c r="L2452" s="8"/>
      <c r="M2452" s="8"/>
      <c r="N2452" s="8"/>
    </row>
    <row r="2453" spans="1:14">
      <c r="A2453" s="113">
        <v>2382</v>
      </c>
      <c r="B2453" s="66"/>
      <c r="C2453" s="135"/>
      <c r="D2453" s="66"/>
      <c r="E2453" s="135" t="s">
        <v>162</v>
      </c>
      <c r="F2453" s="66"/>
      <c r="G2453" s="66"/>
      <c r="H2453" s="118"/>
      <c r="I2453" s="8">
        <v>-2435738789.8338461</v>
      </c>
      <c r="J2453" s="8">
        <v>-843840951.55230677</v>
      </c>
      <c r="K2453" s="118"/>
      <c r="L2453" s="8">
        <v>-2435738789.8338461</v>
      </c>
      <c r="M2453" s="8">
        <v>-1591897838.2815394</v>
      </c>
      <c r="N2453" s="13">
        <v>-843840951.55230677</v>
      </c>
    </row>
    <row r="2454" spans="1:14">
      <c r="A2454" s="113">
        <v>2383</v>
      </c>
      <c r="B2454" s="66"/>
      <c r="C2454" s="135"/>
      <c r="D2454" s="66"/>
      <c r="E2454" s="66"/>
      <c r="F2454" s="66"/>
      <c r="G2454" s="66"/>
      <c r="H2454" s="118"/>
      <c r="I2454" s="8"/>
      <c r="J2454" s="8"/>
      <c r="K2454" s="118"/>
      <c r="L2454" s="8"/>
      <c r="M2454" s="8"/>
      <c r="N2454" s="8"/>
    </row>
    <row r="2455" spans="1:14" ht="15.75" thickBot="1">
      <c r="A2455" s="113">
        <v>2384</v>
      </c>
      <c r="B2455" s="66"/>
      <c r="C2455" s="135" t="s">
        <v>628</v>
      </c>
      <c r="D2455" s="66"/>
      <c r="E2455" s="66"/>
      <c r="F2455" s="66"/>
      <c r="G2455" s="66"/>
      <c r="H2455" s="118"/>
      <c r="I2455" s="19">
        <v>-2435738789.8338461</v>
      </c>
      <c r="J2455" s="19">
        <v>-843840951.55230677</v>
      </c>
      <c r="K2455" s="118"/>
      <c r="L2455" s="19">
        <v>-2435738789.8338461</v>
      </c>
      <c r="M2455" s="19">
        <v>-1591897838.2815394</v>
      </c>
      <c r="N2455" s="19">
        <v>-843840951.55230677</v>
      </c>
    </row>
    <row r="2456" spans="1:14" ht="15.75" thickTop="1">
      <c r="A2456" s="113">
        <v>2385</v>
      </c>
      <c r="B2456" s="66"/>
      <c r="C2456" s="135" t="s">
        <v>629</v>
      </c>
      <c r="D2456" s="66" t="s">
        <v>630</v>
      </c>
      <c r="E2456" s="66"/>
      <c r="F2456" s="66"/>
      <c r="G2456" s="66"/>
      <c r="H2456" s="118"/>
      <c r="I2456" s="8"/>
      <c r="J2456" s="8"/>
      <c r="K2456" s="118"/>
      <c r="L2456" s="8"/>
      <c r="M2456" s="8"/>
      <c r="N2456" s="8"/>
    </row>
    <row r="2457" spans="1:14">
      <c r="A2457" s="113">
        <v>2386</v>
      </c>
      <c r="B2457" s="66"/>
      <c r="C2457" s="135"/>
      <c r="D2457" s="66"/>
      <c r="E2457" s="66"/>
      <c r="F2457" s="135" t="s">
        <v>769</v>
      </c>
      <c r="G2457" s="66" t="s">
        <v>162</v>
      </c>
      <c r="H2457" s="118"/>
      <c r="I2457" s="8">
        <v>-196542755.0138461</v>
      </c>
      <c r="J2457" s="8">
        <v>-69220811.0607692</v>
      </c>
      <c r="K2457" s="118"/>
      <c r="L2457" s="8">
        <v>-196542755.0138461</v>
      </c>
      <c r="M2457" s="8">
        <v>-127321943.9530769</v>
      </c>
      <c r="N2457" s="13">
        <v>-69220811.0607692</v>
      </c>
    </row>
    <row r="2458" spans="1:14">
      <c r="A2458" s="113">
        <v>2387</v>
      </c>
      <c r="B2458" s="66"/>
      <c r="C2458" s="135"/>
      <c r="D2458" s="66"/>
      <c r="E2458" s="66"/>
      <c r="F2458" s="135" t="s">
        <v>770</v>
      </c>
      <c r="G2458" s="66" t="s">
        <v>166</v>
      </c>
      <c r="H2458" s="118"/>
      <c r="I2458" s="8">
        <v>-1614047.8276923101</v>
      </c>
      <c r="J2458" s="8">
        <v>-700242.06975946936</v>
      </c>
      <c r="K2458" s="118"/>
      <c r="L2458" s="8">
        <v>-1614047.8276923101</v>
      </c>
      <c r="M2458" s="8">
        <v>-914680.80074407405</v>
      </c>
      <c r="N2458" s="13">
        <v>-699367.02694823605</v>
      </c>
    </row>
    <row r="2459" spans="1:14">
      <c r="A2459" s="113">
        <v>2388</v>
      </c>
      <c r="B2459" s="66"/>
      <c r="C2459" s="135"/>
      <c r="D2459" s="66"/>
      <c r="E2459" s="66"/>
      <c r="F2459" s="135" t="s">
        <v>771</v>
      </c>
      <c r="G2459" s="66" t="s">
        <v>166</v>
      </c>
      <c r="H2459" s="118"/>
      <c r="I2459" s="8">
        <v>-3379761.28</v>
      </c>
      <c r="J2459" s="8">
        <v>-1466283.0886392258</v>
      </c>
      <c r="K2459" s="118"/>
      <c r="L2459" s="8">
        <v>-3379761.28</v>
      </c>
      <c r="M2459" s="8">
        <v>-1915310.5012595316</v>
      </c>
      <c r="N2459" s="13">
        <v>-1464450.7787404682</v>
      </c>
    </row>
    <row r="2460" spans="1:14">
      <c r="A2460" s="113">
        <v>2389</v>
      </c>
      <c r="B2460" s="66"/>
      <c r="C2460" s="135"/>
      <c r="D2460" s="66"/>
      <c r="E2460" s="66"/>
      <c r="F2460" s="135" t="s">
        <v>772</v>
      </c>
      <c r="G2460" s="66" t="s">
        <v>166</v>
      </c>
      <c r="H2460" s="118"/>
      <c r="I2460" s="8">
        <v>-74734774.313076898</v>
      </c>
      <c r="J2460" s="8">
        <v>-32423099.334558289</v>
      </c>
      <c r="K2460" s="118"/>
      <c r="L2460" s="8">
        <v>-74734774.313076898</v>
      </c>
      <c r="M2460" s="8">
        <v>-42352191.824357867</v>
      </c>
      <c r="N2460" s="13">
        <v>-32382582.488719027</v>
      </c>
    </row>
    <row r="2461" spans="1:14">
      <c r="A2461" s="113">
        <v>2390</v>
      </c>
      <c r="B2461" s="66"/>
      <c r="C2461" s="135"/>
      <c r="D2461" s="66"/>
      <c r="E2461" s="66"/>
      <c r="F2461" s="135" t="s">
        <v>760</v>
      </c>
      <c r="G2461" s="66" t="s">
        <v>163</v>
      </c>
      <c r="H2461" s="118"/>
      <c r="I2461" s="8">
        <v>-6912665.84923077</v>
      </c>
      <c r="J2461" s="8">
        <v>-3381512.6896719942</v>
      </c>
      <c r="K2461" s="118"/>
      <c r="L2461" s="8">
        <v>-6912665.84923077</v>
      </c>
      <c r="M2461" s="8">
        <v>-3531153.1595587758</v>
      </c>
      <c r="N2461" s="13">
        <v>-3381512.6896719942</v>
      </c>
    </row>
    <row r="2462" spans="1:14">
      <c r="A2462" s="113">
        <v>2391</v>
      </c>
      <c r="B2462" s="66"/>
      <c r="C2462" s="135"/>
      <c r="D2462" s="66"/>
      <c r="E2462" s="66"/>
      <c r="F2462" s="135" t="s">
        <v>767</v>
      </c>
      <c r="G2462" s="66" t="s">
        <v>165</v>
      </c>
      <c r="H2462" s="118"/>
      <c r="I2462" s="8">
        <v>-93507897.206153795</v>
      </c>
      <c r="J2462" s="8">
        <v>-40175358.730300859</v>
      </c>
      <c r="K2462" s="118"/>
      <c r="L2462" s="8">
        <v>-93507897.206153795</v>
      </c>
      <c r="M2462" s="8">
        <v>-53301240.197815314</v>
      </c>
      <c r="N2462" s="13">
        <v>-40206657.008338481</v>
      </c>
    </row>
    <row r="2463" spans="1:14">
      <c r="A2463" s="113">
        <v>2392</v>
      </c>
      <c r="B2463" s="66"/>
      <c r="C2463" s="135"/>
      <c r="D2463" s="66"/>
      <c r="E2463" s="66"/>
      <c r="F2463" s="135" t="s">
        <v>599</v>
      </c>
      <c r="G2463" s="66" t="s">
        <v>164</v>
      </c>
      <c r="H2463" s="118"/>
      <c r="I2463" s="8">
        <v>-384836.81230769202</v>
      </c>
      <c r="J2463" s="8">
        <v>-165051.74901538523</v>
      </c>
      <c r="K2463" s="118"/>
      <c r="L2463" s="8">
        <v>-384836.81230769202</v>
      </c>
      <c r="M2463" s="8">
        <v>-219942.80302850186</v>
      </c>
      <c r="N2463" s="13">
        <v>-164894.00927919016</v>
      </c>
    </row>
    <row r="2464" spans="1:14">
      <c r="A2464" s="113">
        <v>2393</v>
      </c>
      <c r="B2464" s="66"/>
      <c r="C2464" s="135"/>
      <c r="D2464" s="66"/>
      <c r="E2464" s="66"/>
      <c r="F2464" s="135" t="s">
        <v>772</v>
      </c>
      <c r="G2464" s="66" t="s">
        <v>166</v>
      </c>
      <c r="H2464" s="118"/>
      <c r="I2464" s="8">
        <v>-69435.344615384602</v>
      </c>
      <c r="J2464" s="8">
        <v>-30123.983065269975</v>
      </c>
      <c r="K2464" s="118"/>
      <c r="L2464" s="8">
        <v>-69435.344615384602</v>
      </c>
      <c r="M2464" s="8">
        <v>-39349.005353543966</v>
      </c>
      <c r="N2464" s="13">
        <v>-30086.339261840636</v>
      </c>
    </row>
    <row r="2465" spans="1:14">
      <c r="A2465" s="113">
        <v>2394</v>
      </c>
      <c r="B2465" s="66"/>
      <c r="C2465" s="135"/>
      <c r="D2465" s="66"/>
      <c r="E2465" s="66"/>
      <c r="F2465" s="135" t="s">
        <v>772</v>
      </c>
      <c r="G2465" s="66" t="s">
        <v>166</v>
      </c>
      <c r="H2465" s="118"/>
      <c r="I2465" s="8">
        <v>-2232699.2992307702</v>
      </c>
      <c r="J2465" s="8">
        <v>-968639.18876505049</v>
      </c>
      <c r="K2465" s="118"/>
      <c r="L2465" s="8">
        <v>-2232699.2992307702</v>
      </c>
      <c r="M2465" s="8">
        <v>-1265270.5501056844</v>
      </c>
      <c r="N2465" s="13">
        <v>-967428.74912508589</v>
      </c>
    </row>
    <row r="2466" spans="1:14">
      <c r="A2466" s="113">
        <v>2395</v>
      </c>
      <c r="B2466" s="66"/>
      <c r="C2466" s="135"/>
      <c r="D2466" s="66"/>
      <c r="E2466" s="66"/>
      <c r="F2466" s="66"/>
      <c r="G2466" s="66"/>
      <c r="H2466" s="118" t="s">
        <v>608</v>
      </c>
      <c r="I2466" s="184">
        <v>-379378872.94615376</v>
      </c>
      <c r="J2466" s="184">
        <v>-148531121.89454475</v>
      </c>
      <c r="K2466" s="118"/>
      <c r="L2466" s="184">
        <v>-379378872.94615376</v>
      </c>
      <c r="M2466" s="184">
        <v>-230861082.79530019</v>
      </c>
      <c r="N2466" s="184">
        <v>-148517790.15085354</v>
      </c>
    </row>
    <row r="2467" spans="1:14">
      <c r="A2467" s="113">
        <v>2396</v>
      </c>
      <c r="B2467" s="66"/>
      <c r="C2467" s="135"/>
      <c r="D2467" s="66"/>
      <c r="E2467" s="66"/>
      <c r="F2467" s="66"/>
      <c r="G2467" s="66"/>
      <c r="H2467" s="118"/>
      <c r="I2467" s="8"/>
      <c r="J2467" s="8"/>
      <c r="K2467" s="118"/>
      <c r="L2467" s="8"/>
      <c r="M2467" s="8"/>
      <c r="N2467" s="8"/>
    </row>
    <row r="2468" spans="1:14">
      <c r="A2468" s="113">
        <v>2397</v>
      </c>
      <c r="B2468" s="66"/>
      <c r="C2468" s="135"/>
      <c r="D2468" s="66"/>
      <c r="E2468" s="66"/>
      <c r="F2468" s="66"/>
      <c r="G2468" s="66"/>
      <c r="H2468" s="118"/>
      <c r="I2468" s="8"/>
      <c r="J2468" s="8"/>
      <c r="K2468" s="118"/>
      <c r="L2468" s="8"/>
      <c r="M2468" s="8"/>
      <c r="N2468" s="8"/>
    </row>
    <row r="2469" spans="1:14">
      <c r="A2469" s="113">
        <v>2398</v>
      </c>
      <c r="B2469" s="66"/>
      <c r="C2469" s="135" t="s">
        <v>631</v>
      </c>
      <c r="D2469" s="66" t="s">
        <v>632</v>
      </c>
      <c r="E2469" s="66"/>
      <c r="F2469" s="66"/>
      <c r="G2469" s="66"/>
      <c r="H2469" s="118"/>
      <c r="I2469" s="8"/>
      <c r="J2469" s="8"/>
      <c r="K2469" s="118"/>
      <c r="L2469" s="8"/>
      <c r="M2469" s="8"/>
      <c r="N2469" s="8"/>
    </row>
    <row r="2470" spans="1:14">
      <c r="A2470" s="113">
        <v>2399</v>
      </c>
      <c r="B2470" s="66"/>
      <c r="C2470" s="135"/>
      <c r="D2470" s="66"/>
      <c r="E2470" s="66"/>
      <c r="F2470" s="135" t="s">
        <v>599</v>
      </c>
      <c r="G2470" s="66" t="s">
        <v>162</v>
      </c>
      <c r="H2470" s="118"/>
      <c r="I2470" s="8">
        <v>0</v>
      </c>
      <c r="J2470" s="8">
        <v>0</v>
      </c>
      <c r="K2470" s="118"/>
      <c r="L2470" s="8">
        <v>0</v>
      </c>
      <c r="M2470" s="8">
        <v>0</v>
      </c>
      <c r="N2470" s="13">
        <v>0</v>
      </c>
    </row>
    <row r="2471" spans="1:14">
      <c r="A2471" s="113">
        <v>2400</v>
      </c>
      <c r="B2471" s="66"/>
      <c r="C2471" s="135"/>
      <c r="D2471" s="66"/>
      <c r="E2471" s="66"/>
      <c r="F2471" s="135" t="s">
        <v>599</v>
      </c>
      <c r="G2471" s="66" t="s">
        <v>164</v>
      </c>
      <c r="H2471" s="118"/>
      <c r="I2471" s="8">
        <v>-179526459.599231</v>
      </c>
      <c r="J2471" s="8">
        <v>-76996678.082089782</v>
      </c>
      <c r="K2471" s="118"/>
      <c r="L2471" s="8">
        <v>-179526459.599231</v>
      </c>
      <c r="M2471" s="8">
        <v>-102603367.1395961</v>
      </c>
      <c r="N2471" s="13">
        <v>-76923092.4596349</v>
      </c>
    </row>
    <row r="2472" spans="1:14">
      <c r="A2472" s="113">
        <v>2401</v>
      </c>
      <c r="B2472" s="66"/>
      <c r="C2472" s="135"/>
      <c r="D2472" s="66"/>
      <c r="E2472" s="66"/>
      <c r="F2472" s="66"/>
      <c r="G2472" s="66"/>
      <c r="H2472" s="118" t="s">
        <v>608</v>
      </c>
      <c r="I2472" s="194">
        <v>-179526459.599231</v>
      </c>
      <c r="J2472" s="194">
        <v>-76996678.082089782</v>
      </c>
      <c r="K2472" s="118"/>
      <c r="L2472" s="194">
        <v>-179526459.599231</v>
      </c>
      <c r="M2472" s="194">
        <v>-102603367.1395961</v>
      </c>
      <c r="N2472" s="194">
        <v>-76923092.4596349</v>
      </c>
    </row>
    <row r="2473" spans="1:14">
      <c r="A2473" s="113">
        <v>2402</v>
      </c>
      <c r="B2473" s="66"/>
      <c r="C2473" s="135" t="s">
        <v>631</v>
      </c>
      <c r="D2473" s="66" t="s">
        <v>633</v>
      </c>
      <c r="E2473" s="66"/>
      <c r="F2473" s="66"/>
      <c r="G2473" s="66"/>
      <c r="H2473" s="118"/>
      <c r="I2473" s="8"/>
      <c r="J2473" s="8"/>
      <c r="K2473" s="118"/>
      <c r="L2473" s="8"/>
      <c r="M2473" s="8"/>
      <c r="N2473" s="8"/>
    </row>
    <row r="2474" spans="1:14">
      <c r="A2474" s="113">
        <v>2403</v>
      </c>
      <c r="B2474" s="66"/>
      <c r="C2474" s="135"/>
      <c r="D2474" s="66"/>
      <c r="E2474" s="66"/>
      <c r="F2474" s="135" t="s">
        <v>599</v>
      </c>
      <c r="G2474" s="66" t="s">
        <v>162</v>
      </c>
      <c r="H2474" s="118"/>
      <c r="I2474" s="8">
        <v>0</v>
      </c>
      <c r="J2474" s="8">
        <v>0</v>
      </c>
      <c r="K2474" s="118"/>
      <c r="L2474" s="8">
        <v>0</v>
      </c>
      <c r="M2474" s="8">
        <v>0</v>
      </c>
      <c r="N2474" s="13">
        <v>0</v>
      </c>
    </row>
    <row r="2475" spans="1:14">
      <c r="A2475" s="113">
        <v>2404</v>
      </c>
      <c r="B2475" s="66"/>
      <c r="C2475" s="135"/>
      <c r="D2475" s="66"/>
      <c r="E2475" s="66"/>
      <c r="F2475" s="66"/>
      <c r="G2475" s="66"/>
      <c r="H2475" s="118" t="s">
        <v>608</v>
      </c>
      <c r="I2475" s="184">
        <v>-179526459.599231</v>
      </c>
      <c r="J2475" s="184">
        <v>-76996678.082089782</v>
      </c>
      <c r="K2475" s="118"/>
      <c r="L2475" s="184">
        <v>-179526459.599231</v>
      </c>
      <c r="M2475" s="184">
        <v>-102603367.1395961</v>
      </c>
      <c r="N2475" s="184">
        <v>-76923092.4596349</v>
      </c>
    </row>
    <row r="2476" spans="1:14">
      <c r="A2476" s="113">
        <v>2405</v>
      </c>
      <c r="B2476" s="66"/>
      <c r="C2476" s="135"/>
      <c r="D2476" s="66"/>
      <c r="E2476" s="66"/>
      <c r="F2476" s="66"/>
      <c r="G2476" s="66"/>
      <c r="H2476" s="118"/>
      <c r="I2476" s="8"/>
      <c r="J2476" s="8"/>
      <c r="K2476" s="118"/>
      <c r="L2476" s="8"/>
      <c r="M2476" s="8"/>
      <c r="N2476" s="8"/>
    </row>
    <row r="2477" spans="1:14">
      <c r="A2477" s="113">
        <v>2406</v>
      </c>
      <c r="B2477" s="66"/>
      <c r="C2477" s="135">
        <v>1081390</v>
      </c>
      <c r="D2477" s="66" t="s">
        <v>634</v>
      </c>
      <c r="E2477" s="66"/>
      <c r="F2477" s="66"/>
      <c r="G2477" s="66"/>
      <c r="H2477" s="118"/>
      <c r="I2477" s="8"/>
      <c r="J2477" s="8"/>
      <c r="K2477" s="118"/>
      <c r="L2477" s="8"/>
      <c r="M2477" s="8"/>
      <c r="N2477" s="8"/>
    </row>
    <row r="2478" spans="1:14">
      <c r="A2478" s="113">
        <v>2407</v>
      </c>
      <c r="B2478" s="66"/>
      <c r="C2478" s="135"/>
      <c r="D2478" s="66"/>
      <c r="E2478" s="66"/>
      <c r="F2478" s="135" t="s">
        <v>767</v>
      </c>
      <c r="G2478" s="66" t="s">
        <v>165</v>
      </c>
      <c r="H2478" s="118" t="s">
        <v>608</v>
      </c>
      <c r="I2478" s="8">
        <v>0</v>
      </c>
      <c r="J2478" s="8">
        <v>0</v>
      </c>
      <c r="K2478" s="118"/>
      <c r="L2478" s="8">
        <v>0</v>
      </c>
      <c r="M2478" s="8">
        <v>0</v>
      </c>
      <c r="N2478" s="13">
        <v>0</v>
      </c>
    </row>
    <row r="2479" spans="1:14">
      <c r="A2479" s="113">
        <v>2408</v>
      </c>
      <c r="B2479" s="66"/>
      <c r="C2479" s="135"/>
      <c r="D2479" s="66"/>
      <c r="E2479" s="66"/>
      <c r="F2479" s="66"/>
      <c r="G2479" s="66"/>
      <c r="H2479" s="118"/>
      <c r="I2479" s="194">
        <v>0</v>
      </c>
      <c r="J2479" s="194">
        <v>0</v>
      </c>
      <c r="K2479" s="118"/>
      <c r="L2479" s="194">
        <v>0</v>
      </c>
      <c r="M2479" s="194">
        <v>0</v>
      </c>
      <c r="N2479" s="194">
        <v>0</v>
      </c>
    </row>
    <row r="2480" spans="1:14">
      <c r="A2480" s="113">
        <v>2409</v>
      </c>
      <c r="B2480" s="66"/>
      <c r="C2480" s="135"/>
      <c r="D2480" s="66"/>
      <c r="E2480" s="66"/>
      <c r="F2480" s="66"/>
      <c r="G2480" s="66"/>
      <c r="H2480" s="118"/>
      <c r="I2480" s="8"/>
      <c r="J2480" s="8"/>
      <c r="K2480" s="118"/>
      <c r="L2480" s="8"/>
      <c r="M2480" s="8"/>
      <c r="N2480" s="8"/>
    </row>
    <row r="2481" spans="1:14">
      <c r="A2481" s="113">
        <v>2410</v>
      </c>
      <c r="B2481" s="66"/>
      <c r="C2481" s="135"/>
      <c r="D2481" s="66" t="s">
        <v>515</v>
      </c>
      <c r="E2481" s="66"/>
      <c r="F2481" s="66"/>
      <c r="G2481" s="66"/>
      <c r="H2481" s="118"/>
      <c r="I2481" s="8">
        <v>0</v>
      </c>
      <c r="J2481" s="8">
        <v>0</v>
      </c>
      <c r="K2481" s="118"/>
      <c r="L2481" s="8">
        <v>0</v>
      </c>
      <c r="M2481" s="8">
        <v>0</v>
      </c>
      <c r="N2481" s="13">
        <v>0</v>
      </c>
    </row>
    <row r="2482" spans="1:14">
      <c r="A2482" s="113">
        <v>2411</v>
      </c>
      <c r="B2482" s="66"/>
      <c r="C2482" s="135"/>
      <c r="D2482" s="66"/>
      <c r="E2482" s="66"/>
      <c r="F2482" s="66"/>
      <c r="G2482" s="66"/>
      <c r="H2482" s="118" t="s">
        <v>608</v>
      </c>
      <c r="I2482" s="184">
        <v>0</v>
      </c>
      <c r="J2482" s="184">
        <v>0</v>
      </c>
      <c r="K2482" s="118"/>
      <c r="L2482" s="184">
        <v>0</v>
      </c>
      <c r="M2482" s="184">
        <v>0</v>
      </c>
      <c r="N2482" s="184">
        <v>0</v>
      </c>
    </row>
    <row r="2483" spans="1:14">
      <c r="A2483" s="113">
        <v>2412</v>
      </c>
      <c r="B2483" s="66"/>
      <c r="C2483" s="135"/>
      <c r="D2483" s="66"/>
      <c r="E2483" s="66"/>
      <c r="F2483" s="66"/>
      <c r="G2483" s="66"/>
      <c r="H2483" s="118"/>
      <c r="I2483" s="8"/>
      <c r="J2483" s="8"/>
      <c r="K2483" s="118"/>
      <c r="L2483" s="8"/>
      <c r="M2483" s="8"/>
      <c r="N2483" s="8"/>
    </row>
    <row r="2484" spans="1:14">
      <c r="A2484" s="113">
        <v>2413</v>
      </c>
      <c r="B2484" s="66"/>
      <c r="C2484" s="135">
        <v>1081399</v>
      </c>
      <c r="D2484" s="66" t="s">
        <v>634</v>
      </c>
      <c r="E2484" s="66"/>
      <c r="F2484" s="66"/>
      <c r="G2484" s="66"/>
      <c r="H2484" s="118"/>
      <c r="I2484" s="8"/>
      <c r="J2484" s="8"/>
      <c r="K2484" s="118"/>
      <c r="L2484" s="8"/>
      <c r="M2484" s="8"/>
      <c r="N2484" s="8"/>
    </row>
    <row r="2485" spans="1:14">
      <c r="A2485" s="113">
        <v>2414</v>
      </c>
      <c r="B2485" s="66"/>
      <c r="C2485" s="135"/>
      <c r="D2485" s="66"/>
      <c r="E2485" s="66"/>
      <c r="F2485" s="135" t="s">
        <v>599</v>
      </c>
      <c r="G2485" s="66" t="s">
        <v>162</v>
      </c>
      <c r="H2485" s="118"/>
      <c r="I2485" s="8">
        <v>0</v>
      </c>
      <c r="J2485" s="8">
        <v>0</v>
      </c>
      <c r="K2485" s="118"/>
      <c r="L2485" s="8">
        <v>0</v>
      </c>
      <c r="M2485" s="8">
        <v>0</v>
      </c>
      <c r="N2485" s="13">
        <v>0</v>
      </c>
    </row>
    <row r="2486" spans="1:14">
      <c r="A2486" s="113">
        <v>2415</v>
      </c>
      <c r="B2486" s="66"/>
      <c r="C2486" s="135"/>
      <c r="D2486" s="66"/>
      <c r="E2486" s="66"/>
      <c r="F2486" s="135" t="s">
        <v>599</v>
      </c>
      <c r="G2486" s="66" t="s">
        <v>164</v>
      </c>
      <c r="H2486" s="118" t="s">
        <v>608</v>
      </c>
      <c r="I2486" s="8">
        <v>0</v>
      </c>
      <c r="J2486" s="8">
        <v>0</v>
      </c>
      <c r="K2486" s="118"/>
      <c r="L2486" s="8">
        <v>0</v>
      </c>
      <c r="M2486" s="8">
        <v>0</v>
      </c>
      <c r="N2486" s="13">
        <v>0</v>
      </c>
    </row>
    <row r="2487" spans="1:14">
      <c r="A2487" s="113">
        <v>2416</v>
      </c>
      <c r="B2487" s="66"/>
      <c r="C2487" s="135"/>
      <c r="D2487" s="66"/>
      <c r="E2487" s="66"/>
      <c r="F2487" s="66"/>
      <c r="G2487" s="66"/>
      <c r="H2487" s="118"/>
      <c r="I2487" s="194">
        <v>0</v>
      </c>
      <c r="J2487" s="194">
        <v>0</v>
      </c>
      <c r="K2487" s="118"/>
      <c r="L2487" s="194">
        <v>0</v>
      </c>
      <c r="M2487" s="194">
        <v>0</v>
      </c>
      <c r="N2487" s="194">
        <v>0</v>
      </c>
    </row>
    <row r="2488" spans="1:14">
      <c r="A2488" s="113">
        <v>2417</v>
      </c>
      <c r="B2488" s="66"/>
      <c r="C2488" s="135"/>
      <c r="D2488" s="66"/>
      <c r="E2488" s="66"/>
      <c r="F2488" s="66"/>
      <c r="G2488" s="66"/>
      <c r="H2488" s="118"/>
      <c r="I2488" s="8"/>
      <c r="J2488" s="8"/>
      <c r="K2488" s="118"/>
      <c r="L2488" s="8"/>
      <c r="M2488" s="8"/>
      <c r="N2488" s="8"/>
    </row>
    <row r="2489" spans="1:14">
      <c r="A2489" s="113">
        <v>2418</v>
      </c>
      <c r="B2489" s="66"/>
      <c r="C2489" s="135"/>
      <c r="D2489" s="66" t="s">
        <v>515</v>
      </c>
      <c r="E2489" s="66"/>
      <c r="F2489" s="66"/>
      <c r="G2489" s="66"/>
      <c r="H2489" s="118"/>
      <c r="I2489" s="8">
        <v>0</v>
      </c>
      <c r="J2489" s="8">
        <v>0</v>
      </c>
      <c r="K2489" s="118"/>
      <c r="L2489" s="8">
        <v>0</v>
      </c>
      <c r="M2489" s="8">
        <v>0</v>
      </c>
      <c r="N2489" s="13">
        <v>0</v>
      </c>
    </row>
    <row r="2490" spans="1:14">
      <c r="A2490" s="113">
        <v>2419</v>
      </c>
      <c r="B2490" s="66"/>
      <c r="C2490" s="135"/>
      <c r="D2490" s="66"/>
      <c r="E2490" s="66"/>
      <c r="F2490" s="66"/>
      <c r="G2490" s="66"/>
      <c r="H2490" s="118" t="s">
        <v>608</v>
      </c>
      <c r="I2490" s="184">
        <v>0</v>
      </c>
      <c r="J2490" s="184">
        <v>0</v>
      </c>
      <c r="K2490" s="118"/>
      <c r="L2490" s="184">
        <v>0</v>
      </c>
      <c r="M2490" s="184">
        <v>0</v>
      </c>
      <c r="N2490" s="184">
        <v>0</v>
      </c>
    </row>
    <row r="2491" spans="1:14">
      <c r="A2491" s="113">
        <v>2420</v>
      </c>
      <c r="B2491" s="66"/>
      <c r="C2491" s="135"/>
      <c r="D2491" s="66"/>
      <c r="E2491" s="66"/>
      <c r="F2491" s="66"/>
      <c r="G2491" s="66"/>
      <c r="H2491" s="118"/>
      <c r="I2491" s="8"/>
      <c r="J2491" s="8"/>
      <c r="K2491" s="118"/>
      <c r="L2491" s="8"/>
      <c r="M2491" s="8"/>
      <c r="N2491" s="8"/>
    </row>
    <row r="2492" spans="1:14">
      <c r="A2492" s="113">
        <v>2421</v>
      </c>
      <c r="B2492" s="66"/>
      <c r="C2492" s="135"/>
      <c r="D2492" s="66"/>
      <c r="E2492" s="66"/>
      <c r="F2492" s="66"/>
      <c r="G2492" s="66"/>
      <c r="H2492" s="118"/>
      <c r="I2492" s="8"/>
      <c r="J2492" s="8"/>
      <c r="K2492" s="118"/>
      <c r="L2492" s="8"/>
      <c r="M2492" s="8"/>
      <c r="N2492" s="8"/>
    </row>
    <row r="2493" spans="1:14" ht="15.75" thickBot="1">
      <c r="A2493" s="113">
        <v>2422</v>
      </c>
      <c r="B2493" s="66"/>
      <c r="C2493" s="136" t="s">
        <v>635</v>
      </c>
      <c r="D2493" s="66"/>
      <c r="E2493" s="66"/>
      <c r="F2493" s="66"/>
      <c r="G2493" s="66"/>
      <c r="H2493" s="137" t="s">
        <v>608</v>
      </c>
      <c r="I2493" s="15">
        <v>-558905332.54538476</v>
      </c>
      <c r="J2493" s="15">
        <v>-225527799.97663453</v>
      </c>
      <c r="K2493" s="137"/>
      <c r="L2493" s="15">
        <v>-558905332.54538476</v>
      </c>
      <c r="M2493" s="15">
        <v>-333464449.93489629</v>
      </c>
      <c r="N2493" s="15">
        <v>-225440882.61048844</v>
      </c>
    </row>
    <row r="2494" spans="1:14" ht="15.75" thickTop="1">
      <c r="A2494" s="113">
        <v>2423</v>
      </c>
      <c r="B2494" s="66"/>
      <c r="C2494" s="135"/>
      <c r="D2494" s="66"/>
      <c r="E2494" s="66"/>
      <c r="F2494" s="66"/>
      <c r="G2494" s="66"/>
      <c r="H2494" s="118"/>
      <c r="I2494" s="16"/>
      <c r="J2494" s="16"/>
      <c r="K2494" s="118"/>
      <c r="L2494" s="16"/>
      <c r="M2494" s="8"/>
      <c r="N2494" s="8"/>
    </row>
    <row r="2495" spans="1:14">
      <c r="A2495" s="113">
        <v>2424</v>
      </c>
      <c r="B2495" s="66"/>
      <c r="C2495" s="135"/>
      <c r="D2495" s="66"/>
      <c r="E2495" s="115"/>
      <c r="F2495" s="66"/>
      <c r="G2495" s="66"/>
      <c r="H2495" s="118"/>
      <c r="I2495" s="16"/>
      <c r="J2495" s="16"/>
      <c r="K2495" s="118"/>
      <c r="L2495" s="16"/>
      <c r="M2495" s="16"/>
      <c r="N2495" s="16"/>
    </row>
    <row r="2496" spans="1:14">
      <c r="A2496" s="113">
        <v>2425</v>
      </c>
      <c r="B2496" s="66"/>
      <c r="C2496" s="138"/>
      <c r="D2496" s="139"/>
      <c r="E2496" s="140"/>
      <c r="F2496" s="66"/>
      <c r="G2496" s="139"/>
      <c r="H2496" s="141"/>
      <c r="I2496" s="185"/>
      <c r="J2496" s="185"/>
      <c r="K2496" s="118"/>
      <c r="L2496" s="185"/>
      <c r="M2496" s="185"/>
      <c r="N2496" s="185"/>
    </row>
    <row r="2497" spans="1:14">
      <c r="A2497" s="113">
        <v>2426</v>
      </c>
      <c r="B2497" s="66"/>
      <c r="C2497" s="135" t="s">
        <v>636</v>
      </c>
      <c r="D2497" s="66"/>
      <c r="E2497" s="66"/>
      <c r="F2497" s="66"/>
      <c r="G2497" s="66"/>
      <c r="H2497" s="118"/>
      <c r="I2497" s="8"/>
      <c r="J2497" s="8"/>
      <c r="K2497" s="118"/>
      <c r="L2497" s="8"/>
      <c r="M2497" s="8"/>
      <c r="N2497" s="8"/>
    </row>
    <row r="2498" spans="1:14">
      <c r="A2498" s="113">
        <v>2427</v>
      </c>
      <c r="B2498" s="66"/>
      <c r="C2498" s="135"/>
      <c r="D2498" s="66"/>
      <c r="E2498" s="135" t="s">
        <v>162</v>
      </c>
      <c r="F2498" s="66"/>
      <c r="G2498" s="66"/>
      <c r="H2498" s="118"/>
      <c r="I2498" s="8">
        <v>-196542755.0138461</v>
      </c>
      <c r="J2498" s="8">
        <v>-69220811.0607692</v>
      </c>
      <c r="K2498" s="118"/>
      <c r="L2498" s="8">
        <v>-196542755.0138461</v>
      </c>
      <c r="M2498" s="8">
        <v>-127321943.9530769</v>
      </c>
      <c r="N2498" s="13">
        <v>-69220811.0607692</v>
      </c>
    </row>
    <row r="2499" spans="1:14">
      <c r="A2499" s="113">
        <v>2428</v>
      </c>
      <c r="B2499" s="66"/>
      <c r="C2499" s="135"/>
      <c r="D2499" s="66"/>
      <c r="E2499" s="66" t="s">
        <v>167</v>
      </c>
      <c r="F2499" s="66"/>
      <c r="G2499" s="66"/>
      <c r="H2499" s="118"/>
      <c r="I2499" s="8">
        <v>0</v>
      </c>
      <c r="J2499" s="8">
        <v>0</v>
      </c>
      <c r="K2499" s="118"/>
      <c r="L2499" s="8">
        <v>0</v>
      </c>
      <c r="M2499" s="8">
        <v>0</v>
      </c>
      <c r="N2499" s="13">
        <v>0</v>
      </c>
    </row>
    <row r="2500" spans="1:14">
      <c r="A2500" s="113">
        <v>2429</v>
      </c>
      <c r="B2500" s="66"/>
      <c r="C2500" s="135"/>
      <c r="D2500" s="66"/>
      <c r="E2500" s="66" t="s">
        <v>245</v>
      </c>
      <c r="F2500" s="66"/>
      <c r="G2500" s="66"/>
      <c r="H2500" s="118"/>
      <c r="I2500" s="8">
        <v>0</v>
      </c>
      <c r="J2500" s="8">
        <v>0</v>
      </c>
      <c r="K2500" s="118"/>
      <c r="L2500" s="8">
        <v>0</v>
      </c>
      <c r="M2500" s="8">
        <v>0</v>
      </c>
      <c r="N2500" s="13">
        <v>0</v>
      </c>
    </row>
    <row r="2501" spans="1:14">
      <c r="A2501" s="113">
        <v>2430</v>
      </c>
      <c r="B2501" s="66"/>
      <c r="C2501" s="135"/>
      <c r="D2501" s="66"/>
      <c r="E2501" s="115" t="s">
        <v>164</v>
      </c>
      <c r="F2501" s="66"/>
      <c r="G2501" s="66"/>
      <c r="H2501" s="118"/>
      <c r="I2501" s="8">
        <v>-179911296.41153869</v>
      </c>
      <c r="J2501" s="8">
        <v>-77161729.831105173</v>
      </c>
      <c r="K2501" s="118"/>
      <c r="L2501" s="8">
        <v>-179911296.41153869</v>
      </c>
      <c r="M2501" s="8">
        <v>-102823309.9426246</v>
      </c>
      <c r="N2501" s="13">
        <v>-77087986.468914092</v>
      </c>
    </row>
    <row r="2502" spans="1:14">
      <c r="A2502" s="113">
        <v>2431</v>
      </c>
      <c r="B2502" s="66"/>
      <c r="C2502" s="135"/>
      <c r="D2502" s="66"/>
      <c r="E2502" s="115" t="s">
        <v>165</v>
      </c>
      <c r="F2502" s="66"/>
      <c r="G2502" s="66"/>
      <c r="H2502" s="118"/>
      <c r="I2502" s="8">
        <v>-93507897.206153795</v>
      </c>
      <c r="J2502" s="8">
        <v>-40175358.730300859</v>
      </c>
      <c r="K2502" s="118"/>
      <c r="L2502" s="8">
        <v>-93507897.206153795</v>
      </c>
      <c r="M2502" s="8">
        <v>-53301240.197815314</v>
      </c>
      <c r="N2502" s="13">
        <v>-40206657.008338481</v>
      </c>
    </row>
    <row r="2503" spans="1:14">
      <c r="A2503" s="113">
        <v>2432</v>
      </c>
      <c r="B2503" s="66"/>
      <c r="C2503" s="135"/>
      <c r="D2503" s="66"/>
      <c r="E2503" s="115" t="s">
        <v>163</v>
      </c>
      <c r="F2503" s="66"/>
      <c r="G2503" s="66"/>
      <c r="H2503" s="118"/>
      <c r="I2503" s="8">
        <v>-6912665.84923077</v>
      </c>
      <c r="J2503" s="8">
        <v>-3381512.6896719942</v>
      </c>
      <c r="K2503" s="118"/>
      <c r="L2503" s="8">
        <v>-6912665.84923077</v>
      </c>
      <c r="M2503" s="8">
        <v>-3531153.1595587758</v>
      </c>
      <c r="N2503" s="13">
        <v>-3381512.6896719942</v>
      </c>
    </row>
    <row r="2504" spans="1:14">
      <c r="A2504" s="113">
        <v>2433</v>
      </c>
      <c r="B2504" s="66"/>
      <c r="C2504" s="135"/>
      <c r="D2504" s="66"/>
      <c r="E2504" s="66" t="s">
        <v>166</v>
      </c>
      <c r="F2504" s="66"/>
      <c r="G2504" s="66"/>
      <c r="H2504" s="118"/>
      <c r="I2504" s="8">
        <v>-82030718.064615369</v>
      </c>
      <c r="J2504" s="8">
        <v>-35588387.6647873</v>
      </c>
      <c r="K2504" s="118"/>
      <c r="L2504" s="8">
        <v>-82030718.064615369</v>
      </c>
      <c r="M2504" s="8">
        <v>-46486802.681820713</v>
      </c>
      <c r="N2504" s="13">
        <v>-35543915.382794656</v>
      </c>
    </row>
    <row r="2505" spans="1:14">
      <c r="A2505" s="113">
        <v>2434</v>
      </c>
      <c r="B2505" s="66"/>
      <c r="C2505" s="135"/>
      <c r="D2505" s="66"/>
      <c r="E2505" s="66" t="s">
        <v>241</v>
      </c>
      <c r="F2505" s="66"/>
      <c r="G2505" s="66"/>
      <c r="H2505" s="118"/>
      <c r="I2505" s="8">
        <v>0</v>
      </c>
      <c r="J2505" s="8">
        <v>0</v>
      </c>
      <c r="K2505" s="118"/>
      <c r="L2505" s="8">
        <v>0</v>
      </c>
      <c r="M2505" s="8">
        <v>0</v>
      </c>
      <c r="N2505" s="13">
        <v>0</v>
      </c>
    </row>
    <row r="2506" spans="1:14">
      <c r="A2506" s="113">
        <v>2435</v>
      </c>
      <c r="B2506" s="66"/>
      <c r="C2506" s="135"/>
      <c r="D2506" s="66"/>
      <c r="E2506" s="66" t="s">
        <v>247</v>
      </c>
      <c r="F2506" s="66"/>
      <c r="G2506" s="66"/>
      <c r="H2506" s="118"/>
      <c r="I2506" s="8">
        <v>0</v>
      </c>
      <c r="J2506" s="8">
        <v>0</v>
      </c>
      <c r="K2506" s="118"/>
      <c r="L2506" s="8">
        <v>0</v>
      </c>
      <c r="M2506" s="8">
        <v>0</v>
      </c>
      <c r="N2506" s="13">
        <v>0</v>
      </c>
    </row>
    <row r="2507" spans="1:14">
      <c r="A2507" s="113">
        <v>2436</v>
      </c>
      <c r="B2507" s="66"/>
      <c r="C2507" s="135"/>
      <c r="D2507" s="66"/>
      <c r="E2507" s="66" t="s">
        <v>250</v>
      </c>
      <c r="F2507" s="66"/>
      <c r="G2507" s="66"/>
      <c r="H2507" s="118"/>
      <c r="I2507" s="8">
        <v>0</v>
      </c>
      <c r="J2507" s="8">
        <v>0</v>
      </c>
      <c r="K2507" s="118"/>
      <c r="L2507" s="8">
        <v>0</v>
      </c>
      <c r="M2507" s="8">
        <v>0</v>
      </c>
      <c r="N2507" s="13">
        <v>0</v>
      </c>
    </row>
    <row r="2508" spans="1:14">
      <c r="A2508" s="113">
        <v>2437</v>
      </c>
      <c r="B2508" s="66"/>
      <c r="C2508" s="135"/>
      <c r="D2508" s="66"/>
      <c r="E2508" s="66" t="s">
        <v>515</v>
      </c>
      <c r="F2508" s="66"/>
      <c r="G2508" s="66"/>
      <c r="H2508" s="118"/>
      <c r="I2508" s="8">
        <v>0</v>
      </c>
      <c r="J2508" s="8">
        <v>0</v>
      </c>
      <c r="K2508" s="118"/>
      <c r="L2508" s="8">
        <v>0</v>
      </c>
      <c r="M2508" s="8">
        <v>0</v>
      </c>
      <c r="N2508" s="13">
        <v>0</v>
      </c>
    </row>
    <row r="2509" spans="1:14" ht="15.75" thickBot="1">
      <c r="A2509" s="113">
        <v>2438</v>
      </c>
      <c r="B2509" s="66"/>
      <c r="C2509" s="135" t="s">
        <v>637</v>
      </c>
      <c r="D2509" s="66"/>
      <c r="E2509" s="66"/>
      <c r="F2509" s="66"/>
      <c r="G2509" s="66"/>
      <c r="H2509" s="118" t="s">
        <v>45</v>
      </c>
      <c r="I2509" s="19">
        <v>-558905332.54538465</v>
      </c>
      <c r="J2509" s="19">
        <v>-225527799.9766345</v>
      </c>
      <c r="K2509" s="118"/>
      <c r="L2509" s="19">
        <v>-558905332.54538465</v>
      </c>
      <c r="M2509" s="19">
        <v>-333464449.93489629</v>
      </c>
      <c r="N2509" s="19">
        <v>-225440882.61048841</v>
      </c>
    </row>
    <row r="2510" spans="1:14" ht="15.75" thickTop="1">
      <c r="A2510" s="113">
        <v>2439</v>
      </c>
      <c r="B2510" s="66"/>
      <c r="C2510" s="135"/>
      <c r="D2510" s="66"/>
      <c r="E2510" s="66"/>
      <c r="F2510" s="66"/>
      <c r="G2510" s="66"/>
      <c r="H2510" s="118"/>
      <c r="I2510" s="8"/>
      <c r="J2510" s="8"/>
      <c r="K2510" s="118"/>
      <c r="L2510" s="8"/>
      <c r="M2510" s="8"/>
      <c r="N2510" s="8"/>
    </row>
    <row r="2511" spans="1:14">
      <c r="A2511" s="113">
        <v>2440</v>
      </c>
      <c r="B2511" s="66"/>
      <c r="C2511" s="135"/>
      <c r="D2511" s="66"/>
      <c r="E2511" s="66"/>
      <c r="F2511" s="66"/>
      <c r="G2511" s="66"/>
      <c r="H2511" s="118"/>
      <c r="I2511" s="8"/>
      <c r="J2511" s="8"/>
      <c r="K2511" s="118"/>
      <c r="L2511" s="8"/>
      <c r="M2511" s="8"/>
      <c r="N2511" s="8"/>
    </row>
    <row r="2512" spans="1:14" ht="15.75" thickBot="1">
      <c r="A2512" s="113">
        <v>2441</v>
      </c>
      <c r="B2512" s="66"/>
      <c r="C2512" s="136" t="s">
        <v>638</v>
      </c>
      <c r="D2512" s="66"/>
      <c r="E2512" s="66"/>
      <c r="F2512" s="66"/>
      <c r="G2512" s="66"/>
      <c r="H2512" s="137" t="s">
        <v>608</v>
      </c>
      <c r="I2512" s="15">
        <v>-8067628501.6307697</v>
      </c>
      <c r="J2512" s="15">
        <v>-3269498411.2591696</v>
      </c>
      <c r="K2512" s="137"/>
      <c r="L2512" s="15">
        <v>-8058579039.6515741</v>
      </c>
      <c r="M2512" s="15">
        <v>-4795841103.3315907</v>
      </c>
      <c r="N2512" s="15">
        <v>-3262737936.3199825</v>
      </c>
    </row>
    <row r="2513" spans="1:14" ht="15.75" thickTop="1">
      <c r="A2513" s="113">
        <v>2442</v>
      </c>
      <c r="B2513" s="66"/>
      <c r="C2513" s="135" t="s">
        <v>639</v>
      </c>
      <c r="D2513" s="66" t="s">
        <v>640</v>
      </c>
      <c r="E2513" s="66"/>
      <c r="F2513" s="66"/>
      <c r="G2513" s="66"/>
      <c r="H2513" s="118"/>
      <c r="I2513" s="8"/>
      <c r="J2513" s="8"/>
      <c r="K2513" s="118"/>
      <c r="L2513" s="8"/>
      <c r="M2513" s="8"/>
      <c r="N2513" s="8"/>
    </row>
    <row r="2514" spans="1:14">
      <c r="A2514" s="113">
        <v>2443</v>
      </c>
      <c r="B2514" s="66"/>
      <c r="C2514" s="135"/>
      <c r="D2514" s="66"/>
      <c r="E2514" s="66"/>
      <c r="F2514" s="135" t="s">
        <v>599</v>
      </c>
      <c r="G2514" s="66" t="s">
        <v>166</v>
      </c>
      <c r="H2514" s="118"/>
      <c r="I2514" s="8">
        <v>0</v>
      </c>
      <c r="J2514" s="8">
        <v>0</v>
      </c>
      <c r="K2514" s="118"/>
      <c r="L2514" s="8">
        <v>0</v>
      </c>
      <c r="M2514" s="8">
        <v>0</v>
      </c>
      <c r="N2514" s="13">
        <v>0</v>
      </c>
    </row>
    <row r="2515" spans="1:14">
      <c r="A2515" s="113">
        <v>2444</v>
      </c>
      <c r="B2515" s="66"/>
      <c r="C2515" s="135"/>
      <c r="D2515" s="66"/>
      <c r="E2515" s="66"/>
      <c r="F2515" s="135" t="s">
        <v>599</v>
      </c>
      <c r="G2515" s="66" t="s">
        <v>166</v>
      </c>
      <c r="H2515" s="118"/>
      <c r="I2515" s="8">
        <v>0</v>
      </c>
      <c r="J2515" s="8">
        <v>0</v>
      </c>
      <c r="K2515" s="118"/>
      <c r="L2515" s="8">
        <v>0</v>
      </c>
      <c r="M2515" s="8">
        <v>0</v>
      </c>
      <c r="N2515" s="13">
        <v>0</v>
      </c>
    </row>
    <row r="2516" spans="1:14" ht="15.75" thickBot="1">
      <c r="A2516" s="113">
        <v>2445</v>
      </c>
      <c r="B2516" s="66"/>
      <c r="C2516" s="135"/>
      <c r="D2516" s="66"/>
      <c r="E2516" s="66"/>
      <c r="F2516" s="66"/>
      <c r="G2516" s="66"/>
      <c r="H2516" s="118" t="s">
        <v>641</v>
      </c>
      <c r="I2516" s="19">
        <v>0</v>
      </c>
      <c r="J2516" s="19">
        <v>0</v>
      </c>
      <c r="K2516" s="118"/>
      <c r="L2516" s="19">
        <v>0</v>
      </c>
      <c r="M2516" s="19">
        <v>0</v>
      </c>
      <c r="N2516" s="19">
        <v>0</v>
      </c>
    </row>
    <row r="2517" spans="1:14" ht="15.75" thickTop="1">
      <c r="A2517" s="113">
        <v>2446</v>
      </c>
      <c r="B2517" s="66"/>
      <c r="C2517" s="135"/>
      <c r="D2517" s="66"/>
      <c r="E2517" s="66"/>
      <c r="F2517" s="66"/>
      <c r="G2517" s="66"/>
      <c r="H2517" s="118"/>
      <c r="I2517" s="8"/>
      <c r="J2517" s="8"/>
      <c r="K2517" s="118"/>
      <c r="L2517" s="8"/>
      <c r="M2517" s="8"/>
      <c r="N2517" s="8"/>
    </row>
    <row r="2518" spans="1:14">
      <c r="A2518" s="113">
        <v>2447</v>
      </c>
      <c r="B2518" s="66"/>
      <c r="C2518" s="135"/>
      <c r="D2518" s="66"/>
      <c r="E2518" s="66"/>
      <c r="F2518" s="66"/>
      <c r="G2518" s="66"/>
      <c r="H2518" s="118"/>
      <c r="I2518" s="8"/>
      <c r="J2518" s="8"/>
      <c r="K2518" s="118"/>
      <c r="L2518" s="8"/>
      <c r="M2518" s="8"/>
      <c r="N2518" s="8"/>
    </row>
    <row r="2519" spans="1:14">
      <c r="A2519" s="113">
        <v>2448</v>
      </c>
      <c r="B2519" s="66"/>
      <c r="C2519" s="135" t="s">
        <v>642</v>
      </c>
      <c r="D2519" s="66" t="s">
        <v>643</v>
      </c>
      <c r="E2519" s="66"/>
      <c r="F2519" s="66"/>
      <c r="G2519" s="66"/>
      <c r="H2519" s="118"/>
      <c r="I2519" s="8"/>
      <c r="J2519" s="8"/>
      <c r="K2519" s="118"/>
      <c r="L2519" s="8"/>
      <c r="M2519" s="8"/>
      <c r="N2519" s="8"/>
    </row>
    <row r="2520" spans="1:14">
      <c r="A2520" s="113">
        <v>2449</v>
      </c>
      <c r="B2520" s="66"/>
      <c r="C2520" s="135"/>
      <c r="D2520" s="66"/>
      <c r="E2520" s="66"/>
      <c r="F2520" s="135" t="s">
        <v>769</v>
      </c>
      <c r="G2520" s="66" t="s">
        <v>162</v>
      </c>
      <c r="H2520" s="118"/>
      <c r="I2520" s="8">
        <v>-10751456.481538473</v>
      </c>
      <c r="J2520" s="8">
        <v>-14304.123076923101</v>
      </c>
      <c r="K2520" s="118"/>
      <c r="L2520" s="8">
        <v>-10751456.481538473</v>
      </c>
      <c r="M2520" s="8">
        <v>-10737152.35846155</v>
      </c>
      <c r="N2520" s="13">
        <v>-14304.123076923101</v>
      </c>
    </row>
    <row r="2521" spans="1:14">
      <c r="A2521" s="113">
        <v>2450</v>
      </c>
      <c r="B2521" s="66"/>
      <c r="C2521" s="135"/>
      <c r="D2521" s="66"/>
      <c r="E2521" s="66"/>
      <c r="F2521" s="135" t="s">
        <v>760</v>
      </c>
      <c r="G2521" s="66" t="s">
        <v>163</v>
      </c>
      <c r="H2521" s="118"/>
      <c r="I2521" s="8">
        <v>-2963125.8669230798</v>
      </c>
      <c r="J2521" s="8">
        <v>-1449491.1136505629</v>
      </c>
      <c r="K2521" s="118"/>
      <c r="L2521" s="8">
        <v>-2963125.8669230798</v>
      </c>
      <c r="M2521" s="8">
        <v>-1513634.7532725169</v>
      </c>
      <c r="N2521" s="13">
        <v>-1449491.1136505629</v>
      </c>
    </row>
    <row r="2522" spans="1:14">
      <c r="A2522" s="113">
        <v>2451</v>
      </c>
      <c r="B2522" s="66"/>
      <c r="C2522" s="135"/>
      <c r="D2522" s="66"/>
      <c r="E2522" s="66"/>
      <c r="F2522" s="135" t="s">
        <v>774</v>
      </c>
      <c r="G2522" s="66" t="s">
        <v>166</v>
      </c>
      <c r="H2522" s="118"/>
      <c r="I2522" s="8">
        <v>-86080.100769230805</v>
      </c>
      <c r="J2522" s="8">
        <v>-37345.180789302241</v>
      </c>
      <c r="K2522" s="118"/>
      <c r="L2522" s="8">
        <v>-86080.100769230805</v>
      </c>
      <c r="M2522" s="8">
        <v>-48781.587601591338</v>
      </c>
      <c r="N2522" s="13">
        <v>-37298.513167639467</v>
      </c>
    </row>
    <row r="2523" spans="1:14">
      <c r="A2523" s="113">
        <v>2452</v>
      </c>
      <c r="B2523" s="66"/>
      <c r="C2523" s="135"/>
      <c r="D2523" s="66"/>
      <c r="E2523" s="66"/>
      <c r="F2523" s="135" t="s">
        <v>767</v>
      </c>
      <c r="G2523" s="66" t="s">
        <v>165</v>
      </c>
      <c r="H2523" s="118"/>
      <c r="I2523" s="8">
        <v>-5510904.7076923102</v>
      </c>
      <c r="J2523" s="8">
        <v>-2367741.978754194</v>
      </c>
      <c r="K2523" s="118"/>
      <c r="L2523" s="8">
        <v>-5510904.7076923102</v>
      </c>
      <c r="M2523" s="8">
        <v>-3141318.1593035329</v>
      </c>
      <c r="N2523" s="13">
        <v>-2369586.5483887773</v>
      </c>
    </row>
    <row r="2524" spans="1:14">
      <c r="A2524" s="113">
        <v>2453</v>
      </c>
      <c r="B2524" s="66"/>
      <c r="C2524" s="135"/>
      <c r="D2524" s="66"/>
      <c r="E2524" s="66"/>
      <c r="F2524" s="135" t="s">
        <v>599</v>
      </c>
      <c r="G2524" s="66" t="s">
        <v>164</v>
      </c>
      <c r="H2524" s="118"/>
      <c r="I2524" s="8">
        <v>0</v>
      </c>
      <c r="J2524" s="8">
        <v>0</v>
      </c>
      <c r="K2524" s="118"/>
      <c r="L2524" s="8">
        <v>0</v>
      </c>
      <c r="M2524" s="8">
        <v>0</v>
      </c>
      <c r="N2524" s="13">
        <v>0</v>
      </c>
    </row>
    <row r="2525" spans="1:14" ht="15.75" thickBot="1">
      <c r="A2525" s="113">
        <v>2454</v>
      </c>
      <c r="B2525" s="66"/>
      <c r="C2525" s="135"/>
      <c r="D2525" s="66"/>
      <c r="E2525" s="66"/>
      <c r="F2525" s="66"/>
      <c r="G2525" s="66"/>
      <c r="H2525" s="118" t="s">
        <v>641</v>
      </c>
      <c r="I2525" s="19">
        <v>-19311567.156923093</v>
      </c>
      <c r="J2525" s="19">
        <v>-3868882.3962709825</v>
      </c>
      <c r="K2525" s="118"/>
      <c r="L2525" s="19">
        <v>-19311567.156923093</v>
      </c>
      <c r="M2525" s="19">
        <v>-15440886.85863919</v>
      </c>
      <c r="N2525" s="19">
        <v>-3870680.2982839029</v>
      </c>
    </row>
    <row r="2526" spans="1:14" ht="15.75" thickTop="1">
      <c r="A2526" s="113">
        <v>2455</v>
      </c>
      <c r="B2526" s="66"/>
      <c r="C2526" s="135"/>
      <c r="D2526" s="66"/>
      <c r="E2526" s="66"/>
      <c r="F2526" s="66"/>
      <c r="G2526" s="66"/>
      <c r="H2526" s="118"/>
      <c r="I2526" s="8"/>
      <c r="J2526" s="8"/>
      <c r="K2526" s="118"/>
      <c r="L2526" s="8"/>
      <c r="M2526" s="8"/>
      <c r="N2526" s="8"/>
    </row>
    <row r="2527" spans="1:14">
      <c r="A2527" s="113">
        <v>2456</v>
      </c>
      <c r="B2527" s="66"/>
      <c r="C2527" s="135"/>
      <c r="D2527" s="66"/>
      <c r="E2527" s="66"/>
      <c r="F2527" s="66"/>
      <c r="G2527" s="66"/>
      <c r="H2527" s="118"/>
      <c r="I2527" s="8"/>
      <c r="J2527" s="8"/>
      <c r="K2527" s="118"/>
      <c r="L2527" s="8"/>
      <c r="M2527" s="8"/>
      <c r="N2527" s="8"/>
    </row>
    <row r="2528" spans="1:14">
      <c r="A2528" s="113">
        <v>2457</v>
      </c>
      <c r="B2528" s="66"/>
      <c r="C2528" s="135" t="s">
        <v>644</v>
      </c>
      <c r="D2528" s="66" t="s">
        <v>645</v>
      </c>
      <c r="E2528" s="66"/>
      <c r="F2528" s="66"/>
      <c r="G2528" s="66"/>
      <c r="H2528" s="118"/>
      <c r="I2528" s="8"/>
      <c r="J2528" s="8"/>
      <c r="K2528" s="118"/>
      <c r="L2528" s="8"/>
      <c r="M2528" s="8"/>
      <c r="N2528" s="8"/>
    </row>
    <row r="2529" spans="1:14">
      <c r="A2529" s="113">
        <v>2458</v>
      </c>
      <c r="B2529" s="66"/>
      <c r="C2529" s="135"/>
      <c r="D2529" s="66"/>
      <c r="E2529" s="66"/>
      <c r="F2529" s="135" t="s">
        <v>599</v>
      </c>
      <c r="G2529" s="66" t="s">
        <v>166</v>
      </c>
      <c r="H2529" s="118"/>
      <c r="I2529" s="8">
        <v>0</v>
      </c>
      <c r="J2529" s="8">
        <v>0</v>
      </c>
      <c r="K2529" s="118"/>
      <c r="L2529" s="8">
        <v>0</v>
      </c>
      <c r="M2529" s="8">
        <v>0</v>
      </c>
      <c r="N2529" s="13">
        <v>0</v>
      </c>
    </row>
    <row r="2530" spans="1:14">
      <c r="A2530" s="113">
        <v>2459</v>
      </c>
      <c r="B2530" s="66"/>
      <c r="C2530" s="135"/>
      <c r="D2530" s="66"/>
      <c r="E2530" s="115"/>
      <c r="F2530" s="135" t="s">
        <v>599</v>
      </c>
      <c r="G2530" s="66" t="s">
        <v>166</v>
      </c>
      <c r="H2530" s="118"/>
      <c r="I2530" s="8">
        <v>0</v>
      </c>
      <c r="J2530" s="8">
        <v>0</v>
      </c>
      <c r="K2530" s="118"/>
      <c r="L2530" s="8">
        <v>0</v>
      </c>
      <c r="M2530" s="8">
        <v>0</v>
      </c>
      <c r="N2530" s="13">
        <v>0</v>
      </c>
    </row>
    <row r="2531" spans="1:14">
      <c r="A2531" s="113">
        <v>2460</v>
      </c>
      <c r="B2531" s="66"/>
      <c r="C2531" s="135"/>
      <c r="D2531" s="66"/>
      <c r="E2531" s="66"/>
      <c r="F2531" s="135" t="s">
        <v>599</v>
      </c>
      <c r="G2531" s="66" t="s">
        <v>166</v>
      </c>
      <c r="H2531" s="118"/>
      <c r="I2531" s="8">
        <v>-1022151.29076923</v>
      </c>
      <c r="J2531" s="8">
        <v>-443452.37060224498</v>
      </c>
      <c r="K2531" s="118"/>
      <c r="L2531" s="8">
        <v>-1022151.29076923</v>
      </c>
      <c r="M2531" s="8">
        <v>-579253.07111817412</v>
      </c>
      <c r="N2531" s="13">
        <v>-442898.21965105581</v>
      </c>
    </row>
    <row r="2532" spans="1:14">
      <c r="A2532" s="113">
        <v>2461</v>
      </c>
      <c r="B2532" s="66"/>
      <c r="C2532" s="135"/>
      <c r="D2532" s="66"/>
      <c r="E2532" s="66"/>
      <c r="F2532" s="135" t="s">
        <v>599</v>
      </c>
      <c r="G2532" s="66" t="s">
        <v>166</v>
      </c>
      <c r="H2532" s="118"/>
      <c r="I2532" s="8">
        <v>0</v>
      </c>
      <c r="J2532" s="8">
        <v>0</v>
      </c>
      <c r="K2532" s="118"/>
      <c r="L2532" s="8">
        <v>0</v>
      </c>
      <c r="M2532" s="8">
        <v>0</v>
      </c>
      <c r="N2532" s="13">
        <v>0</v>
      </c>
    </row>
    <row r="2533" spans="1:14">
      <c r="A2533" s="113">
        <v>2462</v>
      </c>
      <c r="B2533" s="66"/>
      <c r="C2533" s="135"/>
      <c r="D2533" s="66"/>
      <c r="E2533" s="66"/>
      <c r="F2533" s="66"/>
      <c r="G2533" s="66"/>
      <c r="H2533" s="118" t="s">
        <v>641</v>
      </c>
      <c r="I2533" s="184">
        <v>-1022151.29076923</v>
      </c>
      <c r="J2533" s="184">
        <v>-443452.37060224498</v>
      </c>
      <c r="K2533" s="118"/>
      <c r="L2533" s="184">
        <v>-1022151.29076923</v>
      </c>
      <c r="M2533" s="184">
        <v>-579253.07111817412</v>
      </c>
      <c r="N2533" s="184">
        <v>-442898.21965105581</v>
      </c>
    </row>
    <row r="2534" spans="1:14">
      <c r="A2534" s="113">
        <v>2463</v>
      </c>
      <c r="B2534" s="66"/>
      <c r="C2534" s="135"/>
      <c r="D2534" s="66"/>
      <c r="E2534" s="66"/>
      <c r="F2534" s="66"/>
      <c r="G2534" s="66"/>
      <c r="H2534" s="118"/>
      <c r="I2534" s="8"/>
      <c r="J2534" s="8"/>
      <c r="K2534" s="118"/>
      <c r="L2534" s="8"/>
      <c r="M2534" s="8"/>
      <c r="N2534" s="8"/>
    </row>
    <row r="2535" spans="1:14">
      <c r="A2535" s="113">
        <v>2464</v>
      </c>
      <c r="B2535" s="66"/>
      <c r="C2535" s="135"/>
      <c r="D2535" s="66"/>
      <c r="E2535" s="66"/>
      <c r="F2535" s="66"/>
      <c r="G2535" s="66"/>
      <c r="H2535" s="118"/>
      <c r="I2535" s="8"/>
      <c r="J2535" s="8"/>
      <c r="K2535" s="118"/>
      <c r="L2535" s="8"/>
      <c r="M2535" s="8"/>
      <c r="N2535" s="8"/>
    </row>
    <row r="2536" spans="1:14">
      <c r="A2536" s="113">
        <v>2465</v>
      </c>
      <c r="B2536" s="66"/>
      <c r="C2536" s="135" t="s">
        <v>646</v>
      </c>
      <c r="D2536" s="66" t="s">
        <v>647</v>
      </c>
      <c r="E2536" s="66"/>
      <c r="F2536" s="66"/>
      <c r="G2536" s="66"/>
      <c r="H2536" s="118"/>
      <c r="I2536" s="8"/>
      <c r="J2536" s="8"/>
      <c r="K2536" s="118"/>
      <c r="L2536" s="8"/>
      <c r="M2536" s="8"/>
      <c r="N2536" s="8"/>
    </row>
    <row r="2537" spans="1:14">
      <c r="A2537" s="113">
        <v>2466</v>
      </c>
      <c r="B2537" s="66"/>
      <c r="C2537" s="135"/>
      <c r="D2537" s="66"/>
      <c r="E2537" s="66"/>
      <c r="F2537" s="135" t="s">
        <v>773</v>
      </c>
      <c r="G2537" s="66" t="s">
        <v>162</v>
      </c>
      <c r="H2537" s="118"/>
      <c r="I2537" s="8">
        <v>10790157.518199174</v>
      </c>
      <c r="J2537" s="8">
        <v>12391747.970506866</v>
      </c>
      <c r="K2537" s="118"/>
      <c r="L2537" s="8">
        <v>-1637272.9923076916</v>
      </c>
      <c r="M2537" s="8">
        <v>-1601590.4523076925</v>
      </c>
      <c r="N2537" s="13">
        <v>-35682.539999999106</v>
      </c>
    </row>
    <row r="2538" spans="1:14">
      <c r="A2538" s="113">
        <v>2467</v>
      </c>
      <c r="B2538" s="66"/>
      <c r="C2538" s="135"/>
      <c r="D2538" s="66"/>
      <c r="E2538" s="66"/>
      <c r="F2538" s="135" t="s">
        <v>776</v>
      </c>
      <c r="G2538" s="66" t="s">
        <v>166</v>
      </c>
      <c r="H2538" s="118"/>
      <c r="I2538" s="8">
        <v>0</v>
      </c>
      <c r="J2538" s="8">
        <v>0</v>
      </c>
      <c r="K2538" s="118"/>
      <c r="L2538" s="8">
        <v>0</v>
      </c>
      <c r="M2538" s="8">
        <v>0</v>
      </c>
      <c r="N2538" s="13">
        <v>0</v>
      </c>
    </row>
    <row r="2539" spans="1:14">
      <c r="A2539" s="113">
        <v>2468</v>
      </c>
      <c r="B2539" s="66"/>
      <c r="C2539" s="135"/>
      <c r="D2539" s="66"/>
      <c r="E2539" s="66"/>
      <c r="F2539" s="135" t="s">
        <v>775</v>
      </c>
      <c r="G2539" s="66" t="s">
        <v>166</v>
      </c>
      <c r="H2539" s="118"/>
      <c r="I2539" s="8">
        <v>-407401.9</v>
      </c>
      <c r="J2539" s="8">
        <v>-176748.13892461927</v>
      </c>
      <c r="K2539" s="118"/>
      <c r="L2539" s="8">
        <v>-407401.9</v>
      </c>
      <c r="M2539" s="8">
        <v>-230874.63067897083</v>
      </c>
      <c r="N2539" s="13">
        <v>-176527.26932102919</v>
      </c>
    </row>
    <row r="2540" spans="1:14">
      <c r="A2540" s="113">
        <v>2469</v>
      </c>
      <c r="B2540" s="66"/>
      <c r="C2540" s="135"/>
      <c r="D2540" s="66"/>
      <c r="E2540" s="66"/>
      <c r="F2540" s="135" t="s">
        <v>599</v>
      </c>
      <c r="G2540" s="66" t="s">
        <v>164</v>
      </c>
      <c r="H2540" s="118"/>
      <c r="I2540" s="8">
        <v>-2392647.1369230798</v>
      </c>
      <c r="J2540" s="8">
        <v>-1026176.7640099404</v>
      </c>
      <c r="K2540" s="118"/>
      <c r="L2540" s="8">
        <v>-2392647.1369230798</v>
      </c>
      <c r="M2540" s="8">
        <v>-1367451.0886765895</v>
      </c>
      <c r="N2540" s="13">
        <v>-1025196.0482464902</v>
      </c>
    </row>
    <row r="2541" spans="1:14">
      <c r="A2541" s="113">
        <v>2470</v>
      </c>
      <c r="B2541" s="66"/>
      <c r="C2541" s="135"/>
      <c r="D2541" s="66"/>
      <c r="E2541" s="66"/>
      <c r="F2541" s="135" t="s">
        <v>774</v>
      </c>
      <c r="G2541" s="66" t="s">
        <v>166</v>
      </c>
      <c r="H2541" s="118"/>
      <c r="I2541" s="8">
        <v>-64571248.979230799</v>
      </c>
      <c r="J2541" s="8">
        <v>-28013733.085479632</v>
      </c>
      <c r="K2541" s="118"/>
      <c r="L2541" s="8">
        <v>-64571248.979230799</v>
      </c>
      <c r="M2541" s="8">
        <v>-36592522.667566791</v>
      </c>
      <c r="N2541" s="13">
        <v>-27978726.311664004</v>
      </c>
    </row>
    <row r="2542" spans="1:14">
      <c r="A2542" s="113">
        <v>2471</v>
      </c>
      <c r="B2542" s="66"/>
      <c r="C2542" s="135"/>
      <c r="D2542" s="66"/>
      <c r="E2542" s="66"/>
      <c r="F2542" s="135" t="s">
        <v>774</v>
      </c>
      <c r="G2542" s="66" t="s">
        <v>166</v>
      </c>
      <c r="H2542" s="118"/>
      <c r="I2542" s="8">
        <v>-52008390.450506829</v>
      </c>
      <c r="J2542" s="8">
        <v>-22563434.830794904</v>
      </c>
      <c r="K2542" s="118"/>
      <c r="L2542" s="8">
        <v>-23052904.006923005</v>
      </c>
      <c r="M2542" s="8">
        <v>-13064079.226621464</v>
      </c>
      <c r="N2542" s="13">
        <v>-9988824.7803015411</v>
      </c>
    </row>
    <row r="2543" spans="1:14">
      <c r="A2543" s="113">
        <v>2472</v>
      </c>
      <c r="B2543" s="66"/>
      <c r="C2543" s="135"/>
      <c r="D2543" s="66"/>
      <c r="E2543" s="66"/>
      <c r="F2543" s="135" t="s">
        <v>774</v>
      </c>
      <c r="G2543" s="66" t="s">
        <v>166</v>
      </c>
      <c r="H2543" s="118"/>
      <c r="I2543" s="8">
        <v>-4446903.8553846199</v>
      </c>
      <c r="J2543" s="8">
        <v>-1929254.5773987451</v>
      </c>
      <c r="K2543" s="118"/>
      <c r="L2543" s="8">
        <v>-4446903.8553846199</v>
      </c>
      <c r="M2543" s="8">
        <v>-2520060.130492311</v>
      </c>
      <c r="N2543" s="13">
        <v>-1926843.7248923087</v>
      </c>
    </row>
    <row r="2544" spans="1:14">
      <c r="A2544" s="113">
        <v>2473</v>
      </c>
      <c r="B2544" s="66"/>
      <c r="C2544" s="135"/>
      <c r="D2544" s="66"/>
      <c r="E2544" s="66"/>
      <c r="F2544" s="135" t="s">
        <v>760</v>
      </c>
      <c r="G2544" s="66" t="s">
        <v>163</v>
      </c>
      <c r="H2544" s="118"/>
      <c r="I2544" s="8">
        <v>-111544878.967692</v>
      </c>
      <c r="J2544" s="8">
        <v>-54565117.412575409</v>
      </c>
      <c r="K2544" s="118"/>
      <c r="L2544" s="8">
        <v>-111544878.967692</v>
      </c>
      <c r="M2544" s="8">
        <v>-56979761.555116594</v>
      </c>
      <c r="N2544" s="13">
        <v>-54565117.412575409</v>
      </c>
    </row>
    <row r="2545" spans="1:14">
      <c r="A2545" s="113">
        <v>2474</v>
      </c>
      <c r="B2545" s="66"/>
      <c r="C2545" s="135"/>
      <c r="D2545" s="66"/>
      <c r="E2545" s="66"/>
      <c r="F2545" s="135" t="s">
        <v>599</v>
      </c>
      <c r="G2545" s="66" t="s">
        <v>166</v>
      </c>
      <c r="H2545" s="118"/>
      <c r="I2545" s="8">
        <v>0</v>
      </c>
      <c r="J2545" s="8">
        <v>0</v>
      </c>
      <c r="K2545" s="118"/>
      <c r="L2545" s="8">
        <v>0</v>
      </c>
      <c r="M2545" s="8">
        <v>0</v>
      </c>
      <c r="N2545" s="13">
        <v>0</v>
      </c>
    </row>
    <row r="2546" spans="1:14">
      <c r="A2546" s="113">
        <v>2475</v>
      </c>
      <c r="B2546" s="66"/>
      <c r="C2546" s="135"/>
      <c r="D2546" s="66"/>
      <c r="E2546" s="66"/>
      <c r="F2546" s="135" t="s">
        <v>599</v>
      </c>
      <c r="G2546" s="66" t="s">
        <v>166</v>
      </c>
      <c r="H2546" s="118"/>
      <c r="I2546" s="8">
        <v>-533193.85153846198</v>
      </c>
      <c r="J2546" s="8">
        <v>-231321.99664624268</v>
      </c>
      <c r="K2546" s="118"/>
      <c r="L2546" s="8">
        <v>-533193.85153846198</v>
      </c>
      <c r="M2546" s="8">
        <v>-302160.92157213896</v>
      </c>
      <c r="N2546" s="13">
        <v>-231032.92996632302</v>
      </c>
    </row>
    <row r="2547" spans="1:14">
      <c r="A2547" s="113">
        <v>2476</v>
      </c>
      <c r="B2547" s="66"/>
      <c r="C2547" s="135"/>
      <c r="D2547" s="66"/>
      <c r="E2547" s="66"/>
      <c r="F2547" s="135" t="s">
        <v>767</v>
      </c>
      <c r="G2547" s="66" t="s">
        <v>165</v>
      </c>
      <c r="H2547" s="118"/>
      <c r="I2547" s="8">
        <v>-284878067.92384601</v>
      </c>
      <c r="J2547" s="8">
        <v>-122396919.56715631</v>
      </c>
      <c r="K2547" s="118"/>
      <c r="L2547" s="8">
        <v>-284878067.92384601</v>
      </c>
      <c r="M2547" s="8">
        <v>-162385796.05765289</v>
      </c>
      <c r="N2547" s="13">
        <v>-122492271.8661931</v>
      </c>
    </row>
    <row r="2548" spans="1:14">
      <c r="A2548" s="113">
        <v>2477</v>
      </c>
      <c r="B2548" s="66"/>
      <c r="C2548" s="135"/>
      <c r="D2548" s="66"/>
      <c r="E2548" s="66"/>
      <c r="F2548" s="66"/>
      <c r="G2548" s="66"/>
      <c r="H2548" s="118" t="s">
        <v>641</v>
      </c>
      <c r="I2548" s="194">
        <v>-509992575.54692256</v>
      </c>
      <c r="J2548" s="194">
        <v>-218510958.40247893</v>
      </c>
      <c r="K2548" s="118"/>
      <c r="L2548" s="194">
        <v>-493464519.61384565</v>
      </c>
      <c r="M2548" s="194">
        <v>-275044296.73068547</v>
      </c>
      <c r="N2548" s="194">
        <v>-218420222.8831602</v>
      </c>
    </row>
    <row r="2549" spans="1:14">
      <c r="A2549" s="113">
        <v>2478</v>
      </c>
      <c r="B2549" s="66"/>
      <c r="C2549" s="135" t="s">
        <v>646</v>
      </c>
      <c r="D2549" s="66" t="s">
        <v>847</v>
      </c>
      <c r="E2549" s="66"/>
      <c r="F2549" s="66"/>
      <c r="G2549" s="66"/>
      <c r="H2549" s="118"/>
      <c r="I2549" s="8"/>
      <c r="J2549" s="8"/>
      <c r="K2549" s="118"/>
      <c r="L2549" s="8"/>
      <c r="M2549" s="8"/>
      <c r="N2549" s="8"/>
    </row>
    <row r="2550" spans="1:14">
      <c r="A2550" s="113">
        <v>2479</v>
      </c>
      <c r="B2550" s="66"/>
      <c r="C2550" s="135"/>
      <c r="D2550" s="66"/>
      <c r="E2550" s="66"/>
      <c r="F2550" s="135" t="s">
        <v>655</v>
      </c>
      <c r="G2550" s="66" t="s">
        <v>781</v>
      </c>
      <c r="H2550" s="118"/>
      <c r="I2550" s="8">
        <v>0</v>
      </c>
      <c r="J2550" s="8">
        <v>0</v>
      </c>
      <c r="K2550" s="118"/>
      <c r="L2550" s="8">
        <v>0</v>
      </c>
      <c r="M2550" s="8">
        <v>0</v>
      </c>
      <c r="N2550" s="13">
        <v>0</v>
      </c>
    </row>
    <row r="2551" spans="1:14" ht="15.75" thickBot="1">
      <c r="A2551" s="113">
        <v>2480</v>
      </c>
      <c r="B2551" s="66"/>
      <c r="C2551" s="135"/>
      <c r="D2551" s="66"/>
      <c r="E2551" s="66"/>
      <c r="F2551" s="66"/>
      <c r="G2551" s="66"/>
      <c r="H2551" s="118" t="s">
        <v>45</v>
      </c>
      <c r="I2551" s="19">
        <v>-509992575.54692256</v>
      </c>
      <c r="J2551" s="19">
        <v>-218510958.40247893</v>
      </c>
      <c r="K2551" s="118"/>
      <c r="L2551" s="19">
        <v>-493464519.61384565</v>
      </c>
      <c r="M2551" s="19">
        <v>-275044296.73068547</v>
      </c>
      <c r="N2551" s="19">
        <v>-218420222.8831602</v>
      </c>
    </row>
    <row r="2552" spans="1:14" ht="15.75" thickTop="1">
      <c r="A2552" s="113">
        <v>2481</v>
      </c>
      <c r="B2552" s="66"/>
      <c r="C2552" s="135"/>
      <c r="D2552" s="66"/>
      <c r="E2552" s="66"/>
      <c r="F2552" s="66"/>
      <c r="G2552" s="66"/>
      <c r="H2552" s="118"/>
      <c r="I2552" s="12"/>
      <c r="J2552" s="12"/>
      <c r="K2552" s="118"/>
      <c r="L2552" s="12"/>
      <c r="M2552" s="8"/>
      <c r="N2552" s="8"/>
    </row>
    <row r="2553" spans="1:14">
      <c r="A2553" s="113">
        <v>2482</v>
      </c>
      <c r="B2553" s="66"/>
      <c r="C2553" s="135">
        <v>111390</v>
      </c>
      <c r="D2553" s="115" t="s">
        <v>648</v>
      </c>
      <c r="E2553" s="66"/>
      <c r="F2553" s="66"/>
      <c r="G2553" s="66"/>
      <c r="H2553" s="118"/>
      <c r="I2553" s="12"/>
      <c r="J2553" s="12"/>
      <c r="K2553" s="118"/>
      <c r="L2553" s="12"/>
      <c r="M2553" s="8"/>
      <c r="N2553" s="8"/>
    </row>
    <row r="2554" spans="1:14">
      <c r="A2554" s="113">
        <v>2483</v>
      </c>
      <c r="B2554" s="66"/>
      <c r="C2554" s="135"/>
      <c r="D2554" s="115"/>
      <c r="E2554" s="66"/>
      <c r="F2554" s="135" t="s">
        <v>769</v>
      </c>
      <c r="G2554" s="66" t="s">
        <v>162</v>
      </c>
      <c r="H2554" s="118"/>
      <c r="I2554" s="8">
        <v>396357.48</v>
      </c>
      <c r="J2554" s="8">
        <v>0</v>
      </c>
      <c r="K2554" s="118"/>
      <c r="L2554" s="8">
        <v>396357.48</v>
      </c>
      <c r="M2554" s="8">
        <v>396357.48</v>
      </c>
      <c r="N2554" s="13">
        <v>0</v>
      </c>
    </row>
    <row r="2555" spans="1:14">
      <c r="A2555" s="113">
        <v>2484</v>
      </c>
      <c r="B2555" s="66"/>
      <c r="C2555" s="135"/>
      <c r="D2555" s="115"/>
      <c r="E2555" s="66"/>
      <c r="F2555" s="135" t="s">
        <v>599</v>
      </c>
      <c r="G2555" s="66" t="s">
        <v>166</v>
      </c>
      <c r="H2555" s="118"/>
      <c r="I2555" s="8">
        <v>910304.17</v>
      </c>
      <c r="J2555" s="8">
        <v>394928.36902041995</v>
      </c>
      <c r="K2555" s="118"/>
      <c r="L2555" s="8">
        <v>910304.17</v>
      </c>
      <c r="M2555" s="8">
        <v>515869.31493023736</v>
      </c>
      <c r="N2555" s="13">
        <v>394434.85506976268</v>
      </c>
    </row>
    <row r="2556" spans="1:14">
      <c r="A2556" s="113">
        <v>2485</v>
      </c>
      <c r="B2556" s="66"/>
      <c r="C2556" s="135"/>
      <c r="D2556" s="66"/>
      <c r="E2556" s="66"/>
      <c r="F2556" s="135" t="s">
        <v>767</v>
      </c>
      <c r="G2556" s="66" t="s">
        <v>165</v>
      </c>
      <c r="H2556" s="118"/>
      <c r="I2556" s="8">
        <v>8673284.1899999995</v>
      </c>
      <c r="J2556" s="8">
        <v>3726447.8628460173</v>
      </c>
      <c r="K2556" s="118"/>
      <c r="L2556" s="8">
        <v>8673284.1899999995</v>
      </c>
      <c r="M2556" s="8">
        <v>4943933.2690360192</v>
      </c>
      <c r="N2556" s="13">
        <v>3729350.9209639798</v>
      </c>
    </row>
    <row r="2557" spans="1:14">
      <c r="A2557" s="113">
        <v>2486</v>
      </c>
      <c r="B2557" s="66"/>
      <c r="C2557" s="135"/>
      <c r="D2557" s="66"/>
      <c r="E2557" s="66"/>
      <c r="F2557" s="66"/>
      <c r="G2557" s="66"/>
      <c r="H2557" s="118" t="s">
        <v>517</v>
      </c>
      <c r="I2557" s="184">
        <v>9979945.8399999999</v>
      </c>
      <c r="J2557" s="184">
        <v>4121376.2318664375</v>
      </c>
      <c r="K2557" s="118"/>
      <c r="L2557" s="184">
        <v>9979945.8399999999</v>
      </c>
      <c r="M2557" s="184">
        <v>5856160.0639662566</v>
      </c>
      <c r="N2557" s="184">
        <v>4123785.7760337424</v>
      </c>
    </row>
    <row r="2558" spans="1:14">
      <c r="A2558" s="113">
        <v>2487</v>
      </c>
      <c r="B2558" s="66"/>
      <c r="C2558" s="135"/>
      <c r="D2558" s="66"/>
      <c r="E2558" s="66"/>
      <c r="F2558" s="66"/>
      <c r="G2558" s="66"/>
      <c r="H2558" s="118"/>
      <c r="I2558" s="8"/>
      <c r="J2558" s="8"/>
      <c r="K2558" s="118"/>
      <c r="L2558" s="8"/>
      <c r="M2558" s="8"/>
      <c r="N2558" s="8"/>
    </row>
    <row r="2559" spans="1:14">
      <c r="A2559" s="113">
        <v>2488</v>
      </c>
      <c r="B2559" s="66"/>
      <c r="C2559" s="135"/>
      <c r="D2559" s="66"/>
      <c r="E2559" s="148" t="s">
        <v>649</v>
      </c>
      <c r="F2559" s="66"/>
      <c r="G2559" s="66"/>
      <c r="H2559" s="118"/>
      <c r="I2559" s="184">
        <v>-9979945.8399999999</v>
      </c>
      <c r="J2559" s="184">
        <v>-4121376.2318664375</v>
      </c>
      <c r="K2559" s="118"/>
      <c r="L2559" s="184">
        <v>-9979945.8399999999</v>
      </c>
      <c r="M2559" s="184">
        <v>-5856160.0639662566</v>
      </c>
      <c r="N2559" s="184">
        <v>-4123785.7760337424</v>
      </c>
    </row>
    <row r="2560" spans="1:14">
      <c r="A2560" s="113">
        <v>2489</v>
      </c>
      <c r="B2560" s="66"/>
      <c r="C2560" s="135"/>
      <c r="D2560" s="66"/>
      <c r="E2560" s="66"/>
      <c r="F2560" s="66"/>
      <c r="G2560" s="66"/>
      <c r="H2560" s="118"/>
      <c r="I2560" s="8"/>
      <c r="J2560" s="8"/>
      <c r="K2560" s="118"/>
      <c r="L2560" s="8"/>
      <c r="M2560" s="8"/>
      <c r="N2560" s="8"/>
    </row>
    <row r="2561" spans="1:14" ht="15.75" thickBot="1">
      <c r="A2561" s="113">
        <v>2490</v>
      </c>
      <c r="B2561" s="66"/>
      <c r="C2561" s="136" t="s">
        <v>650</v>
      </c>
      <c r="D2561" s="66"/>
      <c r="E2561" s="66"/>
      <c r="F2561" s="66"/>
      <c r="G2561" s="66"/>
      <c r="H2561" s="137" t="s">
        <v>641</v>
      </c>
      <c r="I2561" s="22">
        <v>-530326293.9946149</v>
      </c>
      <c r="J2561" s="22">
        <v>-222823293.16935217</v>
      </c>
      <c r="K2561" s="137"/>
      <c r="L2561" s="22">
        <v>-513798238.06153792</v>
      </c>
      <c r="M2561" s="22">
        <v>-291064436.66044283</v>
      </c>
      <c r="N2561" s="22">
        <v>-222733801.40109515</v>
      </c>
    </row>
    <row r="2562" spans="1:14" ht="15.75" thickTop="1">
      <c r="A2562" s="113">
        <v>2491</v>
      </c>
      <c r="B2562" s="66"/>
      <c r="C2562" s="135" t="s">
        <v>45</v>
      </c>
      <c r="D2562" s="66"/>
      <c r="E2562" s="66"/>
      <c r="F2562" s="66"/>
      <c r="G2562" s="66"/>
      <c r="H2562" s="118"/>
      <c r="I2562" s="16"/>
      <c r="J2562" s="16"/>
      <c r="K2562" s="118"/>
      <c r="L2562" s="16"/>
      <c r="M2562" s="8"/>
      <c r="N2562" s="8"/>
    </row>
    <row r="2563" spans="1:14">
      <c r="A2563" s="113">
        <v>2492</v>
      </c>
      <c r="B2563" s="66"/>
      <c r="C2563" s="135"/>
      <c r="D2563" s="66"/>
      <c r="E2563" s="66"/>
      <c r="F2563" s="66"/>
      <c r="G2563" s="66"/>
      <c r="H2563" s="118"/>
      <c r="I2563" s="16"/>
      <c r="J2563" s="16"/>
      <c r="K2563" s="118"/>
      <c r="L2563" s="16"/>
      <c r="M2563" s="8"/>
      <c r="N2563" s="8"/>
    </row>
    <row r="2564" spans="1:14">
      <c r="A2564" s="113">
        <v>2493</v>
      </c>
      <c r="B2564" s="66"/>
      <c r="C2564" s="135"/>
      <c r="D2564" s="66"/>
      <c r="E2564" s="115"/>
      <c r="F2564" s="66"/>
      <c r="G2564" s="66"/>
      <c r="H2564" s="118"/>
      <c r="I2564" s="16"/>
      <c r="J2564" s="16"/>
      <c r="K2564" s="118"/>
      <c r="L2564" s="16"/>
      <c r="M2564" s="16"/>
      <c r="N2564" s="16"/>
    </row>
    <row r="2565" spans="1:14">
      <c r="A2565" s="113">
        <v>2494</v>
      </c>
      <c r="B2565" s="66"/>
      <c r="C2565" s="138"/>
      <c r="D2565" s="139"/>
      <c r="E2565" s="140"/>
      <c r="F2565" s="66"/>
      <c r="G2565" s="139"/>
      <c r="H2565" s="141"/>
      <c r="I2565" s="185"/>
      <c r="J2565" s="185"/>
      <c r="K2565" s="118"/>
      <c r="L2565" s="185"/>
      <c r="M2565" s="185"/>
      <c r="N2565" s="185"/>
    </row>
    <row r="2566" spans="1:14">
      <c r="A2566" s="113">
        <v>2495</v>
      </c>
      <c r="B2566" s="66"/>
      <c r="C2566" s="135" t="s">
        <v>651</v>
      </c>
      <c r="D2566" s="66"/>
      <c r="E2566" s="66"/>
      <c r="F2566" s="66"/>
      <c r="G2566" s="66"/>
      <c r="H2566" s="118"/>
      <c r="I2566" s="8"/>
      <c r="J2566" s="8"/>
      <c r="K2566" s="118"/>
      <c r="L2566" s="8"/>
      <c r="M2566" s="8"/>
      <c r="N2566" s="8"/>
    </row>
    <row r="2567" spans="1:14">
      <c r="A2567" s="113">
        <v>2496</v>
      </c>
      <c r="B2567" s="66"/>
      <c r="C2567" s="135"/>
      <c r="D2567" s="66"/>
      <c r="E2567" s="135" t="s">
        <v>162</v>
      </c>
      <c r="F2567" s="66"/>
      <c r="G2567" s="66"/>
      <c r="H2567" s="118"/>
      <c r="I2567" s="8">
        <v>435058.51666070102</v>
      </c>
      <c r="J2567" s="8">
        <v>12377443.847429942</v>
      </c>
      <c r="K2567" s="118"/>
      <c r="L2567" s="8">
        <v>-11992371.993846163</v>
      </c>
      <c r="M2567" s="8">
        <v>-11942385.330769241</v>
      </c>
      <c r="N2567" s="13">
        <v>-49986.66307692221</v>
      </c>
    </row>
    <row r="2568" spans="1:14">
      <c r="A2568" s="113">
        <v>2497</v>
      </c>
      <c r="B2568" s="66"/>
      <c r="C2568" s="135"/>
      <c r="D2568" s="66"/>
      <c r="E2568" s="66" t="s">
        <v>167</v>
      </c>
      <c r="F2568" s="66"/>
      <c r="G2568" s="66"/>
      <c r="H2568" s="118"/>
      <c r="I2568" s="8">
        <v>0</v>
      </c>
      <c r="J2568" s="8">
        <v>0</v>
      </c>
      <c r="K2568" s="118"/>
      <c r="L2568" s="8">
        <v>0</v>
      </c>
      <c r="M2568" s="8">
        <v>0</v>
      </c>
      <c r="N2568" s="13">
        <v>0</v>
      </c>
    </row>
    <row r="2569" spans="1:14">
      <c r="A2569" s="113">
        <v>2498</v>
      </c>
      <c r="B2569" s="66"/>
      <c r="C2569" s="135"/>
      <c r="D2569" s="66"/>
      <c r="E2569" s="66" t="s">
        <v>245</v>
      </c>
      <c r="F2569" s="66"/>
      <c r="G2569" s="66"/>
      <c r="H2569" s="118"/>
      <c r="I2569" s="8">
        <v>0</v>
      </c>
      <c r="J2569" s="8">
        <v>0</v>
      </c>
      <c r="K2569" s="118"/>
      <c r="L2569" s="8">
        <v>0</v>
      </c>
      <c r="M2569" s="8">
        <v>0</v>
      </c>
      <c r="N2569" s="13">
        <v>0</v>
      </c>
    </row>
    <row r="2570" spans="1:14">
      <c r="A2570" s="113">
        <v>2499</v>
      </c>
      <c r="B2570" s="66"/>
      <c r="C2570" s="135"/>
      <c r="D2570" s="66"/>
      <c r="E2570" s="115" t="s">
        <v>164</v>
      </c>
      <c r="F2570" s="66"/>
      <c r="G2570" s="66"/>
      <c r="H2570" s="118"/>
      <c r="I2570" s="8">
        <v>-2392647.1369230798</v>
      </c>
      <c r="J2570" s="8">
        <v>-1026176.7640099404</v>
      </c>
      <c r="K2570" s="118"/>
      <c r="L2570" s="8">
        <v>-2392647.1369230798</v>
      </c>
      <c r="M2570" s="8">
        <v>-1367451.0886765895</v>
      </c>
      <c r="N2570" s="13">
        <v>-1025196.0482464902</v>
      </c>
    </row>
    <row r="2571" spans="1:14">
      <c r="A2571" s="113">
        <v>2500</v>
      </c>
      <c r="B2571" s="66"/>
      <c r="C2571" s="135"/>
      <c r="D2571" s="66"/>
      <c r="E2571" s="115" t="s">
        <v>165</v>
      </c>
      <c r="F2571" s="66"/>
      <c r="G2571" s="66"/>
      <c r="H2571" s="118"/>
      <c r="I2571" s="8">
        <v>-281715688.44153833</v>
      </c>
      <c r="J2571" s="8">
        <v>-121038213.68306449</v>
      </c>
      <c r="K2571" s="118"/>
      <c r="L2571" s="8">
        <v>-281715688.44153833</v>
      </c>
      <c r="M2571" s="8">
        <v>-160583180.94792044</v>
      </c>
      <c r="N2571" s="13">
        <v>-121132507.49361791</v>
      </c>
    </row>
    <row r="2572" spans="1:14">
      <c r="A2572" s="113">
        <v>2501</v>
      </c>
      <c r="B2572" s="66"/>
      <c r="C2572" s="135"/>
      <c r="D2572" s="66"/>
      <c r="E2572" s="115" t="s">
        <v>163</v>
      </c>
      <c r="F2572" s="66"/>
      <c r="G2572" s="66"/>
      <c r="H2572" s="118"/>
      <c r="I2572" s="8">
        <v>-114508004.83461508</v>
      </c>
      <c r="J2572" s="8">
        <v>-56014608.526225969</v>
      </c>
      <c r="K2572" s="118"/>
      <c r="L2572" s="8">
        <v>-114508004.83461508</v>
      </c>
      <c r="M2572" s="8">
        <v>-58493396.308389112</v>
      </c>
      <c r="N2572" s="13">
        <v>-56014608.526225969</v>
      </c>
    </row>
    <row r="2573" spans="1:14">
      <c r="A2573" s="113">
        <v>2502</v>
      </c>
      <c r="B2573" s="66"/>
      <c r="C2573" s="135"/>
      <c r="D2573" s="66"/>
      <c r="E2573" s="135" t="s">
        <v>247</v>
      </c>
      <c r="F2573" s="66"/>
      <c r="G2573" s="66"/>
      <c r="H2573" s="118"/>
      <c r="I2573" s="8">
        <v>0</v>
      </c>
      <c r="J2573" s="8">
        <v>0</v>
      </c>
      <c r="K2573" s="118"/>
      <c r="L2573" s="8">
        <v>0</v>
      </c>
      <c r="M2573" s="8">
        <v>0</v>
      </c>
      <c r="N2573" s="13">
        <v>0</v>
      </c>
    </row>
    <row r="2574" spans="1:14">
      <c r="A2574" s="113">
        <v>2503</v>
      </c>
      <c r="B2574" s="66"/>
      <c r="C2574" s="135"/>
      <c r="D2574" s="66"/>
      <c r="E2574" s="135" t="s">
        <v>250</v>
      </c>
      <c r="F2574" s="66"/>
      <c r="G2574" s="66"/>
      <c r="H2574" s="118"/>
      <c r="I2574" s="8">
        <v>0</v>
      </c>
      <c r="J2574" s="8">
        <v>0</v>
      </c>
      <c r="K2574" s="118"/>
      <c r="L2574" s="8">
        <v>0</v>
      </c>
      <c r="M2574" s="8">
        <v>0</v>
      </c>
      <c r="N2574" s="13">
        <v>0</v>
      </c>
    </row>
    <row r="2575" spans="1:14">
      <c r="A2575" s="113">
        <v>2504</v>
      </c>
      <c r="B2575" s="66"/>
      <c r="C2575" s="135"/>
      <c r="D2575" s="66"/>
      <c r="E2575" s="66" t="s">
        <v>166</v>
      </c>
      <c r="F2575" s="66"/>
      <c r="G2575" s="66"/>
      <c r="H2575" s="118"/>
      <c r="I2575" s="8">
        <v>-122165066.25819917</v>
      </c>
      <c r="J2575" s="8">
        <v>-53000361.811615273</v>
      </c>
      <c r="K2575" s="118"/>
      <c r="L2575" s="8">
        <v>-93209579.814615339</v>
      </c>
      <c r="M2575" s="8">
        <v>-52821862.920721196</v>
      </c>
      <c r="N2575" s="13">
        <v>-40387716.893894143</v>
      </c>
    </row>
    <row r="2576" spans="1:14">
      <c r="A2576" s="113">
        <v>2505</v>
      </c>
      <c r="B2576" s="66"/>
      <c r="C2576" s="135"/>
      <c r="D2576" s="66"/>
      <c r="E2576" s="66" t="s">
        <v>652</v>
      </c>
      <c r="F2576" s="66"/>
      <c r="G2576" s="66"/>
      <c r="H2576" s="118"/>
      <c r="I2576" s="8">
        <v>-9979945.8399999999</v>
      </c>
      <c r="J2576" s="8">
        <v>-4121376.2318664375</v>
      </c>
      <c r="K2576" s="118"/>
      <c r="L2576" s="8">
        <v>-9979945.8399999999</v>
      </c>
      <c r="M2576" s="8">
        <v>-5856160.0639662566</v>
      </c>
      <c r="N2576" s="8">
        <v>-4123785.7760337424</v>
      </c>
    </row>
    <row r="2577" spans="1:14" ht="15.75" thickBot="1">
      <c r="A2577" s="113">
        <v>2506</v>
      </c>
      <c r="B2577" s="66"/>
      <c r="C2577" s="135" t="s">
        <v>653</v>
      </c>
      <c r="D2577" s="66"/>
      <c r="E2577" s="66"/>
      <c r="F2577" s="66"/>
      <c r="G2577" s="66"/>
      <c r="H2577" s="118" t="s">
        <v>45</v>
      </c>
      <c r="I2577" s="19">
        <v>-530326293.99461496</v>
      </c>
      <c r="J2577" s="19">
        <v>-222823293.1693522</v>
      </c>
      <c r="K2577" s="118"/>
      <c r="L2577" s="19">
        <v>-513798238.06153804</v>
      </c>
      <c r="M2577" s="19">
        <v>-291064436.66044283</v>
      </c>
      <c r="N2577" s="19">
        <v>-222733801.40109515</v>
      </c>
    </row>
    <row r="2578" spans="1:14" ht="15.75" thickTop="1">
      <c r="A2578" s="113"/>
      <c r="B2578" s="66"/>
      <c r="C2578" s="135"/>
      <c r="D2578" s="66"/>
      <c r="E2578" s="66"/>
      <c r="F2578" s="66"/>
      <c r="G2578" s="66"/>
      <c r="H2578" s="113"/>
      <c r="I2578" s="8"/>
      <c r="J2578" s="8"/>
      <c r="K2578" s="113"/>
      <c r="L2578" s="8"/>
      <c r="M2578" s="8"/>
      <c r="N2578" s="8"/>
    </row>
    <row r="2579" spans="1:14">
      <c r="A2579" s="66"/>
      <c r="B2579" s="66"/>
      <c r="C2579" s="135"/>
      <c r="D2579" s="66"/>
      <c r="E2579" s="66"/>
      <c r="F2579" s="66"/>
      <c r="G2579" s="66"/>
      <c r="H2579" s="113"/>
      <c r="I2579" s="8"/>
      <c r="J2579" s="8"/>
      <c r="K2579" s="113"/>
      <c r="L2579" s="8"/>
      <c r="M2579" s="8"/>
      <c r="N2579" s="8"/>
    </row>
    <row r="2580" spans="1:14">
      <c r="A2580" s="66"/>
      <c r="B2580" s="55"/>
      <c r="C2580" s="135"/>
      <c r="D2580" s="55"/>
      <c r="E2580" s="55"/>
      <c r="F2580" s="55"/>
      <c r="G2580" s="55"/>
      <c r="H2580" s="113"/>
      <c r="I2580" s="16"/>
      <c r="J2580" s="16"/>
      <c r="K2580" s="113"/>
      <c r="L2580" s="16"/>
      <c r="M2580" s="8"/>
      <c r="N2580" s="8"/>
    </row>
    <row r="2581" spans="1:14">
      <c r="A2581" s="66" t="s">
        <v>654</v>
      </c>
      <c r="B2581" s="66"/>
      <c r="C2581" s="135" t="s">
        <v>654</v>
      </c>
      <c r="D2581" s="66"/>
      <c r="E2581" s="66" t="s">
        <v>654</v>
      </c>
      <c r="F2581" s="66" t="s">
        <v>654</v>
      </c>
      <c r="G2581" s="66" t="s">
        <v>654</v>
      </c>
      <c r="H2581" s="113" t="s">
        <v>654</v>
      </c>
      <c r="I2581" s="66" t="s">
        <v>654</v>
      </c>
      <c r="J2581" s="66" t="s">
        <v>654</v>
      </c>
      <c r="K2581" s="113"/>
      <c r="L2581" s="66" t="s">
        <v>654</v>
      </c>
      <c r="M2581" s="66" t="s">
        <v>654</v>
      </c>
      <c r="N2581" s="66" t="s">
        <v>654</v>
      </c>
    </row>
    <row r="2582" spans="1:14">
      <c r="A2582" s="66"/>
      <c r="B2582" s="66"/>
      <c r="C2582" s="66"/>
      <c r="D2582" s="66"/>
      <c r="E2582" s="66"/>
      <c r="F2582" s="66"/>
      <c r="G2582" s="66"/>
      <c r="H2582" s="113"/>
      <c r="I2582" s="113"/>
      <c r="J2582" s="113"/>
      <c r="K2582" s="113"/>
      <c r="L2582" s="66"/>
      <c r="M2582" s="8"/>
      <c r="N2582" s="8"/>
    </row>
    <row r="2583" spans="1:14">
      <c r="A2583" s="66"/>
      <c r="B2583" s="66"/>
      <c r="C2583" s="66"/>
      <c r="D2583" s="66"/>
      <c r="E2583" s="66"/>
      <c r="F2583" s="66"/>
      <c r="G2583" s="66"/>
      <c r="H2583" s="113"/>
      <c r="I2583" s="113"/>
      <c r="J2583" s="113"/>
      <c r="K2583" s="113"/>
      <c r="L2583" s="66"/>
      <c r="M2583" s="8"/>
      <c r="N2583" s="8"/>
    </row>
    <row r="2584" spans="1:14">
      <c r="A2584" s="66"/>
      <c r="B2584" s="66"/>
      <c r="C2584" s="66"/>
      <c r="D2584" s="66"/>
      <c r="E2584" s="66"/>
      <c r="F2584" s="66"/>
      <c r="G2584" s="66"/>
      <c r="H2584" s="113"/>
      <c r="I2584" s="113"/>
      <c r="J2584" s="113"/>
      <c r="K2584" s="113"/>
      <c r="L2584" s="66"/>
      <c r="M2584" s="8"/>
      <c r="N2584" s="8"/>
    </row>
    <row r="2585" spans="1:14">
      <c r="A2585" s="66"/>
      <c r="B2585" s="66"/>
      <c r="C2585" s="66"/>
      <c r="D2585" s="66"/>
      <c r="E2585" s="66"/>
      <c r="F2585" s="66"/>
      <c r="G2585" s="66"/>
      <c r="H2585" s="113"/>
      <c r="I2585" s="113"/>
      <c r="J2585" s="113"/>
      <c r="K2585" s="113"/>
      <c r="L2585" s="66"/>
      <c r="M2585" s="8"/>
      <c r="N2585" s="8"/>
    </row>
    <row r="2586" spans="1:14">
      <c r="A2586" s="66"/>
      <c r="B2586" s="66"/>
      <c r="C2586" s="66"/>
      <c r="D2586" s="66"/>
      <c r="E2586" s="66"/>
      <c r="F2586" s="66"/>
      <c r="G2586" s="66"/>
      <c r="H2586" s="113"/>
      <c r="I2586" s="113"/>
      <c r="J2586" s="113"/>
      <c r="K2586" s="113"/>
      <c r="L2586" s="66"/>
      <c r="M2586" s="8"/>
      <c r="N2586" s="8"/>
    </row>
    <row r="2587" spans="1:14">
      <c r="A2587" s="66"/>
      <c r="B2587" s="66"/>
      <c r="C2587" s="66"/>
      <c r="D2587" s="66"/>
      <c r="E2587" s="66"/>
      <c r="F2587" s="66"/>
      <c r="G2587" s="66"/>
      <c r="H2587" s="113"/>
      <c r="I2587" s="113"/>
      <c r="J2587" s="113"/>
      <c r="K2587" s="113"/>
      <c r="L2587" s="66"/>
      <c r="M2587" s="8"/>
      <c r="N2587" s="8"/>
    </row>
    <row r="2588" spans="1:14">
      <c r="A2588" s="66"/>
      <c r="B2588" s="66"/>
      <c r="C2588" s="66"/>
      <c r="D2588" s="66"/>
      <c r="E2588" s="66"/>
      <c r="F2588" s="66"/>
      <c r="G2588" s="66"/>
      <c r="H2588" s="113"/>
      <c r="I2588" s="113"/>
      <c r="J2588" s="113"/>
      <c r="K2588" s="113"/>
      <c r="L2588" s="66"/>
      <c r="M2588" s="8"/>
      <c r="N2588" s="8"/>
    </row>
    <row r="2589" spans="1:14">
      <c r="A2589" s="66"/>
      <c r="B2589" s="66"/>
      <c r="C2589" s="66"/>
      <c r="D2589" s="66"/>
      <c r="E2589" s="66"/>
      <c r="F2589" s="66"/>
      <c r="G2589" s="66"/>
      <c r="H2589" s="113"/>
      <c r="I2589" s="113"/>
      <c r="J2589" s="113"/>
      <c r="K2589" s="113"/>
      <c r="L2589" s="66"/>
      <c r="M2589" s="8"/>
      <c r="N2589" s="8"/>
    </row>
    <row r="2590" spans="1:14">
      <c r="A2590" s="66"/>
      <c r="B2590" s="66"/>
      <c r="C2590" s="66"/>
      <c r="D2590" s="66"/>
      <c r="E2590" s="66"/>
      <c r="F2590" s="66"/>
      <c r="G2590" s="66"/>
      <c r="H2590" s="113"/>
      <c r="I2590" s="113"/>
      <c r="J2590" s="113"/>
      <c r="K2590" s="113"/>
      <c r="L2590" s="66"/>
      <c r="M2590" s="8"/>
      <c r="N2590" s="8"/>
    </row>
    <row r="2591" spans="1:14">
      <c r="A2591" s="66"/>
      <c r="B2591" s="66"/>
      <c r="C2591" s="66"/>
      <c r="D2591" s="66"/>
      <c r="E2591" s="66"/>
      <c r="F2591" s="66"/>
      <c r="G2591" s="66"/>
      <c r="H2591" s="113"/>
      <c r="I2591" s="113"/>
      <c r="J2591" s="113"/>
      <c r="K2591" s="113"/>
      <c r="L2591" s="66"/>
      <c r="M2591" s="8"/>
      <c r="N2591" s="8"/>
    </row>
    <row r="2592" spans="1:14">
      <c r="A2592" s="66"/>
      <c r="B2592" s="66"/>
      <c r="C2592" s="66"/>
      <c r="D2592" s="66"/>
      <c r="E2592" s="66"/>
      <c r="F2592" s="66"/>
      <c r="G2592" s="66"/>
      <c r="H2592" s="113"/>
      <c r="I2592" s="113"/>
      <c r="J2592" s="113"/>
      <c r="K2592" s="113"/>
      <c r="L2592" s="66"/>
      <c r="M2592" s="8"/>
      <c r="N2592" s="8"/>
    </row>
    <row r="2593" spans="1:14">
      <c r="A2593" s="66"/>
      <c r="B2593" s="66"/>
      <c r="C2593" s="66"/>
      <c r="D2593" s="66"/>
      <c r="E2593" s="66"/>
      <c r="F2593" s="66"/>
      <c r="G2593" s="66"/>
      <c r="H2593" s="113"/>
      <c r="I2593" s="113"/>
      <c r="J2593" s="113"/>
      <c r="K2593" s="113"/>
      <c r="L2593" s="66"/>
      <c r="M2593" s="8"/>
      <c r="N2593" s="8"/>
    </row>
    <row r="2594" spans="1:14">
      <c r="A2594" s="66"/>
      <c r="B2594" s="66"/>
      <c r="C2594" s="66"/>
      <c r="D2594" s="66"/>
      <c r="E2594" s="66"/>
      <c r="F2594" s="66"/>
      <c r="G2594" s="66"/>
      <c r="H2594" s="113"/>
      <c r="I2594" s="113"/>
      <c r="J2594" s="113"/>
      <c r="K2594" s="113"/>
      <c r="L2594" s="66"/>
      <c r="M2594" s="8"/>
      <c r="N2594" s="8"/>
    </row>
    <row r="2595" spans="1:14">
      <c r="A2595" s="66"/>
      <c r="B2595" s="66"/>
      <c r="C2595" s="66"/>
      <c r="D2595" s="66"/>
      <c r="E2595" s="66"/>
      <c r="F2595" s="66"/>
      <c r="G2595" s="66"/>
      <c r="H2595" s="113"/>
      <c r="I2595" s="113"/>
      <c r="J2595" s="113"/>
      <c r="K2595" s="113"/>
      <c r="L2595" s="66"/>
      <c r="M2595" s="8"/>
      <c r="N2595" s="8"/>
    </row>
    <row r="2596" spans="1:14">
      <c r="A2596" s="66"/>
      <c r="B2596" s="66"/>
      <c r="C2596" s="66"/>
      <c r="D2596" s="66"/>
      <c r="E2596" s="66"/>
      <c r="F2596" s="66"/>
      <c r="G2596" s="66"/>
      <c r="H2596" s="113"/>
      <c r="I2596" s="113"/>
      <c r="J2596" s="113"/>
      <c r="K2596" s="113"/>
      <c r="L2596" s="66"/>
      <c r="M2596" s="8"/>
      <c r="N2596" s="8"/>
    </row>
    <row r="2597" spans="1:14">
      <c r="A2597" s="66"/>
      <c r="B2597" s="66"/>
      <c r="C2597" s="66"/>
      <c r="D2597" s="66"/>
      <c r="E2597" s="66"/>
      <c r="F2597" s="66"/>
      <c r="G2597" s="66"/>
      <c r="H2597" s="113"/>
      <c r="I2597" s="113"/>
      <c r="J2597" s="113"/>
      <c r="K2597" s="113"/>
      <c r="L2597" s="66"/>
      <c r="M2597" s="8"/>
      <c r="N2597" s="8"/>
    </row>
    <row r="2598" spans="1:14">
      <c r="A2598" s="66"/>
      <c r="B2598" s="66"/>
      <c r="C2598" s="66"/>
      <c r="D2598" s="66"/>
      <c r="E2598" s="66"/>
      <c r="F2598" s="66"/>
      <c r="G2598" s="66"/>
      <c r="H2598" s="113"/>
      <c r="I2598" s="113"/>
      <c r="J2598" s="113"/>
      <c r="K2598" s="113"/>
      <c r="L2598" s="66"/>
      <c r="M2598" s="8"/>
      <c r="N2598" s="8"/>
    </row>
    <row r="2599" spans="1:14">
      <c r="A2599" s="66"/>
      <c r="B2599" s="66"/>
      <c r="C2599" s="66"/>
      <c r="D2599" s="66"/>
      <c r="E2599" s="66"/>
      <c r="F2599" s="66"/>
      <c r="G2599" s="66"/>
      <c r="H2599" s="113"/>
      <c r="I2599" s="113"/>
      <c r="J2599" s="113"/>
      <c r="K2599" s="113"/>
      <c r="L2599" s="66"/>
      <c r="M2599" s="8"/>
      <c r="N2599" s="8"/>
    </row>
    <row r="2600" spans="1:14">
      <c r="A2600" s="66"/>
      <c r="B2600" s="66"/>
      <c r="C2600" s="66"/>
      <c r="D2600" s="66"/>
      <c r="E2600" s="66"/>
      <c r="F2600" s="66"/>
      <c r="G2600" s="66"/>
      <c r="H2600" s="113"/>
      <c r="I2600" s="113"/>
      <c r="J2600" s="113"/>
      <c r="K2600" s="113"/>
      <c r="L2600" s="66"/>
      <c r="M2600" s="8"/>
      <c r="N2600" s="8"/>
    </row>
    <row r="2601" spans="1:14">
      <c r="A2601" s="66"/>
      <c r="B2601" s="66"/>
      <c r="C2601" s="66"/>
      <c r="D2601" s="66"/>
      <c r="E2601" s="66"/>
      <c r="F2601" s="66"/>
      <c r="G2601" s="66"/>
      <c r="H2601" s="113"/>
      <c r="I2601" s="113"/>
      <c r="J2601" s="113"/>
      <c r="K2601" s="113"/>
      <c r="L2601" s="66"/>
      <c r="M2601" s="8"/>
      <c r="N2601" s="8"/>
    </row>
    <row r="2602" spans="1:14">
      <c r="A2602" s="66"/>
      <c r="B2602" s="66"/>
      <c r="C2602" s="66"/>
      <c r="D2602" s="66"/>
      <c r="E2602" s="66"/>
      <c r="F2602" s="66"/>
      <c r="G2602" s="66"/>
      <c r="H2602" s="113"/>
      <c r="I2602" s="113"/>
      <c r="J2602" s="113"/>
      <c r="K2602" s="113"/>
      <c r="L2602" s="66"/>
      <c r="M2602" s="8"/>
      <c r="N2602" s="8"/>
    </row>
    <row r="2603" spans="1:14">
      <c r="A2603" s="66"/>
      <c r="B2603" s="66"/>
      <c r="C2603" s="66"/>
      <c r="D2603" s="66"/>
      <c r="E2603" s="66"/>
      <c r="F2603" s="66"/>
      <c r="G2603" s="66"/>
      <c r="H2603" s="113"/>
      <c r="I2603" s="113"/>
      <c r="J2603" s="113"/>
      <c r="K2603" s="113"/>
      <c r="L2603" s="66"/>
      <c r="M2603" s="8"/>
      <c r="N2603" s="8"/>
    </row>
    <row r="2604" spans="1:14">
      <c r="A2604" s="66"/>
      <c r="B2604" s="66"/>
      <c r="C2604" s="66"/>
      <c r="D2604" s="66"/>
      <c r="E2604" s="66"/>
      <c r="F2604" s="66"/>
      <c r="G2604" s="66"/>
      <c r="H2604" s="113"/>
      <c r="I2604" s="113"/>
      <c r="J2604" s="113"/>
      <c r="K2604" s="113"/>
      <c r="L2604" s="66"/>
      <c r="M2604" s="8"/>
      <c r="N2604" s="8"/>
    </row>
    <row r="2605" spans="1:14">
      <c r="A2605" s="66"/>
      <c r="B2605" s="66"/>
      <c r="C2605" s="66"/>
      <c r="D2605" s="66"/>
      <c r="E2605" s="66"/>
      <c r="F2605" s="66"/>
      <c r="G2605" s="66"/>
      <c r="H2605" s="113"/>
      <c r="I2605" s="113"/>
      <c r="J2605" s="113"/>
      <c r="K2605" s="113"/>
      <c r="L2605" s="66"/>
      <c r="M2605" s="8"/>
      <c r="N2605" s="8"/>
    </row>
    <row r="2606" spans="1:14">
      <c r="A2606" s="66"/>
      <c r="B2606" s="66"/>
      <c r="C2606" s="66"/>
      <c r="D2606" s="66"/>
      <c r="E2606" s="66"/>
      <c r="F2606" s="66"/>
      <c r="G2606" s="66"/>
      <c r="H2606" s="113"/>
      <c r="I2606" s="113"/>
      <c r="J2606" s="113"/>
      <c r="K2606" s="113"/>
      <c r="L2606" s="66"/>
      <c r="M2606" s="8"/>
      <c r="N2606" s="8"/>
    </row>
    <row r="2607" spans="1:14">
      <c r="A2607" s="66"/>
      <c r="B2607" s="66"/>
      <c r="C2607" s="66"/>
      <c r="D2607" s="66"/>
      <c r="E2607" s="66"/>
      <c r="F2607" s="66"/>
      <c r="G2607" s="66"/>
      <c r="H2607" s="113"/>
      <c r="I2607" s="113"/>
      <c r="J2607" s="113"/>
      <c r="K2607" s="113"/>
      <c r="L2607" s="66"/>
      <c r="M2607" s="8"/>
      <c r="N2607" s="8"/>
    </row>
    <row r="2608" spans="1:14">
      <c r="A2608" s="66"/>
      <c r="B2608" s="66"/>
      <c r="C2608" s="66"/>
      <c r="D2608" s="66"/>
      <c r="E2608" s="66"/>
      <c r="F2608" s="66"/>
      <c r="G2608" s="66"/>
      <c r="H2608" s="113"/>
      <c r="I2608" s="113"/>
      <c r="J2608" s="113"/>
      <c r="K2608" s="113"/>
      <c r="L2608" s="66"/>
      <c r="M2608" s="8"/>
      <c r="N2608" s="8"/>
    </row>
    <row r="2609" spans="1:14">
      <c r="A2609" s="66"/>
      <c r="B2609" s="66"/>
      <c r="C2609" s="66"/>
      <c r="D2609" s="66"/>
      <c r="E2609" s="66"/>
      <c r="F2609" s="66"/>
      <c r="G2609" s="66"/>
      <c r="H2609" s="113"/>
      <c r="I2609" s="113"/>
      <c r="J2609" s="113"/>
      <c r="K2609" s="113"/>
      <c r="L2609" s="66"/>
      <c r="M2609" s="8"/>
      <c r="N2609" s="8"/>
    </row>
    <row r="2610" spans="1:14">
      <c r="A2610" s="66"/>
      <c r="B2610" s="66"/>
      <c r="C2610" s="66"/>
      <c r="D2610" s="66"/>
      <c r="E2610" s="66"/>
      <c r="F2610" s="66"/>
      <c r="G2610" s="66"/>
      <c r="H2610" s="113"/>
      <c r="I2610" s="113"/>
      <c r="J2610" s="113"/>
      <c r="K2610" s="113"/>
      <c r="L2610" s="66"/>
      <c r="M2610" s="8"/>
      <c r="N2610" s="8"/>
    </row>
    <row r="2611" spans="1:14">
      <c r="A2611" s="66"/>
      <c r="B2611" s="66"/>
      <c r="C2611" s="66"/>
      <c r="D2611" s="66"/>
      <c r="E2611" s="66"/>
      <c r="F2611" s="66"/>
      <c r="G2611" s="66"/>
      <c r="H2611" s="113"/>
      <c r="I2611" s="113"/>
      <c r="J2611" s="113"/>
      <c r="K2611" s="113"/>
      <c r="L2611" s="66"/>
      <c r="M2611" s="8"/>
      <c r="N2611" s="8"/>
    </row>
    <row r="2612" spans="1:14">
      <c r="A2612" s="66"/>
      <c r="B2612" s="66"/>
      <c r="C2612" s="66"/>
      <c r="D2612" s="66"/>
      <c r="E2612" s="66"/>
      <c r="F2612" s="66"/>
      <c r="G2612" s="66"/>
      <c r="H2612" s="113"/>
      <c r="I2612" s="113"/>
      <c r="J2612" s="113"/>
      <c r="K2612" s="113"/>
      <c r="L2612" s="66"/>
      <c r="M2612" s="8"/>
      <c r="N2612" s="8"/>
    </row>
    <row r="2613" spans="1:14">
      <c r="A2613" s="66"/>
      <c r="B2613" s="66"/>
      <c r="C2613" s="66"/>
      <c r="D2613" s="66"/>
      <c r="E2613" s="66"/>
      <c r="F2613" s="66"/>
      <c r="G2613" s="66"/>
      <c r="H2613" s="113"/>
      <c r="I2613" s="113"/>
      <c r="J2613" s="113"/>
      <c r="K2613" s="113"/>
      <c r="L2613" s="66"/>
      <c r="M2613" s="8"/>
      <c r="N2613" s="8"/>
    </row>
    <row r="2614" spans="1:14">
      <c r="A2614" s="66"/>
      <c r="B2614" s="66"/>
      <c r="C2614" s="66"/>
      <c r="D2614" s="66"/>
      <c r="E2614" s="66"/>
      <c r="F2614" s="66"/>
      <c r="G2614" s="66"/>
      <c r="H2614" s="113"/>
      <c r="I2614" s="113"/>
      <c r="J2614" s="113"/>
      <c r="K2614" s="113"/>
      <c r="L2614" s="66"/>
      <c r="M2614" s="8"/>
      <c r="N2614" s="8"/>
    </row>
    <row r="2615" spans="1:14">
      <c r="A2615" s="66"/>
      <c r="B2615" s="66"/>
      <c r="C2615" s="66"/>
      <c r="D2615" s="66"/>
      <c r="E2615" s="66"/>
      <c r="F2615" s="66"/>
      <c r="G2615" s="66"/>
      <c r="H2615" s="113"/>
      <c r="I2615" s="113"/>
      <c r="J2615" s="113"/>
      <c r="K2615" s="113"/>
      <c r="L2615" s="66"/>
      <c r="M2615" s="8"/>
      <c r="N2615" s="8"/>
    </row>
    <row r="2616" spans="1:14">
      <c r="A2616" s="66"/>
      <c r="B2616" s="66"/>
      <c r="C2616" s="66"/>
      <c r="D2616" s="66"/>
      <c r="E2616" s="66"/>
      <c r="F2616" s="66"/>
      <c r="G2616" s="66"/>
      <c r="H2616" s="113"/>
      <c r="I2616" s="113"/>
      <c r="J2616" s="113"/>
      <c r="K2616" s="113"/>
      <c r="L2616" s="66"/>
      <c r="M2616" s="8"/>
      <c r="N2616" s="8"/>
    </row>
    <row r="2617" spans="1:14">
      <c r="A2617" s="66"/>
      <c r="B2617" s="66"/>
      <c r="C2617" s="66"/>
      <c r="D2617" s="66"/>
      <c r="E2617" s="66"/>
      <c r="F2617" s="66"/>
      <c r="G2617" s="66"/>
      <c r="H2617" s="113"/>
      <c r="I2617" s="113"/>
      <c r="J2617" s="113"/>
      <c r="K2617" s="113"/>
      <c r="L2617" s="66"/>
      <c r="M2617" s="8"/>
      <c r="N2617" s="8"/>
    </row>
    <row r="2618" spans="1:14">
      <c r="A2618" s="66"/>
      <c r="B2618" s="66"/>
      <c r="C2618" s="66"/>
      <c r="D2618" s="66"/>
      <c r="E2618" s="66"/>
      <c r="F2618" s="66"/>
      <c r="G2618" s="66"/>
      <c r="H2618" s="113"/>
      <c r="I2618" s="113"/>
      <c r="J2618" s="113"/>
      <c r="K2618" s="113"/>
      <c r="L2618" s="66"/>
      <c r="M2618" s="8"/>
      <c r="N2618" s="8"/>
    </row>
    <row r="2619" spans="1:14">
      <c r="A2619" s="66"/>
      <c r="B2619" s="66"/>
      <c r="C2619" s="66"/>
      <c r="D2619" s="66"/>
      <c r="E2619" s="66"/>
      <c r="F2619" s="66"/>
      <c r="G2619" s="66"/>
      <c r="H2619" s="113"/>
      <c r="I2619" s="113"/>
      <c r="J2619" s="113"/>
      <c r="K2619" s="113"/>
      <c r="L2619" s="66"/>
      <c r="M2619" s="8"/>
      <c r="N2619" s="8"/>
    </row>
    <row r="2620" spans="1:14">
      <c r="A2620" s="66"/>
      <c r="B2620" s="66"/>
      <c r="C2620" s="66"/>
      <c r="D2620" s="66"/>
      <c r="E2620" s="66"/>
      <c r="F2620" s="66"/>
      <c r="G2620" s="66"/>
      <c r="H2620" s="113"/>
      <c r="I2620" s="113"/>
      <c r="J2620" s="113"/>
      <c r="K2620" s="113"/>
      <c r="L2620" s="66"/>
      <c r="M2620" s="8"/>
      <c r="N2620" s="8"/>
    </row>
    <row r="2621" spans="1:14">
      <c r="A2621" s="66"/>
      <c r="B2621" s="66"/>
      <c r="C2621" s="66"/>
      <c r="D2621" s="66"/>
      <c r="E2621" s="66"/>
      <c r="F2621" s="66"/>
      <c r="G2621" s="66"/>
      <c r="H2621" s="113"/>
      <c r="I2621" s="113"/>
      <c r="J2621" s="113"/>
      <c r="K2621" s="113"/>
      <c r="L2621" s="66"/>
      <c r="M2621" s="8"/>
      <c r="N2621" s="8"/>
    </row>
    <row r="2622" spans="1:14">
      <c r="A2622" s="66"/>
      <c r="B2622" s="66"/>
      <c r="C2622" s="66"/>
      <c r="D2622" s="66"/>
      <c r="E2622" s="66"/>
      <c r="F2622" s="66"/>
      <c r="G2622" s="66"/>
      <c r="H2622" s="113"/>
      <c r="I2622" s="113"/>
      <c r="J2622" s="113"/>
      <c r="K2622" s="113"/>
      <c r="L2622" s="66"/>
      <c r="M2622" s="8"/>
      <c r="N2622" s="8"/>
    </row>
    <row r="2623" spans="1:14">
      <c r="A2623" s="66"/>
      <c r="B2623" s="66"/>
      <c r="C2623" s="66"/>
      <c r="D2623" s="66"/>
      <c r="E2623" s="66"/>
      <c r="F2623" s="66"/>
      <c r="G2623" s="66"/>
      <c r="H2623" s="113"/>
      <c r="I2623" s="113"/>
      <c r="J2623" s="113"/>
      <c r="K2623" s="113"/>
      <c r="L2623" s="66"/>
      <c r="M2623" s="8"/>
      <c r="N2623" s="8"/>
    </row>
    <row r="2624" spans="1:14">
      <c r="A2624" s="66"/>
      <c r="B2624" s="66"/>
      <c r="C2624" s="66"/>
      <c r="D2624" s="66"/>
      <c r="E2624" s="66"/>
      <c r="F2624" s="66"/>
      <c r="G2624" s="66"/>
      <c r="H2624" s="113"/>
      <c r="I2624" s="113"/>
      <c r="J2624" s="113"/>
      <c r="K2624" s="113"/>
      <c r="L2624" s="66"/>
      <c r="M2624" s="8"/>
      <c r="N2624" s="8"/>
    </row>
    <row r="2625" spans="1:14">
      <c r="A2625" s="66"/>
      <c r="B2625" s="66"/>
      <c r="C2625" s="66"/>
      <c r="D2625" s="66"/>
      <c r="E2625" s="66"/>
      <c r="F2625" s="66"/>
      <c r="G2625" s="66"/>
      <c r="H2625" s="113"/>
      <c r="I2625" s="113"/>
      <c r="J2625" s="113"/>
      <c r="K2625" s="113"/>
      <c r="L2625" s="66"/>
      <c r="M2625" s="8"/>
      <c r="N2625" s="8"/>
    </row>
    <row r="2626" spans="1:14">
      <c r="A2626" s="66"/>
      <c r="B2626" s="66"/>
      <c r="C2626" s="66"/>
      <c r="D2626" s="66"/>
      <c r="E2626" s="66"/>
      <c r="F2626" s="66"/>
      <c r="G2626" s="66"/>
      <c r="H2626" s="113"/>
      <c r="I2626" s="113"/>
      <c r="J2626" s="113"/>
      <c r="K2626" s="113"/>
      <c r="L2626" s="66"/>
      <c r="M2626" s="8"/>
      <c r="N2626" s="8"/>
    </row>
    <row r="2627" spans="1:14">
      <c r="A2627" s="66"/>
      <c r="B2627" s="66"/>
      <c r="C2627" s="66"/>
      <c r="D2627" s="66"/>
      <c r="E2627" s="66"/>
      <c r="F2627" s="66"/>
      <c r="G2627" s="66"/>
      <c r="H2627" s="113"/>
      <c r="I2627" s="113"/>
      <c r="J2627" s="113"/>
      <c r="K2627" s="113"/>
      <c r="L2627" s="66"/>
      <c r="M2627" s="66"/>
      <c r="N2627" s="66"/>
    </row>
    <row r="2628" spans="1:14">
      <c r="A2628" s="66"/>
      <c r="B2628" s="66"/>
      <c r="C2628" s="66"/>
      <c r="D2628" s="66"/>
      <c r="E2628" s="66"/>
      <c r="F2628" s="66"/>
      <c r="G2628" s="66"/>
      <c r="H2628" s="113"/>
      <c r="I2628" s="113"/>
      <c r="J2628" s="113"/>
      <c r="K2628" s="113"/>
      <c r="L2628" s="66"/>
      <c r="M2628" s="66"/>
      <c r="N2628" s="66"/>
    </row>
    <row r="2629" spans="1:14">
      <c r="A2629" s="66"/>
      <c r="B2629" s="66"/>
      <c r="C2629" s="66"/>
      <c r="D2629" s="66"/>
      <c r="E2629" s="66"/>
      <c r="F2629" s="66"/>
      <c r="G2629" s="66"/>
      <c r="H2629" s="113"/>
      <c r="I2629" s="113"/>
      <c r="J2629" s="113"/>
      <c r="K2629" s="113"/>
      <c r="L2629" s="66"/>
      <c r="M2629" s="66"/>
      <c r="N2629" s="66"/>
    </row>
    <row r="2630" spans="1:14">
      <c r="A2630" s="66"/>
      <c r="B2630" s="66"/>
      <c r="C2630" s="66"/>
      <c r="D2630" s="66"/>
      <c r="E2630" s="66"/>
      <c r="F2630" s="66"/>
      <c r="G2630" s="66"/>
      <c r="H2630" s="113"/>
      <c r="I2630" s="113"/>
      <c r="J2630" s="113"/>
      <c r="K2630" s="113"/>
      <c r="L2630" s="66"/>
      <c r="M2630" s="66"/>
      <c r="N2630" s="66"/>
    </row>
    <row r="2631" spans="1:14">
      <c r="A2631" s="66"/>
      <c r="B2631" s="66"/>
      <c r="C2631" s="66"/>
      <c r="D2631" s="66"/>
      <c r="E2631" s="66"/>
      <c r="F2631" s="66"/>
      <c r="G2631" s="66"/>
      <c r="H2631" s="113"/>
      <c r="I2631" s="113"/>
      <c r="J2631" s="113"/>
      <c r="K2631" s="113"/>
      <c r="L2631" s="66"/>
      <c r="M2631" s="66"/>
      <c r="N2631" s="66"/>
    </row>
    <row r="2632" spans="1:14">
      <c r="A2632" s="66"/>
      <c r="B2632" s="66"/>
      <c r="C2632" s="66"/>
      <c r="D2632" s="66"/>
      <c r="E2632" s="66"/>
      <c r="F2632" s="66"/>
      <c r="G2632" s="66"/>
      <c r="H2632" s="113"/>
      <c r="I2632" s="113"/>
      <c r="J2632" s="113"/>
      <c r="K2632" s="113"/>
      <c r="L2632" s="66"/>
      <c r="M2632" s="66"/>
      <c r="N2632" s="66"/>
    </row>
    <row r="2633" spans="1:14">
      <c r="A2633" s="66"/>
      <c r="B2633" s="66"/>
      <c r="C2633" s="66"/>
      <c r="D2633" s="66"/>
      <c r="E2633" s="66"/>
      <c r="F2633" s="66"/>
      <c r="G2633" s="66"/>
      <c r="H2633" s="113"/>
      <c r="I2633" s="113"/>
      <c r="J2633" s="113"/>
      <c r="K2633" s="113"/>
      <c r="L2633" s="66"/>
      <c r="M2633" s="66"/>
      <c r="N2633" s="66"/>
    </row>
    <row r="2634" spans="1:14">
      <c r="A2634" s="66"/>
      <c r="B2634" s="66"/>
      <c r="C2634" s="66"/>
      <c r="D2634" s="66"/>
      <c r="E2634" s="66"/>
      <c r="F2634" s="66"/>
      <c r="G2634" s="66"/>
      <c r="H2634" s="113"/>
      <c r="I2634" s="113"/>
      <c r="J2634" s="113"/>
      <c r="K2634" s="113"/>
      <c r="L2634" s="66"/>
      <c r="M2634" s="66"/>
      <c r="N2634" s="66"/>
    </row>
    <row r="2635" spans="1:14">
      <c r="A2635" s="66"/>
      <c r="B2635" s="66"/>
      <c r="C2635" s="66"/>
      <c r="D2635" s="66"/>
      <c r="E2635" s="66"/>
      <c r="F2635" s="66"/>
      <c r="G2635" s="66"/>
      <c r="H2635" s="113"/>
      <c r="I2635" s="113"/>
      <c r="J2635" s="113"/>
      <c r="K2635" s="113"/>
      <c r="L2635" s="66"/>
      <c r="M2635" s="66"/>
      <c r="N2635" s="66"/>
    </row>
    <row r="2636" spans="1:14">
      <c r="A2636" s="66"/>
      <c r="B2636" s="66"/>
      <c r="C2636" s="66"/>
      <c r="D2636" s="66"/>
      <c r="E2636" s="66"/>
      <c r="F2636" s="66"/>
      <c r="G2636" s="66"/>
      <c r="H2636" s="113"/>
      <c r="I2636" s="113"/>
      <c r="J2636" s="113"/>
      <c r="K2636" s="113"/>
      <c r="L2636" s="66"/>
      <c r="M2636" s="66"/>
      <c r="N2636" s="66"/>
    </row>
    <row r="2637" spans="1:14">
      <c r="A2637" s="66"/>
      <c r="B2637" s="66"/>
      <c r="C2637" s="66"/>
      <c r="D2637" s="66"/>
      <c r="E2637" s="66"/>
      <c r="F2637" s="66"/>
      <c r="G2637" s="66"/>
      <c r="H2637" s="113"/>
      <c r="I2637" s="113"/>
      <c r="J2637" s="113"/>
      <c r="K2637" s="113"/>
      <c r="L2637" s="66"/>
      <c r="M2637" s="66"/>
      <c r="N2637" s="66"/>
    </row>
    <row r="2638" spans="1:14">
      <c r="A2638" s="66"/>
      <c r="B2638" s="66"/>
      <c r="C2638" s="66"/>
      <c r="D2638" s="66"/>
      <c r="E2638" s="66"/>
      <c r="F2638" s="66"/>
      <c r="G2638" s="66"/>
      <c r="H2638" s="113"/>
      <c r="I2638" s="113"/>
      <c r="J2638" s="113"/>
      <c r="K2638" s="113"/>
      <c r="L2638" s="66"/>
      <c r="M2638" s="66"/>
      <c r="N2638" s="66"/>
    </row>
    <row r="2639" spans="1:14">
      <c r="A2639" s="66"/>
      <c r="B2639" s="66"/>
      <c r="C2639" s="66"/>
      <c r="D2639" s="66"/>
      <c r="E2639" s="66"/>
      <c r="F2639" s="66"/>
      <c r="G2639" s="66"/>
      <c r="H2639" s="113"/>
      <c r="I2639" s="113"/>
      <c r="J2639" s="113"/>
      <c r="K2639" s="113"/>
      <c r="L2639" s="66"/>
      <c r="M2639" s="66"/>
      <c r="N2639" s="66"/>
    </row>
    <row r="2640" spans="1:14">
      <c r="A2640" s="66"/>
      <c r="B2640" s="66"/>
      <c r="C2640" s="66"/>
      <c r="D2640" s="66"/>
      <c r="E2640" s="66"/>
      <c r="F2640" s="66"/>
      <c r="G2640" s="66"/>
      <c r="H2640" s="113"/>
      <c r="I2640" s="113"/>
      <c r="J2640" s="113"/>
      <c r="K2640" s="113"/>
      <c r="L2640" s="66"/>
      <c r="M2640" s="66"/>
      <c r="N2640" s="66"/>
    </row>
    <row r="2641" spans="1:14">
      <c r="A2641" s="66"/>
      <c r="B2641" s="66"/>
      <c r="C2641" s="66"/>
      <c r="D2641" s="66"/>
      <c r="E2641" s="66"/>
      <c r="F2641" s="66"/>
      <c r="G2641" s="66"/>
      <c r="H2641" s="113"/>
      <c r="I2641" s="113"/>
      <c r="J2641" s="113"/>
      <c r="K2641" s="113"/>
      <c r="L2641" s="66"/>
      <c r="M2641" s="66"/>
      <c r="N2641" s="66"/>
    </row>
    <row r="2642" spans="1:14">
      <c r="A2642" s="66"/>
      <c r="B2642" s="66"/>
      <c r="C2642" s="66"/>
      <c r="D2642" s="66"/>
      <c r="E2642" s="66"/>
      <c r="F2642" s="66"/>
      <c r="G2642" s="66"/>
      <c r="H2642" s="113"/>
      <c r="I2642" s="113"/>
      <c r="J2642" s="113"/>
      <c r="K2642" s="113"/>
      <c r="L2642" s="66"/>
      <c r="M2642" s="66"/>
      <c r="N2642" s="66"/>
    </row>
    <row r="2643" spans="1:14">
      <c r="A2643" s="66"/>
      <c r="B2643" s="66"/>
      <c r="C2643" s="66"/>
      <c r="D2643" s="66"/>
      <c r="E2643" s="66"/>
      <c r="F2643" s="66"/>
      <c r="G2643" s="66"/>
      <c r="H2643" s="113"/>
      <c r="I2643" s="113"/>
      <c r="J2643" s="113"/>
      <c r="K2643" s="113"/>
      <c r="L2643" s="66"/>
      <c r="M2643" s="66"/>
      <c r="N2643" s="66"/>
    </row>
    <row r="2644" spans="1:14">
      <c r="A2644" s="66"/>
      <c r="B2644" s="66"/>
      <c r="C2644" s="66"/>
      <c r="D2644" s="66"/>
      <c r="E2644" s="66"/>
      <c r="F2644" s="66"/>
      <c r="G2644" s="66"/>
      <c r="H2644" s="113"/>
      <c r="I2644" s="113"/>
      <c r="J2644" s="113"/>
      <c r="K2644" s="113"/>
      <c r="L2644" s="66"/>
      <c r="M2644" s="66"/>
      <c r="N2644" s="66"/>
    </row>
    <row r="2645" spans="1:14">
      <c r="A2645" s="66"/>
      <c r="B2645" s="66"/>
      <c r="C2645" s="66"/>
      <c r="D2645" s="66"/>
      <c r="E2645" s="66"/>
      <c r="F2645" s="66"/>
      <c r="G2645" s="66"/>
      <c r="H2645" s="113"/>
      <c r="I2645" s="113"/>
      <c r="J2645" s="113"/>
      <c r="K2645" s="113"/>
      <c r="L2645" s="66"/>
      <c r="M2645" s="66"/>
      <c r="N2645" s="66"/>
    </row>
    <row r="2646" spans="1:14">
      <c r="A2646" s="66"/>
      <c r="B2646" s="66"/>
      <c r="C2646" s="66"/>
      <c r="D2646" s="66"/>
      <c r="E2646" s="66"/>
      <c r="F2646" s="66"/>
      <c r="G2646" s="66"/>
      <c r="H2646" s="113"/>
      <c r="I2646" s="113"/>
      <c r="J2646" s="113"/>
      <c r="K2646" s="113"/>
      <c r="L2646" s="66"/>
      <c r="M2646" s="66"/>
      <c r="N2646" s="66"/>
    </row>
    <row r="2647" spans="1:14">
      <c r="A2647" s="66"/>
      <c r="B2647" s="66"/>
      <c r="C2647" s="66"/>
      <c r="D2647" s="66"/>
      <c r="E2647" s="66"/>
      <c r="F2647" s="66"/>
      <c r="G2647" s="66"/>
      <c r="H2647" s="113"/>
      <c r="I2647" s="113"/>
      <c r="J2647" s="113"/>
      <c r="K2647" s="113"/>
      <c r="L2647" s="66"/>
      <c r="M2647" s="66"/>
      <c r="N2647" s="66"/>
    </row>
    <row r="2648" spans="1:14">
      <c r="A2648" s="66"/>
      <c r="B2648" s="66"/>
      <c r="C2648" s="66"/>
      <c r="D2648" s="66"/>
      <c r="E2648" s="66"/>
      <c r="F2648" s="66"/>
      <c r="G2648" s="66"/>
      <c r="H2648" s="113"/>
      <c r="I2648" s="113"/>
      <c r="J2648" s="113"/>
      <c r="K2648" s="113"/>
      <c r="L2648" s="66"/>
      <c r="M2648" s="66"/>
      <c r="N2648" s="66"/>
    </row>
    <row r="2649" spans="1:14">
      <c r="A2649" s="66"/>
      <c r="B2649" s="66"/>
      <c r="C2649" s="66"/>
      <c r="D2649" s="66"/>
      <c r="E2649" s="66"/>
      <c r="F2649" s="66"/>
      <c r="G2649" s="66"/>
      <c r="H2649" s="113"/>
      <c r="I2649" s="113"/>
      <c r="J2649" s="113"/>
      <c r="K2649" s="113"/>
      <c r="L2649" s="66"/>
      <c r="M2649" s="66"/>
      <c r="N2649" s="66"/>
    </row>
    <row r="2650" spans="1:14">
      <c r="A2650" s="66"/>
      <c r="B2650" s="66"/>
      <c r="C2650" s="66"/>
      <c r="D2650" s="66"/>
      <c r="E2650" s="66"/>
      <c r="F2650" s="66"/>
      <c r="G2650" s="66"/>
      <c r="H2650" s="113"/>
      <c r="I2650" s="113"/>
      <c r="J2650" s="113"/>
      <c r="K2650" s="113"/>
      <c r="L2650" s="66"/>
      <c r="M2650" s="66"/>
      <c r="N2650" s="66"/>
    </row>
    <row r="2651" spans="1:14">
      <c r="A2651" s="66"/>
      <c r="B2651" s="66"/>
      <c r="C2651" s="66"/>
      <c r="D2651" s="66"/>
      <c r="E2651" s="66"/>
      <c r="F2651" s="66"/>
      <c r="G2651" s="66"/>
      <c r="H2651" s="113"/>
      <c r="I2651" s="113"/>
      <c r="J2651" s="113"/>
      <c r="K2651" s="113"/>
      <c r="L2651" s="66"/>
      <c r="M2651" s="66"/>
      <c r="N2651" s="66"/>
    </row>
    <row r="2652" spans="1:14">
      <c r="A2652" s="66"/>
      <c r="B2652" s="66"/>
      <c r="C2652" s="66"/>
      <c r="D2652" s="66"/>
      <c r="E2652" s="66"/>
      <c r="F2652" s="66"/>
      <c r="G2652" s="66"/>
      <c r="H2652" s="113"/>
      <c r="I2652" s="113"/>
      <c r="J2652" s="113"/>
      <c r="K2652" s="113"/>
      <c r="L2652" s="66"/>
      <c r="M2652" s="66"/>
      <c r="N2652" s="66"/>
    </row>
    <row r="2653" spans="1:14">
      <c r="A2653" s="66"/>
      <c r="B2653" s="66"/>
      <c r="C2653" s="66"/>
      <c r="D2653" s="66"/>
      <c r="E2653" s="66"/>
      <c r="F2653" s="66"/>
      <c r="G2653" s="66"/>
      <c r="H2653" s="113"/>
      <c r="I2653" s="113"/>
      <c r="J2653" s="113"/>
      <c r="K2653" s="113"/>
      <c r="L2653" s="66"/>
      <c r="M2653" s="66"/>
      <c r="N2653" s="66"/>
    </row>
    <row r="2654" spans="1:14">
      <c r="A2654" s="66"/>
      <c r="B2654" s="66"/>
      <c r="C2654" s="66"/>
      <c r="D2654" s="66"/>
      <c r="E2654" s="66"/>
      <c r="F2654" s="66"/>
      <c r="G2654" s="66"/>
      <c r="H2654" s="113"/>
      <c r="I2654" s="113"/>
      <c r="J2654" s="113"/>
      <c r="K2654" s="113"/>
      <c r="L2654" s="66"/>
      <c r="M2654" s="66"/>
      <c r="N2654" s="66"/>
    </row>
    <row r="2655" spans="1:14">
      <c r="A2655" s="66"/>
      <c r="B2655" s="66"/>
      <c r="C2655" s="66"/>
      <c r="D2655" s="66"/>
      <c r="E2655" s="66"/>
      <c r="F2655" s="66"/>
      <c r="G2655" s="66"/>
      <c r="H2655" s="113"/>
      <c r="I2655" s="113"/>
      <c r="J2655" s="113"/>
      <c r="K2655" s="113"/>
      <c r="L2655" s="66"/>
      <c r="M2655" s="66"/>
      <c r="N2655" s="66"/>
    </row>
    <row r="2656" spans="1:14">
      <c r="A2656" s="66"/>
      <c r="B2656" s="66"/>
      <c r="C2656" s="66"/>
      <c r="D2656" s="66"/>
      <c r="E2656" s="66"/>
      <c r="F2656" s="66"/>
      <c r="G2656" s="66"/>
      <c r="H2656" s="113"/>
      <c r="I2656" s="113"/>
      <c r="J2656" s="113"/>
      <c r="K2656" s="113"/>
      <c r="L2656" s="66"/>
      <c r="M2656" s="66"/>
      <c r="N2656" s="66"/>
    </row>
    <row r="2657" spans="1:14">
      <c r="A2657" s="66"/>
      <c r="B2657" s="66"/>
      <c r="C2657" s="66"/>
      <c r="D2657" s="66"/>
      <c r="E2657" s="66"/>
      <c r="F2657" s="66"/>
      <c r="G2657" s="66"/>
      <c r="H2657" s="113"/>
      <c r="I2657" s="113"/>
      <c r="J2657" s="113"/>
      <c r="K2657" s="113"/>
      <c r="L2657" s="66"/>
      <c r="M2657" s="66"/>
      <c r="N2657" s="66"/>
    </row>
    <row r="2658" spans="1:14">
      <c r="A2658" s="66"/>
      <c r="B2658" s="66"/>
      <c r="C2658" s="66"/>
      <c r="D2658" s="66"/>
      <c r="E2658" s="66"/>
      <c r="F2658" s="66"/>
      <c r="G2658" s="66"/>
      <c r="H2658" s="113"/>
      <c r="I2658" s="113"/>
      <c r="J2658" s="113"/>
      <c r="K2658" s="113"/>
      <c r="L2658" s="66"/>
      <c r="M2658" s="66"/>
      <c r="N2658" s="66"/>
    </row>
    <row r="2659" spans="1:14">
      <c r="A2659" s="66"/>
      <c r="B2659" s="66"/>
      <c r="C2659" s="66"/>
      <c r="D2659" s="66"/>
      <c r="E2659" s="66"/>
      <c r="F2659" s="66"/>
      <c r="G2659" s="66"/>
      <c r="H2659" s="113"/>
      <c r="I2659" s="113"/>
      <c r="J2659" s="113"/>
      <c r="K2659" s="113"/>
      <c r="L2659" s="66"/>
      <c r="M2659" s="66"/>
      <c r="N2659" s="66"/>
    </row>
    <row r="2660" spans="1:14">
      <c r="A2660" s="66"/>
      <c r="B2660" s="66"/>
      <c r="C2660" s="66"/>
      <c r="D2660" s="66"/>
      <c r="E2660" s="66"/>
      <c r="F2660" s="66"/>
      <c r="G2660" s="66"/>
      <c r="H2660" s="113"/>
      <c r="I2660" s="113"/>
      <c r="J2660" s="113"/>
      <c r="K2660" s="113"/>
      <c r="L2660" s="66"/>
      <c r="M2660" s="66"/>
      <c r="N2660" s="66"/>
    </row>
    <row r="2661" spans="1:14">
      <c r="A2661" s="66"/>
      <c r="B2661" s="66"/>
      <c r="C2661" s="66"/>
      <c r="D2661" s="66"/>
      <c r="E2661" s="66"/>
      <c r="F2661" s="66"/>
      <c r="G2661" s="66"/>
      <c r="H2661" s="113"/>
      <c r="I2661" s="113"/>
      <c r="J2661" s="113"/>
      <c r="K2661" s="113"/>
      <c r="L2661" s="66"/>
      <c r="M2661" s="66"/>
      <c r="N2661" s="66"/>
    </row>
    <row r="2662" spans="1:14">
      <c r="A2662" s="66"/>
      <c r="B2662" s="66"/>
      <c r="C2662" s="66"/>
      <c r="D2662" s="66"/>
      <c r="E2662" s="66"/>
      <c r="F2662" s="66"/>
      <c r="G2662" s="66"/>
      <c r="H2662" s="113"/>
      <c r="I2662" s="113"/>
      <c r="J2662" s="113"/>
      <c r="K2662" s="113"/>
      <c r="L2662" s="66"/>
      <c r="M2662" s="66"/>
      <c r="N2662" s="66"/>
    </row>
    <row r="2663" spans="1:14">
      <c r="A2663" s="66"/>
      <c r="B2663" s="66"/>
      <c r="C2663" s="66"/>
      <c r="D2663" s="66"/>
      <c r="E2663" s="66"/>
      <c r="F2663" s="66"/>
      <c r="G2663" s="66"/>
      <c r="H2663" s="113"/>
      <c r="I2663" s="113"/>
      <c r="J2663" s="113"/>
      <c r="K2663" s="113"/>
      <c r="L2663" s="66"/>
      <c r="M2663" s="66"/>
      <c r="N2663" s="66"/>
    </row>
    <row r="2664" spans="1:14">
      <c r="A2664" s="66"/>
      <c r="B2664" s="66"/>
      <c r="C2664" s="66"/>
      <c r="D2664" s="66"/>
      <c r="E2664" s="66"/>
      <c r="F2664" s="66"/>
      <c r="G2664" s="66"/>
      <c r="H2664" s="113"/>
      <c r="I2664" s="113"/>
      <c r="J2664" s="113"/>
      <c r="K2664" s="113"/>
      <c r="L2664" s="66"/>
      <c r="M2664" s="66"/>
      <c r="N2664" s="66"/>
    </row>
    <row r="2665" spans="1:14">
      <c r="A2665" s="66"/>
      <c r="B2665" s="66"/>
      <c r="C2665" s="66"/>
      <c r="D2665" s="66"/>
      <c r="E2665" s="66"/>
      <c r="F2665" s="66"/>
      <c r="G2665" s="66"/>
      <c r="H2665" s="113"/>
      <c r="I2665" s="113"/>
      <c r="J2665" s="113"/>
      <c r="K2665" s="113"/>
      <c r="L2665" s="66"/>
      <c r="M2665" s="66"/>
      <c r="N2665" s="66"/>
    </row>
    <row r="2666" spans="1:14">
      <c r="A2666" s="66"/>
      <c r="B2666" s="66"/>
      <c r="C2666" s="66"/>
      <c r="D2666" s="66"/>
      <c r="E2666" s="66"/>
      <c r="F2666" s="66"/>
      <c r="G2666" s="66"/>
      <c r="H2666" s="113"/>
      <c r="I2666" s="113"/>
      <c r="J2666" s="113"/>
      <c r="K2666" s="113"/>
      <c r="L2666" s="66"/>
      <c r="M2666" s="66"/>
      <c r="N2666" s="66"/>
    </row>
    <row r="2667" spans="1:14">
      <c r="A2667" s="66"/>
      <c r="B2667" s="66"/>
      <c r="C2667" s="66"/>
      <c r="D2667" s="66"/>
      <c r="E2667" s="66"/>
      <c r="F2667" s="66"/>
      <c r="G2667" s="66"/>
      <c r="H2667" s="113"/>
      <c r="I2667" s="113"/>
      <c r="J2667" s="113"/>
      <c r="K2667" s="113"/>
      <c r="L2667" s="66"/>
      <c r="M2667" s="66"/>
      <c r="N2667" s="66"/>
    </row>
    <row r="2668" spans="1:14">
      <c r="A2668" s="66"/>
      <c r="B2668" s="66"/>
      <c r="C2668" s="66"/>
      <c r="D2668" s="66"/>
      <c r="E2668" s="66"/>
      <c r="F2668" s="66"/>
      <c r="G2668" s="66"/>
      <c r="H2668" s="113"/>
      <c r="I2668" s="113"/>
      <c r="J2668" s="113"/>
      <c r="K2668" s="113"/>
      <c r="L2668" s="66"/>
      <c r="M2668" s="66"/>
      <c r="N2668" s="66"/>
    </row>
    <row r="2669" spans="1:14">
      <c r="A2669" s="66"/>
      <c r="B2669" s="66"/>
      <c r="C2669" s="66"/>
      <c r="D2669" s="66"/>
      <c r="E2669" s="66"/>
      <c r="F2669" s="66"/>
      <c r="G2669" s="66"/>
      <c r="H2669" s="113"/>
      <c r="I2669" s="113"/>
      <c r="J2669" s="113"/>
      <c r="K2669" s="113"/>
      <c r="L2669" s="66"/>
      <c r="M2669" s="66"/>
      <c r="N2669" s="66"/>
    </row>
    <row r="2670" spans="1:14">
      <c r="A2670" s="66"/>
      <c r="B2670" s="66"/>
      <c r="C2670" s="66"/>
      <c r="D2670" s="66"/>
      <c r="E2670" s="66"/>
      <c r="F2670" s="66"/>
      <c r="G2670" s="66"/>
      <c r="H2670" s="113"/>
      <c r="I2670" s="113"/>
      <c r="J2670" s="113"/>
      <c r="K2670" s="113"/>
      <c r="L2670" s="66"/>
      <c r="M2670" s="66"/>
      <c r="N2670" s="66"/>
    </row>
    <row r="2671" spans="1:14">
      <c r="A2671" s="66"/>
      <c r="B2671" s="66"/>
      <c r="C2671" s="66"/>
      <c r="D2671" s="66"/>
      <c r="E2671" s="66"/>
      <c r="F2671" s="66"/>
      <c r="G2671" s="66"/>
      <c r="H2671" s="113"/>
      <c r="I2671" s="113"/>
      <c r="J2671" s="113"/>
      <c r="K2671" s="113"/>
      <c r="L2671" s="66"/>
      <c r="M2671" s="66"/>
      <c r="N2671" s="66"/>
    </row>
    <row r="2672" spans="1:14">
      <c r="A2672" s="66"/>
      <c r="B2672" s="66"/>
      <c r="C2672" s="66"/>
      <c r="D2672" s="66"/>
      <c r="E2672" s="66"/>
      <c r="F2672" s="66"/>
      <c r="G2672" s="66"/>
      <c r="H2672" s="113"/>
      <c r="I2672" s="113"/>
      <c r="J2672" s="113"/>
      <c r="K2672" s="113"/>
      <c r="L2672" s="66"/>
      <c r="M2672" s="66"/>
      <c r="N2672" s="66"/>
    </row>
    <row r="2673" spans="1:14">
      <c r="A2673" s="66"/>
      <c r="B2673" s="66"/>
      <c r="C2673" s="66"/>
      <c r="D2673" s="66"/>
      <c r="E2673" s="66"/>
      <c r="F2673" s="66"/>
      <c r="G2673" s="66"/>
      <c r="H2673" s="113"/>
      <c r="I2673" s="113"/>
      <c r="J2673" s="113"/>
      <c r="K2673" s="113"/>
      <c r="L2673" s="66"/>
      <c r="M2673" s="66"/>
      <c r="N2673" s="66"/>
    </row>
    <row r="2674" spans="1:14">
      <c r="A2674" s="66"/>
      <c r="B2674" s="66"/>
      <c r="C2674" s="66"/>
      <c r="D2674" s="66"/>
      <c r="E2674" s="66"/>
      <c r="F2674" s="66"/>
      <c r="G2674" s="66"/>
      <c r="H2674" s="113"/>
      <c r="I2674" s="113"/>
      <c r="J2674" s="113"/>
      <c r="K2674" s="113"/>
      <c r="L2674" s="66"/>
      <c r="M2674" s="66"/>
      <c r="N2674" s="66"/>
    </row>
    <row r="2675" spans="1:14">
      <c r="A2675" s="66"/>
      <c r="B2675" s="66"/>
      <c r="C2675" s="66"/>
      <c r="D2675" s="66"/>
      <c r="E2675" s="66"/>
      <c r="F2675" s="66"/>
      <c r="G2675" s="66"/>
      <c r="H2675" s="113"/>
      <c r="I2675" s="113"/>
      <c r="J2675" s="113"/>
      <c r="K2675" s="113"/>
      <c r="L2675" s="66"/>
      <c r="M2675" s="66"/>
      <c r="N2675" s="66"/>
    </row>
    <row r="2676" spans="1:14">
      <c r="A2676" s="66"/>
      <c r="B2676" s="66"/>
      <c r="C2676" s="66"/>
      <c r="D2676" s="66"/>
      <c r="E2676" s="66"/>
      <c r="F2676" s="66"/>
      <c r="G2676" s="66"/>
      <c r="H2676" s="113"/>
      <c r="I2676" s="113"/>
      <c r="J2676" s="113"/>
      <c r="K2676" s="113"/>
      <c r="L2676" s="66"/>
      <c r="M2676" s="66"/>
      <c r="N2676" s="66"/>
    </row>
    <row r="2677" spans="1:14">
      <c r="A2677" s="66"/>
      <c r="B2677" s="66"/>
      <c r="C2677" s="66"/>
      <c r="D2677" s="66"/>
      <c r="E2677" s="66"/>
      <c r="F2677" s="66"/>
      <c r="G2677" s="66"/>
      <c r="H2677" s="113"/>
      <c r="I2677" s="113"/>
      <c r="J2677" s="113"/>
      <c r="K2677" s="113"/>
      <c r="L2677" s="66"/>
      <c r="M2677" s="66"/>
      <c r="N2677" s="66"/>
    </row>
    <row r="2678" spans="1:14">
      <c r="A2678" s="66"/>
      <c r="B2678" s="66"/>
      <c r="C2678" s="66"/>
      <c r="D2678" s="66"/>
      <c r="E2678" s="66"/>
      <c r="F2678" s="66"/>
      <c r="G2678" s="66"/>
      <c r="H2678" s="113"/>
      <c r="I2678" s="113"/>
      <c r="J2678" s="113"/>
      <c r="K2678" s="113"/>
      <c r="L2678" s="66"/>
      <c r="M2678" s="66"/>
      <c r="N2678" s="66"/>
    </row>
    <row r="2679" spans="1:14">
      <c r="A2679" s="66"/>
      <c r="B2679" s="66"/>
      <c r="C2679" s="66"/>
      <c r="D2679" s="66"/>
      <c r="E2679" s="66"/>
      <c r="F2679" s="66"/>
      <c r="G2679" s="66"/>
      <c r="H2679" s="113"/>
      <c r="I2679" s="113"/>
      <c r="J2679" s="113"/>
      <c r="K2679" s="113"/>
      <c r="L2679" s="66"/>
      <c r="M2679" s="66"/>
      <c r="N2679" s="66"/>
    </row>
    <row r="2680" spans="1:14">
      <c r="A2680" s="66"/>
      <c r="B2680" s="66"/>
      <c r="C2680" s="66"/>
      <c r="D2680" s="66"/>
      <c r="E2680" s="66"/>
      <c r="F2680" s="66"/>
      <c r="G2680" s="66"/>
      <c r="H2680" s="113"/>
      <c r="I2680" s="113"/>
      <c r="J2680" s="113"/>
      <c r="K2680" s="113"/>
      <c r="L2680" s="66"/>
      <c r="M2680" s="66"/>
      <c r="N2680" s="66"/>
    </row>
    <row r="2681" spans="1:14">
      <c r="A2681" s="66"/>
      <c r="B2681" s="66"/>
      <c r="C2681" s="66"/>
      <c r="D2681" s="66"/>
      <c r="E2681" s="66"/>
      <c r="F2681" s="66"/>
      <c r="G2681" s="66"/>
      <c r="H2681" s="113"/>
      <c r="I2681" s="113"/>
      <c r="J2681" s="113"/>
      <c r="K2681" s="113"/>
      <c r="L2681" s="66"/>
      <c r="M2681" s="66"/>
      <c r="N2681" s="66"/>
    </row>
    <row r="2682" spans="1:14">
      <c r="A2682" s="66"/>
      <c r="B2682" s="66"/>
      <c r="C2682" s="66"/>
      <c r="D2682" s="66"/>
      <c r="E2682" s="66"/>
      <c r="F2682" s="66"/>
      <c r="G2682" s="66"/>
      <c r="H2682" s="113"/>
      <c r="I2682" s="113"/>
      <c r="J2682" s="113"/>
      <c r="K2682" s="113"/>
      <c r="L2682" s="66"/>
      <c r="M2682" s="66"/>
      <c r="N2682" s="66"/>
    </row>
    <row r="2683" spans="1:14">
      <c r="A2683" s="66"/>
      <c r="B2683" s="66"/>
      <c r="C2683" s="66"/>
      <c r="D2683" s="66"/>
      <c r="E2683" s="66"/>
      <c r="F2683" s="66"/>
      <c r="G2683" s="66"/>
      <c r="H2683" s="113"/>
      <c r="I2683" s="113"/>
      <c r="J2683" s="113"/>
      <c r="K2683" s="113"/>
      <c r="L2683" s="66"/>
      <c r="M2683" s="66"/>
      <c r="N2683" s="66"/>
    </row>
    <row r="2684" spans="1:14">
      <c r="A2684" s="66"/>
      <c r="B2684" s="66"/>
      <c r="C2684" s="66"/>
      <c r="D2684" s="66"/>
      <c r="E2684" s="66"/>
      <c r="F2684" s="66"/>
      <c r="G2684" s="66"/>
      <c r="H2684" s="113"/>
      <c r="I2684" s="113"/>
      <c r="J2684" s="113"/>
      <c r="K2684" s="113"/>
      <c r="L2684" s="66"/>
      <c r="M2684" s="66"/>
      <c r="N2684" s="66"/>
    </row>
    <row r="2685" spans="1:14">
      <c r="A2685" s="66"/>
      <c r="B2685" s="66"/>
      <c r="C2685" s="66"/>
      <c r="D2685" s="66"/>
      <c r="E2685" s="66"/>
      <c r="F2685" s="66"/>
      <c r="G2685" s="66"/>
      <c r="H2685" s="113"/>
      <c r="I2685" s="113"/>
      <c r="J2685" s="113"/>
      <c r="K2685" s="113"/>
      <c r="L2685" s="66"/>
      <c r="M2685" s="66"/>
      <c r="N2685" s="66"/>
    </row>
    <row r="2686" spans="1:14">
      <c r="A2686" s="66"/>
      <c r="B2686" s="66"/>
      <c r="C2686" s="66"/>
      <c r="D2686" s="66"/>
      <c r="E2686" s="66"/>
      <c r="F2686" s="66"/>
      <c r="G2686" s="66"/>
      <c r="H2686" s="113"/>
      <c r="I2686" s="113"/>
      <c r="J2686" s="113"/>
      <c r="K2686" s="113"/>
      <c r="L2686" s="66"/>
      <c r="M2686" s="66"/>
      <c r="N2686" s="66"/>
    </row>
    <row r="2687" spans="1:14">
      <c r="A2687" s="66"/>
      <c r="B2687" s="66"/>
      <c r="C2687" s="66"/>
      <c r="D2687" s="66"/>
      <c r="E2687" s="66"/>
      <c r="F2687" s="66"/>
      <c r="G2687" s="66"/>
      <c r="H2687" s="113"/>
      <c r="I2687" s="113"/>
      <c r="J2687" s="113"/>
      <c r="K2687" s="113"/>
      <c r="L2687" s="66"/>
      <c r="M2687" s="66"/>
      <c r="N2687" s="66"/>
    </row>
    <row r="2688" spans="1:14">
      <c r="A2688" s="66"/>
      <c r="B2688" s="66"/>
      <c r="C2688" s="66"/>
      <c r="D2688" s="66"/>
      <c r="E2688" s="66"/>
      <c r="F2688" s="66"/>
      <c r="G2688" s="66"/>
      <c r="H2688" s="113"/>
      <c r="I2688" s="113"/>
      <c r="J2688" s="113"/>
      <c r="K2688" s="113"/>
      <c r="L2688" s="66"/>
      <c r="M2688" s="66"/>
      <c r="N2688" s="66"/>
    </row>
    <row r="2689" spans="1:14">
      <c r="A2689" s="66"/>
      <c r="B2689" s="66"/>
      <c r="C2689" s="66"/>
      <c r="D2689" s="66"/>
      <c r="E2689" s="66"/>
      <c r="F2689" s="66"/>
      <c r="G2689" s="66"/>
      <c r="H2689" s="113"/>
      <c r="I2689" s="113"/>
      <c r="J2689" s="113"/>
      <c r="K2689" s="113"/>
      <c r="L2689" s="66"/>
      <c r="M2689" s="66"/>
      <c r="N2689" s="66"/>
    </row>
    <row r="2690" spans="1:14">
      <c r="A2690" s="66"/>
      <c r="B2690" s="66"/>
      <c r="C2690" s="66"/>
      <c r="D2690" s="66"/>
      <c r="E2690" s="66"/>
      <c r="F2690" s="66"/>
      <c r="G2690" s="66"/>
      <c r="H2690" s="113"/>
      <c r="I2690" s="113"/>
      <c r="J2690" s="113"/>
      <c r="K2690" s="113"/>
      <c r="L2690" s="66"/>
      <c r="M2690" s="66"/>
      <c r="N2690" s="66"/>
    </row>
    <row r="2691" spans="1:14">
      <c r="A2691" s="66"/>
      <c r="B2691" s="66"/>
      <c r="C2691" s="66"/>
      <c r="D2691" s="66"/>
      <c r="E2691" s="66"/>
      <c r="F2691" s="66"/>
      <c r="G2691" s="66"/>
      <c r="H2691" s="113"/>
      <c r="I2691" s="113"/>
      <c r="J2691" s="113"/>
      <c r="K2691" s="113"/>
      <c r="L2691" s="66"/>
      <c r="M2691" s="66"/>
      <c r="N2691" s="66"/>
    </row>
    <row r="2692" spans="1:14">
      <c r="A2692" s="66"/>
      <c r="B2692" s="66"/>
      <c r="C2692" s="66"/>
      <c r="D2692" s="66"/>
      <c r="E2692" s="66"/>
      <c r="F2692" s="66"/>
      <c r="G2692" s="66"/>
      <c r="H2692" s="113"/>
      <c r="I2692" s="113"/>
      <c r="J2692" s="113"/>
      <c r="K2692" s="113"/>
      <c r="L2692" s="66"/>
      <c r="M2692" s="66"/>
      <c r="N2692" s="66"/>
    </row>
    <row r="2693" spans="1:14">
      <c r="A2693" s="66"/>
      <c r="B2693" s="66"/>
      <c r="C2693" s="66"/>
      <c r="D2693" s="66"/>
      <c r="E2693" s="66"/>
      <c r="F2693" s="66"/>
      <c r="G2693" s="66"/>
      <c r="H2693" s="113"/>
      <c r="I2693" s="113"/>
      <c r="J2693" s="113"/>
      <c r="K2693" s="113"/>
      <c r="L2693" s="66"/>
      <c r="M2693" s="66"/>
      <c r="N2693" s="66"/>
    </row>
    <row r="2694" spans="1:14">
      <c r="A2694" s="66"/>
      <c r="B2694" s="66"/>
      <c r="C2694" s="66"/>
      <c r="D2694" s="66"/>
      <c r="E2694" s="66"/>
      <c r="F2694" s="66"/>
      <c r="G2694" s="66"/>
      <c r="H2694" s="113"/>
      <c r="I2694" s="113"/>
      <c r="J2694" s="113"/>
      <c r="K2694" s="113"/>
      <c r="L2694" s="66"/>
      <c r="M2694" s="66"/>
      <c r="N2694" s="66"/>
    </row>
    <row r="2695" spans="1:14">
      <c r="A2695" s="66"/>
      <c r="B2695" s="66"/>
      <c r="C2695" s="66"/>
      <c r="D2695" s="66"/>
      <c r="E2695" s="66"/>
      <c r="F2695" s="66"/>
      <c r="G2695" s="66"/>
      <c r="H2695" s="113"/>
      <c r="I2695" s="113"/>
      <c r="J2695" s="113"/>
      <c r="K2695" s="113"/>
      <c r="L2695" s="66"/>
      <c r="M2695" s="66"/>
      <c r="N2695" s="66"/>
    </row>
    <row r="2696" spans="1:14">
      <c r="A2696" s="66"/>
      <c r="B2696" s="66"/>
      <c r="C2696" s="66"/>
      <c r="D2696" s="66"/>
      <c r="E2696" s="66"/>
      <c r="F2696" s="66"/>
      <c r="G2696" s="66"/>
      <c r="H2696" s="113"/>
      <c r="I2696" s="113"/>
      <c r="J2696" s="113"/>
      <c r="K2696" s="113"/>
      <c r="L2696" s="66"/>
      <c r="M2696" s="66"/>
      <c r="N2696" s="66"/>
    </row>
    <row r="2697" spans="1:14">
      <c r="A2697" s="66"/>
      <c r="B2697" s="66"/>
      <c r="C2697" s="66"/>
      <c r="D2697" s="66"/>
      <c r="E2697" s="66"/>
      <c r="F2697" s="66"/>
      <c r="G2697" s="66"/>
      <c r="H2697" s="113"/>
      <c r="I2697" s="113"/>
      <c r="J2697" s="113"/>
      <c r="K2697" s="113"/>
      <c r="L2697" s="66"/>
      <c r="M2697" s="66"/>
      <c r="N2697" s="66"/>
    </row>
    <row r="2698" spans="1:14">
      <c r="A2698" s="66"/>
      <c r="B2698" s="66"/>
      <c r="C2698" s="66"/>
      <c r="D2698" s="66"/>
      <c r="E2698" s="66"/>
      <c r="F2698" s="66"/>
      <c r="G2698" s="66"/>
      <c r="H2698" s="113"/>
      <c r="I2698" s="113"/>
      <c r="J2698" s="113"/>
      <c r="K2698" s="113"/>
      <c r="L2698" s="66"/>
      <c r="M2698" s="66"/>
      <c r="N2698" s="66"/>
    </row>
    <row r="2699" spans="1:14">
      <c r="A2699" s="66"/>
      <c r="B2699" s="66"/>
      <c r="C2699" s="66"/>
      <c r="D2699" s="66"/>
      <c r="E2699" s="66"/>
      <c r="F2699" s="66"/>
      <c r="G2699" s="66"/>
      <c r="H2699" s="113"/>
      <c r="I2699" s="113"/>
      <c r="J2699" s="113"/>
      <c r="K2699" s="113"/>
      <c r="L2699" s="66"/>
      <c r="M2699" s="66"/>
      <c r="N2699" s="66"/>
    </row>
    <row r="2700" spans="1:14">
      <c r="A2700" s="66"/>
      <c r="B2700" s="66"/>
      <c r="C2700" s="66"/>
      <c r="D2700" s="66"/>
      <c r="E2700" s="66"/>
      <c r="F2700" s="66"/>
      <c r="G2700" s="66"/>
      <c r="H2700" s="113"/>
      <c r="I2700" s="113"/>
      <c r="J2700" s="113"/>
      <c r="K2700" s="113"/>
      <c r="L2700" s="66"/>
      <c r="M2700" s="66"/>
      <c r="N2700" s="66"/>
    </row>
    <row r="2701" spans="1:14">
      <c r="A2701" s="66"/>
      <c r="B2701" s="66"/>
      <c r="C2701" s="66"/>
      <c r="D2701" s="66"/>
      <c r="E2701" s="66"/>
      <c r="F2701" s="66"/>
      <c r="G2701" s="66"/>
      <c r="H2701" s="113"/>
      <c r="I2701" s="113"/>
      <c r="J2701" s="113"/>
      <c r="K2701" s="113"/>
      <c r="L2701" s="66"/>
      <c r="M2701" s="66"/>
      <c r="N2701" s="66"/>
    </row>
    <row r="2702" spans="1:14">
      <c r="A2702" s="66"/>
      <c r="B2702" s="66"/>
      <c r="C2702" s="66"/>
      <c r="D2702" s="66"/>
      <c r="E2702" s="66"/>
      <c r="F2702" s="66"/>
      <c r="G2702" s="66"/>
      <c r="H2702" s="113"/>
      <c r="I2702" s="113"/>
      <c r="J2702" s="113"/>
      <c r="K2702" s="113"/>
      <c r="L2702" s="66"/>
      <c r="M2702" s="66"/>
      <c r="N2702" s="66"/>
    </row>
    <row r="2703" spans="1:14">
      <c r="A2703" s="66"/>
      <c r="B2703" s="66"/>
      <c r="C2703" s="66"/>
      <c r="D2703" s="66"/>
      <c r="E2703" s="66"/>
      <c r="F2703" s="66"/>
      <c r="G2703" s="66"/>
      <c r="H2703" s="113"/>
      <c r="I2703" s="113"/>
      <c r="J2703" s="113"/>
      <c r="K2703" s="113"/>
      <c r="L2703" s="66"/>
      <c r="M2703" s="66"/>
      <c r="N2703" s="66"/>
    </row>
    <row r="2704" spans="1:14">
      <c r="A2704" s="66"/>
      <c r="B2704" s="66"/>
      <c r="C2704" s="66"/>
      <c r="D2704" s="66"/>
      <c r="E2704" s="66"/>
      <c r="F2704" s="66"/>
      <c r="G2704" s="66"/>
      <c r="H2704" s="113"/>
      <c r="I2704" s="113"/>
      <c r="J2704" s="113"/>
      <c r="K2704" s="113"/>
      <c r="L2704" s="66"/>
      <c r="M2704" s="66"/>
      <c r="N2704" s="66"/>
    </row>
    <row r="2705" spans="1:14">
      <c r="A2705" s="66"/>
      <c r="B2705" s="66"/>
      <c r="C2705" s="66"/>
      <c r="D2705" s="66"/>
      <c r="E2705" s="66"/>
      <c r="F2705" s="66"/>
      <c r="G2705" s="66"/>
      <c r="H2705" s="113"/>
      <c r="I2705" s="113"/>
      <c r="J2705" s="113"/>
      <c r="K2705" s="113"/>
      <c r="L2705" s="66"/>
      <c r="M2705" s="66"/>
      <c r="N2705" s="66"/>
    </row>
    <row r="2706" spans="1:14">
      <c r="A2706" s="66"/>
      <c r="B2706" s="66"/>
      <c r="C2706" s="66"/>
      <c r="D2706" s="66"/>
      <c r="E2706" s="66"/>
      <c r="F2706" s="66"/>
      <c r="G2706" s="66"/>
      <c r="H2706" s="113"/>
      <c r="I2706" s="113"/>
      <c r="J2706" s="113"/>
      <c r="K2706" s="113"/>
      <c r="L2706" s="66"/>
      <c r="M2706" s="66"/>
      <c r="N2706" s="66"/>
    </row>
    <row r="2707" spans="1:14">
      <c r="A2707" s="66"/>
      <c r="B2707" s="66"/>
      <c r="C2707" s="66"/>
      <c r="D2707" s="66"/>
      <c r="E2707" s="66"/>
      <c r="F2707" s="66"/>
      <c r="G2707" s="66"/>
      <c r="H2707" s="113"/>
      <c r="I2707" s="113"/>
      <c r="J2707" s="113"/>
      <c r="K2707" s="113"/>
      <c r="L2707" s="66"/>
      <c r="M2707" s="66"/>
      <c r="N2707" s="66"/>
    </row>
    <row r="2708" spans="1:14">
      <c r="A2708" s="66"/>
      <c r="B2708" s="66"/>
      <c r="C2708" s="66"/>
      <c r="D2708" s="66"/>
      <c r="E2708" s="66"/>
      <c r="F2708" s="66"/>
      <c r="G2708" s="66"/>
      <c r="H2708" s="113"/>
      <c r="I2708" s="113"/>
      <c r="J2708" s="113"/>
      <c r="K2708" s="113"/>
      <c r="L2708" s="66"/>
      <c r="M2708" s="66"/>
      <c r="N2708" s="66"/>
    </row>
    <row r="2709" spans="1:14">
      <c r="A2709" s="66"/>
      <c r="B2709" s="66"/>
      <c r="C2709" s="66"/>
      <c r="D2709" s="66"/>
      <c r="E2709" s="66"/>
      <c r="F2709" s="66"/>
      <c r="G2709" s="66"/>
      <c r="H2709" s="113"/>
      <c r="I2709" s="113"/>
      <c r="J2709" s="113"/>
      <c r="K2709" s="113"/>
      <c r="L2709" s="66"/>
      <c r="M2709" s="66"/>
      <c r="N2709" s="66"/>
    </row>
    <row r="2710" spans="1:14">
      <c r="A2710" s="66"/>
      <c r="B2710" s="66"/>
      <c r="C2710" s="66"/>
      <c r="D2710" s="66"/>
      <c r="E2710" s="66"/>
      <c r="F2710" s="66"/>
      <c r="G2710" s="66"/>
      <c r="H2710" s="113"/>
      <c r="I2710" s="113"/>
      <c r="J2710" s="113"/>
      <c r="K2710" s="113"/>
      <c r="L2710" s="66"/>
      <c r="M2710" s="66"/>
      <c r="N2710" s="66"/>
    </row>
    <row r="2711" spans="1:14">
      <c r="A2711" s="66"/>
      <c r="B2711" s="66"/>
      <c r="C2711" s="66"/>
      <c r="D2711" s="66"/>
      <c r="E2711" s="66"/>
      <c r="F2711" s="66"/>
      <c r="G2711" s="66"/>
      <c r="H2711" s="113"/>
      <c r="I2711" s="113"/>
      <c r="J2711" s="113"/>
      <c r="K2711" s="113"/>
      <c r="L2711" s="66"/>
      <c r="M2711" s="66"/>
      <c r="N2711" s="66"/>
    </row>
    <row r="2712" spans="1:14">
      <c r="A2712" s="66"/>
      <c r="B2712" s="66"/>
      <c r="C2712" s="66"/>
      <c r="D2712" s="66"/>
      <c r="E2712" s="66"/>
      <c r="F2712" s="66"/>
      <c r="G2712" s="66"/>
      <c r="H2712" s="113"/>
      <c r="I2712" s="113"/>
      <c r="J2712" s="113"/>
      <c r="K2712" s="113"/>
      <c r="L2712" s="66"/>
      <c r="M2712" s="66"/>
      <c r="N2712" s="66"/>
    </row>
    <row r="2713" spans="1:14">
      <c r="A2713" s="66"/>
      <c r="B2713" s="66"/>
      <c r="C2713" s="66"/>
      <c r="D2713" s="66"/>
      <c r="E2713" s="66"/>
      <c r="F2713" s="66"/>
      <c r="G2713" s="66"/>
      <c r="H2713" s="113"/>
      <c r="I2713" s="113"/>
      <c r="J2713" s="113"/>
      <c r="K2713" s="113"/>
      <c r="L2713" s="66"/>
      <c r="M2713" s="66"/>
      <c r="N2713" s="66"/>
    </row>
    <row r="2714" spans="1:14">
      <c r="A2714" s="66"/>
      <c r="B2714" s="66"/>
      <c r="C2714" s="66"/>
      <c r="D2714" s="66"/>
      <c r="E2714" s="66"/>
      <c r="F2714" s="66"/>
      <c r="G2714" s="66"/>
      <c r="H2714" s="113"/>
      <c r="I2714" s="113"/>
      <c r="J2714" s="113"/>
      <c r="K2714" s="113"/>
      <c r="L2714" s="66"/>
      <c r="M2714" s="66"/>
      <c r="N2714" s="66"/>
    </row>
    <row r="2715" spans="1:14">
      <c r="A2715" s="66"/>
      <c r="B2715" s="66"/>
      <c r="C2715" s="66"/>
      <c r="D2715" s="66"/>
      <c r="E2715" s="66"/>
      <c r="F2715" s="66"/>
      <c r="G2715" s="66"/>
      <c r="H2715" s="113"/>
      <c r="I2715" s="113"/>
      <c r="J2715" s="113"/>
      <c r="K2715" s="113"/>
      <c r="L2715" s="66"/>
      <c r="M2715" s="66"/>
      <c r="N2715" s="66"/>
    </row>
    <row r="2716" spans="1:14">
      <c r="A2716" s="66"/>
      <c r="B2716" s="66"/>
      <c r="C2716" s="66"/>
      <c r="D2716" s="66"/>
      <c r="E2716" s="66"/>
      <c r="F2716" s="66"/>
      <c r="G2716" s="66"/>
      <c r="H2716" s="113"/>
      <c r="I2716" s="113"/>
      <c r="J2716" s="113"/>
      <c r="K2716" s="113"/>
      <c r="L2716" s="66"/>
      <c r="M2716" s="66"/>
      <c r="N2716" s="66"/>
    </row>
    <row r="2717" spans="1:14">
      <c r="A2717" s="66"/>
      <c r="B2717" s="66"/>
      <c r="C2717" s="66"/>
      <c r="D2717" s="66"/>
      <c r="E2717" s="66"/>
      <c r="F2717" s="66"/>
      <c r="G2717" s="66"/>
      <c r="H2717" s="113"/>
      <c r="I2717" s="113"/>
      <c r="J2717" s="113"/>
      <c r="K2717" s="113"/>
      <c r="L2717" s="66"/>
      <c r="M2717" s="66"/>
      <c r="N2717" s="66"/>
    </row>
    <row r="2718" spans="1:14">
      <c r="A2718" s="66"/>
      <c r="B2718" s="66"/>
      <c r="C2718" s="66"/>
      <c r="D2718" s="66"/>
      <c r="E2718" s="66"/>
      <c r="F2718" s="66"/>
      <c r="G2718" s="66"/>
      <c r="H2718" s="113"/>
      <c r="I2718" s="113"/>
      <c r="J2718" s="113"/>
      <c r="K2718" s="113"/>
      <c r="L2718" s="66"/>
      <c r="M2718" s="66"/>
      <c r="N2718" s="66"/>
    </row>
    <row r="2719" spans="1:14">
      <c r="A2719" s="66"/>
      <c r="B2719" s="66"/>
      <c r="C2719" s="66"/>
      <c r="D2719" s="66"/>
      <c r="E2719" s="66"/>
      <c r="F2719" s="66"/>
      <c r="G2719" s="66"/>
      <c r="H2719" s="113"/>
      <c r="I2719" s="113"/>
      <c r="J2719" s="113"/>
      <c r="K2719" s="113"/>
      <c r="L2719" s="66"/>
      <c r="M2719" s="66"/>
      <c r="N2719" s="66"/>
    </row>
    <row r="2720" spans="1:14">
      <c r="A2720" s="66"/>
      <c r="B2720" s="66"/>
      <c r="C2720" s="66"/>
      <c r="D2720" s="66"/>
      <c r="E2720" s="66"/>
      <c r="F2720" s="66"/>
      <c r="G2720" s="66"/>
      <c r="H2720" s="113"/>
      <c r="I2720" s="113"/>
      <c r="J2720" s="113"/>
      <c r="K2720" s="113"/>
      <c r="L2720" s="66"/>
      <c r="M2720" s="66"/>
      <c r="N2720" s="66"/>
    </row>
    <row r="2721" spans="1:14">
      <c r="A2721" s="66"/>
      <c r="B2721" s="66"/>
      <c r="C2721" s="66"/>
      <c r="D2721" s="66"/>
      <c r="E2721" s="66"/>
      <c r="F2721" s="66"/>
      <c r="G2721" s="66"/>
      <c r="H2721" s="113"/>
      <c r="I2721" s="113"/>
      <c r="J2721" s="113"/>
      <c r="K2721" s="113"/>
      <c r="L2721" s="66"/>
      <c r="M2721" s="66"/>
      <c r="N2721" s="66"/>
    </row>
    <row r="2722" spans="1:14">
      <c r="A2722" s="66"/>
      <c r="B2722" s="66"/>
      <c r="C2722" s="66"/>
      <c r="D2722" s="66"/>
      <c r="E2722" s="66"/>
      <c r="F2722" s="66"/>
      <c r="G2722" s="66"/>
      <c r="H2722" s="113"/>
      <c r="I2722" s="113"/>
      <c r="J2722" s="113"/>
      <c r="K2722" s="113"/>
      <c r="L2722" s="66"/>
      <c r="M2722" s="66"/>
      <c r="N2722" s="66"/>
    </row>
    <row r="2723" spans="1:14">
      <c r="A2723" s="66"/>
      <c r="B2723" s="66"/>
      <c r="C2723" s="66"/>
      <c r="D2723" s="66"/>
      <c r="E2723" s="66"/>
      <c r="F2723" s="66"/>
      <c r="G2723" s="66"/>
      <c r="H2723" s="113"/>
      <c r="I2723" s="113"/>
      <c r="J2723" s="113"/>
      <c r="K2723" s="113"/>
      <c r="L2723" s="66"/>
      <c r="M2723" s="66"/>
      <c r="N2723" s="66"/>
    </row>
    <row r="2724" spans="1:14">
      <c r="A2724" s="66"/>
      <c r="B2724" s="66"/>
      <c r="C2724" s="66"/>
      <c r="D2724" s="66"/>
      <c r="E2724" s="66"/>
      <c r="F2724" s="66"/>
      <c r="G2724" s="66"/>
      <c r="H2724" s="113"/>
      <c r="I2724" s="113"/>
      <c r="J2724" s="113"/>
      <c r="K2724" s="113"/>
      <c r="L2724" s="66"/>
      <c r="M2724" s="66"/>
      <c r="N2724" s="66"/>
    </row>
    <row r="2725" spans="1:14">
      <c r="A2725" s="66"/>
      <c r="B2725" s="66"/>
      <c r="C2725" s="66"/>
      <c r="D2725" s="66"/>
      <c r="E2725" s="66"/>
      <c r="F2725" s="66"/>
      <c r="G2725" s="66"/>
      <c r="H2725" s="113"/>
      <c r="I2725" s="113"/>
      <c r="J2725" s="113"/>
      <c r="K2725" s="113"/>
      <c r="L2725" s="66"/>
      <c r="M2725" s="66"/>
      <c r="N2725" s="66"/>
    </row>
    <row r="2726" spans="1:14">
      <c r="A2726" s="66"/>
      <c r="B2726" s="66"/>
      <c r="C2726" s="66"/>
      <c r="D2726" s="66"/>
      <c r="E2726" s="66"/>
      <c r="F2726" s="66"/>
      <c r="G2726" s="66"/>
      <c r="H2726" s="113"/>
      <c r="I2726" s="113"/>
      <c r="J2726" s="113"/>
      <c r="K2726" s="113"/>
      <c r="L2726" s="66"/>
      <c r="M2726" s="66"/>
      <c r="N2726" s="66"/>
    </row>
    <row r="2727" spans="1:14">
      <c r="A2727" s="66"/>
      <c r="B2727" s="66"/>
      <c r="C2727" s="66"/>
      <c r="D2727" s="66"/>
      <c r="E2727" s="66"/>
      <c r="F2727" s="66"/>
      <c r="G2727" s="66"/>
      <c r="H2727" s="113"/>
      <c r="I2727" s="113"/>
      <c r="J2727" s="113"/>
      <c r="K2727" s="113"/>
      <c r="L2727" s="66"/>
      <c r="M2727" s="66"/>
      <c r="N2727" s="66"/>
    </row>
    <row r="2728" spans="1:14">
      <c r="A2728" s="66"/>
      <c r="B2728" s="66"/>
      <c r="C2728" s="66"/>
      <c r="D2728" s="66"/>
      <c r="E2728" s="66"/>
      <c r="F2728" s="66"/>
      <c r="G2728" s="66"/>
      <c r="H2728" s="113"/>
      <c r="I2728" s="113"/>
      <c r="J2728" s="113"/>
      <c r="K2728" s="113"/>
      <c r="L2728" s="66"/>
      <c r="M2728" s="66"/>
      <c r="N2728" s="66"/>
    </row>
    <row r="2729" spans="1:14">
      <c r="A2729" s="66"/>
      <c r="B2729" s="66"/>
      <c r="C2729" s="66"/>
      <c r="D2729" s="66"/>
      <c r="E2729" s="66"/>
      <c r="F2729" s="66"/>
      <c r="G2729" s="66"/>
      <c r="H2729" s="113"/>
      <c r="I2729" s="113"/>
      <c r="J2729" s="113"/>
      <c r="K2729" s="113"/>
      <c r="L2729" s="66"/>
      <c r="M2729" s="66"/>
      <c r="N2729" s="66"/>
    </row>
    <row r="2730" spans="1:14">
      <c r="A2730" s="66"/>
      <c r="B2730" s="66"/>
      <c r="C2730" s="66"/>
      <c r="D2730" s="66"/>
      <c r="E2730" s="66"/>
      <c r="F2730" s="66"/>
      <c r="G2730" s="66"/>
      <c r="H2730" s="113"/>
      <c r="I2730" s="113"/>
      <c r="J2730" s="113"/>
      <c r="K2730" s="113"/>
      <c r="L2730" s="66"/>
      <c r="M2730" s="66"/>
      <c r="N2730" s="66"/>
    </row>
    <row r="2731" spans="1:14">
      <c r="A2731" s="66"/>
      <c r="B2731" s="66"/>
      <c r="C2731" s="66"/>
      <c r="D2731" s="66"/>
      <c r="E2731" s="66"/>
      <c r="F2731" s="66"/>
      <c r="G2731" s="66"/>
      <c r="H2731" s="113"/>
      <c r="I2731" s="113"/>
      <c r="J2731" s="113"/>
      <c r="K2731" s="113"/>
      <c r="L2731" s="66"/>
      <c r="M2731" s="66"/>
      <c r="N2731" s="66"/>
    </row>
    <row r="2732" spans="1:14">
      <c r="A2732" s="66"/>
      <c r="B2732" s="66"/>
      <c r="C2732" s="66"/>
      <c r="D2732" s="66"/>
      <c r="E2732" s="66"/>
      <c r="F2732" s="66"/>
      <c r="G2732" s="66"/>
      <c r="H2732" s="113"/>
      <c r="I2732" s="113"/>
      <c r="J2732" s="113"/>
      <c r="K2732" s="113"/>
      <c r="L2732" s="66"/>
      <c r="M2732" s="66"/>
      <c r="N2732" s="66"/>
    </row>
    <row r="2733" spans="1:14">
      <c r="A2733" s="66"/>
      <c r="B2733" s="66"/>
      <c r="C2733" s="66"/>
      <c r="D2733" s="66"/>
      <c r="E2733" s="66"/>
      <c r="F2733" s="66"/>
      <c r="G2733" s="66"/>
      <c r="H2733" s="113"/>
      <c r="I2733" s="113"/>
      <c r="J2733" s="113"/>
      <c r="K2733" s="113"/>
      <c r="L2733" s="66"/>
      <c r="M2733" s="66"/>
      <c r="N2733" s="66"/>
    </row>
    <row r="2734" spans="1:14">
      <c r="A2734" s="66"/>
      <c r="B2734" s="66"/>
      <c r="C2734" s="66"/>
      <c r="D2734" s="66"/>
      <c r="E2734" s="66"/>
      <c r="F2734" s="66"/>
      <c r="G2734" s="66"/>
      <c r="H2734" s="113"/>
      <c r="I2734" s="113"/>
      <c r="J2734" s="113"/>
      <c r="K2734" s="113"/>
      <c r="L2734" s="66"/>
      <c r="M2734" s="66"/>
      <c r="N2734" s="66"/>
    </row>
    <row r="2735" spans="1:14">
      <c r="A2735" s="66"/>
      <c r="B2735" s="66"/>
      <c r="C2735" s="66"/>
      <c r="D2735" s="66"/>
      <c r="E2735" s="66"/>
      <c r="F2735" s="66"/>
      <c r="G2735" s="66"/>
      <c r="H2735" s="113"/>
      <c r="I2735" s="113"/>
      <c r="J2735" s="113"/>
      <c r="K2735" s="113"/>
      <c r="L2735" s="66"/>
      <c r="M2735" s="66"/>
      <c r="N2735" s="66"/>
    </row>
    <row r="2736" spans="1:14">
      <c r="A2736" s="66"/>
      <c r="B2736" s="66"/>
      <c r="C2736" s="66"/>
      <c r="D2736" s="66"/>
      <c r="E2736" s="66"/>
      <c r="F2736" s="66"/>
      <c r="G2736" s="66"/>
      <c r="H2736" s="113"/>
      <c r="I2736" s="113"/>
      <c r="J2736" s="113"/>
      <c r="K2736" s="113"/>
      <c r="L2736" s="66"/>
      <c r="M2736" s="66"/>
      <c r="N2736" s="66"/>
    </row>
    <row r="2737" spans="1:14">
      <c r="A2737" s="66"/>
      <c r="B2737" s="66"/>
      <c r="C2737" s="66"/>
      <c r="D2737" s="66"/>
      <c r="E2737" s="66"/>
      <c r="F2737" s="66"/>
      <c r="G2737" s="66"/>
      <c r="H2737" s="113"/>
      <c r="I2737" s="113"/>
      <c r="J2737" s="113"/>
      <c r="K2737" s="113"/>
      <c r="L2737" s="66"/>
      <c r="M2737" s="66"/>
      <c r="N2737" s="66"/>
    </row>
    <row r="2738" spans="1:14">
      <c r="A2738" s="66"/>
      <c r="B2738" s="66"/>
      <c r="C2738" s="66"/>
      <c r="D2738" s="66"/>
      <c r="E2738" s="66"/>
      <c r="F2738" s="66"/>
      <c r="G2738" s="66"/>
      <c r="H2738" s="113"/>
      <c r="I2738" s="113"/>
      <c r="J2738" s="113"/>
      <c r="K2738" s="113"/>
      <c r="L2738" s="66"/>
      <c r="M2738" s="66"/>
      <c r="N2738" s="66"/>
    </row>
    <row r="2739" spans="1:14">
      <c r="A2739" s="66"/>
      <c r="B2739" s="66"/>
      <c r="C2739" s="66"/>
      <c r="D2739" s="66"/>
      <c r="E2739" s="66"/>
      <c r="F2739" s="66"/>
      <c r="G2739" s="66"/>
      <c r="H2739" s="113"/>
      <c r="I2739" s="113"/>
      <c r="J2739" s="113"/>
      <c r="K2739" s="113"/>
      <c r="L2739" s="66"/>
      <c r="M2739" s="66"/>
      <c r="N2739" s="66"/>
    </row>
    <row r="2740" spans="1:14">
      <c r="A2740" s="66"/>
      <c r="B2740" s="66"/>
      <c r="C2740" s="66"/>
      <c r="D2740" s="66"/>
      <c r="E2740" s="66"/>
      <c r="F2740" s="66"/>
      <c r="G2740" s="66"/>
      <c r="H2740" s="113"/>
      <c r="I2740" s="113"/>
      <c r="J2740" s="113"/>
      <c r="K2740" s="113"/>
      <c r="L2740" s="66"/>
      <c r="M2740" s="66"/>
      <c r="N2740" s="66"/>
    </row>
    <row r="2741" spans="1:14">
      <c r="A2741" s="66"/>
      <c r="B2741" s="66"/>
      <c r="C2741" s="66"/>
      <c r="D2741" s="66"/>
      <c r="E2741" s="66"/>
      <c r="F2741" s="66"/>
      <c r="G2741" s="66"/>
      <c r="H2741" s="113"/>
      <c r="I2741" s="113"/>
      <c r="J2741" s="113"/>
      <c r="K2741" s="113"/>
      <c r="L2741" s="66"/>
      <c r="M2741" s="66"/>
      <c r="N2741" s="66"/>
    </row>
    <row r="2742" spans="1:14">
      <c r="A2742" s="66"/>
      <c r="B2742" s="66"/>
      <c r="C2742" s="66"/>
      <c r="D2742" s="66"/>
      <c r="E2742" s="66"/>
      <c r="F2742" s="66"/>
      <c r="G2742" s="66"/>
      <c r="H2742" s="113"/>
      <c r="I2742" s="113"/>
      <c r="J2742" s="113"/>
      <c r="K2742" s="113"/>
      <c r="L2742" s="66"/>
      <c r="M2742" s="66"/>
      <c r="N2742" s="66"/>
    </row>
    <row r="2743" spans="1:14">
      <c r="A2743" s="66"/>
      <c r="B2743" s="66"/>
      <c r="C2743" s="66"/>
      <c r="D2743" s="66"/>
      <c r="E2743" s="66"/>
      <c r="F2743" s="66"/>
      <c r="G2743" s="66"/>
      <c r="H2743" s="113"/>
      <c r="I2743" s="113"/>
      <c r="J2743" s="113"/>
      <c r="K2743" s="113"/>
      <c r="L2743" s="66"/>
      <c r="M2743" s="66"/>
      <c r="N2743" s="66"/>
    </row>
    <row r="2744" spans="1:14">
      <c r="A2744" s="66"/>
      <c r="B2744" s="66"/>
      <c r="C2744" s="66"/>
      <c r="D2744" s="66"/>
      <c r="E2744" s="66"/>
      <c r="F2744" s="66"/>
      <c r="G2744" s="66"/>
      <c r="H2744" s="113"/>
      <c r="I2744" s="113"/>
      <c r="J2744" s="113"/>
      <c r="K2744" s="113"/>
      <c r="L2744" s="66"/>
      <c r="M2744" s="66"/>
      <c r="N2744" s="66"/>
    </row>
    <row r="2745" spans="1:14">
      <c r="A2745" s="66"/>
      <c r="B2745" s="66"/>
      <c r="C2745" s="66"/>
      <c r="D2745" s="66"/>
      <c r="E2745" s="66"/>
      <c r="F2745" s="66"/>
      <c r="G2745" s="66"/>
      <c r="H2745" s="113"/>
      <c r="I2745" s="113"/>
      <c r="J2745" s="113"/>
      <c r="K2745" s="113"/>
      <c r="L2745" s="66"/>
      <c r="M2745" s="66"/>
      <c r="N2745" s="66"/>
    </row>
    <row r="2746" spans="1:14">
      <c r="A2746" s="66"/>
      <c r="B2746" s="66"/>
      <c r="C2746" s="66"/>
      <c r="D2746" s="66"/>
      <c r="E2746" s="66"/>
      <c r="F2746" s="66"/>
      <c r="G2746" s="66"/>
      <c r="H2746" s="113"/>
      <c r="I2746" s="113"/>
      <c r="J2746" s="113"/>
      <c r="K2746" s="113"/>
      <c r="L2746" s="66"/>
      <c r="M2746" s="66"/>
      <c r="N2746" s="66"/>
    </row>
    <row r="2747" spans="1:14">
      <c r="A2747" s="66"/>
      <c r="B2747" s="66"/>
      <c r="C2747" s="66"/>
      <c r="D2747" s="66"/>
      <c r="E2747" s="66"/>
      <c r="F2747" s="66"/>
      <c r="G2747" s="66"/>
      <c r="H2747" s="113"/>
      <c r="I2747" s="113"/>
      <c r="J2747" s="113"/>
      <c r="K2747" s="113"/>
      <c r="L2747" s="66"/>
      <c r="M2747" s="66"/>
      <c r="N2747" s="66"/>
    </row>
    <row r="2748" spans="1:14">
      <c r="A2748" s="66"/>
      <c r="B2748" s="66"/>
      <c r="C2748" s="66"/>
      <c r="D2748" s="66"/>
      <c r="E2748" s="66"/>
      <c r="F2748" s="66"/>
      <c r="G2748" s="66"/>
      <c r="H2748" s="113"/>
      <c r="I2748" s="113"/>
      <c r="J2748" s="113"/>
      <c r="K2748" s="113"/>
      <c r="L2748" s="66"/>
      <c r="M2748" s="66"/>
      <c r="N2748" s="66"/>
    </row>
    <row r="2749" spans="1:14">
      <c r="A2749" s="66"/>
      <c r="B2749" s="66"/>
      <c r="C2749" s="66"/>
      <c r="D2749" s="66"/>
      <c r="E2749" s="66"/>
      <c r="F2749" s="66"/>
      <c r="G2749" s="66"/>
      <c r="H2749" s="113"/>
      <c r="I2749" s="113"/>
      <c r="J2749" s="113"/>
      <c r="K2749" s="113"/>
      <c r="L2749" s="66"/>
      <c r="M2749" s="66"/>
      <c r="N2749" s="66"/>
    </row>
    <row r="2750" spans="1:14">
      <c r="A2750" s="66"/>
      <c r="B2750" s="66"/>
      <c r="C2750" s="66"/>
      <c r="D2750" s="66"/>
      <c r="E2750" s="66"/>
      <c r="F2750" s="66"/>
      <c r="G2750" s="66"/>
      <c r="H2750" s="113"/>
      <c r="I2750" s="113"/>
      <c r="J2750" s="113"/>
      <c r="K2750" s="113"/>
      <c r="L2750" s="66"/>
      <c r="M2750" s="66"/>
      <c r="N2750" s="66"/>
    </row>
    <row r="2751" spans="1:14">
      <c r="A2751" s="66"/>
      <c r="B2751" s="66"/>
      <c r="C2751" s="66"/>
      <c r="D2751" s="66"/>
      <c r="E2751" s="66"/>
      <c r="F2751" s="66"/>
      <c r="G2751" s="66"/>
      <c r="H2751" s="113"/>
      <c r="I2751" s="113"/>
      <c r="J2751" s="113"/>
      <c r="K2751" s="113"/>
      <c r="L2751" s="66"/>
      <c r="M2751" s="66"/>
      <c r="N2751" s="66"/>
    </row>
    <row r="2752" spans="1:14">
      <c r="A2752" s="66"/>
      <c r="B2752" s="66"/>
      <c r="C2752" s="66"/>
      <c r="D2752" s="66"/>
      <c r="E2752" s="66"/>
      <c r="F2752" s="66"/>
      <c r="G2752" s="66"/>
      <c r="H2752" s="113"/>
      <c r="I2752" s="113"/>
      <c r="J2752" s="113"/>
      <c r="K2752" s="113"/>
      <c r="L2752" s="66"/>
      <c r="M2752" s="66"/>
      <c r="N2752" s="66"/>
    </row>
    <row r="2753" spans="1:14">
      <c r="A2753" s="66"/>
      <c r="B2753" s="66"/>
      <c r="C2753" s="66"/>
      <c r="D2753" s="66"/>
      <c r="E2753" s="66"/>
      <c r="F2753" s="66"/>
      <c r="G2753" s="66"/>
      <c r="H2753" s="113"/>
      <c r="I2753" s="113"/>
      <c r="J2753" s="113"/>
      <c r="K2753" s="113"/>
      <c r="L2753" s="66"/>
      <c r="M2753" s="66"/>
      <c r="N2753" s="66"/>
    </row>
    <row r="2754" spans="1:14">
      <c r="A2754" s="66"/>
      <c r="B2754" s="66"/>
      <c r="C2754" s="66"/>
      <c r="D2754" s="66"/>
      <c r="E2754" s="66"/>
      <c r="F2754" s="66"/>
      <c r="G2754" s="66"/>
      <c r="H2754" s="113"/>
      <c r="I2754" s="113"/>
      <c r="J2754" s="113"/>
      <c r="K2754" s="113"/>
      <c r="L2754" s="66"/>
      <c r="M2754" s="66"/>
      <c r="N2754" s="66"/>
    </row>
    <row r="2755" spans="1:14">
      <c r="A2755" s="66"/>
      <c r="B2755" s="66"/>
      <c r="C2755" s="66"/>
      <c r="D2755" s="66"/>
      <c r="E2755" s="66"/>
      <c r="F2755" s="66"/>
      <c r="G2755" s="66"/>
      <c r="H2755" s="113"/>
      <c r="I2755" s="113"/>
      <c r="J2755" s="113"/>
      <c r="K2755" s="113"/>
      <c r="L2755" s="66"/>
      <c r="M2755" s="66"/>
      <c r="N2755" s="66"/>
    </row>
    <row r="2756" spans="1:14">
      <c r="A2756" s="66"/>
      <c r="B2756" s="66"/>
      <c r="C2756" s="66"/>
      <c r="D2756" s="66"/>
      <c r="E2756" s="66"/>
      <c r="F2756" s="66"/>
      <c r="G2756" s="66"/>
      <c r="H2756" s="113"/>
      <c r="I2756" s="113"/>
      <c r="J2756" s="113"/>
      <c r="K2756" s="113"/>
      <c r="L2756" s="66"/>
      <c r="M2756" s="66"/>
      <c r="N2756" s="66"/>
    </row>
    <row r="2757" spans="1:14">
      <c r="A2757" s="66"/>
      <c r="B2757" s="66"/>
      <c r="C2757" s="66"/>
      <c r="D2757" s="66"/>
      <c r="E2757" s="66"/>
      <c r="F2757" s="66"/>
      <c r="G2757" s="66"/>
      <c r="H2757" s="113"/>
      <c r="I2757" s="113"/>
      <c r="J2757" s="113"/>
      <c r="K2757" s="113"/>
      <c r="L2757" s="66"/>
      <c r="M2757" s="66"/>
      <c r="N2757" s="66"/>
    </row>
    <row r="2758" spans="1:14">
      <c r="A2758" s="66"/>
      <c r="B2758" s="66"/>
      <c r="C2758" s="66"/>
      <c r="D2758" s="66"/>
      <c r="E2758" s="66"/>
      <c r="F2758" s="66"/>
      <c r="G2758" s="66"/>
      <c r="H2758" s="113"/>
      <c r="I2758" s="113"/>
      <c r="J2758" s="113"/>
      <c r="K2758" s="113"/>
      <c r="L2758" s="66"/>
      <c r="M2758" s="66"/>
      <c r="N2758" s="66"/>
    </row>
    <row r="2759" spans="1:14">
      <c r="A2759" s="66"/>
      <c r="B2759" s="66"/>
      <c r="C2759" s="66"/>
      <c r="D2759" s="66"/>
      <c r="E2759" s="66"/>
      <c r="F2759" s="66"/>
      <c r="G2759" s="66"/>
      <c r="H2759" s="113"/>
      <c r="I2759" s="113"/>
      <c r="J2759" s="113"/>
      <c r="K2759" s="113"/>
      <c r="L2759" s="66"/>
      <c r="M2759" s="66"/>
      <c r="N2759" s="66"/>
    </row>
    <row r="2760" spans="1:14">
      <c r="A2760" s="66"/>
      <c r="B2760" s="66"/>
      <c r="C2760" s="66"/>
      <c r="D2760" s="66"/>
      <c r="E2760" s="66"/>
      <c r="F2760" s="66"/>
      <c r="G2760" s="66"/>
      <c r="H2760" s="113"/>
      <c r="I2760" s="113"/>
      <c r="J2760" s="113"/>
      <c r="K2760" s="113"/>
      <c r="L2760" s="66"/>
      <c r="M2760" s="66"/>
      <c r="N2760" s="66"/>
    </row>
    <row r="2761" spans="1:14">
      <c r="A2761" s="66"/>
      <c r="B2761" s="66"/>
      <c r="C2761" s="66"/>
      <c r="D2761" s="66"/>
      <c r="E2761" s="66"/>
      <c r="F2761" s="66"/>
      <c r="G2761" s="66"/>
      <c r="H2761" s="113"/>
      <c r="I2761" s="113"/>
      <c r="J2761" s="113"/>
      <c r="K2761" s="113"/>
      <c r="L2761" s="66"/>
      <c r="M2761" s="66"/>
      <c r="N2761" s="66"/>
    </row>
    <row r="2762" spans="1:14">
      <c r="A2762" s="66"/>
      <c r="B2762" s="66"/>
      <c r="C2762" s="66"/>
      <c r="D2762" s="66"/>
      <c r="E2762" s="66"/>
      <c r="F2762" s="66"/>
      <c r="G2762" s="66"/>
      <c r="H2762" s="113"/>
      <c r="I2762" s="113"/>
      <c r="J2762" s="113"/>
      <c r="K2762" s="113"/>
      <c r="L2762" s="66"/>
      <c r="M2762" s="66"/>
      <c r="N2762" s="66"/>
    </row>
    <row r="2763" spans="1:14">
      <c r="A2763" s="66"/>
      <c r="B2763" s="66"/>
      <c r="C2763" s="66"/>
      <c r="D2763" s="66"/>
      <c r="E2763" s="66"/>
      <c r="F2763" s="66"/>
      <c r="G2763" s="66"/>
      <c r="H2763" s="113"/>
      <c r="I2763" s="113"/>
      <c r="J2763" s="113"/>
      <c r="K2763" s="113"/>
      <c r="L2763" s="66"/>
      <c r="M2763" s="66"/>
      <c r="N2763" s="66"/>
    </row>
    <row r="2764" spans="1:14">
      <c r="A2764" s="66"/>
      <c r="B2764" s="66"/>
      <c r="C2764" s="66"/>
      <c r="D2764" s="66"/>
      <c r="E2764" s="66"/>
      <c r="F2764" s="66"/>
      <c r="G2764" s="66"/>
      <c r="H2764" s="113"/>
      <c r="I2764" s="113"/>
      <c r="J2764" s="113"/>
      <c r="K2764" s="113"/>
      <c r="L2764" s="66"/>
      <c r="M2764" s="66"/>
      <c r="N2764" s="66"/>
    </row>
    <row r="2765" spans="1:14">
      <c r="A2765" s="66"/>
      <c r="B2765" s="66"/>
      <c r="C2765" s="66"/>
      <c r="D2765" s="66"/>
      <c r="E2765" s="66"/>
      <c r="F2765" s="66"/>
      <c r="G2765" s="66"/>
      <c r="H2765" s="113"/>
      <c r="I2765" s="113"/>
      <c r="J2765" s="113"/>
      <c r="K2765" s="113"/>
      <c r="L2765" s="66"/>
      <c r="M2765" s="66"/>
      <c r="N2765" s="66"/>
    </row>
    <row r="2766" spans="1:14">
      <c r="A2766" s="66"/>
      <c r="B2766" s="66"/>
      <c r="C2766" s="66"/>
      <c r="D2766" s="66"/>
      <c r="E2766" s="66"/>
      <c r="F2766" s="66"/>
      <c r="G2766" s="66"/>
      <c r="H2766" s="113"/>
      <c r="I2766" s="113"/>
      <c r="J2766" s="113"/>
      <c r="K2766" s="113"/>
      <c r="L2766" s="66"/>
      <c r="M2766" s="66"/>
      <c r="N2766" s="66"/>
    </row>
    <row r="2767" spans="1:14">
      <c r="A2767" s="66"/>
      <c r="B2767" s="66"/>
      <c r="C2767" s="66"/>
      <c r="D2767" s="66"/>
      <c r="E2767" s="66"/>
      <c r="F2767" s="66"/>
      <c r="G2767" s="66"/>
      <c r="H2767" s="113"/>
      <c r="I2767" s="113"/>
      <c r="J2767" s="113"/>
      <c r="K2767" s="113"/>
      <c r="L2767" s="66"/>
      <c r="M2767" s="66"/>
      <c r="N2767" s="66"/>
    </row>
    <row r="2768" spans="1:14">
      <c r="A2768" s="66"/>
      <c r="B2768" s="66"/>
      <c r="C2768" s="66"/>
      <c r="D2768" s="66"/>
      <c r="E2768" s="66"/>
      <c r="F2768" s="66"/>
      <c r="G2768" s="66"/>
      <c r="H2768" s="113"/>
      <c r="I2768" s="113"/>
      <c r="J2768" s="113"/>
      <c r="K2768" s="113"/>
      <c r="L2768" s="66"/>
      <c r="M2768" s="66"/>
      <c r="N2768" s="66"/>
    </row>
    <row r="2769" spans="1:14">
      <c r="A2769" s="66"/>
      <c r="B2769" s="66"/>
      <c r="C2769" s="66"/>
      <c r="D2769" s="66"/>
      <c r="E2769" s="66"/>
      <c r="F2769" s="66"/>
      <c r="G2769" s="66"/>
      <c r="H2769" s="113"/>
      <c r="I2769" s="113"/>
      <c r="J2769" s="113"/>
      <c r="K2769" s="113"/>
      <c r="L2769" s="66"/>
      <c r="M2769" s="66"/>
      <c r="N2769" s="66"/>
    </row>
    <row r="2770" spans="1:14">
      <c r="A2770" s="66"/>
      <c r="B2770" s="66"/>
      <c r="C2770" s="66"/>
      <c r="D2770" s="66"/>
      <c r="E2770" s="66"/>
      <c r="F2770" s="66"/>
      <c r="G2770" s="66"/>
      <c r="H2770" s="113"/>
      <c r="I2770" s="113"/>
      <c r="J2770" s="113"/>
      <c r="K2770" s="113"/>
      <c r="L2770" s="66"/>
      <c r="M2770" s="66"/>
      <c r="N2770" s="66"/>
    </row>
    <row r="2771" spans="1:14">
      <c r="A2771" s="66"/>
      <c r="B2771" s="66"/>
      <c r="C2771" s="66"/>
      <c r="D2771" s="66"/>
      <c r="E2771" s="66"/>
      <c r="F2771" s="66"/>
      <c r="G2771" s="66"/>
      <c r="H2771" s="113"/>
      <c r="I2771" s="113"/>
      <c r="J2771" s="113"/>
      <c r="K2771" s="113"/>
      <c r="L2771" s="66"/>
      <c r="M2771" s="66"/>
      <c r="N2771" s="66"/>
    </row>
    <row r="2772" spans="1:14">
      <c r="A2772" s="66"/>
      <c r="B2772" s="66"/>
      <c r="C2772" s="66"/>
      <c r="D2772" s="66"/>
      <c r="E2772" s="66"/>
      <c r="F2772" s="66"/>
      <c r="G2772" s="66"/>
      <c r="H2772" s="113"/>
      <c r="I2772" s="113"/>
      <c r="J2772" s="113"/>
      <c r="K2772" s="113"/>
      <c r="L2772" s="66"/>
      <c r="M2772" s="66"/>
      <c r="N2772" s="66"/>
    </row>
    <row r="2773" spans="1:14">
      <c r="A2773" s="66"/>
      <c r="B2773" s="66"/>
      <c r="C2773" s="66"/>
      <c r="D2773" s="66"/>
      <c r="E2773" s="66"/>
      <c r="F2773" s="66"/>
      <c r="G2773" s="66"/>
      <c r="H2773" s="113"/>
      <c r="I2773" s="113"/>
      <c r="J2773" s="113"/>
      <c r="K2773" s="113"/>
      <c r="L2773" s="66"/>
      <c r="M2773" s="66"/>
      <c r="N2773" s="66"/>
    </row>
    <row r="2774" spans="1:14">
      <c r="A2774" s="66"/>
      <c r="B2774" s="66"/>
      <c r="C2774" s="66"/>
      <c r="D2774" s="66"/>
      <c r="E2774" s="66"/>
      <c r="F2774" s="66"/>
      <c r="G2774" s="66"/>
      <c r="H2774" s="113"/>
      <c r="I2774" s="113"/>
      <c r="J2774" s="113"/>
      <c r="K2774" s="113"/>
      <c r="L2774" s="66"/>
      <c r="M2774" s="66"/>
      <c r="N2774" s="66"/>
    </row>
    <row r="2775" spans="1:14">
      <c r="A2775" s="66"/>
      <c r="B2775" s="66"/>
      <c r="C2775" s="66"/>
      <c r="D2775" s="66"/>
      <c r="E2775" s="66"/>
      <c r="F2775" s="66"/>
      <c r="G2775" s="66"/>
      <c r="H2775" s="113"/>
      <c r="I2775" s="113"/>
      <c r="J2775" s="113"/>
      <c r="K2775" s="113"/>
      <c r="L2775" s="66"/>
      <c r="M2775" s="66"/>
      <c r="N2775" s="66"/>
    </row>
    <row r="2776" spans="1:14">
      <c r="A2776" s="66"/>
      <c r="B2776" s="66"/>
      <c r="C2776" s="66"/>
      <c r="D2776" s="66"/>
      <c r="E2776" s="66"/>
      <c r="F2776" s="66"/>
      <c r="G2776" s="66"/>
      <c r="H2776" s="113"/>
      <c r="I2776" s="113"/>
      <c r="J2776" s="113"/>
      <c r="K2776" s="113"/>
      <c r="L2776" s="66"/>
      <c r="M2776" s="66"/>
      <c r="N2776" s="66"/>
    </row>
    <row r="2777" spans="1:14">
      <c r="A2777" s="66"/>
      <c r="B2777" s="66"/>
      <c r="C2777" s="66"/>
      <c r="D2777" s="66"/>
      <c r="E2777" s="66"/>
      <c r="F2777" s="66"/>
      <c r="G2777" s="66"/>
      <c r="H2777" s="113"/>
      <c r="I2777" s="113"/>
      <c r="J2777" s="113"/>
      <c r="K2777" s="113"/>
      <c r="L2777" s="66"/>
      <c r="M2777" s="66"/>
      <c r="N2777" s="66"/>
    </row>
    <row r="2778" spans="1:14">
      <c r="A2778" s="66"/>
      <c r="B2778" s="66"/>
      <c r="C2778" s="66"/>
      <c r="D2778" s="66"/>
      <c r="E2778" s="66"/>
      <c r="F2778" s="66"/>
      <c r="G2778" s="66"/>
      <c r="H2778" s="113"/>
      <c r="I2778" s="113"/>
      <c r="J2778" s="113"/>
      <c r="K2778" s="113"/>
      <c r="L2778" s="66"/>
      <c r="M2778" s="66"/>
      <c r="N2778" s="66"/>
    </row>
    <row r="2779" spans="1:14">
      <c r="A2779" s="66"/>
      <c r="B2779" s="66"/>
      <c r="C2779" s="66"/>
      <c r="D2779" s="66"/>
      <c r="E2779" s="66"/>
      <c r="F2779" s="66"/>
      <c r="G2779" s="66"/>
      <c r="H2779" s="113"/>
      <c r="I2779" s="113"/>
      <c r="J2779" s="113"/>
      <c r="K2779" s="113"/>
      <c r="L2779" s="66"/>
      <c r="M2779" s="66"/>
      <c r="N2779" s="66"/>
    </row>
    <row r="2780" spans="1:14">
      <c r="A2780" s="66"/>
      <c r="B2780" s="66"/>
      <c r="C2780" s="66"/>
      <c r="D2780" s="66"/>
      <c r="E2780" s="66"/>
      <c r="F2780" s="66"/>
      <c r="G2780" s="66"/>
      <c r="H2780" s="113"/>
      <c r="I2780" s="113"/>
      <c r="J2780" s="113"/>
      <c r="K2780" s="113"/>
      <c r="L2780" s="66"/>
      <c r="M2780" s="66"/>
      <c r="N2780" s="66"/>
    </row>
    <row r="2781" spans="1:14">
      <c r="A2781" s="66"/>
      <c r="B2781" s="66"/>
      <c r="C2781" s="66"/>
      <c r="D2781" s="66"/>
      <c r="E2781" s="66"/>
      <c r="F2781" s="66"/>
      <c r="G2781" s="66"/>
      <c r="H2781" s="113"/>
      <c r="I2781" s="113"/>
      <c r="J2781" s="113"/>
      <c r="K2781" s="113"/>
      <c r="L2781" s="66"/>
      <c r="M2781" s="66"/>
      <c r="N2781" s="66"/>
    </row>
    <row r="2782" spans="1:14">
      <c r="A2782" s="66"/>
      <c r="B2782" s="66"/>
      <c r="C2782" s="66"/>
      <c r="D2782" s="66"/>
      <c r="E2782" s="66"/>
      <c r="F2782" s="66"/>
      <c r="G2782" s="66"/>
      <c r="H2782" s="113"/>
      <c r="I2782" s="113"/>
      <c r="J2782" s="113"/>
      <c r="K2782" s="113"/>
      <c r="L2782" s="66"/>
      <c r="M2782" s="66"/>
      <c r="N2782" s="66"/>
    </row>
    <row r="2783" spans="1:14">
      <c r="A2783" s="66"/>
      <c r="B2783" s="66"/>
      <c r="C2783" s="66"/>
      <c r="D2783" s="66"/>
      <c r="E2783" s="66"/>
      <c r="F2783" s="66"/>
      <c r="G2783" s="66"/>
      <c r="H2783" s="113"/>
      <c r="I2783" s="113"/>
      <c r="J2783" s="113"/>
      <c r="K2783" s="113"/>
      <c r="L2783" s="66"/>
      <c r="M2783" s="66"/>
      <c r="N2783" s="66"/>
    </row>
    <row r="2784" spans="1:14">
      <c r="A2784" s="66"/>
      <c r="B2784" s="66"/>
      <c r="C2784" s="66"/>
      <c r="D2784" s="66"/>
      <c r="E2784" s="66"/>
      <c r="F2784" s="66"/>
      <c r="G2784" s="66"/>
      <c r="H2784" s="113"/>
      <c r="I2784" s="113"/>
      <c r="J2784" s="113"/>
      <c r="K2784" s="113"/>
      <c r="L2784" s="66"/>
      <c r="M2784" s="66"/>
      <c r="N2784" s="66"/>
    </row>
    <row r="2785" spans="1:14">
      <c r="A2785" s="66"/>
      <c r="B2785" s="66"/>
      <c r="C2785" s="66"/>
      <c r="D2785" s="66"/>
      <c r="E2785" s="66"/>
      <c r="F2785" s="66"/>
      <c r="G2785" s="66"/>
      <c r="H2785" s="113"/>
      <c r="I2785" s="113"/>
      <c r="J2785" s="113"/>
      <c r="K2785" s="113"/>
      <c r="L2785" s="66"/>
      <c r="M2785" s="66"/>
      <c r="N2785" s="66"/>
    </row>
    <row r="2786" spans="1:14">
      <c r="A2786" s="66"/>
      <c r="B2786" s="66"/>
      <c r="C2786" s="66"/>
      <c r="D2786" s="66"/>
      <c r="E2786" s="66"/>
      <c r="F2786" s="66"/>
      <c r="G2786" s="66"/>
      <c r="H2786" s="113"/>
      <c r="I2786" s="113"/>
      <c r="J2786" s="113"/>
      <c r="K2786" s="113"/>
      <c r="L2786" s="66"/>
      <c r="M2786" s="66"/>
      <c r="N2786" s="66"/>
    </row>
    <row r="2787" spans="1:14">
      <c r="A2787" s="66"/>
      <c r="B2787" s="66"/>
      <c r="C2787" s="66"/>
      <c r="D2787" s="66"/>
      <c r="E2787" s="66"/>
      <c r="F2787" s="66"/>
      <c r="G2787" s="66"/>
      <c r="H2787" s="113"/>
      <c r="I2787" s="113"/>
      <c r="J2787" s="113"/>
      <c r="K2787" s="113"/>
      <c r="L2787" s="66"/>
      <c r="M2787" s="66"/>
      <c r="N2787" s="66"/>
    </row>
    <row r="2788" spans="1:14">
      <c r="A2788" s="66"/>
      <c r="B2788" s="66"/>
      <c r="C2788" s="66"/>
      <c r="D2788" s="66"/>
      <c r="E2788" s="66"/>
      <c r="F2788" s="66"/>
      <c r="G2788" s="66"/>
      <c r="H2788" s="113"/>
      <c r="I2788" s="113"/>
      <c r="J2788" s="113"/>
      <c r="K2788" s="113"/>
      <c r="L2788" s="66"/>
      <c r="M2788" s="66"/>
      <c r="N2788" s="66"/>
    </row>
    <row r="2789" spans="1:14">
      <c r="A2789" s="66"/>
      <c r="B2789" s="66"/>
      <c r="C2789" s="66"/>
      <c r="D2789" s="66"/>
      <c r="E2789" s="66"/>
      <c r="F2789" s="66"/>
      <c r="G2789" s="66"/>
      <c r="H2789" s="113"/>
      <c r="I2789" s="113"/>
      <c r="J2789" s="113"/>
      <c r="K2789" s="113"/>
      <c r="L2789" s="66"/>
      <c r="M2789" s="66"/>
      <c r="N2789" s="66"/>
    </row>
    <row r="2790" spans="1:14">
      <c r="A2790" s="66"/>
      <c r="B2790" s="66"/>
      <c r="C2790" s="66"/>
      <c r="D2790" s="66"/>
      <c r="E2790" s="66"/>
      <c r="F2790" s="66"/>
      <c r="G2790" s="66"/>
      <c r="H2790" s="113"/>
      <c r="I2790" s="113"/>
      <c r="J2790" s="113"/>
      <c r="K2790" s="113"/>
      <c r="L2790" s="66"/>
      <c r="M2790" s="66"/>
      <c r="N2790" s="66"/>
    </row>
    <row r="2791" spans="1:14">
      <c r="A2791" s="66"/>
      <c r="B2791" s="66"/>
      <c r="C2791" s="66"/>
      <c r="D2791" s="66"/>
      <c r="E2791" s="66"/>
      <c r="F2791" s="66"/>
      <c r="G2791" s="66"/>
      <c r="H2791" s="113"/>
      <c r="I2791" s="113"/>
      <c r="J2791" s="113"/>
      <c r="K2791" s="113"/>
      <c r="L2791" s="66"/>
      <c r="M2791" s="66"/>
      <c r="N2791" s="66"/>
    </row>
    <row r="2792" spans="1:14">
      <c r="A2792" s="66"/>
      <c r="B2792" s="66"/>
      <c r="C2792" s="66"/>
      <c r="D2792" s="66"/>
      <c r="E2792" s="66"/>
      <c r="F2792" s="66"/>
      <c r="G2792" s="66"/>
      <c r="H2792" s="113"/>
      <c r="I2792" s="113"/>
      <c r="J2792" s="113"/>
      <c r="K2792" s="113"/>
      <c r="L2792" s="66"/>
      <c r="M2792" s="66"/>
      <c r="N2792" s="66"/>
    </row>
    <row r="2793" spans="1:14">
      <c r="A2793" s="66"/>
      <c r="B2793" s="66"/>
      <c r="C2793" s="66"/>
      <c r="D2793" s="66"/>
      <c r="E2793" s="66"/>
      <c r="F2793" s="66"/>
      <c r="G2793" s="66"/>
      <c r="H2793" s="113"/>
      <c r="I2793" s="113"/>
      <c r="J2793" s="113"/>
      <c r="K2793" s="113"/>
      <c r="L2793" s="66"/>
      <c r="M2793" s="66"/>
      <c r="N2793" s="66"/>
    </row>
    <row r="2794" spans="1:14">
      <c r="A2794" s="66"/>
      <c r="B2794" s="66"/>
      <c r="C2794" s="66"/>
      <c r="D2794" s="66"/>
      <c r="E2794" s="66"/>
      <c r="F2794" s="66"/>
      <c r="G2794" s="66"/>
      <c r="H2794" s="113"/>
      <c r="I2794" s="113"/>
      <c r="J2794" s="113"/>
      <c r="K2794" s="113"/>
      <c r="L2794" s="66"/>
      <c r="M2794" s="66"/>
      <c r="N2794" s="66"/>
    </row>
    <row r="2795" spans="1:14">
      <c r="A2795" s="66"/>
      <c r="B2795" s="66"/>
      <c r="C2795" s="66"/>
      <c r="D2795" s="66"/>
      <c r="E2795" s="66"/>
      <c r="F2795" s="66"/>
      <c r="G2795" s="66"/>
      <c r="H2795" s="113"/>
      <c r="I2795" s="113"/>
      <c r="J2795" s="113"/>
      <c r="K2795" s="113"/>
      <c r="L2795" s="66"/>
      <c r="M2795" s="66"/>
      <c r="N2795" s="66"/>
    </row>
    <row r="2796" spans="1:14">
      <c r="A2796" s="66"/>
      <c r="B2796" s="66"/>
      <c r="C2796" s="66"/>
      <c r="D2796" s="66"/>
      <c r="E2796" s="66"/>
      <c r="F2796" s="66"/>
      <c r="G2796" s="66"/>
      <c r="H2796" s="113"/>
      <c r="I2796" s="113"/>
      <c r="J2796" s="113"/>
      <c r="K2796" s="113"/>
      <c r="L2796" s="66"/>
      <c r="M2796" s="66"/>
      <c r="N2796" s="66"/>
    </row>
    <row r="2797" spans="1:14">
      <c r="A2797" s="66"/>
      <c r="B2797" s="66"/>
      <c r="C2797" s="66"/>
      <c r="D2797" s="66"/>
      <c r="E2797" s="66"/>
      <c r="F2797" s="66"/>
      <c r="G2797" s="66"/>
      <c r="H2797" s="113"/>
      <c r="I2797" s="113"/>
      <c r="J2797" s="113"/>
      <c r="K2797" s="113"/>
      <c r="L2797" s="66"/>
      <c r="M2797" s="66"/>
      <c r="N2797" s="66"/>
    </row>
    <row r="2798" spans="1:14">
      <c r="A2798" s="66"/>
      <c r="B2798" s="66"/>
      <c r="C2798" s="66"/>
      <c r="D2798" s="66"/>
      <c r="E2798" s="66"/>
      <c r="F2798" s="66"/>
      <c r="G2798" s="66"/>
      <c r="H2798" s="113"/>
      <c r="I2798" s="113"/>
      <c r="J2798" s="113"/>
      <c r="K2798" s="113"/>
      <c r="L2798" s="66"/>
      <c r="M2798" s="66"/>
      <c r="N2798" s="66"/>
    </row>
    <row r="2799" spans="1:14">
      <c r="A2799" s="66"/>
      <c r="B2799" s="66"/>
      <c r="C2799" s="66"/>
      <c r="D2799" s="66"/>
      <c r="E2799" s="66"/>
      <c r="F2799" s="66"/>
      <c r="G2799" s="66"/>
      <c r="H2799" s="113"/>
      <c r="I2799" s="113"/>
      <c r="J2799" s="113"/>
      <c r="K2799" s="113"/>
      <c r="L2799" s="66"/>
      <c r="M2799" s="66"/>
      <c r="N2799" s="66"/>
    </row>
    <row r="2800" spans="1:14">
      <c r="A2800" s="66"/>
      <c r="B2800" s="66"/>
      <c r="C2800" s="66"/>
      <c r="D2800" s="66"/>
      <c r="E2800" s="66"/>
      <c r="F2800" s="66"/>
      <c r="G2800" s="66"/>
      <c r="H2800" s="113"/>
      <c r="I2800" s="113"/>
      <c r="J2800" s="113"/>
      <c r="K2800" s="113"/>
      <c r="L2800" s="66"/>
      <c r="M2800" s="66"/>
      <c r="N2800" s="66"/>
    </row>
    <row r="2801" spans="1:14">
      <c r="A2801" s="66"/>
      <c r="B2801" s="66"/>
      <c r="C2801" s="66"/>
      <c r="D2801" s="66"/>
      <c r="E2801" s="66"/>
      <c r="F2801" s="66"/>
      <c r="G2801" s="66"/>
      <c r="H2801" s="113"/>
      <c r="I2801" s="113"/>
      <c r="J2801" s="113"/>
      <c r="K2801" s="113"/>
      <c r="L2801" s="66"/>
      <c r="M2801" s="66"/>
      <c r="N2801" s="66"/>
    </row>
    <row r="2802" spans="1:14">
      <c r="A2802" s="66"/>
      <c r="B2802" s="66"/>
      <c r="C2802" s="66"/>
      <c r="D2802" s="66"/>
      <c r="E2802" s="66"/>
      <c r="F2802" s="66"/>
      <c r="G2802" s="66"/>
      <c r="H2802" s="113"/>
      <c r="I2802" s="113"/>
      <c r="J2802" s="113"/>
      <c r="K2802" s="113"/>
      <c r="L2802" s="66"/>
      <c r="M2802" s="66"/>
      <c r="N2802" s="66"/>
    </row>
    <row r="2803" spans="1:14">
      <c r="A2803" s="66"/>
      <c r="B2803" s="66"/>
      <c r="C2803" s="66"/>
      <c r="D2803" s="66"/>
      <c r="E2803" s="66"/>
      <c r="F2803" s="66"/>
      <c r="G2803" s="66"/>
      <c r="H2803" s="113"/>
      <c r="I2803" s="113"/>
      <c r="J2803" s="113"/>
      <c r="K2803" s="113"/>
      <c r="L2803" s="66"/>
      <c r="M2803" s="66"/>
      <c r="N2803" s="66"/>
    </row>
    <row r="2804" spans="1:14">
      <c r="A2804" s="66"/>
      <c r="B2804" s="66"/>
      <c r="C2804" s="66"/>
      <c r="D2804" s="66"/>
      <c r="E2804" s="66"/>
      <c r="F2804" s="66"/>
      <c r="G2804" s="66"/>
      <c r="H2804" s="113"/>
      <c r="I2804" s="113"/>
      <c r="J2804" s="113"/>
      <c r="K2804" s="113"/>
      <c r="L2804" s="66"/>
      <c r="M2804" s="66"/>
      <c r="N2804" s="66"/>
    </row>
    <row r="2805" spans="1:14">
      <c r="A2805" s="66"/>
      <c r="B2805" s="66"/>
      <c r="C2805" s="66"/>
      <c r="D2805" s="66"/>
      <c r="E2805" s="66"/>
      <c r="F2805" s="66"/>
      <c r="G2805" s="66"/>
      <c r="H2805" s="113"/>
      <c r="I2805" s="113"/>
      <c r="J2805" s="113"/>
      <c r="K2805" s="113"/>
      <c r="L2805" s="66"/>
      <c r="M2805" s="66"/>
      <c r="N2805" s="66"/>
    </row>
    <row r="2806" spans="1:14">
      <c r="A2806" s="66"/>
      <c r="B2806" s="66"/>
      <c r="C2806" s="66"/>
      <c r="D2806" s="66"/>
      <c r="E2806" s="66"/>
      <c r="F2806" s="66"/>
      <c r="G2806" s="66"/>
      <c r="H2806" s="113"/>
      <c r="I2806" s="113"/>
      <c r="J2806" s="113"/>
      <c r="K2806" s="113"/>
      <c r="L2806" s="66"/>
      <c r="M2806" s="66"/>
      <c r="N2806" s="66"/>
    </row>
    <row r="2807" spans="1:14">
      <c r="A2807" s="66"/>
      <c r="B2807" s="66"/>
      <c r="C2807" s="66"/>
      <c r="D2807" s="66"/>
      <c r="E2807" s="66"/>
      <c r="F2807" s="66"/>
      <c r="G2807" s="66"/>
      <c r="H2807" s="113"/>
      <c r="I2807" s="113"/>
      <c r="J2807" s="113"/>
      <c r="K2807" s="113"/>
      <c r="L2807" s="66"/>
      <c r="M2807" s="66"/>
      <c r="N2807" s="66"/>
    </row>
    <row r="2808" spans="1:14">
      <c r="A2808" s="66"/>
      <c r="B2808" s="66"/>
      <c r="C2808" s="66"/>
      <c r="D2808" s="66"/>
      <c r="E2808" s="66"/>
      <c r="F2808" s="66"/>
      <c r="G2808" s="66"/>
      <c r="H2808" s="113"/>
      <c r="I2808" s="113"/>
      <c r="J2808" s="113"/>
      <c r="K2808" s="113"/>
      <c r="L2808" s="66"/>
      <c r="M2808" s="66"/>
      <c r="N2808" s="66"/>
    </row>
    <row r="2809" spans="1:14">
      <c r="A2809" s="66"/>
      <c r="B2809" s="66"/>
      <c r="C2809" s="66"/>
      <c r="D2809" s="66"/>
      <c r="E2809" s="66"/>
      <c r="F2809" s="66"/>
      <c r="G2809" s="66"/>
      <c r="H2809" s="113"/>
      <c r="I2809" s="113"/>
      <c r="J2809" s="113"/>
      <c r="K2809" s="113"/>
      <c r="L2809" s="66"/>
      <c r="M2809" s="66"/>
      <c r="N2809" s="66"/>
    </row>
    <row r="2810" spans="1:14">
      <c r="A2810" s="66"/>
      <c r="B2810" s="66"/>
      <c r="C2810" s="66"/>
      <c r="D2810" s="66"/>
      <c r="E2810" s="66"/>
      <c r="F2810" s="66"/>
      <c r="G2810" s="66"/>
      <c r="H2810" s="113"/>
      <c r="I2810" s="113"/>
      <c r="J2810" s="113"/>
      <c r="K2810" s="113"/>
      <c r="L2810" s="66"/>
      <c r="M2810" s="66"/>
      <c r="N2810" s="66"/>
    </row>
    <row r="2811" spans="1:14">
      <c r="A2811" s="66"/>
      <c r="B2811" s="66"/>
      <c r="C2811" s="66"/>
      <c r="D2811" s="66"/>
      <c r="E2811" s="66"/>
      <c r="F2811" s="66"/>
      <c r="G2811" s="66"/>
      <c r="H2811" s="113"/>
      <c r="I2811" s="113"/>
      <c r="J2811" s="113"/>
      <c r="K2811" s="113"/>
      <c r="L2811" s="66"/>
      <c r="M2811" s="66"/>
      <c r="N2811" s="66"/>
    </row>
    <row r="2812" spans="1:14">
      <c r="A2812" s="66"/>
      <c r="B2812" s="66"/>
      <c r="C2812" s="66"/>
      <c r="D2812" s="66"/>
      <c r="E2812" s="66"/>
      <c r="F2812" s="66"/>
      <c r="G2812" s="66"/>
      <c r="H2812" s="113"/>
      <c r="I2812" s="113"/>
      <c r="J2812" s="113"/>
      <c r="K2812" s="113"/>
      <c r="L2812" s="66"/>
      <c r="M2812" s="66"/>
      <c r="N2812" s="66"/>
    </row>
    <row r="2813" spans="1:14">
      <c r="A2813" s="66"/>
      <c r="B2813" s="66"/>
      <c r="C2813" s="66"/>
      <c r="D2813" s="66"/>
      <c r="E2813" s="66"/>
      <c r="F2813" s="66"/>
      <c r="G2813" s="66"/>
      <c r="H2813" s="113"/>
      <c r="I2813" s="113"/>
      <c r="J2813" s="113"/>
      <c r="K2813" s="113"/>
      <c r="L2813" s="66"/>
      <c r="M2813" s="66"/>
      <c r="N2813" s="66"/>
    </row>
    <row r="2814" spans="1:14">
      <c r="A2814" s="66"/>
      <c r="B2814" s="66"/>
      <c r="C2814" s="66"/>
      <c r="D2814" s="66"/>
      <c r="E2814" s="66"/>
      <c r="F2814" s="66"/>
      <c r="G2814" s="66"/>
      <c r="H2814" s="113"/>
      <c r="I2814" s="113"/>
      <c r="J2814" s="113"/>
      <c r="K2814" s="113"/>
      <c r="L2814" s="66"/>
      <c r="M2814" s="66"/>
      <c r="N2814" s="66"/>
    </row>
    <row r="2815" spans="1:14">
      <c r="A2815" s="66"/>
      <c r="B2815" s="66"/>
      <c r="C2815" s="66"/>
      <c r="D2815" s="66"/>
      <c r="E2815" s="66"/>
      <c r="F2815" s="66"/>
      <c r="G2815" s="66"/>
      <c r="H2815" s="113"/>
      <c r="I2815" s="113"/>
      <c r="J2815" s="113"/>
      <c r="K2815" s="113"/>
      <c r="L2815" s="66"/>
      <c r="M2815" s="66"/>
      <c r="N2815" s="66"/>
    </row>
    <row r="2816" spans="1:14">
      <c r="A2816" s="66"/>
      <c r="B2816" s="66"/>
      <c r="C2816" s="66"/>
      <c r="D2816" s="66"/>
      <c r="E2816" s="66"/>
      <c r="F2816" s="66"/>
      <c r="G2816" s="66"/>
      <c r="H2816" s="113"/>
      <c r="I2816" s="113"/>
      <c r="J2816" s="113"/>
      <c r="K2816" s="113"/>
      <c r="L2816" s="66"/>
      <c r="M2816" s="66"/>
      <c r="N2816" s="66"/>
    </row>
    <row r="2817" spans="1:14">
      <c r="A2817" s="66"/>
      <c r="B2817" s="66"/>
      <c r="C2817" s="66"/>
      <c r="D2817" s="66"/>
      <c r="E2817" s="66"/>
      <c r="F2817" s="66"/>
      <c r="G2817" s="66"/>
      <c r="H2817" s="113"/>
      <c r="I2817" s="113"/>
      <c r="J2817" s="113"/>
      <c r="K2817" s="113"/>
      <c r="L2817" s="66"/>
      <c r="M2817" s="66"/>
      <c r="N2817" s="66"/>
    </row>
    <row r="2818" spans="1:14">
      <c r="A2818" s="66"/>
      <c r="B2818" s="66"/>
      <c r="C2818" s="66"/>
      <c r="D2818" s="66"/>
      <c r="E2818" s="66"/>
      <c r="F2818" s="66"/>
      <c r="G2818" s="66"/>
      <c r="H2818" s="113"/>
      <c r="I2818" s="113"/>
      <c r="J2818" s="113"/>
      <c r="K2818" s="113"/>
      <c r="L2818" s="66"/>
      <c r="M2818" s="66"/>
      <c r="N2818" s="66"/>
    </row>
    <row r="2819" spans="1:14">
      <c r="A2819" s="66"/>
      <c r="B2819" s="66"/>
      <c r="C2819" s="66"/>
      <c r="D2819" s="66"/>
      <c r="E2819" s="66"/>
      <c r="F2819" s="66"/>
      <c r="G2819" s="66"/>
      <c r="H2819" s="113"/>
      <c r="I2819" s="113"/>
      <c r="J2819" s="113"/>
      <c r="K2819" s="113"/>
      <c r="L2819" s="66"/>
      <c r="M2819" s="66"/>
      <c r="N2819" s="66"/>
    </row>
    <row r="2820" spans="1:14">
      <c r="A2820" s="66"/>
      <c r="B2820" s="66"/>
      <c r="C2820" s="66"/>
      <c r="D2820" s="66"/>
      <c r="E2820" s="66"/>
      <c r="F2820" s="66"/>
      <c r="G2820" s="66"/>
      <c r="H2820" s="113"/>
      <c r="I2820" s="113"/>
      <c r="J2820" s="113"/>
      <c r="K2820" s="113"/>
      <c r="L2820" s="66"/>
      <c r="M2820" s="66"/>
      <c r="N2820" s="66"/>
    </row>
    <row r="2821" spans="1:14">
      <c r="A2821" s="66"/>
      <c r="B2821" s="66"/>
      <c r="C2821" s="66"/>
      <c r="D2821" s="66"/>
      <c r="E2821" s="66"/>
      <c r="F2821" s="66"/>
      <c r="G2821" s="66"/>
      <c r="H2821" s="113"/>
      <c r="I2821" s="113"/>
      <c r="J2821" s="113"/>
      <c r="K2821" s="113"/>
      <c r="L2821" s="66"/>
      <c r="M2821" s="66"/>
      <c r="N2821" s="66"/>
    </row>
    <row r="2822" spans="1:14">
      <c r="A2822" s="66"/>
      <c r="B2822" s="66"/>
      <c r="C2822" s="66"/>
      <c r="D2822" s="66"/>
      <c r="E2822" s="66"/>
      <c r="F2822" s="66"/>
      <c r="G2822" s="66"/>
      <c r="H2822" s="113"/>
      <c r="I2822" s="113"/>
      <c r="J2822" s="113"/>
      <c r="K2822" s="113"/>
      <c r="L2822" s="66"/>
      <c r="M2822" s="66"/>
      <c r="N2822" s="66"/>
    </row>
    <row r="2823" spans="1:14">
      <c r="A2823" s="66"/>
      <c r="B2823" s="66"/>
      <c r="C2823" s="66"/>
      <c r="D2823" s="66"/>
      <c r="E2823" s="66"/>
      <c r="F2823" s="66"/>
      <c r="G2823" s="66"/>
      <c r="H2823" s="113"/>
      <c r="I2823" s="113"/>
      <c r="J2823" s="113"/>
      <c r="K2823" s="113"/>
      <c r="L2823" s="66"/>
      <c r="M2823" s="66"/>
      <c r="N2823" s="66"/>
    </row>
    <row r="2824" spans="1:14">
      <c r="A2824" s="66"/>
      <c r="B2824" s="66"/>
      <c r="C2824" s="66"/>
      <c r="D2824" s="66"/>
      <c r="E2824" s="66"/>
      <c r="F2824" s="66"/>
      <c r="G2824" s="66"/>
      <c r="H2824" s="113"/>
      <c r="I2824" s="113"/>
      <c r="J2824" s="113"/>
      <c r="K2824" s="113"/>
      <c r="L2824" s="66"/>
      <c r="M2824" s="66"/>
      <c r="N2824" s="66"/>
    </row>
    <row r="2825" spans="1:14">
      <c r="A2825" s="66"/>
      <c r="B2825" s="66"/>
      <c r="C2825" s="66"/>
      <c r="D2825" s="66"/>
      <c r="E2825" s="66"/>
      <c r="F2825" s="66"/>
      <c r="G2825" s="66"/>
      <c r="H2825" s="113"/>
      <c r="I2825" s="113"/>
      <c r="J2825" s="113"/>
      <c r="K2825" s="113"/>
      <c r="L2825" s="66"/>
      <c r="M2825" s="66"/>
      <c r="N2825" s="66"/>
    </row>
    <row r="2826" spans="1:14">
      <c r="A2826" s="66"/>
      <c r="B2826" s="66"/>
      <c r="C2826" s="66"/>
      <c r="D2826" s="66"/>
      <c r="E2826" s="66"/>
      <c r="F2826" s="66"/>
      <c r="G2826" s="66"/>
      <c r="H2826" s="113"/>
      <c r="I2826" s="113"/>
      <c r="J2826" s="113"/>
      <c r="K2826" s="113"/>
      <c r="L2826" s="66"/>
      <c r="M2826" s="66"/>
      <c r="N2826" s="66"/>
    </row>
    <row r="2827" spans="1:14">
      <c r="A2827" s="66"/>
      <c r="B2827" s="66"/>
      <c r="C2827" s="66"/>
      <c r="D2827" s="66"/>
      <c r="E2827" s="66"/>
      <c r="F2827" s="66"/>
      <c r="G2827" s="66"/>
      <c r="H2827" s="113"/>
      <c r="I2827" s="113"/>
      <c r="J2827" s="113"/>
      <c r="K2827" s="113"/>
      <c r="L2827" s="66"/>
      <c r="M2827" s="66"/>
      <c r="N2827" s="66"/>
    </row>
    <row r="2828" spans="1:14">
      <c r="A2828" s="66"/>
      <c r="B2828" s="66"/>
      <c r="C2828" s="66"/>
      <c r="D2828" s="66"/>
      <c r="E2828" s="66"/>
      <c r="F2828" s="66"/>
      <c r="G2828" s="66"/>
      <c r="H2828" s="113"/>
      <c r="I2828" s="113"/>
      <c r="J2828" s="113"/>
      <c r="K2828" s="113"/>
      <c r="L2828" s="66"/>
      <c r="M2828" s="66"/>
      <c r="N2828" s="66"/>
    </row>
    <row r="2829" spans="1:14">
      <c r="A2829" s="66"/>
      <c r="B2829" s="66"/>
      <c r="C2829" s="66"/>
      <c r="D2829" s="66"/>
      <c r="E2829" s="66"/>
      <c r="F2829" s="66"/>
      <c r="G2829" s="66"/>
      <c r="H2829" s="113"/>
      <c r="I2829" s="113"/>
      <c r="J2829" s="113"/>
      <c r="K2829" s="113"/>
      <c r="L2829" s="66"/>
      <c r="M2829" s="66"/>
      <c r="N2829" s="66"/>
    </row>
    <row r="2830" spans="1:14">
      <c r="A2830" s="66"/>
      <c r="B2830" s="66"/>
      <c r="C2830" s="66"/>
      <c r="D2830" s="66"/>
      <c r="E2830" s="66"/>
      <c r="F2830" s="66"/>
      <c r="G2830" s="66"/>
      <c r="H2830" s="113"/>
      <c r="I2830" s="113"/>
      <c r="J2830" s="113"/>
      <c r="K2830" s="113"/>
      <c r="L2830" s="66"/>
      <c r="M2830" s="66"/>
      <c r="N2830" s="66"/>
    </row>
    <row r="2831" spans="1:14">
      <c r="A2831" s="66"/>
      <c r="B2831" s="66"/>
      <c r="C2831" s="66"/>
      <c r="D2831" s="66"/>
      <c r="E2831" s="66"/>
      <c r="F2831" s="66"/>
      <c r="G2831" s="66"/>
      <c r="H2831" s="113"/>
      <c r="I2831" s="113"/>
      <c r="J2831" s="113"/>
      <c r="K2831" s="113"/>
      <c r="L2831" s="66"/>
      <c r="M2831" s="66"/>
      <c r="N2831" s="66"/>
    </row>
    <row r="2832" spans="1:14">
      <c r="A2832" s="66"/>
      <c r="B2832" s="66"/>
      <c r="C2832" s="66"/>
      <c r="D2832" s="66"/>
      <c r="E2832" s="66"/>
      <c r="F2832" s="66"/>
      <c r="G2832" s="66"/>
      <c r="H2832" s="113"/>
      <c r="I2832" s="113"/>
      <c r="J2832" s="113"/>
      <c r="K2832" s="113"/>
      <c r="L2832" s="66"/>
      <c r="M2832" s="66"/>
      <c r="N2832" s="66"/>
    </row>
    <row r="2833" spans="1:14">
      <c r="A2833" s="66"/>
      <c r="B2833" s="66"/>
      <c r="C2833" s="66"/>
      <c r="D2833" s="66"/>
      <c r="E2833" s="66"/>
      <c r="F2833" s="66"/>
      <c r="G2833" s="66"/>
      <c r="H2833" s="113"/>
      <c r="I2833" s="113"/>
      <c r="J2833" s="113"/>
      <c r="K2833" s="113"/>
      <c r="L2833" s="66"/>
      <c r="M2833" s="66"/>
      <c r="N2833" s="66"/>
    </row>
    <row r="2834" spans="1:14">
      <c r="A2834" s="66"/>
      <c r="B2834" s="66"/>
      <c r="C2834" s="66"/>
      <c r="D2834" s="66"/>
      <c r="E2834" s="66"/>
      <c r="F2834" s="66"/>
      <c r="G2834" s="66"/>
      <c r="H2834" s="113"/>
      <c r="I2834" s="113"/>
      <c r="J2834" s="113"/>
      <c r="K2834" s="113"/>
      <c r="L2834" s="66"/>
      <c r="M2834" s="66"/>
      <c r="N2834" s="66"/>
    </row>
    <row r="2835" spans="1:14">
      <c r="A2835" s="66"/>
      <c r="B2835" s="66"/>
      <c r="C2835" s="66"/>
      <c r="D2835" s="66"/>
      <c r="E2835" s="66"/>
      <c r="F2835" s="66"/>
      <c r="G2835" s="66"/>
      <c r="H2835" s="113"/>
      <c r="I2835" s="113"/>
      <c r="J2835" s="113"/>
      <c r="K2835" s="113"/>
      <c r="L2835" s="66"/>
      <c r="M2835" s="66"/>
      <c r="N2835" s="66"/>
    </row>
    <row r="2836" spans="1:14">
      <c r="A2836" s="66"/>
      <c r="B2836" s="66"/>
      <c r="C2836" s="66"/>
      <c r="D2836" s="66"/>
      <c r="E2836" s="66"/>
      <c r="F2836" s="66"/>
      <c r="G2836" s="66"/>
      <c r="H2836" s="113"/>
      <c r="I2836" s="113"/>
      <c r="J2836" s="113"/>
      <c r="K2836" s="113"/>
      <c r="L2836" s="66"/>
      <c r="M2836" s="66"/>
      <c r="N2836" s="66"/>
    </row>
    <row r="2837" spans="1:14">
      <c r="A2837" s="66"/>
      <c r="B2837" s="66"/>
      <c r="C2837" s="66"/>
      <c r="D2837" s="66"/>
      <c r="E2837" s="66"/>
      <c r="F2837" s="66"/>
      <c r="G2837" s="66"/>
      <c r="H2837" s="113"/>
      <c r="I2837" s="113"/>
      <c r="J2837" s="113"/>
      <c r="K2837" s="113"/>
      <c r="L2837" s="66"/>
      <c r="M2837" s="66"/>
      <c r="N2837" s="66"/>
    </row>
    <row r="2838" spans="1:14">
      <c r="A2838" s="66"/>
      <c r="B2838" s="66"/>
      <c r="C2838" s="66"/>
      <c r="D2838" s="66"/>
      <c r="E2838" s="66"/>
      <c r="F2838" s="66"/>
      <c r="G2838" s="66"/>
      <c r="H2838" s="113"/>
      <c r="I2838" s="113"/>
      <c r="J2838" s="113"/>
      <c r="K2838" s="113"/>
      <c r="L2838" s="66"/>
      <c r="M2838" s="66"/>
      <c r="N2838" s="66"/>
    </row>
    <row r="2839" spans="1:14">
      <c r="A2839" s="66"/>
      <c r="B2839" s="66"/>
      <c r="C2839" s="66"/>
      <c r="D2839" s="66"/>
      <c r="E2839" s="66"/>
      <c r="F2839" s="66"/>
      <c r="G2839" s="66"/>
      <c r="H2839" s="113"/>
      <c r="I2839" s="113"/>
      <c r="J2839" s="113"/>
      <c r="K2839" s="113"/>
      <c r="L2839" s="66"/>
      <c r="M2839" s="66"/>
      <c r="N2839" s="66"/>
    </row>
    <row r="2840" spans="1:14">
      <c r="A2840" s="66"/>
      <c r="B2840" s="66"/>
      <c r="C2840" s="66"/>
      <c r="D2840" s="66"/>
      <c r="E2840" s="66"/>
      <c r="F2840" s="66"/>
      <c r="G2840" s="66"/>
      <c r="H2840" s="113"/>
      <c r="I2840" s="113"/>
      <c r="J2840" s="113"/>
      <c r="K2840" s="113"/>
      <c r="L2840" s="66"/>
      <c r="M2840" s="66"/>
      <c r="N2840" s="66"/>
    </row>
    <row r="2841" spans="1:14">
      <c r="A2841" s="66"/>
      <c r="B2841" s="66"/>
      <c r="C2841" s="66"/>
      <c r="D2841" s="66"/>
      <c r="E2841" s="66"/>
      <c r="F2841" s="66"/>
      <c r="G2841" s="66"/>
      <c r="H2841" s="113"/>
      <c r="I2841" s="113"/>
      <c r="J2841" s="113"/>
      <c r="K2841" s="113"/>
      <c r="L2841" s="66"/>
      <c r="M2841" s="66"/>
      <c r="N2841" s="66"/>
    </row>
    <row r="2842" spans="1:14">
      <c r="A2842" s="66"/>
      <c r="B2842" s="66"/>
      <c r="C2842" s="66"/>
      <c r="D2842" s="66"/>
      <c r="E2842" s="66"/>
      <c r="F2842" s="66"/>
      <c r="G2842" s="66"/>
      <c r="H2842" s="113"/>
      <c r="I2842" s="113"/>
      <c r="J2842" s="113"/>
      <c r="K2842" s="113"/>
      <c r="L2842" s="66"/>
      <c r="M2842" s="66"/>
      <c r="N2842" s="66"/>
    </row>
    <row r="2843" spans="1:14">
      <c r="A2843" s="66"/>
      <c r="B2843" s="66"/>
      <c r="C2843" s="66"/>
      <c r="D2843" s="66"/>
      <c r="E2843" s="66"/>
      <c r="F2843" s="66"/>
      <c r="G2843" s="66"/>
      <c r="H2843" s="113"/>
      <c r="I2843" s="113"/>
      <c r="J2843" s="113"/>
      <c r="K2843" s="113"/>
      <c r="L2843" s="66"/>
      <c r="M2843" s="66"/>
      <c r="N2843" s="66"/>
    </row>
    <row r="2844" spans="1:14">
      <c r="A2844" s="66"/>
      <c r="B2844" s="66"/>
      <c r="C2844" s="66"/>
      <c r="D2844" s="66"/>
      <c r="E2844" s="66"/>
      <c r="F2844" s="66"/>
      <c r="G2844" s="66"/>
      <c r="H2844" s="113"/>
      <c r="I2844" s="113"/>
      <c r="J2844" s="113"/>
      <c r="K2844" s="113"/>
      <c r="L2844" s="66"/>
      <c r="M2844" s="66"/>
      <c r="N2844" s="66"/>
    </row>
    <row r="2845" spans="1:14">
      <c r="A2845" s="66"/>
      <c r="B2845" s="66"/>
      <c r="C2845" s="66"/>
      <c r="D2845" s="66"/>
      <c r="E2845" s="66"/>
      <c r="F2845" s="66"/>
      <c r="G2845" s="66"/>
      <c r="H2845" s="113"/>
      <c r="I2845" s="113"/>
      <c r="J2845" s="113"/>
      <c r="K2845" s="113"/>
      <c r="L2845" s="66"/>
      <c r="M2845" s="66"/>
      <c r="N2845" s="66"/>
    </row>
    <row r="2846" spans="1:14">
      <c r="A2846" s="66"/>
      <c r="B2846" s="66"/>
      <c r="C2846" s="66"/>
      <c r="D2846" s="66"/>
      <c r="E2846" s="66"/>
      <c r="F2846" s="66"/>
      <c r="G2846" s="66"/>
      <c r="H2846" s="113"/>
      <c r="I2846" s="113"/>
      <c r="J2846" s="113"/>
      <c r="K2846" s="113"/>
      <c r="L2846" s="66"/>
      <c r="M2846" s="66"/>
      <c r="N2846" s="66"/>
    </row>
    <row r="2847" spans="1:14">
      <c r="A2847" s="66"/>
      <c r="B2847" s="66"/>
      <c r="C2847" s="66"/>
      <c r="D2847" s="66"/>
      <c r="E2847" s="66"/>
      <c r="F2847" s="66"/>
      <c r="G2847" s="66"/>
      <c r="H2847" s="113"/>
      <c r="I2847" s="113"/>
      <c r="J2847" s="113"/>
      <c r="K2847" s="113"/>
      <c r="L2847" s="66"/>
      <c r="M2847" s="66"/>
      <c r="N2847" s="66"/>
    </row>
    <row r="2848" spans="1:14">
      <c r="A2848" s="66"/>
      <c r="B2848" s="66"/>
      <c r="C2848" s="66"/>
      <c r="D2848" s="66"/>
      <c r="E2848" s="66"/>
      <c r="F2848" s="66"/>
      <c r="G2848" s="66"/>
      <c r="H2848" s="113"/>
      <c r="I2848" s="113"/>
      <c r="J2848" s="113"/>
      <c r="K2848" s="113"/>
      <c r="L2848" s="66"/>
      <c r="M2848" s="66"/>
      <c r="N2848" s="66"/>
    </row>
    <row r="2849" spans="1:14">
      <c r="A2849" s="66"/>
      <c r="B2849" s="66"/>
      <c r="C2849" s="66"/>
      <c r="D2849" s="66"/>
      <c r="E2849" s="66"/>
      <c r="F2849" s="66"/>
      <c r="G2849" s="66"/>
      <c r="H2849" s="113"/>
      <c r="I2849" s="113"/>
      <c r="J2849" s="113"/>
      <c r="K2849" s="113"/>
      <c r="L2849" s="66"/>
      <c r="M2849" s="66"/>
      <c r="N2849" s="66"/>
    </row>
    <row r="2850" spans="1:14">
      <c r="A2850" s="66"/>
      <c r="B2850" s="66"/>
      <c r="C2850" s="66"/>
      <c r="D2850" s="66"/>
      <c r="E2850" s="66"/>
      <c r="F2850" s="66"/>
      <c r="G2850" s="66"/>
      <c r="H2850" s="113"/>
      <c r="I2850" s="113"/>
      <c r="J2850" s="113"/>
      <c r="K2850" s="113"/>
      <c r="L2850" s="66"/>
      <c r="M2850" s="66"/>
      <c r="N2850" s="66"/>
    </row>
    <row r="2851" spans="1:14">
      <c r="A2851" s="66"/>
      <c r="B2851" s="66"/>
      <c r="C2851" s="66"/>
      <c r="D2851" s="66"/>
      <c r="E2851" s="66"/>
      <c r="F2851" s="66"/>
      <c r="G2851" s="66"/>
      <c r="H2851" s="113"/>
      <c r="I2851" s="113"/>
      <c r="J2851" s="113"/>
      <c r="K2851" s="113"/>
      <c r="L2851" s="66"/>
      <c r="M2851" s="66"/>
      <c r="N2851" s="66"/>
    </row>
    <row r="2852" spans="1:14">
      <c r="A2852" s="66"/>
      <c r="B2852" s="66"/>
      <c r="C2852" s="66"/>
      <c r="D2852" s="66"/>
      <c r="E2852" s="66"/>
      <c r="F2852" s="66"/>
      <c r="G2852" s="66"/>
      <c r="H2852" s="113"/>
      <c r="I2852" s="113"/>
      <c r="J2852" s="113"/>
      <c r="K2852" s="113"/>
      <c r="L2852" s="66"/>
      <c r="M2852" s="66"/>
      <c r="N2852" s="66"/>
    </row>
    <row r="2853" spans="1:14">
      <c r="A2853" s="66"/>
      <c r="B2853" s="66"/>
      <c r="C2853" s="66"/>
      <c r="D2853" s="66"/>
      <c r="E2853" s="66"/>
      <c r="F2853" s="66"/>
      <c r="G2853" s="66"/>
      <c r="H2853" s="113"/>
      <c r="I2853" s="113"/>
      <c r="J2853" s="113"/>
      <c r="K2853" s="113"/>
      <c r="L2853" s="66"/>
      <c r="M2853" s="66"/>
      <c r="N2853" s="66"/>
    </row>
    <row r="2854" spans="1:14">
      <c r="A2854" s="66"/>
      <c r="B2854" s="66"/>
      <c r="C2854" s="66"/>
      <c r="D2854" s="66"/>
      <c r="E2854" s="66"/>
      <c r="F2854" s="66"/>
      <c r="G2854" s="66"/>
      <c r="H2854" s="113"/>
      <c r="I2854" s="113"/>
      <c r="J2854" s="113"/>
      <c r="K2854" s="113"/>
      <c r="L2854" s="66"/>
      <c r="M2854" s="66"/>
      <c r="N2854" s="66"/>
    </row>
    <row r="2855" spans="1:14">
      <c r="A2855" s="66"/>
      <c r="B2855" s="66"/>
      <c r="C2855" s="66"/>
      <c r="D2855" s="66"/>
      <c r="E2855" s="66"/>
      <c r="F2855" s="66"/>
      <c r="G2855" s="66"/>
      <c r="H2855" s="113"/>
      <c r="I2855" s="113"/>
      <c r="J2855" s="113"/>
      <c r="K2855" s="113"/>
      <c r="L2855" s="66"/>
      <c r="M2855" s="66"/>
      <c r="N2855" s="66"/>
    </row>
    <row r="2856" spans="1:14">
      <c r="A2856" s="66"/>
      <c r="B2856" s="66"/>
      <c r="C2856" s="66"/>
      <c r="D2856" s="66"/>
      <c r="E2856" s="66"/>
      <c r="F2856" s="66"/>
      <c r="G2856" s="66"/>
      <c r="H2856" s="113"/>
      <c r="I2856" s="113"/>
      <c r="J2856" s="113"/>
      <c r="K2856" s="113"/>
      <c r="L2856" s="66"/>
      <c r="M2856" s="66"/>
      <c r="N2856" s="66"/>
    </row>
    <row r="2857" spans="1:14">
      <c r="A2857" s="66"/>
      <c r="B2857" s="66"/>
      <c r="C2857" s="66"/>
      <c r="D2857" s="66"/>
      <c r="E2857" s="66"/>
      <c r="F2857" s="66"/>
      <c r="G2857" s="66"/>
      <c r="H2857" s="113"/>
      <c r="I2857" s="113"/>
      <c r="J2857" s="113"/>
      <c r="K2857" s="113"/>
      <c r="L2857" s="66"/>
      <c r="M2857" s="66"/>
      <c r="N2857" s="66"/>
    </row>
    <row r="2858" spans="1:14">
      <c r="A2858" s="66"/>
      <c r="B2858" s="66"/>
      <c r="C2858" s="66"/>
      <c r="D2858" s="66"/>
      <c r="E2858" s="66"/>
      <c r="F2858" s="66"/>
      <c r="G2858" s="66"/>
      <c r="H2858" s="113"/>
      <c r="I2858" s="113"/>
      <c r="J2858" s="113"/>
      <c r="K2858" s="113"/>
      <c r="L2858" s="66"/>
      <c r="M2858" s="66"/>
      <c r="N2858" s="66"/>
    </row>
    <row r="2859" spans="1:14">
      <c r="A2859" s="66"/>
      <c r="B2859" s="66"/>
      <c r="C2859" s="66"/>
      <c r="D2859" s="66"/>
      <c r="E2859" s="66"/>
      <c r="F2859" s="66"/>
      <c r="G2859" s="66"/>
      <c r="H2859" s="113"/>
      <c r="I2859" s="113"/>
      <c r="J2859" s="113"/>
      <c r="K2859" s="113"/>
      <c r="L2859" s="66"/>
      <c r="M2859" s="66"/>
      <c r="N2859" s="66"/>
    </row>
    <row r="2860" spans="1:14">
      <c r="A2860" s="66"/>
      <c r="B2860" s="66"/>
      <c r="C2860" s="66"/>
      <c r="D2860" s="66"/>
      <c r="E2860" s="66"/>
      <c r="F2860" s="66"/>
      <c r="G2860" s="66"/>
      <c r="H2860" s="113"/>
      <c r="I2860" s="113"/>
      <c r="J2860" s="113"/>
      <c r="K2860" s="113"/>
      <c r="L2860" s="66"/>
      <c r="M2860" s="66"/>
      <c r="N2860" s="66"/>
    </row>
    <row r="2861" spans="1:14">
      <c r="A2861" s="66"/>
      <c r="B2861" s="66"/>
      <c r="C2861" s="66"/>
      <c r="D2861" s="66"/>
      <c r="E2861" s="66"/>
      <c r="F2861" s="66"/>
      <c r="G2861" s="66"/>
      <c r="H2861" s="113"/>
      <c r="I2861" s="113"/>
      <c r="J2861" s="113"/>
      <c r="K2861" s="113"/>
      <c r="L2861" s="66"/>
      <c r="M2861" s="66"/>
      <c r="N2861" s="66"/>
    </row>
    <row r="2862" spans="1:14">
      <c r="A2862" s="66"/>
      <c r="B2862" s="66"/>
      <c r="C2862" s="66"/>
      <c r="D2862" s="66"/>
      <c r="E2862" s="66"/>
      <c r="F2862" s="66"/>
      <c r="G2862" s="66"/>
      <c r="H2862" s="113"/>
      <c r="I2862" s="113"/>
      <c r="J2862" s="113"/>
      <c r="K2862" s="113"/>
      <c r="L2862" s="66"/>
      <c r="M2862" s="66"/>
      <c r="N2862" s="66"/>
    </row>
    <row r="2863" spans="1:14">
      <c r="A2863" s="66"/>
      <c r="B2863" s="66"/>
      <c r="C2863" s="66"/>
      <c r="D2863" s="66"/>
      <c r="E2863" s="66"/>
      <c r="F2863" s="66"/>
      <c r="G2863" s="66"/>
      <c r="H2863" s="113"/>
      <c r="I2863" s="113"/>
      <c r="J2863" s="113"/>
      <c r="K2863" s="113"/>
      <c r="L2863" s="66"/>
      <c r="M2863" s="66"/>
      <c r="N2863" s="66"/>
    </row>
    <row r="2864" spans="1:14">
      <c r="A2864" s="66"/>
      <c r="B2864" s="66"/>
      <c r="C2864" s="66"/>
      <c r="D2864" s="66"/>
      <c r="E2864" s="66"/>
      <c r="F2864" s="66"/>
      <c r="G2864" s="66"/>
      <c r="H2864" s="113"/>
      <c r="I2864" s="113"/>
      <c r="J2864" s="113"/>
      <c r="K2864" s="113"/>
      <c r="L2864" s="66"/>
      <c r="M2864" s="66"/>
      <c r="N2864" s="66"/>
    </row>
    <row r="2865" spans="1:14">
      <c r="A2865" s="66"/>
      <c r="B2865" s="66"/>
      <c r="C2865" s="66"/>
      <c r="D2865" s="66"/>
      <c r="E2865" s="66"/>
      <c r="F2865" s="66"/>
      <c r="G2865" s="66"/>
      <c r="H2865" s="113"/>
      <c r="I2865" s="113"/>
      <c r="J2865" s="113"/>
      <c r="K2865" s="113"/>
      <c r="L2865" s="66"/>
      <c r="M2865" s="66"/>
      <c r="N2865" s="66"/>
    </row>
    <row r="2866" spans="1:14">
      <c r="A2866" s="66"/>
      <c r="B2866" s="66"/>
      <c r="C2866" s="66"/>
      <c r="D2866" s="66"/>
      <c r="E2866" s="66"/>
      <c r="F2866" s="66"/>
      <c r="G2866" s="66"/>
      <c r="H2866" s="113"/>
      <c r="I2866" s="113"/>
      <c r="J2866" s="113"/>
      <c r="K2866" s="113"/>
      <c r="L2866" s="66"/>
      <c r="M2866" s="66"/>
      <c r="N2866" s="66"/>
    </row>
    <row r="2867" spans="1:14">
      <c r="A2867" s="66"/>
      <c r="B2867" s="66"/>
      <c r="C2867" s="66"/>
      <c r="D2867" s="66"/>
      <c r="E2867" s="66"/>
      <c r="F2867" s="66"/>
      <c r="G2867" s="66"/>
      <c r="H2867" s="113"/>
      <c r="I2867" s="113"/>
      <c r="J2867" s="113"/>
      <c r="K2867" s="113"/>
      <c r="L2867" s="66"/>
      <c r="M2867" s="66"/>
      <c r="N2867" s="66"/>
    </row>
    <row r="2868" spans="1:14">
      <c r="A2868" s="66"/>
      <c r="B2868" s="66"/>
      <c r="C2868" s="66"/>
      <c r="D2868" s="66"/>
      <c r="E2868" s="66"/>
      <c r="F2868" s="66"/>
      <c r="G2868" s="66"/>
      <c r="H2868" s="113"/>
      <c r="I2868" s="113"/>
      <c r="J2868" s="113"/>
      <c r="K2868" s="113"/>
      <c r="L2868" s="66"/>
      <c r="M2868" s="66"/>
      <c r="N2868" s="66"/>
    </row>
    <row r="2869" spans="1:14">
      <c r="A2869" s="66"/>
      <c r="B2869" s="66"/>
      <c r="C2869" s="66"/>
      <c r="D2869" s="66"/>
      <c r="E2869" s="66"/>
      <c r="F2869" s="66"/>
      <c r="G2869" s="66"/>
      <c r="H2869" s="113"/>
      <c r="I2869" s="113"/>
      <c r="J2869" s="113"/>
      <c r="K2869" s="113"/>
      <c r="L2869" s="66"/>
      <c r="M2869" s="66"/>
      <c r="N2869" s="66"/>
    </row>
    <row r="2870" spans="1:14">
      <c r="A2870" s="66"/>
      <c r="B2870" s="66"/>
      <c r="C2870" s="66"/>
      <c r="D2870" s="66"/>
      <c r="E2870" s="66"/>
      <c r="F2870" s="66"/>
      <c r="G2870" s="66"/>
      <c r="H2870" s="113"/>
      <c r="I2870" s="113"/>
      <c r="J2870" s="113"/>
      <c r="K2870" s="113"/>
      <c r="L2870" s="66"/>
      <c r="M2870" s="66"/>
      <c r="N2870" s="66"/>
    </row>
    <row r="2871" spans="1:14">
      <c r="A2871" s="66"/>
      <c r="B2871" s="66"/>
      <c r="C2871" s="66"/>
      <c r="D2871" s="66"/>
      <c r="E2871" s="66"/>
      <c r="F2871" s="66"/>
      <c r="G2871" s="66"/>
      <c r="H2871" s="113"/>
      <c r="I2871" s="113"/>
      <c r="J2871" s="113"/>
      <c r="K2871" s="113"/>
      <c r="L2871" s="66"/>
      <c r="M2871" s="66"/>
      <c r="N2871" s="66"/>
    </row>
    <row r="2872" spans="1:14">
      <c r="A2872" s="66"/>
      <c r="B2872" s="66"/>
      <c r="C2872" s="66"/>
      <c r="D2872" s="66"/>
      <c r="E2872" s="66"/>
      <c r="F2872" s="66"/>
      <c r="G2872" s="66"/>
      <c r="H2872" s="113"/>
      <c r="I2872" s="113"/>
      <c r="J2872" s="113"/>
      <c r="K2872" s="113"/>
      <c r="L2872" s="66"/>
      <c r="M2872" s="66"/>
      <c r="N2872" s="66"/>
    </row>
    <row r="2873" spans="1:14">
      <c r="A2873" s="66"/>
      <c r="B2873" s="66"/>
      <c r="C2873" s="66"/>
      <c r="D2873" s="66"/>
      <c r="E2873" s="66"/>
      <c r="F2873" s="66"/>
      <c r="G2873" s="66"/>
      <c r="H2873" s="113"/>
      <c r="I2873" s="113"/>
      <c r="J2873" s="113"/>
      <c r="K2873" s="113"/>
      <c r="L2873" s="66"/>
      <c r="M2873" s="66"/>
      <c r="N2873" s="66"/>
    </row>
    <row r="2874" spans="1:14">
      <c r="A2874" s="66"/>
      <c r="B2874" s="66"/>
      <c r="C2874" s="66"/>
      <c r="D2874" s="66"/>
      <c r="E2874" s="66"/>
      <c r="F2874" s="66"/>
      <c r="G2874" s="66"/>
      <c r="H2874" s="113"/>
      <c r="I2874" s="113"/>
      <c r="J2874" s="113"/>
      <c r="K2874" s="113"/>
      <c r="L2874" s="66"/>
      <c r="M2874" s="66"/>
      <c r="N2874" s="66"/>
    </row>
    <row r="2875" spans="1:14">
      <c r="A2875" s="66"/>
      <c r="B2875" s="66"/>
      <c r="C2875" s="66"/>
      <c r="D2875" s="66"/>
      <c r="E2875" s="66"/>
      <c r="F2875" s="66"/>
      <c r="G2875" s="66"/>
      <c r="H2875" s="113"/>
      <c r="I2875" s="113"/>
      <c r="J2875" s="113"/>
      <c r="K2875" s="113"/>
      <c r="L2875" s="66"/>
      <c r="M2875" s="66"/>
      <c r="N2875" s="66"/>
    </row>
    <row r="2876" spans="1:14">
      <c r="A2876" s="66"/>
      <c r="B2876" s="66"/>
      <c r="C2876" s="66"/>
      <c r="D2876" s="66"/>
      <c r="E2876" s="66"/>
      <c r="F2876" s="66"/>
      <c r="G2876" s="66"/>
      <c r="H2876" s="113"/>
      <c r="I2876" s="113"/>
      <c r="J2876" s="113"/>
      <c r="K2876" s="113"/>
      <c r="L2876" s="66"/>
      <c r="M2876" s="66"/>
      <c r="N2876" s="66"/>
    </row>
    <row r="2877" spans="1:14">
      <c r="A2877" s="66"/>
      <c r="B2877" s="66"/>
      <c r="C2877" s="66"/>
      <c r="D2877" s="66"/>
      <c r="E2877" s="66"/>
      <c r="F2877" s="66"/>
      <c r="G2877" s="66"/>
      <c r="H2877" s="113"/>
      <c r="I2877" s="113"/>
      <c r="J2877" s="113"/>
      <c r="K2877" s="113"/>
      <c r="L2877" s="66"/>
      <c r="M2877" s="66"/>
      <c r="N2877" s="66"/>
    </row>
    <row r="2878" spans="1:14">
      <c r="A2878" s="66"/>
      <c r="B2878" s="66"/>
      <c r="C2878" s="66"/>
      <c r="D2878" s="66"/>
      <c r="E2878" s="66"/>
      <c r="F2878" s="66"/>
      <c r="G2878" s="66"/>
      <c r="H2878" s="113"/>
      <c r="I2878" s="113"/>
      <c r="J2878" s="113"/>
      <c r="K2878" s="113"/>
      <c r="L2878" s="66"/>
      <c r="M2878" s="66"/>
      <c r="N2878" s="66"/>
    </row>
    <row r="2879" spans="1:14">
      <c r="A2879" s="66"/>
      <c r="B2879" s="66"/>
      <c r="C2879" s="66"/>
      <c r="D2879" s="66"/>
      <c r="E2879" s="66"/>
      <c r="F2879" s="66"/>
      <c r="G2879" s="66"/>
      <c r="H2879" s="113"/>
      <c r="I2879" s="113"/>
      <c r="J2879" s="113"/>
      <c r="K2879" s="113"/>
      <c r="L2879" s="66"/>
      <c r="M2879" s="66"/>
      <c r="N2879" s="66"/>
    </row>
    <row r="2880" spans="1:14">
      <c r="A2880" s="66"/>
      <c r="B2880" s="66"/>
      <c r="C2880" s="66"/>
      <c r="D2880" s="66"/>
      <c r="E2880" s="66"/>
      <c r="F2880" s="66"/>
      <c r="G2880" s="66"/>
      <c r="H2880" s="113"/>
      <c r="I2880" s="113"/>
      <c r="J2880" s="113"/>
      <c r="K2880" s="113"/>
      <c r="L2880" s="66"/>
      <c r="M2880" s="66"/>
      <c r="N2880" s="66"/>
    </row>
    <row r="2881" spans="1:14">
      <c r="A2881" s="66"/>
      <c r="B2881" s="66"/>
      <c r="C2881" s="66"/>
      <c r="D2881" s="66"/>
      <c r="E2881" s="66"/>
      <c r="F2881" s="66"/>
      <c r="G2881" s="66"/>
      <c r="H2881" s="113"/>
      <c r="I2881" s="113"/>
      <c r="J2881" s="113"/>
      <c r="K2881" s="113"/>
      <c r="L2881" s="66"/>
      <c r="M2881" s="66"/>
      <c r="N2881" s="66"/>
    </row>
    <row r="2882" spans="1:14">
      <c r="A2882" s="66"/>
      <c r="B2882" s="66"/>
      <c r="C2882" s="66"/>
      <c r="D2882" s="66"/>
      <c r="E2882" s="66"/>
      <c r="F2882" s="66"/>
      <c r="G2882" s="66"/>
      <c r="H2882" s="113"/>
      <c r="I2882" s="113"/>
      <c r="J2882" s="113"/>
      <c r="K2882" s="113"/>
      <c r="L2882" s="66"/>
      <c r="M2882" s="66"/>
      <c r="N2882" s="66"/>
    </row>
    <row r="2883" spans="1:14">
      <c r="A2883" s="66"/>
      <c r="B2883" s="66"/>
      <c r="C2883" s="66"/>
      <c r="D2883" s="66"/>
      <c r="E2883" s="66"/>
      <c r="F2883" s="66"/>
      <c r="G2883" s="66"/>
      <c r="H2883" s="113"/>
      <c r="I2883" s="113"/>
      <c r="J2883" s="113"/>
      <c r="K2883" s="113"/>
      <c r="L2883" s="66"/>
      <c r="M2883" s="66"/>
      <c r="N2883" s="66"/>
    </row>
    <row r="2884" spans="1:14">
      <c r="A2884" s="66"/>
      <c r="B2884" s="66"/>
      <c r="C2884" s="66"/>
      <c r="D2884" s="66"/>
      <c r="E2884" s="66"/>
      <c r="F2884" s="66"/>
      <c r="G2884" s="66"/>
      <c r="H2884" s="113"/>
      <c r="I2884" s="113"/>
      <c r="J2884" s="113"/>
      <c r="K2884" s="113"/>
      <c r="L2884" s="66"/>
      <c r="M2884" s="66"/>
      <c r="N2884" s="66"/>
    </row>
    <row r="2885" spans="1:14">
      <c r="A2885" s="66"/>
      <c r="B2885" s="66"/>
      <c r="C2885" s="66"/>
      <c r="D2885" s="66"/>
      <c r="E2885" s="66"/>
      <c r="F2885" s="66"/>
      <c r="G2885" s="66"/>
      <c r="H2885" s="113"/>
      <c r="I2885" s="113"/>
      <c r="J2885" s="113"/>
      <c r="K2885" s="113"/>
      <c r="L2885" s="66"/>
      <c r="M2885" s="66"/>
      <c r="N2885" s="66"/>
    </row>
    <row r="2886" spans="1:14">
      <c r="A2886" s="66"/>
      <c r="B2886" s="66"/>
      <c r="C2886" s="66"/>
      <c r="D2886" s="66"/>
      <c r="E2886" s="66"/>
      <c r="F2886" s="66"/>
      <c r="G2886" s="66"/>
      <c r="H2886" s="113"/>
      <c r="I2886" s="113"/>
      <c r="J2886" s="113"/>
      <c r="K2886" s="113"/>
      <c r="L2886" s="66"/>
      <c r="M2886" s="66"/>
      <c r="N2886" s="66"/>
    </row>
    <row r="2887" spans="1:14">
      <c r="A2887" s="66"/>
      <c r="B2887" s="66"/>
      <c r="C2887" s="66"/>
      <c r="D2887" s="66"/>
      <c r="E2887" s="66"/>
      <c r="F2887" s="66"/>
      <c r="G2887" s="66"/>
      <c r="H2887" s="113"/>
      <c r="I2887" s="113"/>
      <c r="J2887" s="113"/>
      <c r="K2887" s="113"/>
      <c r="L2887" s="66"/>
      <c r="M2887" s="66"/>
      <c r="N2887" s="66"/>
    </row>
    <row r="2888" spans="1:14">
      <c r="A2888" s="66"/>
      <c r="B2888" s="66"/>
      <c r="C2888" s="66"/>
      <c r="D2888" s="66"/>
      <c r="E2888" s="66"/>
      <c r="F2888" s="66"/>
      <c r="G2888" s="66"/>
      <c r="H2888" s="113"/>
      <c r="I2888" s="113"/>
      <c r="J2888" s="113"/>
      <c r="K2888" s="113"/>
      <c r="L2888" s="66"/>
      <c r="M2888" s="66"/>
      <c r="N2888" s="66"/>
    </row>
    <row r="2889" spans="1:14">
      <c r="A2889" s="66"/>
      <c r="B2889" s="66"/>
      <c r="C2889" s="66"/>
      <c r="D2889" s="66"/>
      <c r="E2889" s="66"/>
      <c r="F2889" s="66"/>
      <c r="G2889" s="66"/>
      <c r="H2889" s="113"/>
      <c r="I2889" s="113"/>
      <c r="J2889" s="113"/>
      <c r="K2889" s="113"/>
      <c r="L2889" s="66"/>
      <c r="M2889" s="66"/>
      <c r="N2889" s="66"/>
    </row>
    <row r="2890" spans="1:14">
      <c r="A2890" s="66"/>
      <c r="B2890" s="66"/>
      <c r="C2890" s="66"/>
      <c r="D2890" s="66"/>
      <c r="E2890" s="66"/>
      <c r="F2890" s="66"/>
      <c r="G2890" s="66"/>
      <c r="H2890" s="113"/>
      <c r="I2890" s="113"/>
      <c r="J2890" s="113"/>
      <c r="K2890" s="113"/>
      <c r="L2890" s="66"/>
      <c r="M2890" s="66"/>
      <c r="N2890" s="66"/>
    </row>
    <row r="2891" spans="1:14">
      <c r="A2891" s="66"/>
      <c r="B2891" s="66"/>
      <c r="C2891" s="66"/>
      <c r="D2891" s="66"/>
      <c r="E2891" s="66"/>
      <c r="F2891" s="66"/>
      <c r="G2891" s="66"/>
      <c r="H2891" s="113"/>
      <c r="I2891" s="113"/>
      <c r="J2891" s="113"/>
      <c r="K2891" s="113"/>
      <c r="L2891" s="66"/>
      <c r="M2891" s="66"/>
      <c r="N2891" s="66"/>
    </row>
    <row r="2892" spans="1:14">
      <c r="A2892" s="66"/>
      <c r="B2892" s="66"/>
      <c r="C2892" s="66"/>
      <c r="D2892" s="66"/>
      <c r="E2892" s="66"/>
      <c r="F2892" s="66"/>
      <c r="G2892" s="66"/>
      <c r="H2892" s="113"/>
      <c r="I2892" s="113"/>
      <c r="J2892" s="113"/>
      <c r="K2892" s="113"/>
      <c r="L2892" s="66"/>
      <c r="M2892" s="66"/>
      <c r="N2892" s="66"/>
    </row>
    <row r="2893" spans="1:14">
      <c r="A2893" s="66"/>
      <c r="B2893" s="66"/>
      <c r="C2893" s="66"/>
      <c r="D2893" s="66"/>
      <c r="E2893" s="66"/>
      <c r="F2893" s="66"/>
      <c r="G2893" s="66"/>
      <c r="H2893" s="113"/>
      <c r="I2893" s="113"/>
      <c r="J2893" s="113"/>
      <c r="K2893" s="113"/>
      <c r="L2893" s="66"/>
      <c r="M2893" s="66"/>
      <c r="N2893" s="66"/>
    </row>
    <row r="2894" spans="1:14">
      <c r="A2894" s="66"/>
      <c r="B2894" s="66"/>
      <c r="C2894" s="66"/>
      <c r="D2894" s="66"/>
      <c r="E2894" s="66"/>
      <c r="F2894" s="66"/>
      <c r="G2894" s="66"/>
      <c r="H2894" s="113"/>
      <c r="I2894" s="113"/>
      <c r="J2894" s="113"/>
      <c r="K2894" s="113"/>
      <c r="L2894" s="66"/>
      <c r="M2894" s="66"/>
      <c r="N2894" s="66"/>
    </row>
    <row r="2895" spans="1:14">
      <c r="A2895" s="66"/>
      <c r="B2895" s="66"/>
      <c r="C2895" s="66"/>
      <c r="D2895" s="66"/>
      <c r="E2895" s="66"/>
      <c r="F2895" s="66"/>
      <c r="G2895" s="66"/>
      <c r="H2895" s="113"/>
      <c r="I2895" s="113"/>
      <c r="J2895" s="113"/>
      <c r="K2895" s="113"/>
      <c r="L2895" s="66"/>
      <c r="M2895" s="66"/>
      <c r="N2895" s="66"/>
    </row>
    <row r="2896" spans="1:14">
      <c r="A2896" s="66"/>
      <c r="B2896" s="66"/>
      <c r="C2896" s="66"/>
      <c r="D2896" s="66"/>
      <c r="E2896" s="66"/>
      <c r="F2896" s="66"/>
      <c r="G2896" s="66"/>
      <c r="H2896" s="113"/>
      <c r="I2896" s="113"/>
      <c r="J2896" s="113"/>
      <c r="K2896" s="113"/>
      <c r="L2896" s="66"/>
      <c r="M2896" s="66"/>
      <c r="N2896" s="66"/>
    </row>
    <row r="2897" spans="1:14">
      <c r="A2897" s="66"/>
      <c r="B2897" s="66"/>
      <c r="C2897" s="66"/>
      <c r="D2897" s="66"/>
      <c r="E2897" s="66"/>
      <c r="F2897" s="66"/>
      <c r="G2897" s="66"/>
      <c r="H2897" s="113"/>
      <c r="I2897" s="113"/>
      <c r="J2897" s="113"/>
      <c r="K2897" s="113"/>
      <c r="L2897" s="66"/>
      <c r="M2897" s="66"/>
      <c r="N2897" s="66"/>
    </row>
    <row r="2898" spans="1:14">
      <c r="A2898" s="66"/>
      <c r="B2898" s="66"/>
      <c r="C2898" s="66"/>
      <c r="D2898" s="66"/>
      <c r="E2898" s="66"/>
      <c r="F2898" s="66"/>
      <c r="G2898" s="66"/>
      <c r="H2898" s="113"/>
      <c r="I2898" s="113"/>
      <c r="J2898" s="113"/>
      <c r="K2898" s="113"/>
      <c r="L2898" s="66"/>
      <c r="M2898" s="66"/>
      <c r="N2898" s="66"/>
    </row>
    <row r="2899" spans="1:14">
      <c r="A2899" s="66"/>
      <c r="B2899" s="66"/>
      <c r="C2899" s="66"/>
      <c r="D2899" s="66"/>
      <c r="E2899" s="66"/>
      <c r="F2899" s="66"/>
      <c r="G2899" s="66"/>
      <c r="H2899" s="113"/>
      <c r="I2899" s="113"/>
      <c r="J2899" s="113"/>
      <c r="K2899" s="113"/>
      <c r="L2899" s="66"/>
      <c r="M2899" s="66"/>
      <c r="N2899" s="66"/>
    </row>
    <row r="2900" spans="1:14">
      <c r="A2900" s="66"/>
      <c r="B2900" s="66"/>
      <c r="C2900" s="66"/>
      <c r="D2900" s="66"/>
      <c r="E2900" s="66"/>
      <c r="F2900" s="66"/>
      <c r="G2900" s="66"/>
      <c r="H2900" s="113"/>
      <c r="I2900" s="113"/>
      <c r="J2900" s="113"/>
      <c r="K2900" s="113"/>
      <c r="L2900" s="66"/>
      <c r="M2900" s="66"/>
      <c r="N2900" s="66"/>
    </row>
    <row r="2901" spans="1:14">
      <c r="A2901" s="66"/>
      <c r="B2901" s="66"/>
      <c r="C2901" s="66"/>
      <c r="D2901" s="66"/>
      <c r="E2901" s="66"/>
      <c r="F2901" s="66"/>
      <c r="G2901" s="66"/>
      <c r="H2901" s="113"/>
      <c r="I2901" s="113"/>
      <c r="J2901" s="113"/>
      <c r="K2901" s="113"/>
      <c r="L2901" s="66"/>
      <c r="M2901" s="66"/>
      <c r="N2901" s="66"/>
    </row>
    <row r="2902" spans="1:14">
      <c r="A2902" s="66"/>
      <c r="B2902" s="66"/>
      <c r="C2902" s="66"/>
      <c r="D2902" s="66"/>
      <c r="E2902" s="66"/>
      <c r="F2902" s="66"/>
      <c r="G2902" s="66"/>
      <c r="H2902" s="113"/>
      <c r="I2902" s="113"/>
      <c r="J2902" s="113"/>
      <c r="K2902" s="113"/>
      <c r="L2902" s="66"/>
      <c r="M2902" s="66"/>
      <c r="N2902" s="66"/>
    </row>
    <row r="2903" spans="1:14">
      <c r="A2903" s="66"/>
      <c r="B2903" s="66"/>
      <c r="C2903" s="66"/>
      <c r="D2903" s="66"/>
      <c r="E2903" s="66"/>
      <c r="F2903" s="66"/>
      <c r="G2903" s="66"/>
      <c r="H2903" s="113"/>
      <c r="I2903" s="113"/>
      <c r="J2903" s="113"/>
      <c r="K2903" s="113"/>
      <c r="L2903" s="66"/>
      <c r="M2903" s="66"/>
      <c r="N2903" s="66"/>
    </row>
    <row r="2904" spans="1:14">
      <c r="A2904" s="66"/>
      <c r="B2904" s="66"/>
      <c r="C2904" s="66"/>
      <c r="D2904" s="66"/>
      <c r="E2904" s="66"/>
      <c r="F2904" s="66"/>
      <c r="G2904" s="66"/>
      <c r="H2904" s="113"/>
      <c r="I2904" s="113"/>
      <c r="J2904" s="113"/>
      <c r="K2904" s="113"/>
      <c r="L2904" s="66"/>
      <c r="M2904" s="66"/>
      <c r="N2904" s="66"/>
    </row>
    <row r="2905" spans="1:14">
      <c r="A2905" s="66"/>
      <c r="B2905" s="66"/>
      <c r="C2905" s="66"/>
      <c r="D2905" s="66"/>
      <c r="E2905" s="66"/>
      <c r="F2905" s="66"/>
      <c r="G2905" s="66"/>
      <c r="H2905" s="113"/>
      <c r="I2905" s="113"/>
      <c r="J2905" s="113"/>
      <c r="K2905" s="113"/>
      <c r="L2905" s="66"/>
      <c r="M2905" s="66"/>
      <c r="N2905" s="66"/>
    </row>
    <row r="2906" spans="1:14">
      <c r="A2906" s="66"/>
      <c r="B2906" s="66"/>
      <c r="C2906" s="66"/>
      <c r="D2906" s="66"/>
      <c r="E2906" s="66"/>
      <c r="F2906" s="66"/>
      <c r="G2906" s="66"/>
      <c r="H2906" s="113"/>
      <c r="I2906" s="113"/>
      <c r="J2906" s="113"/>
      <c r="K2906" s="113"/>
      <c r="L2906" s="66"/>
      <c r="M2906" s="66"/>
      <c r="N2906" s="66"/>
    </row>
    <row r="2907" spans="1:14">
      <c r="A2907" s="66"/>
      <c r="B2907" s="66"/>
      <c r="C2907" s="66"/>
      <c r="D2907" s="66"/>
      <c r="E2907" s="66"/>
      <c r="F2907" s="66"/>
      <c r="G2907" s="66"/>
      <c r="H2907" s="113"/>
      <c r="I2907" s="113"/>
      <c r="J2907" s="113"/>
      <c r="K2907" s="113"/>
      <c r="L2907" s="66"/>
      <c r="M2907" s="66"/>
      <c r="N2907" s="66"/>
    </row>
    <row r="2908" spans="1:14">
      <c r="A2908" s="66"/>
      <c r="B2908" s="66"/>
      <c r="C2908" s="66"/>
      <c r="D2908" s="66"/>
      <c r="E2908" s="66"/>
      <c r="F2908" s="66"/>
      <c r="G2908" s="66"/>
      <c r="H2908" s="113"/>
      <c r="I2908" s="113"/>
      <c r="J2908" s="113"/>
      <c r="K2908" s="113"/>
      <c r="L2908" s="66"/>
      <c r="M2908" s="66"/>
      <c r="N2908" s="66"/>
    </row>
    <row r="2909" spans="1:14">
      <c r="A2909" s="66"/>
      <c r="B2909" s="66"/>
      <c r="C2909" s="66"/>
      <c r="D2909" s="66"/>
      <c r="E2909" s="66"/>
      <c r="F2909" s="66"/>
      <c r="G2909" s="66"/>
      <c r="H2909" s="113"/>
      <c r="I2909" s="113"/>
      <c r="J2909" s="113"/>
      <c r="K2909" s="113"/>
      <c r="L2909" s="66"/>
      <c r="M2909" s="66"/>
      <c r="N2909" s="66"/>
    </row>
    <row r="2910" spans="1:14">
      <c r="A2910" s="66"/>
      <c r="B2910" s="66"/>
      <c r="C2910" s="66"/>
      <c r="D2910" s="66"/>
      <c r="E2910" s="66"/>
      <c r="F2910" s="66"/>
      <c r="G2910" s="66"/>
      <c r="H2910" s="113"/>
      <c r="I2910" s="113"/>
      <c r="J2910" s="113"/>
      <c r="K2910" s="113"/>
      <c r="L2910" s="66"/>
      <c r="M2910" s="66"/>
      <c r="N2910" s="66"/>
    </row>
    <row r="2911" spans="1:14">
      <c r="A2911" s="66"/>
      <c r="B2911" s="66"/>
      <c r="C2911" s="66"/>
      <c r="D2911" s="66"/>
      <c r="E2911" s="66"/>
      <c r="F2911" s="66"/>
      <c r="G2911" s="66"/>
      <c r="H2911" s="113"/>
      <c r="I2911" s="113"/>
      <c r="J2911" s="113"/>
      <c r="K2911" s="113"/>
      <c r="L2911" s="66"/>
      <c r="M2911" s="66"/>
      <c r="N2911" s="66"/>
    </row>
    <row r="2912" spans="1:14">
      <c r="A2912" s="66"/>
      <c r="B2912" s="66"/>
      <c r="C2912" s="66"/>
      <c r="D2912" s="66"/>
      <c r="E2912" s="66"/>
      <c r="F2912" s="66"/>
      <c r="G2912" s="66"/>
      <c r="H2912" s="113"/>
      <c r="I2912" s="113"/>
      <c r="J2912" s="113"/>
      <c r="K2912" s="113"/>
      <c r="L2912" s="66"/>
      <c r="M2912" s="66"/>
      <c r="N2912" s="66"/>
    </row>
    <row r="2913" spans="1:14">
      <c r="A2913" s="66"/>
      <c r="B2913" s="66"/>
      <c r="C2913" s="66"/>
      <c r="D2913" s="66"/>
      <c r="E2913" s="66"/>
      <c r="F2913" s="66"/>
      <c r="G2913" s="66"/>
      <c r="H2913" s="113"/>
      <c r="I2913" s="113"/>
      <c r="J2913" s="113"/>
      <c r="K2913" s="113"/>
      <c r="L2913" s="66"/>
      <c r="M2913" s="66"/>
      <c r="N2913" s="66"/>
    </row>
    <row r="2914" spans="1:14">
      <c r="A2914" s="66"/>
      <c r="B2914" s="66"/>
      <c r="C2914" s="66"/>
      <c r="D2914" s="66"/>
      <c r="E2914" s="66"/>
      <c r="F2914" s="66"/>
      <c r="G2914" s="66"/>
      <c r="H2914" s="113"/>
      <c r="I2914" s="113"/>
      <c r="J2914" s="113"/>
      <c r="K2914" s="113"/>
      <c r="L2914" s="66"/>
      <c r="M2914" s="66"/>
      <c r="N2914" s="66"/>
    </row>
    <row r="2915" spans="1:14">
      <c r="A2915" s="66"/>
      <c r="B2915" s="66"/>
      <c r="C2915" s="66"/>
      <c r="D2915" s="66"/>
      <c r="E2915" s="66"/>
      <c r="F2915" s="66"/>
      <c r="G2915" s="66"/>
      <c r="H2915" s="113"/>
      <c r="I2915" s="113"/>
      <c r="J2915" s="113"/>
      <c r="K2915" s="113"/>
      <c r="L2915" s="66"/>
      <c r="M2915" s="66"/>
      <c r="N2915" s="66"/>
    </row>
    <row r="2916" spans="1:14">
      <c r="A2916" s="66"/>
      <c r="B2916" s="66"/>
      <c r="C2916" s="66"/>
      <c r="D2916" s="66"/>
      <c r="E2916" s="66"/>
      <c r="F2916" s="66"/>
      <c r="G2916" s="66"/>
      <c r="H2916" s="113"/>
      <c r="I2916" s="113"/>
      <c r="J2916" s="113"/>
      <c r="K2916" s="113"/>
      <c r="L2916" s="66"/>
      <c r="M2916" s="66"/>
      <c r="N2916" s="66"/>
    </row>
    <row r="2917" spans="1:14">
      <c r="A2917" s="66"/>
      <c r="B2917" s="66"/>
      <c r="C2917" s="66"/>
      <c r="D2917" s="66"/>
      <c r="E2917" s="66"/>
      <c r="F2917" s="66"/>
      <c r="G2917" s="66"/>
      <c r="H2917" s="113"/>
      <c r="I2917" s="113"/>
      <c r="J2917" s="113"/>
      <c r="K2917" s="113"/>
      <c r="L2917" s="66"/>
      <c r="M2917" s="66"/>
      <c r="N2917" s="66"/>
    </row>
    <row r="2918" spans="1:14">
      <c r="A2918" s="66"/>
      <c r="B2918" s="66"/>
      <c r="C2918" s="66"/>
      <c r="D2918" s="66"/>
      <c r="E2918" s="66"/>
      <c r="F2918" s="66"/>
      <c r="G2918" s="66"/>
      <c r="H2918" s="113"/>
      <c r="I2918" s="113"/>
      <c r="J2918" s="113"/>
      <c r="K2918" s="113"/>
      <c r="L2918" s="66"/>
      <c r="M2918" s="66"/>
      <c r="N2918" s="66"/>
    </row>
    <row r="2919" spans="1:14">
      <c r="A2919" s="66"/>
      <c r="B2919" s="66"/>
      <c r="C2919" s="66"/>
      <c r="D2919" s="66"/>
      <c r="E2919" s="66"/>
      <c r="F2919" s="66"/>
      <c r="G2919" s="66"/>
      <c r="H2919" s="113"/>
      <c r="I2919" s="113"/>
      <c r="J2919" s="113"/>
      <c r="K2919" s="113"/>
      <c r="L2919" s="66"/>
      <c r="M2919" s="66"/>
      <c r="N2919" s="66"/>
    </row>
    <row r="2920" spans="1:14">
      <c r="A2920" s="66"/>
      <c r="B2920" s="66"/>
      <c r="C2920" s="66"/>
      <c r="D2920" s="66"/>
      <c r="E2920" s="66"/>
      <c r="F2920" s="66"/>
      <c r="G2920" s="66"/>
      <c r="H2920" s="113"/>
      <c r="I2920" s="113"/>
      <c r="J2920" s="113"/>
      <c r="K2920" s="113"/>
      <c r="L2920" s="66"/>
      <c r="M2920" s="66"/>
      <c r="N2920" s="66"/>
    </row>
    <row r="2921" spans="1:14">
      <c r="A2921" s="66"/>
      <c r="B2921" s="66"/>
      <c r="C2921" s="66"/>
      <c r="D2921" s="66"/>
      <c r="E2921" s="66"/>
      <c r="F2921" s="66"/>
      <c r="G2921" s="66"/>
      <c r="H2921" s="113"/>
      <c r="I2921" s="113"/>
      <c r="J2921" s="113"/>
      <c r="K2921" s="113"/>
      <c r="L2921" s="66"/>
      <c r="M2921" s="66"/>
      <c r="N2921" s="66"/>
    </row>
    <row r="2922" spans="1:14">
      <c r="A2922" s="66"/>
      <c r="B2922" s="66"/>
      <c r="C2922" s="66"/>
      <c r="D2922" s="66"/>
      <c r="E2922" s="66"/>
      <c r="F2922" s="66"/>
      <c r="G2922" s="66"/>
      <c r="H2922" s="113"/>
      <c r="I2922" s="113"/>
      <c r="J2922" s="113"/>
      <c r="K2922" s="113"/>
      <c r="L2922" s="66"/>
      <c r="M2922" s="66"/>
      <c r="N2922" s="66"/>
    </row>
    <row r="2923" spans="1:14">
      <c r="A2923" s="66"/>
      <c r="B2923" s="66"/>
      <c r="C2923" s="66"/>
      <c r="D2923" s="66"/>
      <c r="E2923" s="66"/>
      <c r="F2923" s="66"/>
      <c r="G2923" s="66"/>
      <c r="H2923" s="113"/>
      <c r="I2923" s="113"/>
      <c r="J2923" s="113"/>
      <c r="K2923" s="113"/>
      <c r="L2923" s="66"/>
      <c r="M2923" s="66"/>
      <c r="N2923" s="66"/>
    </row>
    <row r="2924" spans="1:14">
      <c r="A2924" s="66"/>
      <c r="B2924" s="66"/>
      <c r="C2924" s="66"/>
      <c r="D2924" s="66"/>
      <c r="E2924" s="66"/>
      <c r="F2924" s="66"/>
      <c r="G2924" s="66"/>
      <c r="H2924" s="113"/>
      <c r="I2924" s="113"/>
      <c r="J2924" s="113"/>
      <c r="K2924" s="113"/>
      <c r="L2924" s="66"/>
      <c r="M2924" s="66"/>
      <c r="N2924" s="66"/>
    </row>
    <row r="2925" spans="1:14">
      <c r="A2925" s="66"/>
      <c r="B2925" s="66"/>
      <c r="C2925" s="66"/>
      <c r="D2925" s="66"/>
      <c r="E2925" s="66"/>
      <c r="F2925" s="66"/>
      <c r="G2925" s="66"/>
      <c r="H2925" s="113"/>
      <c r="I2925" s="113"/>
      <c r="J2925" s="113"/>
      <c r="K2925" s="113"/>
      <c r="L2925" s="66"/>
      <c r="M2925" s="66"/>
      <c r="N2925" s="66"/>
    </row>
    <row r="2926" spans="1:14">
      <c r="A2926" s="66"/>
      <c r="B2926" s="66"/>
      <c r="C2926" s="66"/>
      <c r="D2926" s="66"/>
      <c r="E2926" s="66"/>
      <c r="F2926" s="66"/>
      <c r="G2926" s="66"/>
      <c r="H2926" s="113"/>
      <c r="I2926" s="113"/>
      <c r="J2926" s="113"/>
      <c r="K2926" s="113"/>
      <c r="L2926" s="66"/>
      <c r="M2926" s="66"/>
      <c r="N2926" s="66"/>
    </row>
    <row r="2927" spans="1:14">
      <c r="A2927" s="66"/>
      <c r="B2927" s="66"/>
      <c r="C2927" s="66"/>
      <c r="D2927" s="66"/>
      <c r="E2927" s="66"/>
      <c r="F2927" s="66"/>
      <c r="G2927" s="66"/>
      <c r="H2927" s="113"/>
      <c r="I2927" s="113"/>
      <c r="J2927" s="113"/>
      <c r="K2927" s="113"/>
      <c r="L2927" s="66"/>
      <c r="M2927" s="66"/>
      <c r="N2927" s="66"/>
    </row>
    <row r="2928" spans="1:14">
      <c r="A2928" s="66"/>
      <c r="B2928" s="66"/>
      <c r="C2928" s="66"/>
      <c r="D2928" s="66"/>
      <c r="E2928" s="66"/>
      <c r="F2928" s="66"/>
      <c r="G2928" s="66"/>
      <c r="H2928" s="113"/>
      <c r="I2928" s="113"/>
      <c r="J2928" s="113"/>
      <c r="K2928" s="113"/>
      <c r="L2928" s="66"/>
      <c r="M2928" s="66"/>
      <c r="N2928" s="66"/>
    </row>
    <row r="2929" spans="1:14">
      <c r="A2929" s="66"/>
      <c r="B2929" s="66"/>
      <c r="C2929" s="66"/>
      <c r="D2929" s="66"/>
      <c r="E2929" s="66"/>
      <c r="F2929" s="66"/>
      <c r="G2929" s="66"/>
      <c r="H2929" s="113"/>
      <c r="I2929" s="113"/>
      <c r="J2929" s="113"/>
      <c r="K2929" s="113"/>
      <c r="L2929" s="66"/>
      <c r="M2929" s="66"/>
      <c r="N2929" s="66"/>
    </row>
    <row r="2930" spans="1:14">
      <c r="A2930" s="66"/>
      <c r="B2930" s="66"/>
      <c r="C2930" s="66"/>
      <c r="D2930" s="66"/>
      <c r="E2930" s="66"/>
      <c r="F2930" s="66"/>
      <c r="G2930" s="66"/>
      <c r="H2930" s="113"/>
      <c r="I2930" s="113"/>
      <c r="J2930" s="113"/>
      <c r="K2930" s="113"/>
      <c r="L2930" s="66"/>
      <c r="M2930" s="66"/>
      <c r="N2930" s="66"/>
    </row>
    <row r="2931" spans="1:14">
      <c r="A2931" s="66"/>
      <c r="B2931" s="66"/>
      <c r="C2931" s="66"/>
      <c r="D2931" s="66"/>
      <c r="E2931" s="66"/>
      <c r="F2931" s="66"/>
      <c r="G2931" s="66"/>
      <c r="H2931" s="113"/>
      <c r="I2931" s="113"/>
      <c r="J2931" s="113"/>
      <c r="K2931" s="113"/>
      <c r="L2931" s="66"/>
      <c r="M2931" s="66"/>
      <c r="N2931" s="66"/>
    </row>
    <row r="2932" spans="1:14">
      <c r="A2932" s="66"/>
      <c r="B2932" s="66"/>
      <c r="C2932" s="66"/>
      <c r="D2932" s="66"/>
      <c r="E2932" s="66"/>
      <c r="F2932" s="66"/>
      <c r="G2932" s="66"/>
      <c r="H2932" s="113"/>
      <c r="I2932" s="113"/>
      <c r="J2932" s="113"/>
      <c r="K2932" s="113"/>
      <c r="L2932" s="66"/>
      <c r="M2932" s="66"/>
      <c r="N2932" s="66"/>
    </row>
    <row r="2933" spans="1:14">
      <c r="A2933" s="66"/>
      <c r="B2933" s="66"/>
      <c r="C2933" s="66"/>
      <c r="D2933" s="66"/>
      <c r="E2933" s="66"/>
      <c r="F2933" s="66"/>
      <c r="G2933" s="66"/>
      <c r="H2933" s="113"/>
      <c r="I2933" s="113"/>
      <c r="J2933" s="113"/>
      <c r="K2933" s="113"/>
      <c r="L2933" s="66"/>
      <c r="M2933" s="66"/>
      <c r="N2933" s="66"/>
    </row>
    <row r="2934" spans="1:14">
      <c r="A2934" s="66"/>
      <c r="B2934" s="66"/>
      <c r="C2934" s="66"/>
      <c r="D2934" s="66"/>
      <c r="E2934" s="66"/>
      <c r="F2934" s="66"/>
      <c r="G2934" s="66"/>
      <c r="H2934" s="113"/>
      <c r="I2934" s="113"/>
      <c r="J2934" s="113"/>
      <c r="K2934" s="113"/>
      <c r="L2934" s="66"/>
      <c r="M2934" s="66"/>
      <c r="N2934" s="66"/>
    </row>
    <row r="2935" spans="1:14">
      <c r="A2935" s="66"/>
      <c r="B2935" s="66"/>
      <c r="C2935" s="66"/>
      <c r="D2935" s="66"/>
      <c r="E2935" s="66"/>
      <c r="F2935" s="66"/>
      <c r="G2935" s="66"/>
      <c r="H2935" s="113"/>
      <c r="I2935" s="113"/>
      <c r="J2935" s="113"/>
      <c r="K2935" s="113"/>
      <c r="L2935" s="66"/>
      <c r="M2935" s="66"/>
      <c r="N2935" s="66"/>
    </row>
    <row r="2936" spans="1:14">
      <c r="A2936" s="66"/>
      <c r="B2936" s="66"/>
      <c r="C2936" s="66"/>
      <c r="D2936" s="66"/>
      <c r="E2936" s="66"/>
      <c r="F2936" s="66"/>
      <c r="G2936" s="66"/>
      <c r="H2936" s="113"/>
      <c r="I2936" s="113"/>
      <c r="J2936" s="113"/>
      <c r="K2936" s="113"/>
      <c r="L2936" s="66"/>
      <c r="M2936" s="66"/>
      <c r="N2936" s="66"/>
    </row>
    <row r="2937" spans="1:14">
      <c r="A2937" s="66"/>
      <c r="B2937" s="66"/>
      <c r="C2937" s="66"/>
      <c r="D2937" s="66"/>
      <c r="E2937" s="66"/>
      <c r="F2937" s="66"/>
      <c r="G2937" s="66"/>
      <c r="H2937" s="113"/>
      <c r="I2937" s="113"/>
      <c r="J2937" s="113"/>
      <c r="K2937" s="113"/>
      <c r="L2937" s="66"/>
      <c r="M2937" s="66"/>
      <c r="N2937" s="66"/>
    </row>
    <row r="2938" spans="1:14">
      <c r="A2938" s="66"/>
      <c r="B2938" s="66"/>
      <c r="C2938" s="66"/>
      <c r="D2938" s="66"/>
      <c r="E2938" s="66"/>
      <c r="F2938" s="66"/>
      <c r="G2938" s="66"/>
      <c r="H2938" s="113"/>
      <c r="I2938" s="113"/>
      <c r="J2938" s="113"/>
      <c r="K2938" s="113"/>
      <c r="L2938" s="66"/>
      <c r="M2938" s="66"/>
      <c r="N2938" s="66"/>
    </row>
    <row r="2939" spans="1:14">
      <c r="A2939" s="66"/>
      <c r="B2939" s="66"/>
      <c r="C2939" s="66"/>
      <c r="D2939" s="66"/>
      <c r="E2939" s="66"/>
      <c r="F2939" s="66"/>
      <c r="G2939" s="66"/>
      <c r="H2939" s="113"/>
      <c r="I2939" s="113"/>
      <c r="J2939" s="113"/>
      <c r="K2939" s="113"/>
      <c r="L2939" s="66"/>
      <c r="M2939" s="66"/>
      <c r="N2939" s="66"/>
    </row>
    <row r="2940" spans="1:14">
      <c r="A2940" s="66"/>
      <c r="B2940" s="66"/>
      <c r="C2940" s="66"/>
      <c r="D2940" s="66"/>
      <c r="E2940" s="66"/>
      <c r="F2940" s="66"/>
      <c r="G2940" s="66"/>
      <c r="H2940" s="113"/>
      <c r="I2940" s="113"/>
      <c r="J2940" s="113"/>
      <c r="K2940" s="113"/>
      <c r="L2940" s="66"/>
      <c r="M2940" s="66"/>
      <c r="N2940" s="66"/>
    </row>
    <row r="2941" spans="1:14">
      <c r="A2941" s="66"/>
      <c r="B2941" s="66"/>
      <c r="C2941" s="66"/>
      <c r="D2941" s="66"/>
      <c r="E2941" s="66"/>
      <c r="F2941" s="66"/>
      <c r="G2941" s="66"/>
      <c r="H2941" s="113"/>
      <c r="I2941" s="113"/>
      <c r="J2941" s="113"/>
      <c r="K2941" s="113"/>
      <c r="L2941" s="66"/>
      <c r="M2941" s="66"/>
      <c r="N2941" s="66"/>
    </row>
    <row r="2942" spans="1:14">
      <c r="A2942" s="66"/>
      <c r="B2942" s="66"/>
      <c r="C2942" s="66"/>
      <c r="D2942" s="66"/>
      <c r="E2942" s="66"/>
      <c r="F2942" s="66"/>
      <c r="G2942" s="66"/>
      <c r="H2942" s="113"/>
      <c r="I2942" s="113"/>
      <c r="J2942" s="113"/>
      <c r="K2942" s="113"/>
      <c r="L2942" s="66"/>
      <c r="M2942" s="66"/>
      <c r="N2942" s="66"/>
    </row>
    <row r="2943" spans="1:14">
      <c r="A2943" s="66"/>
      <c r="B2943" s="66"/>
      <c r="C2943" s="66"/>
      <c r="D2943" s="66"/>
      <c r="E2943" s="66"/>
      <c r="F2943" s="66"/>
      <c r="G2943" s="66"/>
      <c r="H2943" s="113"/>
      <c r="I2943" s="113"/>
      <c r="J2943" s="113"/>
      <c r="K2943" s="113"/>
      <c r="L2943" s="66"/>
      <c r="M2943" s="66"/>
      <c r="N2943" s="66"/>
    </row>
    <row r="2944" spans="1:14">
      <c r="A2944" s="66"/>
      <c r="B2944" s="66"/>
      <c r="C2944" s="66"/>
      <c r="D2944" s="66"/>
      <c r="E2944" s="66"/>
      <c r="F2944" s="66"/>
      <c r="G2944" s="66"/>
      <c r="H2944" s="113"/>
      <c r="I2944" s="113"/>
      <c r="J2944" s="113"/>
      <c r="K2944" s="113"/>
      <c r="L2944" s="66"/>
      <c r="M2944" s="66"/>
      <c r="N2944" s="66"/>
    </row>
    <row r="2945" spans="1:14">
      <c r="A2945" s="66"/>
      <c r="B2945" s="66"/>
      <c r="C2945" s="66"/>
      <c r="D2945" s="66"/>
      <c r="E2945" s="66"/>
      <c r="F2945" s="66"/>
      <c r="G2945" s="66"/>
      <c r="H2945" s="113"/>
      <c r="I2945" s="113"/>
      <c r="J2945" s="113"/>
      <c r="K2945" s="113"/>
      <c r="L2945" s="66"/>
      <c r="M2945" s="66"/>
      <c r="N2945" s="66"/>
    </row>
    <row r="2946" spans="1:14">
      <c r="A2946" s="66"/>
      <c r="B2946" s="66"/>
      <c r="C2946" s="66"/>
      <c r="D2946" s="66"/>
      <c r="E2946" s="66"/>
      <c r="F2946" s="66"/>
      <c r="G2946" s="66"/>
      <c r="H2946" s="113"/>
      <c r="I2946" s="113"/>
      <c r="J2946" s="113"/>
      <c r="K2946" s="113"/>
      <c r="L2946" s="66"/>
      <c r="M2946" s="66"/>
      <c r="N2946" s="66"/>
    </row>
    <row r="2947" spans="1:14">
      <c r="A2947" s="66"/>
      <c r="B2947" s="66"/>
      <c r="C2947" s="66"/>
      <c r="D2947" s="66"/>
      <c r="E2947" s="66"/>
      <c r="F2947" s="66"/>
      <c r="G2947" s="66"/>
      <c r="H2947" s="113"/>
      <c r="I2947" s="113"/>
      <c r="J2947" s="113"/>
      <c r="K2947" s="113"/>
      <c r="L2947" s="66"/>
      <c r="M2947" s="66"/>
      <c r="N2947" s="66"/>
    </row>
    <row r="2948" spans="1:14">
      <c r="A2948" s="66"/>
      <c r="B2948" s="66"/>
      <c r="C2948" s="66"/>
      <c r="D2948" s="66"/>
      <c r="E2948" s="66"/>
      <c r="F2948" s="66"/>
      <c r="G2948" s="66"/>
      <c r="H2948" s="113"/>
      <c r="I2948" s="113"/>
      <c r="J2948" s="113"/>
      <c r="K2948" s="113"/>
      <c r="L2948" s="66"/>
      <c r="M2948" s="66"/>
      <c r="N2948" s="66"/>
    </row>
    <row r="2949" spans="1:14">
      <c r="A2949" s="66"/>
      <c r="B2949" s="66"/>
      <c r="C2949" s="66"/>
      <c r="D2949" s="66"/>
      <c r="E2949" s="66"/>
      <c r="F2949" s="66"/>
      <c r="G2949" s="66"/>
      <c r="H2949" s="113"/>
      <c r="I2949" s="113"/>
      <c r="J2949" s="113"/>
      <c r="K2949" s="113"/>
      <c r="L2949" s="66"/>
      <c r="M2949" s="66"/>
      <c r="N2949" s="66"/>
    </row>
    <row r="2950" spans="1:14">
      <c r="A2950" s="66"/>
      <c r="B2950" s="66"/>
      <c r="C2950" s="66"/>
      <c r="D2950" s="66"/>
      <c r="E2950" s="66"/>
      <c r="F2950" s="66"/>
      <c r="G2950" s="66"/>
      <c r="H2950" s="113"/>
      <c r="I2950" s="113"/>
      <c r="J2950" s="113"/>
      <c r="K2950" s="113"/>
      <c r="L2950" s="66"/>
      <c r="M2950" s="66"/>
      <c r="N2950" s="66"/>
    </row>
    <row r="2951" spans="1:14">
      <c r="A2951" s="66"/>
      <c r="B2951" s="66"/>
      <c r="C2951" s="66"/>
      <c r="D2951" s="66"/>
      <c r="E2951" s="66"/>
      <c r="F2951" s="66"/>
      <c r="G2951" s="66"/>
      <c r="H2951" s="113"/>
      <c r="I2951" s="113"/>
      <c r="J2951" s="113"/>
      <c r="K2951" s="113"/>
      <c r="L2951" s="66"/>
      <c r="M2951" s="66"/>
      <c r="N2951" s="66"/>
    </row>
    <row r="2952" spans="1:14">
      <c r="A2952" s="66"/>
      <c r="B2952" s="66"/>
      <c r="C2952" s="66"/>
      <c r="D2952" s="66"/>
      <c r="E2952" s="66"/>
      <c r="F2952" s="66"/>
      <c r="G2952" s="66"/>
      <c r="H2952" s="113"/>
      <c r="I2952" s="113"/>
      <c r="J2952" s="113"/>
      <c r="K2952" s="113"/>
      <c r="L2952" s="66"/>
      <c r="M2952" s="66"/>
      <c r="N2952" s="66"/>
    </row>
    <row r="2953" spans="1:14">
      <c r="A2953" s="66"/>
      <c r="B2953" s="66"/>
      <c r="C2953" s="66"/>
      <c r="D2953" s="66"/>
      <c r="E2953" s="66"/>
      <c r="F2953" s="66"/>
      <c r="G2953" s="66"/>
      <c r="H2953" s="113"/>
      <c r="I2953" s="113"/>
      <c r="J2953" s="113"/>
      <c r="K2953" s="113"/>
      <c r="L2953" s="66"/>
      <c r="M2953" s="66"/>
      <c r="N2953" s="66"/>
    </row>
    <row r="2954" spans="1:14">
      <c r="A2954" s="66"/>
      <c r="B2954" s="66"/>
      <c r="C2954" s="66"/>
      <c r="D2954" s="66"/>
      <c r="E2954" s="66"/>
      <c r="F2954" s="66"/>
      <c r="G2954" s="66"/>
      <c r="H2954" s="113"/>
      <c r="I2954" s="113"/>
      <c r="J2954" s="113"/>
      <c r="K2954" s="113"/>
      <c r="L2954" s="66"/>
      <c r="M2954" s="66"/>
      <c r="N2954" s="66"/>
    </row>
    <row r="2955" spans="1:14">
      <c r="A2955" s="66"/>
      <c r="B2955" s="66"/>
      <c r="C2955" s="66"/>
      <c r="D2955" s="66"/>
      <c r="E2955" s="66"/>
      <c r="F2955" s="66"/>
      <c r="G2955" s="66"/>
      <c r="H2955" s="113"/>
      <c r="I2955" s="113"/>
      <c r="J2955" s="113"/>
      <c r="K2955" s="113"/>
      <c r="L2955" s="66"/>
      <c r="M2955" s="66"/>
      <c r="N2955" s="66"/>
    </row>
    <row r="2956" spans="1:14">
      <c r="A2956" s="66"/>
      <c r="B2956" s="66"/>
      <c r="C2956" s="66"/>
      <c r="D2956" s="66"/>
      <c r="E2956" s="66"/>
      <c r="F2956" s="66"/>
      <c r="G2956" s="66"/>
      <c r="H2956" s="113"/>
      <c r="I2956" s="113"/>
      <c r="J2956" s="113"/>
      <c r="K2956" s="113"/>
      <c r="L2956" s="66"/>
      <c r="M2956" s="66"/>
      <c r="N2956" s="66"/>
    </row>
    <row r="2957" spans="1:14">
      <c r="A2957" s="66"/>
      <c r="B2957" s="66"/>
      <c r="C2957" s="66"/>
      <c r="D2957" s="66"/>
      <c r="E2957" s="66"/>
      <c r="F2957" s="66"/>
      <c r="G2957" s="66"/>
      <c r="H2957" s="113"/>
      <c r="I2957" s="113"/>
      <c r="J2957" s="113"/>
      <c r="K2957" s="113"/>
      <c r="L2957" s="66"/>
      <c r="M2957" s="66"/>
      <c r="N2957" s="66"/>
    </row>
    <row r="2958" spans="1:14">
      <c r="A2958" s="66"/>
      <c r="B2958" s="66"/>
      <c r="C2958" s="66"/>
      <c r="D2958" s="66"/>
      <c r="E2958" s="66"/>
      <c r="F2958" s="66"/>
      <c r="G2958" s="66"/>
      <c r="H2958" s="113"/>
      <c r="I2958" s="113"/>
      <c r="J2958" s="113"/>
      <c r="K2958" s="113"/>
      <c r="L2958" s="66"/>
      <c r="M2958" s="66"/>
      <c r="N2958" s="66"/>
    </row>
    <row r="2959" spans="1:14">
      <c r="A2959" s="66"/>
      <c r="B2959" s="66"/>
      <c r="C2959" s="66"/>
      <c r="D2959" s="66"/>
      <c r="E2959" s="66"/>
      <c r="F2959" s="66"/>
      <c r="G2959" s="66"/>
      <c r="H2959" s="113"/>
      <c r="I2959" s="113"/>
      <c r="J2959" s="113"/>
      <c r="K2959" s="113"/>
      <c r="L2959" s="66"/>
      <c r="M2959" s="66"/>
      <c r="N2959" s="66"/>
    </row>
    <row r="2960" spans="1:14">
      <c r="A2960" s="66"/>
      <c r="B2960" s="66"/>
      <c r="C2960" s="66"/>
      <c r="D2960" s="66"/>
      <c r="E2960" s="66"/>
      <c r="F2960" s="66"/>
      <c r="G2960" s="66"/>
      <c r="H2960" s="113"/>
      <c r="I2960" s="113"/>
      <c r="J2960" s="113"/>
      <c r="K2960" s="113"/>
      <c r="L2960" s="66"/>
      <c r="M2960" s="66"/>
      <c r="N2960" s="66"/>
    </row>
  </sheetData>
  <pageMargins left="0.7" right="0.7" top="0.75" bottom="0.75" header="0.3" footer="0.3"/>
  <customProperties>
    <customPr name="_pios_id" r:id="rId1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G21"/>
  <sheetViews>
    <sheetView workbookViewId="0">
      <selection activeCell="E7" sqref="E7:E8"/>
    </sheetView>
  </sheetViews>
  <sheetFormatPr defaultRowHeight="15"/>
  <cols>
    <col min="2" max="2" width="15.42578125" bestFit="1" customWidth="1"/>
    <col min="3" max="3" width="15.28515625" bestFit="1" customWidth="1"/>
    <col min="4" max="5" width="16.85546875" bestFit="1" customWidth="1"/>
    <col min="6" max="6" width="12.5703125" bestFit="1" customWidth="1"/>
  </cols>
  <sheetData>
    <row r="1" spans="1:7">
      <c r="A1" s="7" t="s">
        <v>693</v>
      </c>
    </row>
    <row r="3" spans="1:7">
      <c r="B3" s="1" t="s">
        <v>694</v>
      </c>
      <c r="C3" s="1" t="s">
        <v>695</v>
      </c>
      <c r="D3" s="1" t="s">
        <v>30</v>
      </c>
      <c r="E3" s="1" t="s">
        <v>705</v>
      </c>
    </row>
    <row r="4" spans="1:7">
      <c r="A4" t="s">
        <v>696</v>
      </c>
      <c r="B4" s="3">
        <f>'CY 2014 JAM'!I288+'CY 2014 JAM'!I306+'CY 2014 JAM'!I311+'CY 2014 JAM'!I319+'CY 2014 JAM'!I324+'CY 2014 JAM'!I330+'CY 2014 JAM'!I335</f>
        <v>950472935.8499999</v>
      </c>
      <c r="C4" s="3">
        <f>'CY 2014 JAM'!I340+'CY 2014 JAM'!I347+'CY 2014 JAM'!I352+'CY 2014 JAM'!I357+'CY 2014 JAM'!I362</f>
        <v>207048342.81999996</v>
      </c>
      <c r="D4" s="3">
        <f>B4+C4</f>
        <v>1157521278.6699998</v>
      </c>
      <c r="E4" s="3">
        <f>'CY 2014 JAM'!I364</f>
        <v>1157521278.6700001</v>
      </c>
      <c r="F4" s="3">
        <f>D4-E4</f>
        <v>0</v>
      </c>
    </row>
    <row r="5" spans="1:7">
      <c r="A5" t="s">
        <v>697</v>
      </c>
      <c r="B5" s="3">
        <f>'CY 2014 JAM'!I419+'CY 2014 JAM'!I426+'CY 2014 JAM'!I433+'CY 2014 JAM'!I448+'CY 2014 JAM'!I455</f>
        <v>32054347.020000003</v>
      </c>
      <c r="C5" s="3">
        <f>'CY 2014 JAM'!I462+'CY 2014 JAM'!I469+'CY 2014 JAM'!I479+'CY 2014 JAM'!I486+'CY 2014 JAM'!I493</f>
        <v>8419876.4900000002</v>
      </c>
      <c r="D5" s="3">
        <f>B5+C5</f>
        <v>40474223.510000005</v>
      </c>
      <c r="E5" s="3">
        <f>'CY 2014 JAM'!I495</f>
        <v>40474223.510000005</v>
      </c>
      <c r="F5" s="3">
        <f>D5-E5</f>
        <v>0</v>
      </c>
    </row>
    <row r="6" spans="1:7">
      <c r="B6" s="3"/>
      <c r="C6" s="3"/>
      <c r="D6" s="3"/>
      <c r="E6" s="3"/>
      <c r="F6" s="3"/>
    </row>
    <row r="7" spans="1:7">
      <c r="A7" t="s">
        <v>698</v>
      </c>
      <c r="B7" s="3">
        <f>'CY 2014 JAM'!I500+'CY 2014 JAM'!I510+'CY 2014 JAM'!I515+'CY 2014 JAM'!I521+'CY 2014 JAM'!I530</f>
        <v>428099120.97999996</v>
      </c>
      <c r="C7" s="3">
        <f>'CY 2014 JAM'!I539+'CY 2014 JAM'!I545+'CY 2014 JAM'!I551</f>
        <v>22691113.219999999</v>
      </c>
      <c r="D7" s="3">
        <f t="shared" ref="D7:D8" si="0">B7+C7</f>
        <v>450790234.19999993</v>
      </c>
      <c r="E7" s="3">
        <f>'CY 2014 JAM'!I553</f>
        <v>450790234.19999999</v>
      </c>
      <c r="F7" s="3">
        <f>D7-E7</f>
        <v>0</v>
      </c>
    </row>
    <row r="8" spans="1:7">
      <c r="A8" t="s">
        <v>699</v>
      </c>
      <c r="B8" s="3">
        <f>'CY 2014 JAM'!I604</f>
        <v>658375790.64999986</v>
      </c>
      <c r="C8" s="3"/>
      <c r="D8" s="3">
        <f t="shared" si="0"/>
        <v>658375790.64999986</v>
      </c>
      <c r="E8" s="3">
        <f>'CY 2014 JAM'!I604</f>
        <v>658375790.64999986</v>
      </c>
      <c r="F8" s="3">
        <f>D8-E8</f>
        <v>0</v>
      </c>
    </row>
    <row r="9" spans="1:7">
      <c r="B9" s="3"/>
      <c r="C9" s="3"/>
      <c r="D9" s="3"/>
      <c r="E9" s="3"/>
      <c r="F9" s="3"/>
    </row>
    <row r="10" spans="1:7">
      <c r="A10" t="s">
        <v>700</v>
      </c>
      <c r="B10" s="3">
        <f>'CY 2014 JAM'!I632+'CY 2014 JAM'!I637+'CY 2014 JAM'!I641+'CY 2014 JAM'!I646+'CY 2014 JAM'!I663+'CY 2014 JAM'!I668+'CY 2014 JAM'!I673</f>
        <v>184263649.22</v>
      </c>
      <c r="C10" s="3">
        <f>'CY 2014 JAM'!I678+'CY 2014 JAM'!I683+'CY 2014 JAM'!I688+'CY 2014 JAM'!I693+'CY 2014 JAM'!I698+'CY 2014 JAM'!I703</f>
        <v>27720155.109999999</v>
      </c>
      <c r="D10" s="3">
        <f>B10+C10</f>
        <v>211983804.32999998</v>
      </c>
      <c r="E10" s="3">
        <f>'CY 2014 JAM'!I705</f>
        <v>211983804.33000001</v>
      </c>
      <c r="F10" s="3">
        <f>D10-E10</f>
        <v>0</v>
      </c>
    </row>
    <row r="11" spans="1:7">
      <c r="A11" t="s">
        <v>701</v>
      </c>
      <c r="B11" s="3">
        <f>'CY 2014 JAM'!I715+'CY 2014 JAM'!I720+'CY 2014 JAM'!I725+'CY 2014 JAM'!I730+'CY 2014 JAM'!I735+'CY 2014 JAM'!I740+'CY 2014 JAM'!I745+'CY 2014 JAM'!I750+'CY 2014 JAM'!I755+'CY 2014 JAM'!I760</f>
        <v>57114209.819999993</v>
      </c>
      <c r="C11" s="3">
        <f>'CY 2014 JAM'!I765+'CY 2014 JAM'!I770+'CY 2014 JAM'!I775+'CY 2014 JAM'!I779+'CY 2014 JAM'!I784+'CY 2014 JAM'!I789+'CY 2014 JAM'!I794+'CY 2014 JAM'!I799+'CY 2014 JAM'!I804</f>
        <v>149523071.50999999</v>
      </c>
      <c r="D11" s="3">
        <f>B11+C11</f>
        <v>206637281.32999998</v>
      </c>
      <c r="E11" s="3">
        <f>'CY 2014 JAM'!I806</f>
        <v>206637281.32999998</v>
      </c>
      <c r="F11" s="3">
        <f>D11-E11</f>
        <v>0</v>
      </c>
    </row>
    <row r="12" spans="1:7">
      <c r="A12" t="s">
        <v>702</v>
      </c>
      <c r="B12" s="3">
        <f>'CY 2014 JAM'!I841</f>
        <v>85292257.680000007</v>
      </c>
      <c r="C12" s="3"/>
      <c r="D12" s="3">
        <f t="shared" ref="D12:D14" si="1">B12+C12</f>
        <v>85292257.680000007</v>
      </c>
      <c r="E12" s="3">
        <f>'CY 2014 JAM'!I841</f>
        <v>85292257.680000007</v>
      </c>
      <c r="F12" s="3">
        <f t="shared" ref="F12:F14" si="2">D12-E12</f>
        <v>0</v>
      </c>
    </row>
    <row r="13" spans="1:7">
      <c r="A13" t="s">
        <v>703</v>
      </c>
      <c r="B13" s="3">
        <f>'CY 2014 JAM'!I872</f>
        <v>136004345.46000001</v>
      </c>
      <c r="C13" s="3"/>
      <c r="D13" s="3">
        <f t="shared" si="1"/>
        <v>136004345.46000001</v>
      </c>
      <c r="E13" s="3">
        <f>'CY 2014 JAM'!I872</f>
        <v>136004345.46000001</v>
      </c>
      <c r="F13" s="3">
        <f t="shared" si="2"/>
        <v>0</v>
      </c>
    </row>
    <row r="14" spans="1:7">
      <c r="A14" t="s">
        <v>704</v>
      </c>
      <c r="B14" s="3">
        <f>'CY 2014 JAM'!I915+'CY 2014 JAM'!I921+'CY 2014 JAM'!I927+'CY 2014 JAM'!I933+'CY 2014 JAM'!I939+'CY 2014 JAM'!I944+'CY 2014 JAM'!I962+'CY 2014 JAM'!I967+'CY 2014 JAM'!I974+'CY 2014 JAM'!I979</f>
        <v>81770149.729999989</v>
      </c>
      <c r="C14" s="3">
        <f>'CY 2014 JAM'!I985</f>
        <v>22162698.939999998</v>
      </c>
      <c r="D14" s="3">
        <f t="shared" si="1"/>
        <v>103932848.66999999</v>
      </c>
      <c r="E14" s="3">
        <f>'CY 2014 JAM'!I987</f>
        <v>103932848.67000002</v>
      </c>
      <c r="F14" s="3">
        <f t="shared" si="2"/>
        <v>0</v>
      </c>
      <c r="G14" s="2"/>
    </row>
    <row r="15" spans="1:7">
      <c r="B15" s="3"/>
      <c r="C15" s="3"/>
      <c r="D15" s="3"/>
      <c r="E15" s="3"/>
      <c r="F15" s="3"/>
      <c r="G15" s="2"/>
    </row>
    <row r="16" spans="1:7" ht="15.75" thickBot="1">
      <c r="B16" s="4">
        <f>SUM(B4:B14)</f>
        <v>2613446806.4099998</v>
      </c>
      <c r="C16" s="4">
        <f t="shared" ref="C16:F16" si="3">SUM(C4:C14)</f>
        <v>437565258.08999997</v>
      </c>
      <c r="D16" s="4">
        <f t="shared" si="3"/>
        <v>3051012064.4999995</v>
      </c>
      <c r="E16" s="4">
        <f t="shared" si="3"/>
        <v>3051012064.4999995</v>
      </c>
      <c r="F16" s="4">
        <f t="shared" si="3"/>
        <v>0</v>
      </c>
    </row>
    <row r="17" spans="2:6" ht="15.75" thickTop="1">
      <c r="B17" s="3"/>
      <c r="C17" s="3"/>
      <c r="D17" s="3"/>
      <c r="E17" s="3"/>
      <c r="F17" s="3"/>
    </row>
    <row r="21" spans="2:6">
      <c r="C21" s="2"/>
    </row>
  </sheetData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"/>
  <sheetViews>
    <sheetView workbookViewId="0"/>
  </sheetViews>
  <sheetFormatPr defaultRowHeight="15"/>
  <sheetData/>
  <pageMargins left="0.7" right="0.7" top="0.75" bottom="0.75" header="0.3" footer="0.3"/>
  <customProperties>
    <customPr name="_pios_id" r:id="rId1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I58"/>
  <sheetViews>
    <sheetView workbookViewId="0">
      <selection activeCell="L62" sqref="L62"/>
    </sheetView>
  </sheetViews>
  <sheetFormatPr defaultRowHeight="15"/>
  <cols>
    <col min="8" max="8" width="11.28515625" bestFit="1" customWidth="1"/>
  </cols>
  <sheetData>
    <row r="1" spans="1:9">
      <c r="A1" s="213"/>
      <c r="B1" s="213"/>
      <c r="C1" s="213"/>
      <c r="D1" s="213"/>
      <c r="E1" s="213"/>
      <c r="F1" s="214"/>
      <c r="G1" s="213"/>
      <c r="H1" s="214"/>
      <c r="I1" s="214"/>
    </row>
    <row r="2" spans="1:9" ht="18">
      <c r="A2" s="216"/>
      <c r="B2" s="216"/>
      <c r="C2" s="215"/>
      <c r="D2" s="216"/>
      <c r="E2" s="213"/>
      <c r="F2" s="213"/>
      <c r="G2" s="213"/>
      <c r="H2" s="213"/>
      <c r="I2" s="213"/>
    </row>
    <row r="3" spans="1:9" ht="15.75">
      <c r="A3" s="216"/>
      <c r="B3" s="216"/>
      <c r="C3" s="217" t="s">
        <v>880</v>
      </c>
      <c r="D3" s="218"/>
      <c r="E3" s="214"/>
      <c r="F3" s="213"/>
      <c r="G3" s="214"/>
      <c r="H3" s="213"/>
      <c r="I3" s="213"/>
    </row>
    <row r="4" spans="1:9" ht="15.75">
      <c r="A4" s="216"/>
      <c r="B4" s="216"/>
      <c r="C4" s="217" t="s">
        <v>881</v>
      </c>
      <c r="D4" s="216"/>
      <c r="E4" s="213"/>
      <c r="F4" s="213"/>
      <c r="G4" s="213"/>
      <c r="H4" s="213"/>
      <c r="I4" s="213"/>
    </row>
    <row r="5" spans="1:9" ht="15.75">
      <c r="A5" s="216"/>
      <c r="B5" s="216"/>
      <c r="C5" s="217" t="s">
        <v>848</v>
      </c>
      <c r="D5" s="216"/>
      <c r="E5" s="213"/>
      <c r="F5" s="213"/>
      <c r="G5" s="213"/>
      <c r="H5" s="213"/>
      <c r="I5" s="213"/>
    </row>
    <row r="6" spans="1:9">
      <c r="A6" s="216"/>
      <c r="B6" s="216"/>
      <c r="C6" s="219" t="s">
        <v>666</v>
      </c>
      <c r="D6" s="216"/>
      <c r="E6" s="213"/>
      <c r="F6" s="220"/>
      <c r="G6" s="213"/>
      <c r="H6" s="220"/>
      <c r="I6" s="220"/>
    </row>
    <row r="7" spans="1:9">
      <c r="A7" s="216"/>
      <c r="B7" s="216"/>
      <c r="C7" s="216"/>
      <c r="D7" s="216"/>
      <c r="E7" s="213"/>
      <c r="F7" s="220"/>
      <c r="G7" s="213"/>
      <c r="H7" s="220"/>
      <c r="I7" s="220"/>
    </row>
    <row r="8" spans="1:9">
      <c r="A8" s="216"/>
      <c r="B8" s="216"/>
      <c r="C8" s="218" t="s">
        <v>882</v>
      </c>
      <c r="D8" s="221" t="s">
        <v>888</v>
      </c>
      <c r="E8" s="218" t="s">
        <v>668</v>
      </c>
      <c r="F8" s="222">
        <v>42114.708333333336</v>
      </c>
      <c r="G8" s="216"/>
      <c r="H8" s="216"/>
      <c r="I8" s="216"/>
    </row>
    <row r="9" spans="1:9">
      <c r="A9" s="216"/>
      <c r="B9" s="216"/>
      <c r="C9" s="218" t="s">
        <v>883</v>
      </c>
      <c r="D9" s="223">
        <v>42115.65408375</v>
      </c>
      <c r="E9" s="218" t="s">
        <v>884</v>
      </c>
      <c r="F9" s="223">
        <v>42111.504293981481</v>
      </c>
      <c r="G9" s="216"/>
      <c r="H9" s="216"/>
      <c r="I9" s="216"/>
    </row>
    <row r="10" spans="1:9">
      <c r="A10" s="216"/>
      <c r="B10" s="216"/>
      <c r="C10" s="216"/>
      <c r="D10" s="216"/>
      <c r="E10" s="213"/>
      <c r="F10" s="220"/>
      <c r="G10" s="213"/>
      <c r="H10" s="220"/>
      <c r="I10" s="220"/>
    </row>
    <row r="11" spans="1:9">
      <c r="A11" s="216"/>
      <c r="B11" s="216"/>
      <c r="E11" s="220"/>
      <c r="F11" s="220"/>
      <c r="G11" s="220"/>
      <c r="H11" s="220"/>
      <c r="I11" s="220"/>
    </row>
    <row r="12" spans="1:9">
      <c r="A12" s="216"/>
      <c r="B12" s="216"/>
      <c r="E12" s="220"/>
      <c r="F12" s="220"/>
      <c r="G12" s="220"/>
      <c r="H12" s="220"/>
      <c r="I12" s="220"/>
    </row>
    <row r="13" spans="1:9">
      <c r="A13" s="216"/>
      <c r="B13" s="216"/>
      <c r="E13" s="220"/>
      <c r="F13" s="220"/>
      <c r="G13" s="220"/>
      <c r="H13" s="220"/>
      <c r="I13" s="220"/>
    </row>
    <row r="14" spans="1:9">
      <c r="A14" s="216"/>
      <c r="B14" s="216"/>
      <c r="E14" s="220"/>
      <c r="F14" s="220"/>
      <c r="G14" s="220"/>
      <c r="H14" s="220"/>
      <c r="I14" s="220"/>
    </row>
    <row r="15" spans="1:9">
      <c r="A15" s="216"/>
      <c r="B15" s="216"/>
      <c r="E15" s="220"/>
      <c r="F15" s="220"/>
      <c r="G15" s="220"/>
      <c r="H15" s="220"/>
      <c r="I15" s="220"/>
    </row>
    <row r="16" spans="1:9">
      <c r="A16" s="216"/>
      <c r="B16" s="216"/>
      <c r="E16" s="220"/>
      <c r="F16" s="220"/>
      <c r="G16" s="220"/>
      <c r="H16" s="220"/>
      <c r="I16" s="220"/>
    </row>
    <row r="17" spans="1:9">
      <c r="A17" s="216"/>
      <c r="B17" s="216"/>
      <c r="E17" s="220"/>
      <c r="F17" s="220"/>
      <c r="G17" s="220"/>
      <c r="H17" s="220"/>
      <c r="I17" s="220"/>
    </row>
    <row r="18" spans="1:9">
      <c r="A18" s="216"/>
      <c r="B18" s="216"/>
      <c r="E18" s="220"/>
      <c r="F18" s="220"/>
      <c r="G18" s="220"/>
      <c r="H18" s="220"/>
      <c r="I18" s="220"/>
    </row>
    <row r="19" spans="1:9">
      <c r="A19" s="216"/>
      <c r="B19" s="216"/>
      <c r="E19" s="220"/>
      <c r="F19" s="220"/>
      <c r="G19" s="220"/>
      <c r="H19" s="220"/>
      <c r="I19" s="220"/>
    </row>
    <row r="20" spans="1:9">
      <c r="A20" s="216"/>
      <c r="B20" s="216"/>
      <c r="E20" s="220"/>
      <c r="F20" s="220"/>
      <c r="G20" s="220"/>
      <c r="H20" s="220"/>
      <c r="I20" s="220"/>
    </row>
    <row r="21" spans="1:9">
      <c r="A21" s="216"/>
      <c r="B21" s="216"/>
      <c r="E21" s="220"/>
      <c r="F21" s="220"/>
      <c r="G21" s="220"/>
      <c r="H21" s="220"/>
      <c r="I21" s="220"/>
    </row>
    <row r="22" spans="1:9">
      <c r="A22" s="216"/>
      <c r="B22" s="216"/>
      <c r="E22" s="220"/>
      <c r="F22" s="213"/>
      <c r="G22" s="220"/>
      <c r="H22" s="213"/>
      <c r="I22" s="213"/>
    </row>
    <row r="23" spans="1:9">
      <c r="A23" s="216"/>
      <c r="B23" s="216"/>
      <c r="E23" s="220"/>
      <c r="F23" s="220"/>
      <c r="G23" s="220"/>
      <c r="H23" s="220"/>
      <c r="I23" s="220"/>
    </row>
    <row r="24" spans="1:9">
      <c r="A24" s="216"/>
      <c r="B24" s="216"/>
      <c r="C24" s="216"/>
      <c r="D24" s="216"/>
      <c r="E24" s="213"/>
      <c r="F24" s="220"/>
      <c r="G24" s="213"/>
      <c r="H24" s="220"/>
      <c r="I24" s="220"/>
    </row>
    <row r="25" spans="1:9">
      <c r="A25" s="216"/>
      <c r="B25" s="216"/>
      <c r="C25" s="218" t="s">
        <v>885</v>
      </c>
      <c r="D25" s="221" t="s">
        <v>889</v>
      </c>
      <c r="E25" s="220"/>
      <c r="F25" s="220"/>
      <c r="G25" s="220"/>
      <c r="H25" s="220"/>
      <c r="I25" s="220"/>
    </row>
    <row r="26" spans="1:9">
      <c r="A26" s="216"/>
      <c r="B26" s="216"/>
      <c r="C26" s="218" t="s">
        <v>674</v>
      </c>
      <c r="D26" s="221" t="s">
        <v>890</v>
      </c>
      <c r="E26" s="220"/>
      <c r="F26" s="220"/>
      <c r="G26" s="220"/>
      <c r="H26" s="220"/>
      <c r="I26" s="220"/>
    </row>
    <row r="27" spans="1:9">
      <c r="A27" s="216"/>
      <c r="B27" s="216"/>
      <c r="C27" s="218" t="s">
        <v>676</v>
      </c>
      <c r="D27" s="221" t="s">
        <v>891</v>
      </c>
      <c r="E27" s="220"/>
      <c r="F27" s="220"/>
      <c r="G27" s="220"/>
      <c r="H27" s="220"/>
      <c r="I27" s="220"/>
    </row>
    <row r="28" spans="1:9">
      <c r="A28" s="216"/>
      <c r="B28" s="216"/>
      <c r="C28" s="218" t="s">
        <v>677</v>
      </c>
      <c r="D28" s="221" t="s">
        <v>678</v>
      </c>
      <c r="E28" s="220"/>
      <c r="F28" s="220"/>
      <c r="G28" s="220"/>
      <c r="H28" s="220"/>
      <c r="I28" s="220"/>
    </row>
    <row r="29" spans="1:9">
      <c r="A29" s="216"/>
      <c r="B29" s="216"/>
      <c r="C29" s="218" t="s">
        <v>679</v>
      </c>
      <c r="D29" s="221" t="s">
        <v>707</v>
      </c>
      <c r="E29" s="220"/>
      <c r="F29" s="220"/>
      <c r="G29" s="220"/>
      <c r="H29" s="220"/>
      <c r="I29" s="220"/>
    </row>
    <row r="30" spans="1:9">
      <c r="A30" s="216"/>
      <c r="B30" s="216"/>
      <c r="C30" s="218" t="s">
        <v>680</v>
      </c>
      <c r="D30" s="221" t="s">
        <v>669</v>
      </c>
      <c r="E30" s="220"/>
      <c r="F30" s="220"/>
      <c r="G30" s="220"/>
      <c r="H30" s="220"/>
      <c r="I30" s="220"/>
    </row>
    <row r="31" spans="1:9">
      <c r="A31" s="216"/>
      <c r="B31" s="216"/>
      <c r="C31" s="218" t="s">
        <v>681</v>
      </c>
      <c r="D31" s="221" t="s">
        <v>886</v>
      </c>
      <c r="E31" s="220"/>
      <c r="F31" s="221"/>
      <c r="G31" s="220"/>
      <c r="H31" s="221">
        <v>1000</v>
      </c>
      <c r="I31" s="221"/>
    </row>
    <row r="32" spans="1:9">
      <c r="A32" s="216"/>
      <c r="B32" s="216"/>
      <c r="C32" s="218" t="s">
        <v>682</v>
      </c>
      <c r="D32" s="221" t="s">
        <v>669</v>
      </c>
      <c r="E32" s="220"/>
      <c r="F32" s="221"/>
      <c r="G32" s="220"/>
      <c r="H32" s="221"/>
      <c r="I32" s="221"/>
    </row>
    <row r="33" spans="1:9">
      <c r="A33" s="216"/>
      <c r="B33" s="216"/>
      <c r="C33" s="216"/>
      <c r="D33" s="216"/>
      <c r="E33" s="216"/>
      <c r="F33" s="216"/>
      <c r="G33" s="216"/>
      <c r="H33" s="216"/>
      <c r="I33" s="216"/>
    </row>
    <row r="34" spans="1:9">
      <c r="C34" s="224" t="s">
        <v>669</v>
      </c>
      <c r="D34" s="225"/>
      <c r="E34" s="225"/>
      <c r="F34" s="225"/>
      <c r="G34" s="224" t="s">
        <v>669</v>
      </c>
      <c r="H34" s="226" t="s">
        <v>30</v>
      </c>
      <c r="I34" s="226"/>
    </row>
    <row r="35" spans="1:9">
      <c r="B35" s="224" t="s">
        <v>892</v>
      </c>
      <c r="C35" s="224" t="s">
        <v>672</v>
      </c>
      <c r="D35" s="225"/>
      <c r="E35" s="224" t="s">
        <v>670</v>
      </c>
      <c r="F35" s="225"/>
      <c r="G35" s="224" t="s">
        <v>673</v>
      </c>
      <c r="H35" s="227" t="s">
        <v>887</v>
      </c>
      <c r="I35" s="227"/>
    </row>
    <row r="36" spans="1:9">
      <c r="A36" t="s">
        <v>854</v>
      </c>
      <c r="B36" s="226" t="s">
        <v>852</v>
      </c>
      <c r="C36" s="226" t="s">
        <v>893</v>
      </c>
      <c r="D36" s="228" t="s">
        <v>894</v>
      </c>
      <c r="E36" s="228" t="s">
        <v>895</v>
      </c>
      <c r="F36" s="228" t="s">
        <v>896</v>
      </c>
      <c r="G36" s="226" t="s">
        <v>166</v>
      </c>
      <c r="H36" s="229">
        <v>-162585.64000000001</v>
      </c>
      <c r="I36" s="229"/>
    </row>
    <row r="37" spans="1:9">
      <c r="A37" t="s">
        <v>854</v>
      </c>
      <c r="B37" s="226" t="s">
        <v>852</v>
      </c>
      <c r="C37" s="226" t="s">
        <v>893</v>
      </c>
      <c r="D37" s="228" t="s">
        <v>894</v>
      </c>
      <c r="E37" s="228" t="s">
        <v>897</v>
      </c>
      <c r="F37" s="228" t="s">
        <v>898</v>
      </c>
      <c r="G37" s="226" t="s">
        <v>166</v>
      </c>
      <c r="H37" s="229">
        <v>-526213.700000001</v>
      </c>
      <c r="I37" s="229"/>
    </row>
    <row r="38" spans="1:9">
      <c r="A38" t="s">
        <v>854</v>
      </c>
      <c r="B38" s="226" t="s">
        <v>852</v>
      </c>
      <c r="C38" s="226" t="s">
        <v>893</v>
      </c>
      <c r="D38" s="228" t="s">
        <v>894</v>
      </c>
      <c r="E38" s="228" t="s">
        <v>899</v>
      </c>
      <c r="F38" s="228" t="s">
        <v>900</v>
      </c>
      <c r="G38" s="226" t="s">
        <v>166</v>
      </c>
      <c r="H38" s="229">
        <v>-1308707.68</v>
      </c>
      <c r="I38" s="229"/>
    </row>
    <row r="39" spans="1:9">
      <c r="A39" t="s">
        <v>854</v>
      </c>
      <c r="B39" s="226" t="s">
        <v>852</v>
      </c>
      <c r="C39" s="226" t="s">
        <v>893</v>
      </c>
      <c r="D39" s="228" t="s">
        <v>894</v>
      </c>
      <c r="E39" s="228" t="s">
        <v>901</v>
      </c>
      <c r="F39" s="228" t="s">
        <v>902</v>
      </c>
      <c r="G39" s="226" t="s">
        <v>166</v>
      </c>
      <c r="H39" s="229">
        <v>-29750.63</v>
      </c>
      <c r="I39" s="229"/>
    </row>
    <row r="40" spans="1:9">
      <c r="A40" t="s">
        <v>854</v>
      </c>
      <c r="B40" s="226" t="s">
        <v>852</v>
      </c>
      <c r="C40" s="226" t="s">
        <v>903</v>
      </c>
      <c r="D40" s="228" t="s">
        <v>904</v>
      </c>
      <c r="E40" s="228" t="s">
        <v>905</v>
      </c>
      <c r="F40" s="228" t="s">
        <v>904</v>
      </c>
      <c r="G40" s="226" t="s">
        <v>166</v>
      </c>
      <c r="H40" s="229">
        <v>-6348</v>
      </c>
      <c r="I40" s="229"/>
    </row>
    <row r="41" spans="1:9">
      <c r="A41" t="s">
        <v>854</v>
      </c>
      <c r="B41" s="226" t="s">
        <v>852</v>
      </c>
      <c r="C41" s="226" t="s">
        <v>906</v>
      </c>
      <c r="D41" s="228" t="s">
        <v>907</v>
      </c>
      <c r="E41" s="228" t="s">
        <v>908</v>
      </c>
      <c r="F41" s="228" t="s">
        <v>909</v>
      </c>
      <c r="G41" s="226" t="s">
        <v>166</v>
      </c>
      <c r="H41" s="229">
        <v>-3346955.3000000203</v>
      </c>
      <c r="I41" s="229"/>
    </row>
    <row r="42" spans="1:9">
      <c r="B42" s="230" t="s">
        <v>910</v>
      </c>
      <c r="C42" s="231"/>
      <c r="D42" s="228"/>
      <c r="E42" s="228"/>
      <c r="F42" s="228"/>
      <c r="G42" s="231"/>
      <c r="H42" s="232">
        <v>-5380560.9500000216</v>
      </c>
      <c r="I42" s="232"/>
    </row>
    <row r="44" spans="1:9">
      <c r="H44" s="233"/>
      <c r="I44" s="233"/>
    </row>
    <row r="46" spans="1:9">
      <c r="B46" t="s">
        <v>852</v>
      </c>
      <c r="E46">
        <v>454</v>
      </c>
      <c r="F46" t="s">
        <v>911</v>
      </c>
      <c r="G46" t="s">
        <v>851</v>
      </c>
      <c r="H46" s="198">
        <v>-522459.33</v>
      </c>
      <c r="I46" s="198"/>
    </row>
    <row r="47" spans="1:9">
      <c r="E47">
        <v>454</v>
      </c>
      <c r="F47" t="s">
        <v>912</v>
      </c>
      <c r="G47" t="s">
        <v>913</v>
      </c>
      <c r="H47" s="198">
        <v>-149032.38999999998</v>
      </c>
      <c r="I47" s="198"/>
    </row>
    <row r="48" spans="1:9">
      <c r="E48">
        <v>454</v>
      </c>
      <c r="F48" t="s">
        <v>914</v>
      </c>
      <c r="G48" t="s">
        <v>853</v>
      </c>
      <c r="H48" s="198">
        <v>-3537131.05</v>
      </c>
    </row>
    <row r="49" spans="5:9">
      <c r="E49">
        <v>454</v>
      </c>
      <c r="F49" t="s">
        <v>165</v>
      </c>
      <c r="G49" t="s">
        <v>855</v>
      </c>
      <c r="H49" s="198">
        <v>-3734514.8400000101</v>
      </c>
      <c r="I49" s="2">
        <v>-1.0244548320770264E-8</v>
      </c>
    </row>
    <row r="50" spans="5:9">
      <c r="E50">
        <v>454</v>
      </c>
      <c r="F50" t="s">
        <v>915</v>
      </c>
      <c r="G50" t="s">
        <v>856</v>
      </c>
      <c r="H50" s="198">
        <v>-3239603.98</v>
      </c>
    </row>
    <row r="51" spans="5:9">
      <c r="E51">
        <v>454</v>
      </c>
      <c r="F51" t="s">
        <v>916</v>
      </c>
      <c r="G51" t="s">
        <v>857</v>
      </c>
      <c r="H51" s="198">
        <v>-885196.51</v>
      </c>
    </row>
    <row r="52" spans="5:9">
      <c r="E52">
        <v>454</v>
      </c>
      <c r="F52" t="s">
        <v>917</v>
      </c>
      <c r="G52" t="s">
        <v>858</v>
      </c>
      <c r="H52" s="198">
        <v>-360657.97</v>
      </c>
    </row>
    <row r="53" spans="5:9">
      <c r="E53">
        <v>454</v>
      </c>
      <c r="F53" t="s">
        <v>918</v>
      </c>
      <c r="G53" t="s">
        <v>859</v>
      </c>
      <c r="H53" s="198">
        <v>-18456.049999999996</v>
      </c>
    </row>
    <row r="54" spans="5:9">
      <c r="E54">
        <v>454</v>
      </c>
      <c r="F54" t="s">
        <v>166</v>
      </c>
      <c r="G54" t="s">
        <v>854</v>
      </c>
      <c r="H54" s="198">
        <v>-5380560.9500000216</v>
      </c>
      <c r="I54" s="2">
        <v>-4.9500000000214204</v>
      </c>
    </row>
    <row r="55" spans="5:9">
      <c r="H55" s="198">
        <v>5375610.9500000002</v>
      </c>
    </row>
    <row r="56" spans="5:9">
      <c r="F56" s="195"/>
      <c r="G56" s="234" t="s">
        <v>919</v>
      </c>
      <c r="H56" s="235">
        <f>H54+H55</f>
        <v>-4950.0000000214204</v>
      </c>
      <c r="I56" s="198">
        <f>I54*1000</f>
        <v>-4950.0000000214204</v>
      </c>
    </row>
    <row r="58" spans="5:9">
      <c r="F58" t="s">
        <v>920</v>
      </c>
    </row>
  </sheetData>
  <pageMargins left="0.7" right="0.7" top="0.75" bottom="0.75" header="0.3" footer="0.3"/>
  <customProperties>
    <customPr name="_pios_id" r:id="rId1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R41"/>
  <sheetViews>
    <sheetView topLeftCell="A13" workbookViewId="0">
      <selection activeCell="F37" sqref="F37:F40"/>
    </sheetView>
  </sheetViews>
  <sheetFormatPr defaultRowHeight="15"/>
  <cols>
    <col min="2" max="2" width="44.85546875" bestFit="1" customWidth="1"/>
  </cols>
  <sheetData>
    <row r="1" spans="1:18">
      <c r="A1" s="213"/>
      <c r="B1" s="213"/>
      <c r="C1" s="213"/>
      <c r="D1" s="214"/>
      <c r="E1" s="213"/>
      <c r="F1" s="214"/>
      <c r="G1" s="213"/>
      <c r="H1" s="214"/>
      <c r="I1" s="213"/>
      <c r="J1" s="214"/>
      <c r="K1" s="213"/>
      <c r="L1" s="214"/>
      <c r="M1" s="213"/>
      <c r="N1" s="214"/>
      <c r="O1" s="213"/>
      <c r="P1" s="214"/>
      <c r="Q1" s="213"/>
      <c r="R1" s="214"/>
    </row>
    <row r="2" spans="1:18" ht="18">
      <c r="A2" s="215"/>
      <c r="B2" s="216"/>
      <c r="C2" s="213"/>
      <c r="D2" s="213"/>
      <c r="E2" s="213"/>
      <c r="F2" s="213"/>
      <c r="G2" s="213"/>
      <c r="H2" s="213"/>
      <c r="I2" s="213"/>
      <c r="J2" s="213"/>
      <c r="K2" s="213"/>
      <c r="L2" s="213"/>
      <c r="M2" s="213"/>
      <c r="N2" s="213"/>
      <c r="O2" s="213"/>
      <c r="P2" s="213"/>
      <c r="Q2" s="213"/>
      <c r="R2" s="213"/>
    </row>
    <row r="3" spans="1:18" ht="15.75">
      <c r="A3" s="217" t="s">
        <v>880</v>
      </c>
      <c r="B3" s="218"/>
      <c r="C3" s="214"/>
      <c r="D3" s="213"/>
      <c r="E3" s="214"/>
      <c r="F3" s="213"/>
      <c r="G3" s="214"/>
      <c r="H3" s="213"/>
      <c r="I3" s="214"/>
      <c r="J3" s="213"/>
      <c r="K3" s="214"/>
      <c r="L3" s="213"/>
      <c r="M3" s="214"/>
      <c r="N3" s="213"/>
      <c r="O3" s="214"/>
      <c r="P3" s="213"/>
      <c r="Q3" s="214"/>
      <c r="R3" s="213"/>
    </row>
    <row r="4" spans="1:18" ht="15.75">
      <c r="A4" s="217" t="s">
        <v>881</v>
      </c>
      <c r="B4" s="216"/>
      <c r="C4" s="213"/>
      <c r="D4" s="213"/>
      <c r="E4" s="213"/>
      <c r="F4" s="213"/>
      <c r="G4" s="213"/>
      <c r="H4" s="213"/>
      <c r="I4" s="213"/>
      <c r="J4" s="213"/>
      <c r="K4" s="213"/>
      <c r="L4" s="213"/>
      <c r="M4" s="213"/>
      <c r="N4" s="213"/>
      <c r="O4" s="213"/>
      <c r="P4" s="213"/>
      <c r="Q4" s="213"/>
      <c r="R4" s="213"/>
    </row>
    <row r="5" spans="1:18" ht="15.75">
      <c r="A5" s="217" t="s">
        <v>848</v>
      </c>
      <c r="B5" s="216"/>
      <c r="C5" s="213"/>
      <c r="D5" s="213"/>
      <c r="E5" s="213"/>
      <c r="F5" s="213"/>
      <c r="G5" s="213"/>
      <c r="H5" s="213"/>
      <c r="I5" s="213"/>
      <c r="J5" s="213"/>
      <c r="K5" s="213"/>
      <c r="L5" s="213"/>
      <c r="M5" s="213"/>
      <c r="N5" s="213"/>
      <c r="O5" s="213"/>
      <c r="P5" s="213"/>
      <c r="Q5" s="213"/>
      <c r="R5" s="213"/>
    </row>
    <row r="6" spans="1:18">
      <c r="A6" s="219" t="s">
        <v>666</v>
      </c>
      <c r="B6" s="216"/>
      <c r="C6" s="213"/>
      <c r="D6" s="220"/>
      <c r="E6" s="213"/>
      <c r="F6" s="220"/>
      <c r="G6" s="213"/>
      <c r="H6" s="220"/>
      <c r="I6" s="213"/>
      <c r="J6" s="220"/>
      <c r="K6" s="213"/>
      <c r="L6" s="220"/>
      <c r="M6" s="213"/>
      <c r="N6" s="220"/>
      <c r="O6" s="213"/>
      <c r="P6" s="220"/>
      <c r="Q6" s="213"/>
      <c r="R6" s="220"/>
    </row>
    <row r="7" spans="1:18">
      <c r="A7" s="216"/>
      <c r="B7" s="216"/>
      <c r="C7" s="213"/>
      <c r="D7" s="220"/>
      <c r="E7" s="213"/>
      <c r="F7" s="220"/>
      <c r="G7" s="213"/>
      <c r="H7" s="220"/>
      <c r="I7" s="213"/>
      <c r="J7" s="220"/>
      <c r="K7" s="213"/>
      <c r="L7" s="220"/>
      <c r="M7" s="213"/>
      <c r="N7" s="220"/>
      <c r="O7" s="213"/>
      <c r="P7" s="220"/>
      <c r="Q7" s="213"/>
      <c r="R7" s="220"/>
    </row>
    <row r="8" spans="1:18">
      <c r="A8" s="218" t="s">
        <v>882</v>
      </c>
      <c r="B8" s="221" t="s">
        <v>667</v>
      </c>
      <c r="C8" s="218" t="s">
        <v>668</v>
      </c>
      <c r="D8" s="222">
        <v>42135.75</v>
      </c>
      <c r="E8" s="216"/>
      <c r="F8" s="216"/>
      <c r="G8" s="21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16"/>
    </row>
    <row r="9" spans="1:18">
      <c r="A9" s="218" t="s">
        <v>883</v>
      </c>
      <c r="B9" s="223">
        <v>42136.451507858794</v>
      </c>
      <c r="C9" s="218" t="s">
        <v>884</v>
      </c>
      <c r="D9" s="223">
        <v>42130.560486111113</v>
      </c>
      <c r="E9" s="216"/>
      <c r="F9" s="216"/>
      <c r="G9" s="216"/>
      <c r="H9" s="216"/>
      <c r="I9" s="216"/>
      <c r="J9" s="216"/>
      <c r="K9" s="216"/>
      <c r="L9" s="216"/>
      <c r="M9" s="216"/>
      <c r="N9" s="216"/>
      <c r="O9" s="216"/>
      <c r="P9" s="216"/>
      <c r="Q9" s="216"/>
      <c r="R9" s="216"/>
    </row>
    <row r="10" spans="1:18">
      <c r="A10" s="216"/>
      <c r="B10" s="216"/>
      <c r="C10" s="213"/>
      <c r="D10" s="220"/>
      <c r="E10" s="213"/>
      <c r="F10" s="220"/>
      <c r="G10" s="213"/>
      <c r="H10" s="220"/>
      <c r="I10" s="213"/>
      <c r="J10" s="220"/>
      <c r="K10" s="213"/>
      <c r="L10" s="220"/>
      <c r="M10" s="213"/>
      <c r="N10" s="220"/>
      <c r="O10" s="213"/>
      <c r="P10" s="220"/>
      <c r="Q10" s="213"/>
      <c r="R10" s="220"/>
    </row>
    <row r="11" spans="1:18">
      <c r="C11" s="220"/>
      <c r="D11" s="220"/>
      <c r="E11" s="220"/>
      <c r="F11" s="220"/>
      <c r="G11" s="220"/>
      <c r="H11" s="220"/>
      <c r="I11" s="220"/>
      <c r="J11" s="220"/>
      <c r="K11" s="220"/>
      <c r="L11" s="220"/>
      <c r="M11" s="220"/>
      <c r="N11" s="220"/>
      <c r="O11" s="220"/>
      <c r="P11" s="220"/>
      <c r="Q11" s="220"/>
      <c r="R11" s="220"/>
    </row>
    <row r="12" spans="1:18">
      <c r="C12" s="220"/>
      <c r="D12" s="220"/>
      <c r="E12" s="220"/>
      <c r="F12" s="220"/>
      <c r="G12" s="220"/>
      <c r="H12" s="220"/>
      <c r="I12" s="220"/>
      <c r="J12" s="220"/>
      <c r="K12" s="220"/>
      <c r="L12" s="220"/>
      <c r="M12" s="220"/>
      <c r="N12" s="220"/>
      <c r="O12" s="220"/>
      <c r="P12" s="220"/>
      <c r="Q12" s="220"/>
      <c r="R12" s="220"/>
    </row>
    <row r="13" spans="1:18">
      <c r="C13" s="220"/>
      <c r="D13" s="220"/>
      <c r="E13" s="220"/>
      <c r="F13" s="220"/>
      <c r="G13" s="220"/>
      <c r="H13" s="220"/>
      <c r="I13" s="220"/>
      <c r="J13" s="220"/>
      <c r="K13" s="220"/>
      <c r="L13" s="220"/>
      <c r="M13" s="220"/>
      <c r="N13" s="220"/>
      <c r="O13" s="220"/>
      <c r="P13" s="220"/>
      <c r="Q13" s="220"/>
      <c r="R13" s="220"/>
    </row>
    <row r="14" spans="1:18">
      <c r="C14" s="220"/>
      <c r="D14" s="220"/>
      <c r="E14" s="220"/>
      <c r="F14" s="220"/>
      <c r="G14" s="220"/>
      <c r="H14" s="220"/>
      <c r="I14" s="220"/>
      <c r="J14" s="220"/>
      <c r="K14" s="220"/>
      <c r="L14" s="220"/>
      <c r="M14" s="220"/>
      <c r="N14" s="220"/>
      <c r="O14" s="220"/>
      <c r="P14" s="220"/>
      <c r="Q14" s="220"/>
      <c r="R14" s="220"/>
    </row>
    <row r="15" spans="1:18">
      <c r="C15" s="220"/>
      <c r="D15" s="220"/>
      <c r="E15" s="220"/>
      <c r="F15" s="220"/>
      <c r="G15" s="220"/>
      <c r="H15" s="220"/>
      <c r="I15" s="220"/>
      <c r="J15" s="220"/>
      <c r="K15" s="220"/>
      <c r="L15" s="220"/>
      <c r="M15" s="220"/>
      <c r="N15" s="220"/>
      <c r="O15" s="220"/>
      <c r="P15" s="220"/>
      <c r="Q15" s="220"/>
      <c r="R15" s="220"/>
    </row>
    <row r="16" spans="1:18">
      <c r="C16" s="220"/>
      <c r="D16" s="220"/>
      <c r="E16" s="220"/>
      <c r="F16" s="220"/>
      <c r="G16" s="220"/>
      <c r="H16" s="220"/>
      <c r="I16" s="220"/>
      <c r="J16" s="220"/>
      <c r="K16" s="220"/>
      <c r="L16" s="220"/>
      <c r="M16" s="220"/>
      <c r="N16" s="220"/>
      <c r="O16" s="220"/>
      <c r="P16" s="220"/>
      <c r="Q16" s="220"/>
      <c r="R16" s="220"/>
    </row>
    <row r="17" spans="1:18">
      <c r="C17" s="220"/>
      <c r="D17" s="220"/>
      <c r="E17" s="220"/>
      <c r="F17" s="220"/>
      <c r="G17" s="220"/>
      <c r="H17" s="220"/>
      <c r="I17" s="220"/>
      <c r="J17" s="220"/>
      <c r="K17" s="220"/>
      <c r="L17" s="220"/>
      <c r="M17" s="220"/>
      <c r="N17" s="220"/>
      <c r="O17" s="220"/>
      <c r="P17" s="220"/>
      <c r="Q17" s="220"/>
      <c r="R17" s="220"/>
    </row>
    <row r="18" spans="1:18">
      <c r="C18" s="220"/>
      <c r="D18" s="220"/>
      <c r="E18" s="220"/>
      <c r="F18" s="220"/>
      <c r="G18" s="220"/>
      <c r="H18" s="220"/>
      <c r="I18" s="220"/>
      <c r="J18" s="220"/>
      <c r="K18" s="220"/>
      <c r="L18" s="220"/>
      <c r="M18" s="220"/>
      <c r="N18" s="220"/>
      <c r="O18" s="220"/>
      <c r="P18" s="220"/>
      <c r="Q18" s="220"/>
      <c r="R18" s="220"/>
    </row>
    <row r="19" spans="1:18">
      <c r="C19" s="220"/>
      <c r="D19" s="220"/>
      <c r="E19" s="220"/>
      <c r="F19" s="220"/>
      <c r="G19" s="220"/>
      <c r="H19" s="220"/>
      <c r="I19" s="220"/>
      <c r="J19" s="220"/>
      <c r="K19" s="220"/>
      <c r="L19" s="220"/>
      <c r="M19" s="220"/>
      <c r="N19" s="220"/>
      <c r="O19" s="220"/>
      <c r="P19" s="220"/>
      <c r="Q19" s="220"/>
      <c r="R19" s="220"/>
    </row>
    <row r="20" spans="1:18">
      <c r="C20" s="220"/>
      <c r="D20" s="220"/>
      <c r="E20" s="220"/>
      <c r="F20" s="220"/>
      <c r="G20" s="220"/>
      <c r="H20" s="220"/>
      <c r="I20" s="220"/>
      <c r="J20" s="220"/>
      <c r="K20" s="220"/>
      <c r="L20" s="220"/>
      <c r="M20" s="220"/>
      <c r="N20" s="220"/>
      <c r="O20" s="220"/>
      <c r="P20" s="220"/>
      <c r="Q20" s="220"/>
      <c r="R20" s="220"/>
    </row>
    <row r="21" spans="1:18">
      <c r="C21" s="220"/>
      <c r="D21" s="220"/>
      <c r="E21" s="220"/>
      <c r="F21" s="220"/>
      <c r="G21" s="220"/>
      <c r="H21" s="220"/>
      <c r="I21" s="220"/>
      <c r="J21" s="220"/>
      <c r="K21" s="220"/>
      <c r="L21" s="220"/>
      <c r="M21" s="220"/>
      <c r="N21" s="220"/>
      <c r="O21" s="220"/>
      <c r="P21" s="220"/>
      <c r="Q21" s="220"/>
      <c r="R21" s="220"/>
    </row>
    <row r="22" spans="1:18">
      <c r="C22" s="220"/>
      <c r="D22" s="213"/>
      <c r="E22" s="220"/>
      <c r="F22" s="213"/>
      <c r="G22" s="220"/>
      <c r="H22" s="213"/>
      <c r="I22" s="220"/>
      <c r="J22" s="213"/>
      <c r="K22" s="220"/>
      <c r="L22" s="213"/>
      <c r="M22" s="220"/>
      <c r="N22" s="213"/>
      <c r="O22" s="220"/>
      <c r="P22" s="213"/>
      <c r="Q22" s="220"/>
      <c r="R22" s="213"/>
    </row>
    <row r="23" spans="1:18">
      <c r="C23" s="220"/>
      <c r="D23" s="220"/>
      <c r="E23" s="220"/>
      <c r="F23" s="220"/>
      <c r="G23" s="220"/>
      <c r="H23" s="220"/>
      <c r="I23" s="220"/>
      <c r="J23" s="220"/>
      <c r="K23" s="220"/>
      <c r="L23" s="220"/>
      <c r="M23" s="220"/>
      <c r="N23" s="220"/>
      <c r="O23" s="220"/>
      <c r="P23" s="220"/>
      <c r="Q23" s="220"/>
      <c r="R23" s="220"/>
    </row>
    <row r="24" spans="1:18">
      <c r="A24" s="216"/>
      <c r="B24" s="216"/>
      <c r="C24" s="213"/>
      <c r="D24" s="220"/>
      <c r="E24" s="213"/>
      <c r="F24" s="220"/>
      <c r="G24" s="213"/>
      <c r="H24" s="220"/>
      <c r="I24" s="213"/>
      <c r="J24" s="220"/>
      <c r="K24" s="213"/>
      <c r="L24" s="220"/>
      <c r="M24" s="213"/>
      <c r="N24" s="220"/>
      <c r="O24" s="213"/>
      <c r="P24" s="220"/>
      <c r="Q24" s="213"/>
      <c r="R24" s="220"/>
    </row>
    <row r="25" spans="1:18">
      <c r="A25" s="218" t="s">
        <v>885</v>
      </c>
      <c r="B25" s="221" t="s">
        <v>921</v>
      </c>
      <c r="C25" s="220"/>
      <c r="D25" s="220"/>
      <c r="E25" s="220"/>
      <c r="F25" s="220"/>
      <c r="G25" s="220"/>
      <c r="H25" s="220"/>
      <c r="I25" s="220"/>
      <c r="J25" s="220"/>
      <c r="K25" s="220"/>
      <c r="L25" s="220"/>
      <c r="M25" s="220"/>
      <c r="N25" s="220"/>
      <c r="O25" s="220"/>
      <c r="P25" s="220"/>
      <c r="Q25" s="220"/>
      <c r="R25" s="220"/>
    </row>
    <row r="26" spans="1:18">
      <c r="A26" s="218" t="s">
        <v>674</v>
      </c>
      <c r="B26" s="221" t="s">
        <v>675</v>
      </c>
      <c r="C26" s="220"/>
      <c r="D26" s="220"/>
      <c r="E26" s="220"/>
      <c r="F26" s="220"/>
      <c r="G26" s="220"/>
      <c r="H26" s="220"/>
      <c r="I26" s="220"/>
      <c r="J26" s="220"/>
      <c r="K26" s="220"/>
      <c r="L26" s="220"/>
      <c r="M26" s="220"/>
      <c r="N26" s="220"/>
      <c r="O26" s="220"/>
      <c r="P26" s="220"/>
      <c r="Q26" s="220"/>
      <c r="R26" s="220"/>
    </row>
    <row r="27" spans="1:18">
      <c r="A27" s="218" t="s">
        <v>676</v>
      </c>
      <c r="B27" s="221" t="s">
        <v>655</v>
      </c>
      <c r="C27" s="220"/>
      <c r="D27" s="220"/>
      <c r="E27" s="220"/>
      <c r="F27" s="220"/>
      <c r="G27" s="220"/>
      <c r="H27" s="220"/>
      <c r="I27" s="220"/>
      <c r="J27" s="220"/>
      <c r="K27" s="220"/>
      <c r="L27" s="220"/>
      <c r="M27" s="220"/>
      <c r="N27" s="220"/>
      <c r="O27" s="220"/>
      <c r="P27" s="220"/>
      <c r="Q27" s="220"/>
      <c r="R27" s="220"/>
    </row>
    <row r="28" spans="1:18">
      <c r="A28" s="218" t="s">
        <v>677</v>
      </c>
      <c r="B28" s="221" t="s">
        <v>678</v>
      </c>
      <c r="C28" s="220"/>
      <c r="D28" s="220"/>
      <c r="E28" s="220"/>
      <c r="F28" s="220"/>
      <c r="G28" s="220"/>
      <c r="H28" s="220"/>
      <c r="I28" s="220"/>
      <c r="J28" s="220"/>
      <c r="K28" s="220"/>
      <c r="L28" s="220"/>
      <c r="M28" s="220"/>
      <c r="N28" s="220"/>
      <c r="O28" s="220"/>
      <c r="P28" s="220"/>
      <c r="Q28" s="220"/>
      <c r="R28" s="220"/>
    </row>
    <row r="29" spans="1:18">
      <c r="A29" s="218" t="s">
        <v>679</v>
      </c>
      <c r="B29" s="221" t="s">
        <v>707</v>
      </c>
      <c r="C29" s="220"/>
      <c r="D29" s="220"/>
      <c r="E29" s="220"/>
      <c r="F29" s="220"/>
      <c r="G29" s="220"/>
      <c r="H29" s="220"/>
      <c r="I29" s="220"/>
      <c r="J29" s="220"/>
      <c r="K29" s="220"/>
      <c r="L29" s="220"/>
      <c r="M29" s="220"/>
      <c r="N29" s="220"/>
      <c r="O29" s="220"/>
      <c r="P29" s="220"/>
      <c r="Q29" s="220"/>
      <c r="R29" s="220"/>
    </row>
    <row r="30" spans="1:18">
      <c r="A30" s="218" t="s">
        <v>680</v>
      </c>
      <c r="B30" s="221" t="s">
        <v>669</v>
      </c>
      <c r="C30" s="220"/>
      <c r="D30" s="220"/>
      <c r="E30" s="220"/>
      <c r="F30" s="220"/>
      <c r="G30" s="220"/>
      <c r="H30" s="220"/>
      <c r="I30" s="220"/>
      <c r="J30" s="220"/>
      <c r="K30" s="220"/>
      <c r="L30" s="220"/>
      <c r="M30" s="220"/>
      <c r="N30" s="220"/>
      <c r="O30" s="220"/>
      <c r="P30" s="220"/>
      <c r="Q30" s="220"/>
      <c r="R30" s="220"/>
    </row>
    <row r="31" spans="1:18">
      <c r="A31" s="218" t="s">
        <v>681</v>
      </c>
      <c r="B31" s="221" t="s">
        <v>886</v>
      </c>
      <c r="C31" s="220"/>
      <c r="D31" s="221"/>
      <c r="E31" s="220"/>
      <c r="F31" s="221"/>
      <c r="G31" s="220"/>
      <c r="H31" s="221"/>
      <c r="I31" s="220"/>
      <c r="J31" s="221"/>
      <c r="K31" s="220"/>
      <c r="L31" s="221"/>
      <c r="M31" s="220"/>
      <c r="N31" s="221"/>
      <c r="O31" s="220"/>
      <c r="P31" s="221"/>
      <c r="Q31" s="220"/>
      <c r="R31" s="221"/>
    </row>
    <row r="32" spans="1:18">
      <c r="A32" s="218" t="s">
        <v>682</v>
      </c>
      <c r="B32" s="221" t="s">
        <v>669</v>
      </c>
      <c r="C32" s="220"/>
      <c r="D32" s="221"/>
      <c r="E32" s="220"/>
      <c r="F32" s="221"/>
      <c r="G32" s="220"/>
      <c r="H32" s="221"/>
      <c r="I32" s="220"/>
      <c r="J32" s="221"/>
      <c r="L32" s="221"/>
      <c r="N32" s="221"/>
      <c r="O32" s="220"/>
      <c r="P32" s="221"/>
      <c r="R32" s="221"/>
    </row>
    <row r="33" spans="1:18">
      <c r="A33" s="216"/>
      <c r="B33" s="216"/>
      <c r="C33" s="216"/>
      <c r="D33" s="216"/>
      <c r="E33" s="216"/>
      <c r="F33" s="216"/>
      <c r="G33" s="216"/>
      <c r="H33" s="216"/>
      <c r="I33" s="216"/>
      <c r="J33" s="216"/>
      <c r="K33" s="216"/>
      <c r="L33" s="216"/>
      <c r="M33" s="216"/>
      <c r="N33" s="216"/>
      <c r="O33" s="216"/>
      <c r="P33" s="216"/>
      <c r="Q33" s="216"/>
      <c r="R33" s="216"/>
    </row>
    <row r="34" spans="1:18">
      <c r="A34" s="224" t="s">
        <v>669</v>
      </c>
      <c r="B34" s="225"/>
      <c r="C34" s="225"/>
      <c r="D34" s="225"/>
      <c r="E34" s="224" t="s">
        <v>669</v>
      </c>
      <c r="F34" s="226" t="s">
        <v>30</v>
      </c>
      <c r="G34" s="226" t="s">
        <v>683</v>
      </c>
      <c r="H34" s="226" t="s">
        <v>684</v>
      </c>
      <c r="I34" s="226" t="s">
        <v>685</v>
      </c>
      <c r="J34" s="226" t="s">
        <v>686</v>
      </c>
      <c r="K34" s="226" t="s">
        <v>687</v>
      </c>
      <c r="L34" s="226" t="s">
        <v>688</v>
      </c>
      <c r="M34" s="226" t="s">
        <v>689</v>
      </c>
      <c r="N34" s="226" t="s">
        <v>690</v>
      </c>
      <c r="O34" s="226" t="s">
        <v>691</v>
      </c>
      <c r="P34" s="226" t="s">
        <v>134</v>
      </c>
      <c r="Q34" s="226" t="s">
        <v>29</v>
      </c>
      <c r="R34" s="226" t="s">
        <v>692</v>
      </c>
    </row>
    <row r="35" spans="1:18">
      <c r="A35" s="224" t="s">
        <v>672</v>
      </c>
      <c r="B35" s="225"/>
      <c r="C35" s="224" t="s">
        <v>670</v>
      </c>
      <c r="D35" s="225"/>
      <c r="E35" s="224" t="s">
        <v>673</v>
      </c>
      <c r="F35" s="227" t="s">
        <v>887</v>
      </c>
      <c r="G35" s="227" t="s">
        <v>887</v>
      </c>
      <c r="H35" s="227" t="s">
        <v>887</v>
      </c>
      <c r="I35" s="227" t="s">
        <v>887</v>
      </c>
      <c r="J35" s="227" t="s">
        <v>887</v>
      </c>
      <c r="K35" s="227" t="s">
        <v>887</v>
      </c>
      <c r="L35" s="227" t="s">
        <v>887</v>
      </c>
      <c r="M35" s="227" t="s">
        <v>887</v>
      </c>
      <c r="N35" s="227" t="s">
        <v>887</v>
      </c>
      <c r="O35" s="227" t="s">
        <v>887</v>
      </c>
      <c r="P35" s="227" t="s">
        <v>887</v>
      </c>
      <c r="Q35" s="227" t="s">
        <v>887</v>
      </c>
      <c r="R35" s="227" t="s">
        <v>887</v>
      </c>
    </row>
    <row r="36" spans="1:18">
      <c r="A36" s="226" t="s">
        <v>922</v>
      </c>
      <c r="B36" s="228" t="s">
        <v>706</v>
      </c>
      <c r="C36" s="228" t="s">
        <v>671</v>
      </c>
      <c r="D36" s="228" t="s">
        <v>923</v>
      </c>
      <c r="E36" s="226" t="s">
        <v>655</v>
      </c>
      <c r="F36" s="240">
        <v>22064.943139999999</v>
      </c>
      <c r="G36" s="240"/>
      <c r="H36" s="240"/>
      <c r="I36" s="240"/>
      <c r="J36" s="240"/>
      <c r="K36" s="240"/>
      <c r="L36" s="240"/>
      <c r="M36" s="240"/>
      <c r="N36" s="240"/>
      <c r="O36" s="240"/>
      <c r="P36" s="240"/>
      <c r="Q36" s="240"/>
      <c r="R36" s="241">
        <v>22064.943139999999</v>
      </c>
    </row>
    <row r="37" spans="1:18">
      <c r="A37" s="226" t="s">
        <v>924</v>
      </c>
      <c r="B37" s="228" t="s">
        <v>661</v>
      </c>
      <c r="C37" s="228" t="s">
        <v>671</v>
      </c>
      <c r="D37" s="228" t="s">
        <v>925</v>
      </c>
      <c r="E37" s="226" t="s">
        <v>655</v>
      </c>
      <c r="F37" s="240">
        <v>-1859.47353</v>
      </c>
      <c r="G37" s="240"/>
      <c r="H37" s="240"/>
      <c r="I37" s="240"/>
      <c r="J37" s="240"/>
      <c r="K37" s="240"/>
      <c r="L37" s="240"/>
      <c r="M37" s="240"/>
      <c r="N37" s="240"/>
      <c r="O37" s="240"/>
      <c r="P37" s="240"/>
      <c r="Q37" s="240"/>
      <c r="R37" s="241">
        <v>-1859.47353</v>
      </c>
    </row>
    <row r="38" spans="1:18">
      <c r="A38" s="226" t="s">
        <v>926</v>
      </c>
      <c r="B38" s="228" t="s">
        <v>662</v>
      </c>
      <c r="C38" s="228" t="s">
        <v>671</v>
      </c>
      <c r="D38" s="228" t="s">
        <v>927</v>
      </c>
      <c r="E38" s="226" t="s">
        <v>655</v>
      </c>
      <c r="F38" s="240">
        <v>-484.94405999999998</v>
      </c>
      <c r="G38" s="240"/>
      <c r="H38" s="240"/>
      <c r="I38" s="240"/>
      <c r="J38" s="240"/>
      <c r="K38" s="240"/>
      <c r="L38" s="240"/>
      <c r="M38" s="240"/>
      <c r="N38" s="240"/>
      <c r="O38" s="240"/>
      <c r="P38" s="240"/>
      <c r="Q38" s="240"/>
      <c r="R38" s="241">
        <v>-484.94405999999998</v>
      </c>
    </row>
    <row r="39" spans="1:18">
      <c r="A39" s="226" t="s">
        <v>928</v>
      </c>
      <c r="B39" s="228" t="s">
        <v>663</v>
      </c>
      <c r="C39" s="228" t="s">
        <v>671</v>
      </c>
      <c r="D39" s="228" t="s">
        <v>929</v>
      </c>
      <c r="E39" s="226" t="s">
        <v>655</v>
      </c>
      <c r="F39" s="240">
        <v>-133.4074</v>
      </c>
      <c r="G39" s="240"/>
      <c r="H39" s="240"/>
      <c r="I39" s="240"/>
      <c r="J39" s="240"/>
      <c r="K39" s="240"/>
      <c r="L39" s="240"/>
      <c r="M39" s="240"/>
      <c r="N39" s="240"/>
      <c r="O39" s="240"/>
      <c r="P39" s="240"/>
      <c r="Q39" s="240"/>
      <c r="R39" s="241">
        <v>-133.4074</v>
      </c>
    </row>
    <row r="40" spans="1:18">
      <c r="A40" s="226" t="s">
        <v>930</v>
      </c>
      <c r="B40" s="228" t="s">
        <v>818</v>
      </c>
      <c r="C40" s="228" t="s">
        <v>671</v>
      </c>
      <c r="D40" s="228" t="s">
        <v>931</v>
      </c>
      <c r="E40" s="226" t="s">
        <v>655</v>
      </c>
      <c r="F40" s="240">
        <v>244.11</v>
      </c>
      <c r="G40" s="240"/>
      <c r="H40" s="240"/>
      <c r="I40" s="240"/>
      <c r="J40" s="240"/>
      <c r="K40" s="240"/>
      <c r="L40" s="240"/>
      <c r="M40" s="240"/>
      <c r="N40" s="240"/>
      <c r="O40" s="240"/>
      <c r="P40" s="240"/>
      <c r="Q40" s="240"/>
      <c r="R40" s="241">
        <v>244.11</v>
      </c>
    </row>
    <row r="41" spans="1:18">
      <c r="A41" s="242" t="s">
        <v>740</v>
      </c>
      <c r="B41" s="243"/>
      <c r="C41" s="243"/>
      <c r="D41" s="243"/>
      <c r="E41" s="244"/>
      <c r="F41" s="245">
        <v>19831.228149999999</v>
      </c>
      <c r="G41" s="245"/>
      <c r="H41" s="245"/>
      <c r="I41" s="245"/>
      <c r="J41" s="245"/>
      <c r="K41" s="245"/>
      <c r="L41" s="245"/>
      <c r="M41" s="245"/>
      <c r="N41" s="245"/>
      <c r="O41" s="245"/>
      <c r="P41" s="245"/>
      <c r="Q41" s="245"/>
      <c r="R41" s="246">
        <v>19831.228149999999</v>
      </c>
    </row>
  </sheetData>
  <pageMargins left="0.7" right="0.7" top="0.75" bottom="0.75" header="0.3" footer="0.3"/>
  <customProperties>
    <customPr name="_pios_id" r:id="rId1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R39"/>
  <sheetViews>
    <sheetView topLeftCell="A3" workbookViewId="0">
      <selection activeCell="W7" sqref="W7"/>
    </sheetView>
  </sheetViews>
  <sheetFormatPr defaultRowHeight="15"/>
  <sheetData>
    <row r="1" spans="1:18">
      <c r="A1" s="213"/>
      <c r="B1" s="213"/>
      <c r="C1" s="213"/>
      <c r="D1" s="214"/>
      <c r="E1" s="213"/>
      <c r="F1" s="214"/>
      <c r="G1" s="213"/>
      <c r="H1" s="214"/>
      <c r="I1" s="213"/>
      <c r="J1" s="214"/>
      <c r="K1" s="213"/>
      <c r="L1" s="214"/>
      <c r="M1" s="213"/>
      <c r="N1" s="214"/>
      <c r="O1" s="213"/>
      <c r="P1" s="214"/>
      <c r="Q1" s="213"/>
      <c r="R1" s="214"/>
    </row>
    <row r="2" spans="1:18" ht="18">
      <c r="A2" s="215"/>
      <c r="B2" s="216"/>
      <c r="C2" s="213"/>
      <c r="D2" s="213"/>
      <c r="E2" s="213"/>
      <c r="F2" s="213"/>
      <c r="G2" s="213"/>
      <c r="H2" s="213"/>
      <c r="I2" s="213"/>
      <c r="J2" s="213"/>
      <c r="K2" s="213"/>
      <c r="L2" s="213"/>
      <c r="M2" s="213"/>
      <c r="N2" s="213"/>
      <c r="O2" s="213"/>
      <c r="P2" s="213"/>
      <c r="Q2" s="213"/>
      <c r="R2" s="213"/>
    </row>
    <row r="3" spans="1:18" ht="15.75">
      <c r="A3" s="217" t="s">
        <v>880</v>
      </c>
      <c r="B3" s="218"/>
      <c r="C3" s="214"/>
      <c r="D3" s="213"/>
      <c r="E3" s="214"/>
      <c r="F3" s="213"/>
      <c r="G3" s="214"/>
      <c r="H3" s="213"/>
      <c r="I3" s="214"/>
      <c r="J3" s="213"/>
      <c r="K3" s="214"/>
      <c r="L3" s="213"/>
      <c r="M3" s="214"/>
      <c r="N3" s="213"/>
      <c r="O3" s="214"/>
      <c r="P3" s="213"/>
      <c r="Q3" s="214"/>
      <c r="R3" s="213"/>
    </row>
    <row r="4" spans="1:18" ht="15.75">
      <c r="A4" s="217" t="s">
        <v>881</v>
      </c>
      <c r="B4" s="216"/>
      <c r="C4" s="213"/>
      <c r="D4" s="213"/>
      <c r="E4" s="213"/>
      <c r="F4" s="213"/>
      <c r="G4" s="213"/>
      <c r="H4" s="213"/>
      <c r="I4" s="213"/>
      <c r="J4" s="213"/>
      <c r="K4" s="213"/>
      <c r="L4" s="213"/>
      <c r="M4" s="213"/>
      <c r="N4" s="213"/>
      <c r="O4" s="213"/>
      <c r="P4" s="213"/>
      <c r="Q4" s="213"/>
      <c r="R4" s="213"/>
    </row>
    <row r="5" spans="1:18" ht="15.75">
      <c r="A5" s="217" t="s">
        <v>848</v>
      </c>
      <c r="B5" s="216"/>
      <c r="C5" s="213"/>
      <c r="D5" s="213"/>
      <c r="E5" s="213"/>
      <c r="F5" s="213"/>
      <c r="G5" s="213"/>
      <c r="H5" s="213"/>
      <c r="I5" s="213"/>
      <c r="J5" s="213"/>
      <c r="K5" s="213"/>
      <c r="L5" s="213"/>
      <c r="M5" s="213"/>
      <c r="N5" s="213"/>
      <c r="O5" s="213"/>
      <c r="P5" s="213"/>
      <c r="Q5" s="213"/>
      <c r="R5" s="213"/>
    </row>
    <row r="6" spans="1:18">
      <c r="A6" s="219" t="s">
        <v>666</v>
      </c>
      <c r="B6" s="216"/>
      <c r="C6" s="213"/>
      <c r="D6" s="220"/>
      <c r="E6" s="213"/>
      <c r="F6" s="220"/>
      <c r="G6" s="213"/>
      <c r="H6" s="220"/>
      <c r="I6" s="213"/>
      <c r="J6" s="220"/>
      <c r="K6" s="213"/>
      <c r="L6" s="220"/>
      <c r="M6" s="213"/>
      <c r="N6" s="220"/>
      <c r="O6" s="213"/>
      <c r="P6" s="220"/>
      <c r="Q6" s="213"/>
      <c r="R6" s="220"/>
    </row>
    <row r="7" spans="1:18">
      <c r="A7" s="216"/>
      <c r="B7" s="216"/>
      <c r="C7" s="213"/>
      <c r="D7" s="220"/>
      <c r="E7" s="213"/>
      <c r="F7" s="220"/>
      <c r="G7" s="213"/>
      <c r="H7" s="220"/>
      <c r="I7" s="213"/>
      <c r="J7" s="220"/>
      <c r="K7" s="213"/>
      <c r="L7" s="220"/>
      <c r="M7" s="213"/>
      <c r="N7" s="220"/>
      <c r="O7" s="213"/>
      <c r="P7" s="220"/>
      <c r="Q7" s="213"/>
      <c r="R7" s="220"/>
    </row>
    <row r="8" spans="1:18">
      <c r="A8" s="218" t="s">
        <v>882</v>
      </c>
      <c r="B8" s="221" t="s">
        <v>667</v>
      </c>
      <c r="C8" s="218" t="s">
        <v>668</v>
      </c>
      <c r="D8" s="222">
        <v>42135.75</v>
      </c>
      <c r="E8" s="216"/>
      <c r="F8" s="216"/>
      <c r="G8" s="21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16"/>
    </row>
    <row r="9" spans="1:18">
      <c r="A9" s="218" t="s">
        <v>883</v>
      </c>
      <c r="B9" s="223">
        <v>42136.455700185186</v>
      </c>
      <c r="C9" s="218" t="s">
        <v>884</v>
      </c>
      <c r="D9" s="223">
        <v>42130.560486111113</v>
      </c>
      <c r="E9" s="216"/>
      <c r="F9" s="216"/>
      <c r="G9" s="216"/>
      <c r="H9" s="216"/>
      <c r="I9" s="216"/>
      <c r="J9" s="216"/>
      <c r="K9" s="216"/>
      <c r="L9" s="216"/>
      <c r="M9" s="216"/>
      <c r="N9" s="216"/>
      <c r="O9" s="216"/>
      <c r="P9" s="216"/>
      <c r="Q9" s="216"/>
      <c r="R9" s="216"/>
    </row>
    <row r="10" spans="1:18">
      <c r="A10" s="216"/>
      <c r="B10" s="216"/>
      <c r="C10" s="213"/>
      <c r="D10" s="220"/>
      <c r="E10" s="213"/>
      <c r="F10" s="220"/>
      <c r="G10" s="213"/>
      <c r="H10" s="220"/>
      <c r="I10" s="213"/>
      <c r="J10" s="220"/>
      <c r="K10" s="213"/>
      <c r="L10" s="220"/>
      <c r="M10" s="213"/>
      <c r="N10" s="220"/>
      <c r="O10" s="213"/>
      <c r="P10" s="220"/>
      <c r="Q10" s="213"/>
      <c r="R10" s="220"/>
    </row>
    <row r="11" spans="1:18">
      <c r="C11" s="220"/>
      <c r="D11" s="220"/>
      <c r="E11" s="220"/>
      <c r="F11" s="220"/>
      <c r="G11" s="220"/>
      <c r="H11" s="220"/>
      <c r="I11" s="220"/>
      <c r="J11" s="220"/>
      <c r="K11" s="220"/>
      <c r="L11" s="220"/>
      <c r="M11" s="220"/>
      <c r="N11" s="220"/>
      <c r="O11" s="220"/>
      <c r="P11" s="220"/>
      <c r="Q11" s="220"/>
      <c r="R11" s="220"/>
    </row>
    <row r="12" spans="1:18">
      <c r="C12" s="220"/>
      <c r="D12" s="220"/>
      <c r="E12" s="220"/>
      <c r="F12" s="220"/>
      <c r="G12" s="220"/>
      <c r="H12" s="220"/>
      <c r="I12" s="220"/>
      <c r="J12" s="220"/>
      <c r="K12" s="220"/>
      <c r="L12" s="220"/>
      <c r="M12" s="220"/>
      <c r="N12" s="220"/>
      <c r="O12" s="220"/>
      <c r="P12" s="220"/>
      <c r="Q12" s="220"/>
      <c r="R12" s="220"/>
    </row>
    <row r="13" spans="1:18">
      <c r="C13" s="220"/>
      <c r="D13" s="220"/>
      <c r="E13" s="220"/>
      <c r="F13" s="220"/>
      <c r="G13" s="220"/>
      <c r="H13" s="220"/>
      <c r="I13" s="220"/>
      <c r="J13" s="220"/>
      <c r="K13" s="220"/>
      <c r="L13" s="220"/>
      <c r="M13" s="220"/>
      <c r="N13" s="220"/>
      <c r="O13" s="220"/>
      <c r="P13" s="220"/>
      <c r="Q13" s="220"/>
      <c r="R13" s="220"/>
    </row>
    <row r="14" spans="1:18">
      <c r="C14" s="220"/>
      <c r="D14" s="220"/>
      <c r="E14" s="220"/>
      <c r="F14" s="220"/>
      <c r="G14" s="220"/>
      <c r="H14" s="220"/>
      <c r="I14" s="220"/>
      <c r="J14" s="220"/>
      <c r="K14" s="220"/>
      <c r="L14" s="220"/>
      <c r="M14" s="220"/>
      <c r="N14" s="220"/>
      <c r="O14" s="220"/>
      <c r="P14" s="220"/>
      <c r="Q14" s="220"/>
      <c r="R14" s="220"/>
    </row>
    <row r="15" spans="1:18">
      <c r="C15" s="220"/>
      <c r="D15" s="220"/>
      <c r="E15" s="220"/>
      <c r="F15" s="220"/>
      <c r="G15" s="220"/>
      <c r="H15" s="220"/>
      <c r="I15" s="220"/>
      <c r="J15" s="220"/>
      <c r="K15" s="220"/>
      <c r="L15" s="220"/>
      <c r="M15" s="220"/>
      <c r="N15" s="220"/>
      <c r="O15" s="220"/>
      <c r="P15" s="220"/>
      <c r="Q15" s="220"/>
      <c r="R15" s="220"/>
    </row>
    <row r="16" spans="1:18">
      <c r="C16" s="220"/>
      <c r="D16" s="220"/>
      <c r="E16" s="220"/>
      <c r="F16" s="220"/>
      <c r="G16" s="220"/>
      <c r="H16" s="220"/>
      <c r="I16" s="220"/>
      <c r="J16" s="220"/>
      <c r="K16" s="220"/>
      <c r="L16" s="220"/>
      <c r="M16" s="220"/>
      <c r="N16" s="220"/>
      <c r="O16" s="220"/>
      <c r="P16" s="220"/>
      <c r="Q16" s="220"/>
      <c r="R16" s="220"/>
    </row>
    <row r="17" spans="1:18">
      <c r="C17" s="220"/>
      <c r="D17" s="220"/>
      <c r="E17" s="220"/>
      <c r="F17" s="220"/>
      <c r="G17" s="220"/>
      <c r="H17" s="220"/>
      <c r="I17" s="220"/>
      <c r="J17" s="220"/>
      <c r="K17" s="220"/>
      <c r="L17" s="220"/>
      <c r="M17" s="220"/>
      <c r="N17" s="220"/>
      <c r="O17" s="220"/>
      <c r="P17" s="220"/>
      <c r="Q17" s="220"/>
      <c r="R17" s="220"/>
    </row>
    <row r="18" spans="1:18">
      <c r="C18" s="220"/>
      <c r="D18" s="220"/>
      <c r="E18" s="220"/>
      <c r="F18" s="220"/>
      <c r="G18" s="220"/>
      <c r="H18" s="220"/>
      <c r="I18" s="220"/>
      <c r="J18" s="220"/>
      <c r="K18" s="220"/>
      <c r="L18" s="220"/>
      <c r="M18" s="220"/>
      <c r="N18" s="220"/>
      <c r="O18" s="220"/>
      <c r="P18" s="220"/>
      <c r="Q18" s="220"/>
      <c r="R18" s="220"/>
    </row>
    <row r="19" spans="1:18">
      <c r="C19" s="220"/>
      <c r="D19" s="220"/>
      <c r="E19" s="220"/>
      <c r="F19" s="220"/>
      <c r="G19" s="220"/>
      <c r="H19" s="220"/>
      <c r="I19" s="220"/>
      <c r="J19" s="220"/>
      <c r="K19" s="220"/>
      <c r="L19" s="220"/>
      <c r="M19" s="220"/>
      <c r="N19" s="220"/>
      <c r="O19" s="220"/>
      <c r="P19" s="220"/>
      <c r="Q19" s="220"/>
      <c r="R19" s="220"/>
    </row>
    <row r="20" spans="1:18">
      <c r="C20" s="220"/>
      <c r="D20" s="220"/>
      <c r="E20" s="220"/>
      <c r="F20" s="220"/>
      <c r="G20" s="220"/>
      <c r="H20" s="220"/>
      <c r="I20" s="220"/>
      <c r="J20" s="220"/>
      <c r="K20" s="220"/>
      <c r="L20" s="220"/>
      <c r="M20" s="220"/>
      <c r="N20" s="220"/>
      <c r="O20" s="220"/>
      <c r="P20" s="220"/>
      <c r="Q20" s="220"/>
      <c r="R20" s="220"/>
    </row>
    <row r="21" spans="1:18">
      <c r="C21" s="220"/>
      <c r="D21" s="220"/>
      <c r="E21" s="220"/>
      <c r="F21" s="220"/>
      <c r="G21" s="220"/>
      <c r="H21" s="220"/>
      <c r="I21" s="220"/>
      <c r="J21" s="220"/>
      <c r="K21" s="220"/>
      <c r="L21" s="220"/>
      <c r="M21" s="220"/>
      <c r="N21" s="220"/>
      <c r="O21" s="220"/>
      <c r="P21" s="220"/>
      <c r="Q21" s="220"/>
      <c r="R21" s="220"/>
    </row>
    <row r="22" spans="1:18">
      <c r="C22" s="220"/>
      <c r="D22" s="213"/>
      <c r="E22" s="220"/>
      <c r="F22" s="213"/>
      <c r="G22" s="220"/>
      <c r="H22" s="213"/>
      <c r="I22" s="220"/>
      <c r="J22" s="213"/>
      <c r="K22" s="220"/>
      <c r="L22" s="213"/>
      <c r="M22" s="220"/>
      <c r="N22" s="213"/>
      <c r="O22" s="220"/>
      <c r="P22" s="213"/>
      <c r="Q22" s="220"/>
      <c r="R22" s="213"/>
    </row>
    <row r="23" spans="1:18">
      <c r="C23" s="220"/>
      <c r="D23" s="220"/>
      <c r="E23" s="220"/>
      <c r="F23" s="220"/>
      <c r="G23" s="220"/>
      <c r="H23" s="220"/>
      <c r="I23" s="220"/>
      <c r="J23" s="220"/>
      <c r="K23" s="220"/>
      <c r="L23" s="220"/>
      <c r="M23" s="220"/>
      <c r="N23" s="220"/>
      <c r="O23" s="220"/>
      <c r="P23" s="220"/>
      <c r="Q23" s="220"/>
      <c r="R23" s="220"/>
    </row>
    <row r="24" spans="1:18">
      <c r="A24" s="216"/>
      <c r="B24" s="216"/>
      <c r="C24" s="213"/>
      <c r="D24" s="220"/>
      <c r="E24" s="213"/>
      <c r="F24" s="220"/>
      <c r="G24" s="213"/>
      <c r="H24" s="220"/>
      <c r="I24" s="213"/>
      <c r="J24" s="220"/>
      <c r="K24" s="213"/>
      <c r="L24" s="220"/>
      <c r="M24" s="213"/>
      <c r="N24" s="220"/>
      <c r="O24" s="213"/>
      <c r="P24" s="220"/>
      <c r="Q24" s="213"/>
      <c r="R24" s="220"/>
    </row>
    <row r="25" spans="1:18">
      <c r="A25" s="218" t="s">
        <v>885</v>
      </c>
      <c r="B25" s="221" t="s">
        <v>921</v>
      </c>
      <c r="C25" s="220"/>
      <c r="D25" s="220"/>
      <c r="E25" s="220"/>
      <c r="F25" s="220"/>
      <c r="G25" s="220"/>
      <c r="H25" s="220"/>
      <c r="I25" s="220"/>
      <c r="J25" s="220"/>
      <c r="K25" s="220"/>
      <c r="L25" s="220"/>
      <c r="M25" s="220"/>
      <c r="N25" s="220"/>
      <c r="O25" s="220"/>
      <c r="P25" s="220"/>
      <c r="Q25" s="220"/>
      <c r="R25" s="220"/>
    </row>
    <row r="26" spans="1:18">
      <c r="A26" s="218" t="s">
        <v>674</v>
      </c>
      <c r="B26" s="221" t="s">
        <v>675</v>
      </c>
      <c r="C26" s="220"/>
      <c r="D26" s="220"/>
      <c r="E26" s="220"/>
      <c r="F26" s="220"/>
      <c r="G26" s="220"/>
      <c r="H26" s="220"/>
      <c r="I26" s="220"/>
      <c r="J26" s="220"/>
      <c r="K26" s="220"/>
      <c r="L26" s="220"/>
      <c r="M26" s="220"/>
      <c r="N26" s="220"/>
      <c r="O26" s="220"/>
      <c r="P26" s="220"/>
      <c r="Q26" s="220"/>
      <c r="R26" s="220"/>
    </row>
    <row r="27" spans="1:18">
      <c r="A27" s="218" t="s">
        <v>676</v>
      </c>
      <c r="B27" s="221" t="s">
        <v>891</v>
      </c>
      <c r="C27" s="220"/>
      <c r="D27" s="220"/>
      <c r="E27" s="220"/>
      <c r="F27" s="220"/>
      <c r="G27" s="220"/>
      <c r="H27" s="220"/>
      <c r="I27" s="220"/>
      <c r="J27" s="220"/>
      <c r="K27" s="220"/>
      <c r="L27" s="220"/>
      <c r="M27" s="220"/>
      <c r="N27" s="220"/>
      <c r="O27" s="220"/>
      <c r="P27" s="220"/>
      <c r="Q27" s="220"/>
      <c r="R27" s="220"/>
    </row>
    <row r="28" spans="1:18">
      <c r="A28" s="218" t="s">
        <v>677</v>
      </c>
      <c r="B28" s="221" t="s">
        <v>678</v>
      </c>
      <c r="C28" s="220"/>
      <c r="D28" s="220"/>
      <c r="E28" s="220"/>
      <c r="F28" s="220"/>
      <c r="G28" s="220"/>
      <c r="H28" s="220"/>
      <c r="I28" s="220"/>
      <c r="J28" s="220"/>
      <c r="K28" s="220"/>
      <c r="L28" s="220"/>
      <c r="M28" s="220"/>
      <c r="N28" s="220"/>
      <c r="O28" s="220"/>
      <c r="P28" s="220"/>
      <c r="Q28" s="220"/>
      <c r="R28" s="220"/>
    </row>
    <row r="29" spans="1:18">
      <c r="A29" s="218" t="s">
        <v>679</v>
      </c>
      <c r="B29" s="221" t="s">
        <v>707</v>
      </c>
      <c r="C29" s="220"/>
      <c r="D29" s="220"/>
      <c r="E29" s="220"/>
      <c r="F29" s="220"/>
      <c r="G29" s="220"/>
      <c r="H29" s="220"/>
      <c r="I29" s="220"/>
      <c r="J29" s="220"/>
      <c r="K29" s="220"/>
      <c r="L29" s="220"/>
      <c r="M29" s="220"/>
      <c r="N29" s="220"/>
      <c r="O29" s="220"/>
      <c r="P29" s="220"/>
      <c r="Q29" s="220"/>
      <c r="R29" s="220"/>
    </row>
    <row r="30" spans="1:18">
      <c r="A30" s="218" t="s">
        <v>680</v>
      </c>
      <c r="B30" s="221" t="s">
        <v>669</v>
      </c>
      <c r="C30" s="220"/>
      <c r="D30" s="220"/>
      <c r="E30" s="220"/>
      <c r="F30" s="220"/>
      <c r="G30" s="220"/>
      <c r="H30" s="220"/>
      <c r="I30" s="220"/>
      <c r="J30" s="220"/>
      <c r="K30" s="220"/>
      <c r="L30" s="220"/>
      <c r="M30" s="220"/>
      <c r="N30" s="220"/>
      <c r="O30" s="220"/>
      <c r="P30" s="220"/>
      <c r="Q30" s="220"/>
      <c r="R30" s="220"/>
    </row>
    <row r="31" spans="1:18">
      <c r="A31" s="218" t="s">
        <v>681</v>
      </c>
      <c r="B31" s="221" t="s">
        <v>932</v>
      </c>
      <c r="C31" s="220"/>
      <c r="D31" s="221"/>
      <c r="E31" s="220"/>
      <c r="F31" s="221"/>
      <c r="G31" s="220"/>
      <c r="H31" s="221"/>
      <c r="I31" s="220"/>
      <c r="J31" s="221"/>
      <c r="K31" s="220"/>
      <c r="L31" s="221"/>
      <c r="M31" s="220"/>
      <c r="N31" s="221"/>
      <c r="O31" s="220"/>
      <c r="P31" s="221"/>
      <c r="Q31" s="220"/>
      <c r="R31" s="221"/>
    </row>
    <row r="32" spans="1:18">
      <c r="A32" s="218" t="s">
        <v>682</v>
      </c>
      <c r="B32" s="221" t="s">
        <v>669</v>
      </c>
      <c r="C32" s="220"/>
      <c r="D32" s="221"/>
      <c r="E32" s="220"/>
      <c r="F32" s="221"/>
      <c r="G32" s="220"/>
      <c r="H32" s="221"/>
      <c r="I32" s="220"/>
      <c r="J32" s="221"/>
      <c r="L32" s="221"/>
      <c r="N32" s="221"/>
      <c r="O32" s="220"/>
      <c r="P32" s="221"/>
      <c r="R32" s="221"/>
    </row>
    <row r="33" spans="1:18">
      <c r="A33" s="216"/>
      <c r="B33" s="216"/>
      <c r="C33" s="216"/>
      <c r="D33" s="216"/>
      <c r="E33" s="216"/>
      <c r="F33" s="216"/>
      <c r="G33" s="216"/>
      <c r="H33" s="216"/>
      <c r="I33" s="216"/>
      <c r="J33" s="216"/>
      <c r="K33" s="216"/>
      <c r="L33" s="216"/>
      <c r="M33" s="216"/>
      <c r="N33" s="216"/>
      <c r="O33" s="216"/>
      <c r="P33" s="216"/>
      <c r="Q33" s="216"/>
      <c r="R33" s="216"/>
    </row>
    <row r="34" spans="1:18">
      <c r="A34" s="224" t="s">
        <v>669</v>
      </c>
      <c r="B34" s="225"/>
      <c r="C34" s="225"/>
      <c r="D34" s="225"/>
      <c r="E34" s="224" t="s">
        <v>669</v>
      </c>
      <c r="F34" s="226" t="s">
        <v>30</v>
      </c>
      <c r="G34" s="226" t="s">
        <v>683</v>
      </c>
      <c r="H34" s="226" t="s">
        <v>684</v>
      </c>
      <c r="I34" s="226" t="s">
        <v>685</v>
      </c>
      <c r="J34" s="226" t="s">
        <v>686</v>
      </c>
      <c r="K34" s="226" t="s">
        <v>687</v>
      </c>
      <c r="L34" s="226" t="s">
        <v>688</v>
      </c>
      <c r="M34" s="226" t="s">
        <v>689</v>
      </c>
      <c r="N34" s="226" t="s">
        <v>690</v>
      </c>
      <c r="O34" s="226" t="s">
        <v>691</v>
      </c>
      <c r="P34" s="226" t="s">
        <v>134</v>
      </c>
      <c r="Q34" s="226" t="s">
        <v>29</v>
      </c>
      <c r="R34" s="226" t="s">
        <v>692</v>
      </c>
    </row>
    <row r="35" spans="1:18">
      <c r="A35" s="224" t="s">
        <v>672</v>
      </c>
      <c r="B35" s="225"/>
      <c r="C35" s="224" t="s">
        <v>670</v>
      </c>
      <c r="D35" s="225"/>
      <c r="E35" s="224" t="s">
        <v>673</v>
      </c>
      <c r="F35" s="227" t="s">
        <v>887</v>
      </c>
      <c r="G35" s="227" t="s">
        <v>887</v>
      </c>
      <c r="H35" s="227" t="s">
        <v>887</v>
      </c>
      <c r="I35" s="227" t="s">
        <v>887</v>
      </c>
      <c r="J35" s="227" t="s">
        <v>887</v>
      </c>
      <c r="K35" s="227" t="s">
        <v>887</v>
      </c>
      <c r="L35" s="227" t="s">
        <v>887</v>
      </c>
      <c r="M35" s="227" t="s">
        <v>887</v>
      </c>
      <c r="N35" s="227" t="s">
        <v>887</v>
      </c>
      <c r="O35" s="227" t="s">
        <v>887</v>
      </c>
      <c r="P35" s="227" t="s">
        <v>887</v>
      </c>
      <c r="Q35" s="227" t="s">
        <v>887</v>
      </c>
      <c r="R35" s="227" t="s">
        <v>887</v>
      </c>
    </row>
    <row r="36" spans="1:18">
      <c r="A36" s="226" t="s">
        <v>933</v>
      </c>
      <c r="B36" s="228" t="s">
        <v>664</v>
      </c>
      <c r="C36" s="228" t="s">
        <v>671</v>
      </c>
      <c r="D36" s="228" t="s">
        <v>934</v>
      </c>
      <c r="E36" s="226" t="s">
        <v>166</v>
      </c>
      <c r="F36" s="240">
        <v>621.05852000000505</v>
      </c>
      <c r="G36" s="240">
        <v>10.423661124241001</v>
      </c>
      <c r="H36" s="240">
        <v>164.63882333185299</v>
      </c>
      <c r="I36" s="240">
        <v>49.5341643413269</v>
      </c>
      <c r="J36" s="240"/>
      <c r="K36" s="240"/>
      <c r="L36" s="240">
        <v>81.296081431881206</v>
      </c>
      <c r="M36" s="240">
        <v>259.98222746592597</v>
      </c>
      <c r="N36" s="240">
        <v>35.051849146433199</v>
      </c>
      <c r="O36" s="240">
        <v>17.827007222598098</v>
      </c>
      <c r="P36" s="240">
        <v>2.3047059357406399</v>
      </c>
      <c r="Q36" s="240"/>
      <c r="R36" s="241"/>
    </row>
    <row r="37" spans="1:18">
      <c r="A37" s="226" t="s">
        <v>935</v>
      </c>
      <c r="B37" s="228" t="s">
        <v>819</v>
      </c>
      <c r="C37" s="228" t="s">
        <v>671</v>
      </c>
      <c r="D37" s="228" t="s">
        <v>936</v>
      </c>
      <c r="E37" s="226" t="s">
        <v>165</v>
      </c>
      <c r="F37" s="240">
        <v>1.6115299999999999</v>
      </c>
      <c r="G37" s="240">
        <v>3.7316572564700001E-2</v>
      </c>
      <c r="H37" s="240">
        <v>0.44858831420056</v>
      </c>
      <c r="I37" s="240">
        <v>0.12556828876887</v>
      </c>
      <c r="J37" s="240"/>
      <c r="K37" s="240"/>
      <c r="L37" s="240">
        <v>0.19057790048552001</v>
      </c>
      <c r="M37" s="240">
        <v>0.67584282612636004</v>
      </c>
      <c r="N37" s="240">
        <v>8.8607624216199998E-2</v>
      </c>
      <c r="O37" s="240">
        <v>4.082478151749E-2</v>
      </c>
      <c r="P37" s="240">
        <v>4.2036921203000002E-3</v>
      </c>
      <c r="Q37" s="240"/>
      <c r="R37" s="241"/>
    </row>
    <row r="38" spans="1:18">
      <c r="A38" s="226" t="s">
        <v>937</v>
      </c>
      <c r="B38" s="228" t="s">
        <v>665</v>
      </c>
      <c r="C38" s="228" t="s">
        <v>671</v>
      </c>
      <c r="D38" s="228" t="s">
        <v>938</v>
      </c>
      <c r="E38" s="226" t="s">
        <v>165</v>
      </c>
      <c r="F38" s="240">
        <v>36.308759999999999</v>
      </c>
      <c r="G38" s="240">
        <v>0.84076528347239998</v>
      </c>
      <c r="H38" s="240">
        <v>10.106970046547501</v>
      </c>
      <c r="I38" s="240">
        <v>2.8291306153280402</v>
      </c>
      <c r="J38" s="240"/>
      <c r="K38" s="240"/>
      <c r="L38" s="240">
        <v>4.2938370678998403</v>
      </c>
      <c r="M38" s="240">
        <v>15.2271536810011</v>
      </c>
      <c r="N38" s="240">
        <v>1.9963841578104</v>
      </c>
      <c r="O38" s="240">
        <v>0.91980738439307996</v>
      </c>
      <c r="P38" s="240">
        <v>9.4711763547599997E-2</v>
      </c>
      <c r="Q38" s="240"/>
      <c r="R38" s="241"/>
    </row>
    <row r="39" spans="1:18">
      <c r="A39" s="242" t="s">
        <v>740</v>
      </c>
      <c r="B39" s="243"/>
      <c r="C39" s="243"/>
      <c r="D39" s="243"/>
      <c r="E39" s="244"/>
      <c r="F39" s="245">
        <v>658.97881000000496</v>
      </c>
      <c r="G39" s="245">
        <v>11.3017429802781</v>
      </c>
      <c r="H39" s="245">
        <v>175.19438169260101</v>
      </c>
      <c r="I39" s="245">
        <v>52.488863245423801</v>
      </c>
      <c r="J39" s="245"/>
      <c r="K39" s="245"/>
      <c r="L39" s="245">
        <v>85.7804964002665</v>
      </c>
      <c r="M39" s="245">
        <v>275.885223973054</v>
      </c>
      <c r="N39" s="245">
        <v>37.136840928459797</v>
      </c>
      <c r="O39" s="245">
        <v>18.787639388508701</v>
      </c>
      <c r="P39" s="245">
        <v>2.40362139140854</v>
      </c>
      <c r="Q39" s="245"/>
      <c r="R39" s="246"/>
    </row>
  </sheetData>
  <pageMargins left="0.7" right="0.7" top="0.75" bottom="0.75" header="0.3" footer="0.3"/>
  <customProperties>
    <customPr name="_pios_id" r:id="rId1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R49"/>
  <sheetViews>
    <sheetView topLeftCell="A31" workbookViewId="0">
      <selection activeCell="D38" sqref="D38"/>
    </sheetView>
  </sheetViews>
  <sheetFormatPr defaultRowHeight="15"/>
  <cols>
    <col min="4" max="4" width="40.7109375" bestFit="1" customWidth="1"/>
  </cols>
  <sheetData>
    <row r="1" spans="1:18">
      <c r="A1" s="213"/>
      <c r="B1" s="213"/>
      <c r="C1" s="213"/>
      <c r="D1" s="214"/>
      <c r="E1" s="213"/>
      <c r="F1" s="214"/>
      <c r="G1" s="213"/>
      <c r="H1" s="214"/>
      <c r="I1" s="213"/>
      <c r="J1" s="214"/>
      <c r="K1" s="213"/>
      <c r="L1" s="214"/>
      <c r="M1" s="213"/>
      <c r="N1" s="214"/>
      <c r="O1" s="213"/>
      <c r="P1" s="214"/>
      <c r="Q1" s="213"/>
      <c r="R1" s="214"/>
    </row>
    <row r="2" spans="1:18" ht="18">
      <c r="A2" s="215"/>
      <c r="B2" s="216"/>
      <c r="C2" s="213"/>
      <c r="D2" s="213"/>
      <c r="E2" s="213"/>
      <c r="F2" s="213"/>
      <c r="G2" s="213"/>
      <c r="H2" s="213"/>
      <c r="I2" s="213"/>
      <c r="J2" s="213"/>
      <c r="K2" s="213"/>
      <c r="L2" s="213"/>
      <c r="M2" s="213"/>
      <c r="N2" s="213"/>
      <c r="O2" s="213"/>
      <c r="P2" s="213"/>
      <c r="Q2" s="213"/>
      <c r="R2" s="213"/>
    </row>
    <row r="3" spans="1:18" ht="15.75">
      <c r="A3" s="217" t="s">
        <v>880</v>
      </c>
      <c r="B3" s="218"/>
      <c r="C3" s="214"/>
      <c r="D3" s="213"/>
      <c r="E3" s="214"/>
      <c r="F3" s="213"/>
      <c r="G3" s="214"/>
      <c r="H3" s="213"/>
      <c r="I3" s="214"/>
      <c r="J3" s="213"/>
      <c r="K3" s="214"/>
      <c r="L3" s="213"/>
      <c r="M3" s="214"/>
      <c r="N3" s="213"/>
      <c r="O3" s="214"/>
      <c r="P3" s="213"/>
      <c r="Q3" s="214"/>
      <c r="R3" s="213"/>
    </row>
    <row r="4" spans="1:18" ht="15.75">
      <c r="A4" s="217" t="s">
        <v>881</v>
      </c>
      <c r="B4" s="216"/>
      <c r="C4" s="213"/>
      <c r="D4" s="213"/>
      <c r="E4" s="213"/>
      <c r="F4" s="213"/>
      <c r="G4" s="213"/>
      <c r="H4" s="213"/>
      <c r="I4" s="213"/>
      <c r="J4" s="213"/>
      <c r="K4" s="213"/>
      <c r="L4" s="213"/>
      <c r="M4" s="213"/>
      <c r="N4" s="213"/>
      <c r="O4" s="213"/>
      <c r="P4" s="213"/>
      <c r="Q4" s="213"/>
      <c r="R4" s="213"/>
    </row>
    <row r="5" spans="1:18" ht="15.75">
      <c r="A5" s="217" t="s">
        <v>848</v>
      </c>
      <c r="B5" s="216"/>
      <c r="C5" s="213"/>
      <c r="D5" s="213"/>
      <c r="E5" s="213"/>
      <c r="F5" s="213"/>
      <c r="G5" s="213"/>
      <c r="H5" s="213"/>
      <c r="I5" s="213"/>
      <c r="J5" s="213"/>
      <c r="K5" s="213"/>
      <c r="L5" s="213"/>
      <c r="M5" s="213"/>
      <c r="N5" s="213"/>
      <c r="O5" s="213"/>
      <c r="P5" s="213"/>
      <c r="Q5" s="213"/>
      <c r="R5" s="213"/>
    </row>
    <row r="6" spans="1:18">
      <c r="A6" s="219" t="s">
        <v>666</v>
      </c>
      <c r="B6" s="216"/>
      <c r="C6" s="213"/>
      <c r="D6" s="220"/>
      <c r="E6" s="213"/>
      <c r="F6" s="220"/>
      <c r="G6" s="213"/>
      <c r="H6" s="220"/>
      <c r="I6" s="213"/>
      <c r="J6" s="220"/>
      <c r="K6" s="213"/>
      <c r="L6" s="220"/>
      <c r="M6" s="213"/>
      <c r="N6" s="220"/>
      <c r="O6" s="213"/>
      <c r="P6" s="220"/>
      <c r="Q6" s="213"/>
      <c r="R6" s="220"/>
    </row>
    <row r="7" spans="1:18">
      <c r="A7" s="216"/>
      <c r="B7" s="216"/>
      <c r="C7" s="213"/>
      <c r="D7" s="220"/>
      <c r="E7" s="213"/>
      <c r="F7" s="220"/>
      <c r="G7" s="213"/>
      <c r="H7" s="220"/>
      <c r="I7" s="213"/>
      <c r="J7" s="220"/>
      <c r="K7" s="213"/>
      <c r="L7" s="220"/>
      <c r="M7" s="213"/>
      <c r="N7" s="220"/>
      <c r="O7" s="213"/>
      <c r="P7" s="220"/>
      <c r="Q7" s="213"/>
      <c r="R7" s="220"/>
    </row>
    <row r="8" spans="1:18">
      <c r="A8" s="218" t="s">
        <v>882</v>
      </c>
      <c r="B8" s="221" t="s">
        <v>667</v>
      </c>
      <c r="C8" s="218" t="s">
        <v>668</v>
      </c>
      <c r="D8" s="222">
        <v>42135.75</v>
      </c>
      <c r="E8" s="216"/>
      <c r="F8" s="216"/>
      <c r="G8" s="21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16"/>
    </row>
    <row r="9" spans="1:18">
      <c r="A9" s="218" t="s">
        <v>883</v>
      </c>
      <c r="B9" s="223">
        <v>42136.483247083335</v>
      </c>
      <c r="C9" s="218" t="s">
        <v>884</v>
      </c>
      <c r="D9" s="223">
        <v>42130.560486111113</v>
      </c>
      <c r="E9" s="216"/>
      <c r="F9" s="216"/>
      <c r="G9" s="216"/>
      <c r="H9" s="216"/>
      <c r="I9" s="216"/>
      <c r="J9" s="216"/>
      <c r="K9" s="216"/>
      <c r="L9" s="216"/>
      <c r="M9" s="216"/>
      <c r="N9" s="216"/>
      <c r="O9" s="216"/>
      <c r="P9" s="216"/>
      <c r="Q9" s="216"/>
      <c r="R9" s="216"/>
    </row>
    <row r="10" spans="1:18">
      <c r="A10" s="216"/>
      <c r="B10" s="216"/>
      <c r="C10" s="213"/>
      <c r="D10" s="220"/>
      <c r="E10" s="213"/>
      <c r="F10" s="220"/>
      <c r="G10" s="213"/>
      <c r="H10" s="220"/>
      <c r="I10" s="213"/>
      <c r="J10" s="220"/>
      <c r="K10" s="213"/>
      <c r="L10" s="220"/>
      <c r="M10" s="213"/>
      <c r="N10" s="220"/>
      <c r="O10" s="213"/>
      <c r="P10" s="220"/>
      <c r="Q10" s="213"/>
      <c r="R10" s="220"/>
    </row>
    <row r="11" spans="1:18">
      <c r="C11" s="220"/>
      <c r="D11" s="220"/>
      <c r="E11" s="220"/>
      <c r="F11" s="220"/>
      <c r="G11" s="220"/>
      <c r="H11" s="220"/>
      <c r="I11" s="220"/>
      <c r="J11" s="220"/>
      <c r="K11" s="220"/>
      <c r="L11" s="220"/>
      <c r="M11" s="220"/>
      <c r="N11" s="220"/>
      <c r="O11" s="220"/>
      <c r="P11" s="220"/>
      <c r="Q11" s="220"/>
      <c r="R11" s="220"/>
    </row>
    <row r="12" spans="1:18">
      <c r="C12" s="220"/>
      <c r="D12" s="220"/>
      <c r="E12" s="220"/>
      <c r="F12" s="220"/>
      <c r="G12" s="220"/>
      <c r="H12" s="220"/>
      <c r="I12" s="220"/>
      <c r="J12" s="220"/>
      <c r="K12" s="220"/>
      <c r="L12" s="220"/>
      <c r="M12" s="220"/>
      <c r="N12" s="220"/>
      <c r="O12" s="220"/>
      <c r="P12" s="220"/>
      <c r="Q12" s="220"/>
      <c r="R12" s="220"/>
    </row>
    <row r="13" spans="1:18">
      <c r="C13" s="220"/>
      <c r="D13" s="220"/>
      <c r="E13" s="220"/>
      <c r="F13" s="220"/>
      <c r="G13" s="220"/>
      <c r="H13" s="220"/>
      <c r="I13" s="220"/>
      <c r="J13" s="220"/>
      <c r="K13" s="220"/>
      <c r="L13" s="220"/>
      <c r="M13" s="220"/>
      <c r="N13" s="220"/>
      <c r="O13" s="220"/>
      <c r="P13" s="220"/>
      <c r="Q13" s="220"/>
      <c r="R13" s="220"/>
    </row>
    <row r="14" spans="1:18">
      <c r="C14" s="220"/>
      <c r="D14" s="220"/>
      <c r="E14" s="220"/>
      <c r="F14" s="220"/>
      <c r="G14" s="220"/>
      <c r="H14" s="220"/>
      <c r="I14" s="220"/>
      <c r="J14" s="220"/>
      <c r="K14" s="220"/>
      <c r="L14" s="220"/>
      <c r="M14" s="220"/>
      <c r="N14" s="220"/>
      <c r="O14" s="220"/>
      <c r="P14" s="220"/>
      <c r="Q14" s="220"/>
      <c r="R14" s="220"/>
    </row>
    <row r="15" spans="1:18">
      <c r="C15" s="220"/>
      <c r="D15" s="220"/>
      <c r="E15" s="220"/>
      <c r="F15" s="220"/>
      <c r="G15" s="220"/>
      <c r="H15" s="220"/>
      <c r="I15" s="220"/>
      <c r="J15" s="220"/>
      <c r="K15" s="220"/>
      <c r="L15" s="220"/>
      <c r="M15" s="220"/>
      <c r="N15" s="220"/>
      <c r="O15" s="220"/>
      <c r="P15" s="220"/>
      <c r="Q15" s="220"/>
      <c r="R15" s="220"/>
    </row>
    <row r="16" spans="1:18">
      <c r="C16" s="220"/>
      <c r="D16" s="220"/>
      <c r="E16" s="220"/>
      <c r="F16" s="220"/>
      <c r="G16" s="220"/>
      <c r="H16" s="220"/>
      <c r="I16" s="220"/>
      <c r="J16" s="220"/>
      <c r="K16" s="220"/>
      <c r="L16" s="220"/>
      <c r="M16" s="220"/>
      <c r="N16" s="220"/>
      <c r="O16" s="220"/>
      <c r="P16" s="220"/>
      <c r="Q16" s="220"/>
      <c r="R16" s="220"/>
    </row>
    <row r="17" spans="1:18">
      <c r="C17" s="220"/>
      <c r="D17" s="220"/>
      <c r="E17" s="220"/>
      <c r="F17" s="220"/>
      <c r="G17" s="220"/>
      <c r="H17" s="220"/>
      <c r="I17" s="220"/>
      <c r="J17" s="220"/>
      <c r="K17" s="220"/>
      <c r="L17" s="220"/>
      <c r="M17" s="220"/>
      <c r="N17" s="220"/>
      <c r="O17" s="220"/>
      <c r="P17" s="220"/>
      <c r="Q17" s="220"/>
      <c r="R17" s="220"/>
    </row>
    <row r="18" spans="1:18">
      <c r="C18" s="220"/>
      <c r="D18" s="220"/>
      <c r="E18" s="220"/>
      <c r="F18" s="220"/>
      <c r="G18" s="220"/>
      <c r="H18" s="220"/>
      <c r="I18" s="220"/>
      <c r="J18" s="220"/>
      <c r="K18" s="220"/>
      <c r="L18" s="220"/>
      <c r="M18" s="220"/>
      <c r="N18" s="220"/>
      <c r="O18" s="220"/>
      <c r="P18" s="220"/>
      <c r="Q18" s="220"/>
      <c r="R18" s="220"/>
    </row>
    <row r="19" spans="1:18">
      <c r="C19" s="220"/>
      <c r="D19" s="220"/>
      <c r="E19" s="220"/>
      <c r="F19" s="220"/>
      <c r="G19" s="220"/>
      <c r="H19" s="220"/>
      <c r="I19" s="220"/>
      <c r="J19" s="220"/>
      <c r="K19" s="220"/>
      <c r="L19" s="220"/>
      <c r="M19" s="220"/>
      <c r="N19" s="220"/>
      <c r="O19" s="220"/>
      <c r="P19" s="220"/>
      <c r="Q19" s="220"/>
      <c r="R19" s="220"/>
    </row>
    <row r="20" spans="1:18">
      <c r="C20" s="220"/>
      <c r="D20" s="220"/>
      <c r="E20" s="220"/>
      <c r="F20" s="220"/>
      <c r="G20" s="220"/>
      <c r="H20" s="220"/>
      <c r="I20" s="220"/>
      <c r="J20" s="220"/>
      <c r="K20" s="220"/>
      <c r="L20" s="220"/>
      <c r="M20" s="220"/>
      <c r="N20" s="220"/>
      <c r="O20" s="220"/>
      <c r="P20" s="220"/>
      <c r="Q20" s="220"/>
      <c r="R20" s="220"/>
    </row>
    <row r="21" spans="1:18">
      <c r="C21" s="220"/>
      <c r="D21" s="220"/>
      <c r="E21" s="220"/>
      <c r="F21" s="220"/>
      <c r="G21" s="220"/>
      <c r="H21" s="220"/>
      <c r="I21" s="220"/>
      <c r="J21" s="220"/>
      <c r="K21" s="220"/>
      <c r="L21" s="220"/>
      <c r="M21" s="220"/>
      <c r="N21" s="220"/>
      <c r="O21" s="220"/>
      <c r="P21" s="220"/>
      <c r="Q21" s="220"/>
      <c r="R21" s="220"/>
    </row>
    <row r="22" spans="1:18">
      <c r="C22" s="220"/>
      <c r="D22" s="213"/>
      <c r="E22" s="220"/>
      <c r="F22" s="213"/>
      <c r="G22" s="220"/>
      <c r="H22" s="213"/>
      <c r="I22" s="220"/>
      <c r="J22" s="213"/>
      <c r="K22" s="220"/>
      <c r="L22" s="213"/>
      <c r="M22" s="220"/>
      <c r="N22" s="213"/>
      <c r="O22" s="220"/>
      <c r="P22" s="213"/>
      <c r="Q22" s="220"/>
      <c r="R22" s="213"/>
    </row>
    <row r="23" spans="1:18">
      <c r="C23" s="220"/>
      <c r="D23" s="220"/>
      <c r="E23" s="220"/>
      <c r="F23" s="220"/>
      <c r="G23" s="220"/>
      <c r="H23" s="220"/>
      <c r="I23" s="220"/>
      <c r="J23" s="220"/>
      <c r="K23" s="220"/>
      <c r="L23" s="220"/>
      <c r="M23" s="220"/>
      <c r="N23" s="220"/>
      <c r="O23" s="220"/>
      <c r="P23" s="220"/>
      <c r="Q23" s="220"/>
      <c r="R23" s="220"/>
    </row>
    <row r="24" spans="1:18">
      <c r="A24" s="216"/>
      <c r="B24" s="216"/>
      <c r="C24" s="213"/>
      <c r="D24" s="220"/>
      <c r="E24" s="213"/>
      <c r="F24" s="220"/>
      <c r="G24" s="213"/>
      <c r="H24" s="220"/>
      <c r="I24" s="213"/>
      <c r="J24" s="220"/>
      <c r="K24" s="213"/>
      <c r="L24" s="220"/>
      <c r="M24" s="213"/>
      <c r="N24" s="220"/>
      <c r="O24" s="213"/>
      <c r="P24" s="220"/>
      <c r="Q24" s="213"/>
      <c r="R24" s="220"/>
    </row>
    <row r="25" spans="1:18">
      <c r="A25" s="218" t="s">
        <v>885</v>
      </c>
      <c r="B25" s="221" t="s">
        <v>921</v>
      </c>
      <c r="C25" s="220"/>
      <c r="D25" s="220"/>
      <c r="E25" s="220"/>
      <c r="F25" s="220"/>
      <c r="G25" s="220"/>
      <c r="H25" s="220"/>
      <c r="I25" s="220"/>
      <c r="J25" s="220"/>
      <c r="K25" s="220"/>
      <c r="L25" s="220"/>
      <c r="M25" s="220"/>
      <c r="N25" s="220"/>
      <c r="O25" s="220"/>
      <c r="P25" s="220"/>
      <c r="Q25" s="220"/>
      <c r="R25" s="220"/>
    </row>
    <row r="26" spans="1:18">
      <c r="A26" s="218" t="s">
        <v>674</v>
      </c>
      <c r="B26" s="221" t="s">
        <v>675</v>
      </c>
      <c r="C26" s="220"/>
      <c r="D26" s="220"/>
      <c r="E26" s="220"/>
      <c r="F26" s="220"/>
      <c r="G26" s="220"/>
      <c r="H26" s="220"/>
      <c r="I26" s="220"/>
      <c r="J26" s="220"/>
      <c r="K26" s="220"/>
      <c r="L26" s="220"/>
      <c r="M26" s="220"/>
      <c r="N26" s="220"/>
      <c r="O26" s="220"/>
      <c r="P26" s="220"/>
      <c r="Q26" s="220"/>
      <c r="R26" s="220"/>
    </row>
    <row r="27" spans="1:18">
      <c r="A27" s="218" t="s">
        <v>676</v>
      </c>
      <c r="B27" s="221" t="s">
        <v>655</v>
      </c>
      <c r="C27" s="220"/>
      <c r="D27" s="220"/>
      <c r="E27" s="220"/>
      <c r="F27" s="220"/>
      <c r="G27" s="220"/>
      <c r="H27" s="220"/>
      <c r="I27" s="220"/>
      <c r="J27" s="220"/>
      <c r="K27" s="220"/>
      <c r="L27" s="220"/>
      <c r="M27" s="220"/>
      <c r="N27" s="220"/>
      <c r="O27" s="220"/>
      <c r="P27" s="220"/>
      <c r="Q27" s="220"/>
      <c r="R27" s="220"/>
    </row>
    <row r="28" spans="1:18">
      <c r="A28" s="218" t="s">
        <v>677</v>
      </c>
      <c r="B28" s="221" t="s">
        <v>678</v>
      </c>
      <c r="C28" s="220"/>
      <c r="D28" s="220"/>
      <c r="E28" s="220"/>
      <c r="F28" s="220"/>
      <c r="G28" s="220"/>
      <c r="H28" s="220"/>
      <c r="I28" s="220"/>
      <c r="J28" s="220"/>
      <c r="K28" s="220"/>
      <c r="L28" s="220"/>
      <c r="M28" s="220"/>
      <c r="N28" s="220"/>
      <c r="O28" s="220"/>
      <c r="P28" s="220"/>
      <c r="Q28" s="220"/>
      <c r="R28" s="220"/>
    </row>
    <row r="29" spans="1:18">
      <c r="A29" s="218" t="s">
        <v>679</v>
      </c>
      <c r="B29" s="221" t="s">
        <v>707</v>
      </c>
      <c r="C29" s="220"/>
      <c r="D29" s="220"/>
      <c r="E29" s="220"/>
      <c r="F29" s="220"/>
      <c r="G29" s="220"/>
      <c r="H29" s="220"/>
      <c r="I29" s="220"/>
      <c r="J29" s="220"/>
      <c r="K29" s="220"/>
      <c r="L29" s="220"/>
      <c r="M29" s="220"/>
      <c r="N29" s="220"/>
      <c r="O29" s="220"/>
      <c r="P29" s="220"/>
      <c r="Q29" s="220"/>
      <c r="R29" s="220"/>
    </row>
    <row r="30" spans="1:18">
      <c r="A30" s="218" t="s">
        <v>680</v>
      </c>
      <c r="B30" s="221" t="s">
        <v>669</v>
      </c>
      <c r="C30" s="220"/>
      <c r="D30" s="220"/>
      <c r="E30" s="220"/>
      <c r="F30" s="220"/>
      <c r="G30" s="220"/>
      <c r="H30" s="220"/>
      <c r="I30" s="220"/>
      <c r="J30" s="220"/>
      <c r="K30" s="220"/>
      <c r="L30" s="220"/>
      <c r="M30" s="220"/>
      <c r="N30" s="220"/>
      <c r="O30" s="220"/>
      <c r="P30" s="220"/>
      <c r="Q30" s="220"/>
      <c r="R30" s="220"/>
    </row>
    <row r="31" spans="1:18">
      <c r="A31" s="218" t="s">
        <v>681</v>
      </c>
      <c r="B31" s="221" t="s">
        <v>886</v>
      </c>
      <c r="C31" s="220"/>
      <c r="D31" s="221"/>
      <c r="E31" s="220"/>
      <c r="F31" s="221"/>
      <c r="G31" s="220"/>
      <c r="H31" s="221"/>
      <c r="I31" s="220"/>
      <c r="J31" s="221"/>
      <c r="K31" s="220"/>
      <c r="L31" s="221"/>
      <c r="M31" s="220"/>
      <c r="N31" s="221"/>
      <c r="O31" s="220"/>
      <c r="P31" s="221"/>
      <c r="Q31" s="220"/>
      <c r="R31" s="221"/>
    </row>
    <row r="32" spans="1:18">
      <c r="A32" s="218" t="s">
        <v>682</v>
      </c>
      <c r="B32" s="221" t="s">
        <v>669</v>
      </c>
      <c r="C32" s="220"/>
      <c r="D32" s="221"/>
      <c r="E32" s="220"/>
      <c r="F32" s="221"/>
      <c r="G32" s="220"/>
      <c r="H32" s="221"/>
      <c r="I32" s="220"/>
      <c r="J32" s="221"/>
      <c r="L32" s="221"/>
      <c r="N32" s="221"/>
      <c r="O32" s="220"/>
      <c r="P32" s="221"/>
      <c r="R32" s="221"/>
    </row>
    <row r="33" spans="1:18">
      <c r="A33" s="216"/>
      <c r="B33" s="216"/>
      <c r="C33" s="216"/>
      <c r="D33" s="216"/>
      <c r="E33" s="216"/>
      <c r="F33" s="216"/>
      <c r="G33" s="216"/>
      <c r="H33" s="216"/>
      <c r="I33" s="216"/>
      <c r="J33" s="216"/>
      <c r="K33" s="216"/>
      <c r="L33" s="216"/>
      <c r="M33" s="216"/>
      <c r="N33" s="216"/>
      <c r="O33" s="216"/>
      <c r="P33" s="216"/>
      <c r="Q33" s="216"/>
      <c r="R33" s="216"/>
    </row>
    <row r="34" spans="1:18">
      <c r="A34" s="224" t="s">
        <v>669</v>
      </c>
      <c r="B34" s="225"/>
      <c r="C34" s="225"/>
      <c r="D34" s="225"/>
      <c r="E34" s="224" t="s">
        <v>669</v>
      </c>
      <c r="F34" s="226" t="s">
        <v>30</v>
      </c>
      <c r="G34" s="226" t="s">
        <v>683</v>
      </c>
      <c r="H34" s="226" t="s">
        <v>684</v>
      </c>
      <c r="I34" s="226" t="s">
        <v>685</v>
      </c>
      <c r="J34" s="226" t="s">
        <v>686</v>
      </c>
      <c r="K34" s="226" t="s">
        <v>687</v>
      </c>
      <c r="L34" s="226" t="s">
        <v>688</v>
      </c>
      <c r="M34" s="226" t="s">
        <v>689</v>
      </c>
      <c r="N34" s="226" t="s">
        <v>690</v>
      </c>
      <c r="O34" s="226" t="s">
        <v>691</v>
      </c>
      <c r="P34" s="226" t="s">
        <v>134</v>
      </c>
      <c r="Q34" s="226" t="s">
        <v>29</v>
      </c>
      <c r="R34" s="226" t="s">
        <v>692</v>
      </c>
    </row>
    <row r="35" spans="1:18">
      <c r="A35" s="224" t="s">
        <v>672</v>
      </c>
      <c r="B35" s="225"/>
      <c r="C35" s="224" t="s">
        <v>670</v>
      </c>
      <c r="D35" s="225"/>
      <c r="E35" s="224" t="s">
        <v>673</v>
      </c>
      <c r="F35" s="227" t="s">
        <v>887</v>
      </c>
      <c r="G35" s="227" t="s">
        <v>887</v>
      </c>
      <c r="H35" s="227" t="s">
        <v>887</v>
      </c>
      <c r="I35" s="227" t="s">
        <v>887</v>
      </c>
      <c r="J35" s="227" t="s">
        <v>887</v>
      </c>
      <c r="K35" s="227" t="s">
        <v>887</v>
      </c>
      <c r="L35" s="227" t="s">
        <v>887</v>
      </c>
      <c r="M35" s="227" t="s">
        <v>887</v>
      </c>
      <c r="N35" s="227" t="s">
        <v>887</v>
      </c>
      <c r="O35" s="227" t="s">
        <v>887</v>
      </c>
      <c r="P35" s="227" t="s">
        <v>887</v>
      </c>
      <c r="Q35" s="227" t="s">
        <v>887</v>
      </c>
      <c r="R35" s="227" t="s">
        <v>887</v>
      </c>
    </row>
    <row r="36" spans="1:18">
      <c r="A36" s="226" t="s">
        <v>710</v>
      </c>
      <c r="B36" s="228" t="s">
        <v>656</v>
      </c>
      <c r="C36" s="228" t="s">
        <v>711</v>
      </c>
      <c r="D36" s="228" t="s">
        <v>712</v>
      </c>
      <c r="E36" s="226" t="s">
        <v>655</v>
      </c>
      <c r="F36" s="240">
        <v>18939.915959999998</v>
      </c>
      <c r="G36" s="240"/>
      <c r="H36" s="240"/>
      <c r="I36" s="240"/>
      <c r="J36" s="240"/>
      <c r="K36" s="240"/>
      <c r="L36" s="240"/>
      <c r="M36" s="240"/>
      <c r="N36" s="240"/>
      <c r="O36" s="240"/>
      <c r="P36" s="240"/>
      <c r="Q36" s="240"/>
      <c r="R36" s="241">
        <v>18939.915959999998</v>
      </c>
    </row>
    <row r="37" spans="1:18">
      <c r="A37" s="226" t="s">
        <v>713</v>
      </c>
      <c r="B37" s="228" t="s">
        <v>657</v>
      </c>
      <c r="C37" s="228" t="s">
        <v>714</v>
      </c>
      <c r="D37" s="228" t="s">
        <v>715</v>
      </c>
      <c r="E37" s="226" t="s">
        <v>655</v>
      </c>
      <c r="F37" s="240">
        <v>-1130.6953599999999</v>
      </c>
      <c r="G37" s="240"/>
      <c r="H37" s="240"/>
      <c r="I37" s="240"/>
      <c r="J37" s="240"/>
      <c r="K37" s="240"/>
      <c r="L37" s="240"/>
      <c r="M37" s="240"/>
      <c r="N37" s="240"/>
      <c r="O37" s="240"/>
      <c r="P37" s="240"/>
      <c r="Q37" s="240"/>
      <c r="R37" s="241">
        <v>-1130.6953599999999</v>
      </c>
    </row>
    <row r="38" spans="1:18">
      <c r="A38" s="226" t="s">
        <v>716</v>
      </c>
      <c r="B38" s="228" t="s">
        <v>658</v>
      </c>
      <c r="C38" s="228" t="s">
        <v>717</v>
      </c>
      <c r="D38" s="228" t="s">
        <v>718</v>
      </c>
      <c r="E38" s="226" t="s">
        <v>655</v>
      </c>
      <c r="F38" s="240">
        <v>303.63132000000002</v>
      </c>
      <c r="G38" s="240"/>
      <c r="H38" s="240"/>
      <c r="I38" s="240"/>
      <c r="J38" s="240"/>
      <c r="K38" s="240"/>
      <c r="L38" s="240"/>
      <c r="M38" s="240"/>
      <c r="N38" s="240"/>
      <c r="O38" s="240"/>
      <c r="P38" s="240"/>
      <c r="Q38" s="240"/>
      <c r="R38" s="241">
        <v>303.63132000000002</v>
      </c>
    </row>
    <row r="39" spans="1:18">
      <c r="A39" s="226" t="s">
        <v>719</v>
      </c>
      <c r="B39" s="228" t="s">
        <v>659</v>
      </c>
      <c r="C39" s="228" t="s">
        <v>720</v>
      </c>
      <c r="D39" s="228" t="s">
        <v>721</v>
      </c>
      <c r="E39" s="226" t="s">
        <v>655</v>
      </c>
      <c r="F39" s="240">
        <v>111.92227</v>
      </c>
      <c r="G39" s="240"/>
      <c r="H39" s="240"/>
      <c r="I39" s="240"/>
      <c r="J39" s="240"/>
      <c r="K39" s="240"/>
      <c r="L39" s="240"/>
      <c r="M39" s="240"/>
      <c r="N39" s="240"/>
      <c r="O39" s="240"/>
      <c r="P39" s="240"/>
      <c r="Q39" s="240"/>
      <c r="R39" s="241">
        <v>111.92227</v>
      </c>
    </row>
    <row r="40" spans="1:18">
      <c r="A40" s="226" t="s">
        <v>719</v>
      </c>
      <c r="B40" s="228" t="s">
        <v>659</v>
      </c>
      <c r="C40" s="228" t="s">
        <v>722</v>
      </c>
      <c r="D40" s="228" t="s">
        <v>723</v>
      </c>
      <c r="E40" s="226" t="s">
        <v>655</v>
      </c>
      <c r="F40" s="240">
        <v>-517.59898999999996</v>
      </c>
      <c r="G40" s="240"/>
      <c r="H40" s="240"/>
      <c r="I40" s="240"/>
      <c r="J40" s="240"/>
      <c r="K40" s="240"/>
      <c r="L40" s="240"/>
      <c r="M40" s="240"/>
      <c r="N40" s="240"/>
      <c r="O40" s="240"/>
      <c r="P40" s="240"/>
      <c r="Q40" s="240"/>
      <c r="R40" s="241">
        <v>-517.59898999999996</v>
      </c>
    </row>
    <row r="41" spans="1:18">
      <c r="A41" s="226" t="s">
        <v>719</v>
      </c>
      <c r="B41" s="228" t="s">
        <v>659</v>
      </c>
      <c r="C41" s="228" t="s">
        <v>724</v>
      </c>
      <c r="D41" s="228" t="s">
        <v>725</v>
      </c>
      <c r="E41" s="226" t="s">
        <v>655</v>
      </c>
      <c r="F41" s="240">
        <v>-1439.1989699999999</v>
      </c>
      <c r="G41" s="240"/>
      <c r="H41" s="240"/>
      <c r="I41" s="240"/>
      <c r="J41" s="240"/>
      <c r="K41" s="240"/>
      <c r="L41" s="240"/>
      <c r="M41" s="240"/>
      <c r="N41" s="240"/>
      <c r="O41" s="240"/>
      <c r="P41" s="240"/>
      <c r="Q41" s="240"/>
      <c r="R41" s="241">
        <v>-1439.1989699999999</v>
      </c>
    </row>
    <row r="42" spans="1:18">
      <c r="A42" s="226" t="s">
        <v>719</v>
      </c>
      <c r="B42" s="228" t="s">
        <v>659</v>
      </c>
      <c r="C42" s="228" t="s">
        <v>726</v>
      </c>
      <c r="D42" s="228" t="s">
        <v>727</v>
      </c>
      <c r="E42" s="226" t="s">
        <v>655</v>
      </c>
      <c r="F42" s="240">
        <v>1167.29828</v>
      </c>
      <c r="G42" s="240"/>
      <c r="H42" s="240"/>
      <c r="I42" s="240"/>
      <c r="J42" s="240"/>
      <c r="K42" s="240"/>
      <c r="L42" s="240"/>
      <c r="M42" s="240"/>
      <c r="N42" s="240"/>
      <c r="O42" s="240"/>
      <c r="P42" s="240"/>
      <c r="Q42" s="240"/>
      <c r="R42" s="241">
        <v>1167.29828</v>
      </c>
    </row>
    <row r="43" spans="1:18">
      <c r="A43" s="226" t="s">
        <v>719</v>
      </c>
      <c r="B43" s="228" t="s">
        <v>659</v>
      </c>
      <c r="C43" s="228" t="s">
        <v>728</v>
      </c>
      <c r="D43" s="228" t="s">
        <v>729</v>
      </c>
      <c r="E43" s="226" t="s">
        <v>655</v>
      </c>
      <c r="F43" s="240">
        <v>-1167.29828</v>
      </c>
      <c r="G43" s="240"/>
      <c r="H43" s="240"/>
      <c r="I43" s="240"/>
      <c r="J43" s="240"/>
      <c r="K43" s="240"/>
      <c r="L43" s="240"/>
      <c r="M43" s="240"/>
      <c r="N43" s="240"/>
      <c r="O43" s="240"/>
      <c r="P43" s="240"/>
      <c r="Q43" s="240"/>
      <c r="R43" s="241">
        <v>-1167.29828</v>
      </c>
    </row>
    <row r="44" spans="1:18">
      <c r="A44" s="226" t="s">
        <v>719</v>
      </c>
      <c r="B44" s="228" t="s">
        <v>659</v>
      </c>
      <c r="C44" s="228" t="s">
        <v>730</v>
      </c>
      <c r="D44" s="228" t="s">
        <v>731</v>
      </c>
      <c r="E44" s="226" t="s">
        <v>655</v>
      </c>
      <c r="F44" s="240">
        <v>21135.50952</v>
      </c>
      <c r="G44" s="240"/>
      <c r="H44" s="240"/>
      <c r="I44" s="240"/>
      <c r="J44" s="240"/>
      <c r="K44" s="240"/>
      <c r="L44" s="240"/>
      <c r="M44" s="240"/>
      <c r="N44" s="240"/>
      <c r="O44" s="240"/>
      <c r="P44" s="240"/>
      <c r="Q44" s="240"/>
      <c r="R44" s="241">
        <v>21135.50952</v>
      </c>
    </row>
    <row r="45" spans="1:18">
      <c r="A45" s="226" t="s">
        <v>719</v>
      </c>
      <c r="B45" s="228" t="s">
        <v>659</v>
      </c>
      <c r="C45" s="228" t="s">
        <v>732</v>
      </c>
      <c r="D45" s="228" t="s">
        <v>733</v>
      </c>
      <c r="E45" s="226" t="s">
        <v>655</v>
      </c>
      <c r="F45" s="240">
        <v>1844.8756900000001</v>
      </c>
      <c r="G45" s="240"/>
      <c r="H45" s="240"/>
      <c r="I45" s="240"/>
      <c r="J45" s="240"/>
      <c r="K45" s="240"/>
      <c r="L45" s="240"/>
      <c r="M45" s="240"/>
      <c r="N45" s="240"/>
      <c r="O45" s="240"/>
      <c r="P45" s="240"/>
      <c r="Q45" s="240"/>
      <c r="R45" s="241">
        <v>1844.8756900000001</v>
      </c>
    </row>
    <row r="46" spans="1:18">
      <c r="A46" s="226" t="s">
        <v>719</v>
      </c>
      <c r="B46" s="228" t="s">
        <v>659</v>
      </c>
      <c r="C46" s="228" t="s">
        <v>734</v>
      </c>
      <c r="D46" s="228" t="s">
        <v>735</v>
      </c>
      <c r="E46" s="226" t="s">
        <v>655</v>
      </c>
      <c r="F46" s="240">
        <v>-22155.193510000001</v>
      </c>
      <c r="G46" s="240"/>
      <c r="H46" s="240"/>
      <c r="I46" s="240"/>
      <c r="J46" s="240"/>
      <c r="K46" s="240"/>
      <c r="L46" s="240"/>
      <c r="M46" s="240"/>
      <c r="N46" s="240"/>
      <c r="O46" s="240"/>
      <c r="P46" s="240"/>
      <c r="Q46" s="240"/>
      <c r="R46" s="241">
        <v>-22155.193510000001</v>
      </c>
    </row>
    <row r="47" spans="1:18">
      <c r="A47" s="226" t="s">
        <v>719</v>
      </c>
      <c r="B47" s="228" t="s">
        <v>659</v>
      </c>
      <c r="C47" s="228" t="s">
        <v>736</v>
      </c>
      <c r="D47" s="228" t="s">
        <v>737</v>
      </c>
      <c r="E47" s="226" t="s">
        <v>655</v>
      </c>
      <c r="F47" s="240">
        <v>579.04017999999996</v>
      </c>
      <c r="G47" s="240"/>
      <c r="H47" s="240"/>
      <c r="I47" s="240"/>
      <c r="J47" s="240"/>
      <c r="K47" s="240"/>
      <c r="L47" s="240"/>
      <c r="M47" s="240"/>
      <c r="N47" s="240"/>
      <c r="O47" s="240"/>
      <c r="P47" s="240"/>
      <c r="Q47" s="240"/>
      <c r="R47" s="241">
        <v>579.04017999999996</v>
      </c>
    </row>
    <row r="48" spans="1:18">
      <c r="A48" s="226" t="s">
        <v>719</v>
      </c>
      <c r="B48" s="228" t="s">
        <v>659</v>
      </c>
      <c r="C48" s="228" t="s">
        <v>738</v>
      </c>
      <c r="D48" s="228" t="s">
        <v>739</v>
      </c>
      <c r="E48" s="226" t="s">
        <v>655</v>
      </c>
      <c r="F48" s="240">
        <v>-579.04017999999996</v>
      </c>
      <c r="G48" s="240"/>
      <c r="H48" s="240"/>
      <c r="I48" s="240"/>
      <c r="J48" s="240"/>
      <c r="K48" s="240"/>
      <c r="L48" s="240"/>
      <c r="M48" s="240"/>
      <c r="N48" s="240"/>
      <c r="O48" s="240"/>
      <c r="P48" s="240"/>
      <c r="Q48" s="240"/>
      <c r="R48" s="241">
        <v>-579.04017999999996</v>
      </c>
    </row>
    <row r="49" spans="1:18">
      <c r="A49" s="242" t="s">
        <v>740</v>
      </c>
      <c r="B49" s="243"/>
      <c r="C49" s="243"/>
      <c r="D49" s="243"/>
      <c r="E49" s="244"/>
      <c r="F49" s="245">
        <v>17093.16793</v>
      </c>
      <c r="G49" s="245"/>
      <c r="H49" s="245"/>
      <c r="I49" s="245"/>
      <c r="J49" s="245"/>
      <c r="K49" s="245"/>
      <c r="L49" s="245"/>
      <c r="M49" s="245"/>
      <c r="N49" s="245"/>
      <c r="O49" s="245"/>
      <c r="P49" s="245"/>
      <c r="Q49" s="245"/>
      <c r="R49" s="246">
        <v>17093.16793</v>
      </c>
    </row>
  </sheetData>
  <pageMargins left="0.7" right="0.7" top="0.75" bottom="0.75" header="0.3" footer="0.3"/>
  <customProperties>
    <customPr name="_pios_id" r:id="rId1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IS Reconciliation</vt:lpstr>
      <vt:lpstr> Form 1 Income Stmt</vt:lpstr>
      <vt:lpstr>CY 2014 JAM</vt:lpstr>
      <vt:lpstr>O&amp;M Breakdown </vt:lpstr>
      <vt:lpstr>BW Reports&gt;&gt;&gt;</vt:lpstr>
      <vt:lpstr>Nonutil Rent Revs</vt:lpstr>
      <vt:lpstr>CY 2014 Nonutil O&amp;M</vt:lpstr>
      <vt:lpstr>CY 2014 Interwest Mine OM</vt:lpstr>
      <vt:lpstr>CY 2014 Nonutil depn</vt:lpstr>
      <vt:lpstr>CY 2014 Util Amort</vt:lpstr>
      <vt:lpstr>CY 2014 Nonutil Amort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2011-03-09T19:53:58Z</dcterms:created>
  <dcterms:modified xsi:type="dcterms:W3CDTF">2015-09-29T20:03:58Z</dcterms:modified>
</cp:coreProperties>
</file>