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35"/>
  </bookViews>
  <sheets>
    <sheet name="Attach DPU 1.4" sheetId="1" r:id="rId1"/>
  </sheets>
  <externalReferences>
    <externalReference r:id="rId2"/>
  </externalReferences>
  <definedNames>
    <definedName name="__123Graph_A" hidden="1">[1]Inputs!#REF!</definedName>
    <definedName name="__123Graph_B" hidden="1">[1]Inputs!#REF!</definedName>
    <definedName name="__123Graph_D" hidden="1">[1]Inputs!#REF!</definedName>
    <definedName name="_Fill" hidden="1">#REF!</definedName>
    <definedName name="_Key1" hidden="1">#REF!</definedName>
    <definedName name="_Key2" hidden="1">#REF!</definedName>
    <definedName name="_Order1" hidden="1">0</definedName>
    <definedName name="_Order2" hidden="1">0</definedName>
    <definedName name="_Regression_Out" hidden="1">#REF!</definedName>
    <definedName name="_Regression_X" hidden="1">#REF!</definedName>
    <definedName name="_Regression_Y" hidden="1">#REF!</definedName>
    <definedName name="_Sort" hidden="1">#REF!</definedName>
    <definedName name="a" hidden="1">'[1]DSM Output'!$J$21:$J$23</definedName>
    <definedName name="copy" hidden="1">#REF!</definedName>
    <definedName name="dsd" hidden="1">[1]Inputs!#REF!</definedName>
    <definedName name="DUDE" hidden="1">#REF!</definedName>
    <definedName name="limcount" hidden="1">1</definedName>
    <definedName name="_xlnm.Print_Titles" localSheetId="0">'Attach DPU 1.4'!$1:$6</definedName>
    <definedName name="SAPBEXwbID" hidden="1">"45EQYSCWE9WJMGB34OOD1BOQZ"</definedName>
    <definedName name="y" hidden="1">'[1]DSM Output'!$B$21:$B$23</definedName>
    <definedName name="z" hidden="1">'[1]DSM Output'!$G$21:$G$23</definedName>
  </definedNames>
  <calcPr calcId="152511"/>
</workbook>
</file>

<file path=xl/calcChain.xml><?xml version="1.0" encoding="utf-8"?>
<calcChain xmlns="http://schemas.openxmlformats.org/spreadsheetml/2006/main">
  <c r="H47" i="1" l="1"/>
  <c r="H14" i="1" l="1"/>
  <c r="H13" i="1"/>
  <c r="H11" i="1"/>
  <c r="H9" i="1"/>
  <c r="H10" i="1"/>
  <c r="H15" i="1"/>
  <c r="H16" i="1"/>
  <c r="H19" i="1"/>
  <c r="H20" i="1"/>
  <c r="H21" i="1"/>
  <c r="H22" i="1"/>
  <c r="H24" i="1"/>
  <c r="H25" i="1"/>
  <c r="H26" i="1"/>
  <c r="H27" i="1"/>
  <c r="H30" i="1"/>
  <c r="H31" i="1"/>
  <c r="H33" i="1"/>
  <c r="H34" i="1"/>
  <c r="H36" i="1"/>
  <c r="H37" i="1"/>
  <c r="H38" i="1"/>
  <c r="H39" i="1"/>
  <c r="H42" i="1"/>
  <c r="H43" i="1"/>
  <c r="H44" i="1"/>
  <c r="H48" i="1"/>
  <c r="H50" i="1"/>
  <c r="H52" i="1"/>
  <c r="H53" i="1"/>
  <c r="H54" i="1"/>
  <c r="H55" i="1"/>
  <c r="H58" i="1"/>
  <c r="H59" i="1"/>
  <c r="H61" i="1"/>
  <c r="H63" i="1"/>
  <c r="H64" i="1"/>
  <c r="H69" i="1"/>
  <c r="H70" i="1"/>
  <c r="H72" i="1"/>
  <c r="H74" i="1"/>
  <c r="H75" i="1"/>
  <c r="H8" i="1"/>
  <c r="D17" i="1" l="1"/>
  <c r="D28" i="1"/>
  <c r="D40" i="1"/>
  <c r="D45" i="1"/>
  <c r="E45" i="1"/>
  <c r="D56" i="1"/>
  <c r="D67" i="1"/>
  <c r="D78" i="1"/>
  <c r="D79" i="1" l="1"/>
  <c r="C81" i="1"/>
  <c r="J78" i="1" l="1"/>
  <c r="F78" i="1"/>
  <c r="F67" i="1"/>
  <c r="F56" i="1"/>
  <c r="J56" i="1"/>
  <c r="F45" i="1"/>
  <c r="H45" i="1" s="1"/>
  <c r="J45" i="1"/>
  <c r="J40" i="1"/>
  <c r="F40" i="1"/>
  <c r="J28" i="1"/>
  <c r="F28" i="1"/>
  <c r="J17" i="1"/>
  <c r="F17" i="1"/>
  <c r="F79" i="1" s="1"/>
  <c r="D81" i="1" s="1"/>
  <c r="J67" i="1" l="1"/>
  <c r="J79" i="1" s="1"/>
  <c r="D82" i="1" s="1"/>
</calcChain>
</file>

<file path=xl/sharedStrings.xml><?xml version="1.0" encoding="utf-8"?>
<sst xmlns="http://schemas.openxmlformats.org/spreadsheetml/2006/main" count="109" uniqueCount="37">
  <si>
    <t>Rocky Mountain Power</t>
  </si>
  <si>
    <t>State of Utah</t>
  </si>
  <si>
    <t>Adjustment</t>
  </si>
  <si>
    <t>Residential</t>
  </si>
  <si>
    <t>JAM Reconciling</t>
  </si>
  <si>
    <t>Solar Removed</t>
  </si>
  <si>
    <t>Rev Adj - Deferred NPC</t>
  </si>
  <si>
    <t>Rev Accounting Adj</t>
  </si>
  <si>
    <t>Other Rev - Deferral &amp; Realized</t>
  </si>
  <si>
    <t>SOLAR</t>
  </si>
  <si>
    <t>DSM</t>
  </si>
  <si>
    <t>Blue Sky</t>
  </si>
  <si>
    <t>Rev Adj - Property Insurance</t>
  </si>
  <si>
    <t>Subtotal</t>
  </si>
  <si>
    <t>Commercial</t>
  </si>
  <si>
    <t>Industrial</t>
  </si>
  <si>
    <t>Unbilled</t>
  </si>
  <si>
    <t>Situs Contracts</t>
  </si>
  <si>
    <t>Buy-through</t>
  </si>
  <si>
    <t>Out of Period Adj</t>
  </si>
  <si>
    <t>Irrigation</t>
  </si>
  <si>
    <t>Public Street &amp; Highway Lighting</t>
  </si>
  <si>
    <t>Other Sales to Public Authorities</t>
  </si>
  <si>
    <t>Total</t>
  </si>
  <si>
    <t>Due to the difference in monthly actual usages.</t>
  </si>
  <si>
    <t>Refer to footnote no. 2, Page 3.1.1</t>
  </si>
  <si>
    <t>2014/2013 Change</t>
  </si>
  <si>
    <t>Explanation for difference between 2014 and 2013 amounts &gt; 15%</t>
  </si>
  <si>
    <t>2012-2014 Revenue Adjustments Comparison</t>
  </si>
  <si>
    <t>Cancellation of DSM credit Sch 194 eff 9-15-13</t>
  </si>
  <si>
    <t>Increase in EBA eff 3-1-13, 11-1-13, &amp; 11-1-14; RBA change from customer credit to charge eff 6-1-14</t>
  </si>
  <si>
    <t>Sch 195 for Contract 1 (US Magcorp) eff 1-1-14</t>
  </si>
  <si>
    <t>2014 Total - 2013 Total</t>
  </si>
  <si>
    <t>2014 Total - 2012 Total</t>
  </si>
  <si>
    <t xml:space="preserve">Buy-through kWh in 2014 is much less than in 2013, therefore the buy-through revenue is much less than 2013 </t>
  </si>
  <si>
    <t>There is a timing difference between when the Utah solar feed-in tariff is collected in rates and when the revenue and related expense associated with the Utah solar feed-in program is recognized in the Company's GAAP financial statements. Given the amounts collected in rates are comparable in 2014 and 2013, the higher revenue recognized for GAAP in 2014 than 2013 is attributable to higher Utah solar feed-in program spend activity in 2014 versus 2013.</t>
  </si>
  <si>
    <t>There is a timing difference between when the property insurance reserves are collected in rates and when the revenue and related expense associated with actual property damage events is recognized in the Company's GAAP financial statements. Given the amounts collected in rates are comparable in 2014 and 2013, a lower deferral of revenue in 2014 than 2013 reflects more expenses were incurred for actual property damage events resulting in higher revenues recognized for GAAP in 2014 versus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</si>
</sst>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0.0"/>
    <numFmt numFmtId="167" formatCode="General_)"/>
    <numFmt numFmtId="168" formatCode="&quot;$&quot;#,##0.00"/>
    <numFmt numFmtId="169" formatCode="mmm\ dd\,\ yyyy"/>
  </numFmts>
  <fonts count="38">
    <font>
      <sz val="12"/>
      <name val="Times New Roman"/>
    </font>
    <font>
      <sz val="11"/>
      <color theme="1"/>
      <name val="Calibri"/>
      <family val="2"/>
      <scheme val="minor"/>
    </font>
    <font>
      <b/>
      <sz val="14"/>
      <color indexed="8"/>
      <name val="Times New Roman"/>
      <family val="1"/>
    </font>
    <font>
      <sz val="12"/>
      <color indexed="8"/>
      <name val="Times New Roman"/>
      <family val="1"/>
    </font>
    <font>
      <b/>
      <sz val="12"/>
      <name val="Times New Roman"/>
      <family val="1"/>
    </font>
    <font>
      <sz val="12"/>
      <name val="Times New Roman"/>
      <family val="1"/>
    </font>
    <font>
      <u/>
      <sz val="12"/>
      <name val="Times New Roman"/>
      <family val="1"/>
    </font>
    <font>
      <u val="singleAccounting"/>
      <sz val="12"/>
      <name val="Times New Roman"/>
      <family val="1"/>
    </font>
    <font>
      <u val="double"/>
      <sz val="12"/>
      <name val="Times New Roman"/>
      <family val="1"/>
    </font>
    <font>
      <sz val="10"/>
      <name val="Arial"/>
      <family val="2"/>
    </font>
    <font>
      <sz val="12"/>
      <name val="Arial"/>
      <family val="2"/>
    </font>
    <font>
      <sz val="10"/>
      <name val="MS Sans Serif"/>
      <family val="2"/>
    </font>
    <font>
      <sz val="8"/>
      <name val="Helv"/>
    </font>
    <font>
      <sz val="7"/>
      <name val="Arial"/>
      <family val="2"/>
    </font>
    <font>
      <b/>
      <sz val="8"/>
      <name val="Arial"/>
      <family val="2"/>
    </font>
    <font>
      <sz val="12"/>
      <color indexed="12"/>
      <name val="Times New Roman"/>
      <family val="1"/>
    </font>
    <font>
      <sz val="8"/>
      <name val="Arial"/>
      <family val="2"/>
    </font>
    <font>
      <sz val="12"/>
      <name val="Arial MT"/>
    </font>
    <font>
      <sz val="12"/>
      <name val="TimesNewRomanPS"/>
    </font>
    <font>
      <sz val="10"/>
      <name val="Courier"/>
      <family val="3"/>
    </font>
    <font>
      <sz val="10"/>
      <name val="SWISS"/>
    </font>
    <font>
      <sz val="10"/>
      <name val="Arial"/>
      <family val="2"/>
    </font>
    <font>
      <sz val="11"/>
      <color indexed="8"/>
      <name val="Century Schoolbook"/>
      <family val="2"/>
    </font>
    <font>
      <b/>
      <sz val="12"/>
      <name val="Arial"/>
      <family val="2"/>
    </font>
    <font>
      <sz val="10"/>
      <color theme="1"/>
      <name val="Times New Roman"/>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b/>
      <sz val="8"/>
      <color indexed="8"/>
      <name val="Arial"/>
      <family val="2"/>
    </font>
    <font>
      <sz val="10"/>
      <color indexed="39"/>
      <name val="Arial"/>
      <family val="2"/>
    </font>
    <font>
      <b/>
      <sz val="18"/>
      <name val="Arial"/>
      <family val="2"/>
    </font>
    <font>
      <sz val="10"/>
      <color indexed="10"/>
      <name val="Arial"/>
      <family val="2"/>
    </font>
    <font>
      <b/>
      <sz val="10"/>
      <name val="Arial"/>
      <family val="2"/>
    </font>
    <font>
      <sz val="10"/>
      <name val="LinePrinter"/>
    </font>
    <font>
      <sz val="8"/>
      <color indexed="12"/>
      <name val="Arial"/>
      <family val="2"/>
    </font>
    <font>
      <sz val="11"/>
      <name val="Calibri"/>
      <family val="2"/>
    </font>
  </fonts>
  <fills count="25">
    <fill>
      <patternFill patternType="none"/>
    </fill>
    <fill>
      <patternFill patternType="gray125"/>
    </fill>
    <fill>
      <patternFill patternType="solid">
        <fgColor rgb="FFFFFFCC"/>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style="thin">
        <color auto="1"/>
      </top>
      <bottom style="thin">
        <color indexed="64"/>
      </bottom>
      <diagonal/>
    </border>
    <border>
      <left/>
      <right/>
      <top/>
      <bottom style="double">
        <color indexed="64"/>
      </bottom>
      <diagonal/>
    </border>
    <border>
      <left/>
      <right/>
      <top/>
      <bottom style="hair">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double">
        <color indexed="64"/>
      </left>
      <right style="double">
        <color indexed="64"/>
      </right>
      <top style="double">
        <color indexed="64"/>
      </top>
      <bottom style="double">
        <color indexed="64"/>
      </bottom>
      <diagonal/>
    </border>
    <border>
      <left/>
      <right/>
      <top style="thin">
        <color auto="1"/>
      </top>
      <bottom/>
      <diagonal/>
    </border>
  </borders>
  <cellStyleXfs count="200">
    <xf numFmtId="0" fontId="0" fillId="0" borderId="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65" fontId="12" fillId="0" borderId="0" applyFont="0" applyFill="0" applyBorder="0" applyProtection="0">
      <alignment horizontal="right"/>
    </xf>
    <xf numFmtId="0" fontId="13" fillId="0" borderId="0" applyFont="0" applyFill="0" applyBorder="0" applyAlignment="0" applyProtection="0">
      <alignment horizontal="left"/>
    </xf>
    <xf numFmtId="166" fontId="14" fillId="0" borderId="0" applyNumberFormat="0" applyFill="0" applyBorder="0" applyAlignment="0" applyProtection="0"/>
    <xf numFmtId="164" fontId="15" fillId="0" borderId="0" applyFont="0" applyAlignment="0" applyProtection="0"/>
    <xf numFmtId="0" fontId="16" fillId="0" borderId="5" applyNumberFormat="0" applyBorder="0" applyAlignment="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8" fillId="0" borderId="0"/>
    <xf numFmtId="0" fontId="1" fillId="0" borderId="0"/>
    <xf numFmtId="167" fontId="19" fillId="0" borderId="0"/>
    <xf numFmtId="0" fontId="11" fillId="0" borderId="0"/>
    <xf numFmtId="0" fontId="1" fillId="0" borderId="0"/>
    <xf numFmtId="0" fontId="1" fillId="0" borderId="0"/>
    <xf numFmtId="0" fontId="18" fillId="0" borderId="0"/>
    <xf numFmtId="0" fontId="5" fillId="0" borderId="0"/>
    <xf numFmtId="41" fontId="20" fillId="0" borderId="0" applyFont="0" applyFill="0" applyBorder="0" applyAlignment="0" applyProtection="0"/>
    <xf numFmtId="0" fontId="21" fillId="0" borderId="0"/>
    <xf numFmtId="168" fontId="18" fillId="0" borderId="0"/>
    <xf numFmtId="0" fontId="1" fillId="0" borderId="0"/>
    <xf numFmtId="0" fontId="22" fillId="0" borderId="0"/>
    <xf numFmtId="0" fontId="1" fillId="0" borderId="0"/>
    <xf numFmtId="0" fontId="1" fillId="0" borderId="0"/>
    <xf numFmtId="0" fontId="5" fillId="0" borderId="0"/>
    <xf numFmtId="0" fontId="9" fillId="0" borderId="0"/>
    <xf numFmtId="0" fontId="9" fillId="0" borderId="0">
      <alignment wrapText="1"/>
    </xf>
    <xf numFmtId="0" fontId="1" fillId="2" borderId="1" applyNumberFormat="0" applyFont="0" applyAlignment="0" applyProtection="0"/>
    <xf numFmtId="0" fontId="1" fillId="2" borderId="1" applyNumberFormat="0" applyFont="0" applyAlignment="0" applyProtection="0"/>
    <xf numFmtId="12" fontId="23" fillId="3" borderId="6">
      <alignment horizontal="left"/>
    </xf>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 fontId="25" fillId="4" borderId="7" applyNumberFormat="0" applyProtection="0">
      <alignment vertical="center"/>
    </xf>
    <xf numFmtId="4" fontId="26" fillId="5" borderId="7" applyNumberFormat="0" applyProtection="0">
      <alignment vertical="center"/>
    </xf>
    <xf numFmtId="4" fontId="25" fillId="5" borderId="7" applyNumberFormat="0" applyProtection="0">
      <alignment vertical="center"/>
    </xf>
    <xf numFmtId="0" fontId="25" fillId="5" borderId="7" applyNumberFormat="0" applyProtection="0">
      <alignment horizontal="left" vertical="top" indent="1"/>
    </xf>
    <xf numFmtId="4" fontId="25" fillId="6" borderId="0" applyNumberFormat="0" applyProtection="0">
      <alignment horizontal="left" vertical="center" indent="1"/>
    </xf>
    <xf numFmtId="4" fontId="27" fillId="7" borderId="7" applyNumberFormat="0" applyProtection="0">
      <alignment horizontal="right" vertical="center"/>
    </xf>
    <xf numFmtId="4" fontId="27" fillId="8" borderId="7" applyNumberFormat="0" applyProtection="0">
      <alignment horizontal="right" vertical="center"/>
    </xf>
    <xf numFmtId="4" fontId="27" fillId="9" borderId="7" applyNumberFormat="0" applyProtection="0">
      <alignment horizontal="right" vertical="center"/>
    </xf>
    <xf numFmtId="4" fontId="27" fillId="10" borderId="7" applyNumberFormat="0" applyProtection="0">
      <alignment horizontal="right" vertical="center"/>
    </xf>
    <xf numFmtId="4" fontId="27" fillId="11" borderId="7" applyNumberFormat="0" applyProtection="0">
      <alignment horizontal="right" vertical="center"/>
    </xf>
    <xf numFmtId="4" fontId="27" fillId="12" borderId="7" applyNumberFormat="0" applyProtection="0">
      <alignment horizontal="right" vertical="center"/>
    </xf>
    <xf numFmtId="4" fontId="27" fillId="13" borderId="7" applyNumberFormat="0" applyProtection="0">
      <alignment horizontal="right" vertical="center"/>
    </xf>
    <xf numFmtId="4" fontId="27" fillId="14" borderId="7" applyNumberFormat="0" applyProtection="0">
      <alignment horizontal="right" vertical="center"/>
    </xf>
    <xf numFmtId="4" fontId="27" fillId="15" borderId="7" applyNumberFormat="0" applyProtection="0">
      <alignment horizontal="right" vertical="center"/>
    </xf>
    <xf numFmtId="4" fontId="25" fillId="16" borderId="8" applyNumberFormat="0" applyProtection="0">
      <alignment horizontal="left" vertical="center" indent="1"/>
    </xf>
    <xf numFmtId="4" fontId="27" fillId="17" borderId="0" applyNumberFormat="0" applyProtection="0">
      <alignment horizontal="left" vertical="center" indent="1"/>
    </xf>
    <xf numFmtId="4" fontId="28" fillId="18" borderId="0" applyNumberFormat="0" applyProtection="0">
      <alignment horizontal="left" vertical="center" indent="1"/>
    </xf>
    <xf numFmtId="4" fontId="27" fillId="19" borderId="7" applyNumberFormat="0" applyProtection="0">
      <alignment horizontal="right" vertical="center"/>
    </xf>
    <xf numFmtId="4" fontId="29" fillId="0" borderId="0" applyNumberFormat="0" applyProtection="0">
      <alignment horizontal="left" vertical="center" indent="1"/>
    </xf>
    <xf numFmtId="4" fontId="30" fillId="0" borderId="0" applyNumberFormat="0" applyProtection="0">
      <alignment horizontal="left" vertical="center" indent="1"/>
    </xf>
    <xf numFmtId="0" fontId="9" fillId="18" borderId="7" applyNumberFormat="0" applyProtection="0">
      <alignment horizontal="left" vertical="center" indent="1"/>
    </xf>
    <xf numFmtId="0" fontId="9" fillId="18" borderId="7" applyNumberFormat="0" applyProtection="0">
      <alignment horizontal="left" vertical="top" indent="1"/>
    </xf>
    <xf numFmtId="0" fontId="9" fillId="6" borderId="7" applyNumberFormat="0" applyProtection="0">
      <alignment horizontal="left" vertical="center" indent="1"/>
    </xf>
    <xf numFmtId="0" fontId="9" fillId="6" borderId="7" applyNumberFormat="0" applyProtection="0">
      <alignment horizontal="left" vertical="top" indent="1"/>
    </xf>
    <xf numFmtId="0" fontId="9" fillId="20" borderId="7" applyNumberFormat="0" applyProtection="0">
      <alignment horizontal="left" vertical="center" indent="1"/>
    </xf>
    <xf numFmtId="0" fontId="9" fillId="20" borderId="7" applyNumberFormat="0" applyProtection="0">
      <alignment horizontal="left" vertical="top" indent="1"/>
    </xf>
    <xf numFmtId="0" fontId="9" fillId="21" borderId="7" applyNumberFormat="0" applyProtection="0">
      <alignment horizontal="left" vertical="center" indent="1"/>
    </xf>
    <xf numFmtId="0" fontId="9" fillId="21" borderId="7" applyNumberFormat="0" applyProtection="0">
      <alignment horizontal="left" vertical="top" indent="1"/>
    </xf>
    <xf numFmtId="4" fontId="27" fillId="22" borderId="7" applyNumberFormat="0" applyProtection="0">
      <alignment vertical="center"/>
    </xf>
    <xf numFmtId="4" fontId="31" fillId="22" borderId="7" applyNumberFormat="0" applyProtection="0">
      <alignment vertical="center"/>
    </xf>
    <xf numFmtId="4" fontId="27" fillId="22" borderId="7" applyNumberFormat="0" applyProtection="0">
      <alignment horizontal="left" vertical="center" indent="1"/>
    </xf>
    <xf numFmtId="0" fontId="27" fillId="22" borderId="7" applyNumberFormat="0" applyProtection="0">
      <alignment horizontal="left" vertical="top" indent="1"/>
    </xf>
    <xf numFmtId="4" fontId="27" fillId="23" borderId="9" applyNumberFormat="0" applyProtection="0">
      <alignment horizontal="right" vertical="center"/>
    </xf>
    <xf numFmtId="4" fontId="31" fillId="17" borderId="7" applyNumberFormat="0" applyProtection="0">
      <alignment horizontal="right" vertical="center"/>
    </xf>
    <xf numFmtId="4" fontId="27" fillId="23" borderId="7" applyNumberFormat="0" applyProtection="0">
      <alignment horizontal="left" vertical="center" indent="1"/>
    </xf>
    <xf numFmtId="0" fontId="27" fillId="6" borderId="7" applyNumberFormat="0" applyProtection="0">
      <alignment horizontal="center" vertical="top"/>
    </xf>
    <xf numFmtId="4" fontId="32" fillId="0" borderId="0" applyNumberFormat="0" applyProtection="0">
      <alignment horizontal="left" vertical="center"/>
    </xf>
    <xf numFmtId="4" fontId="33" fillId="17" borderId="7" applyNumberFormat="0" applyProtection="0">
      <alignment horizontal="right" vertical="center"/>
    </xf>
    <xf numFmtId="169" fontId="9" fillId="0" borderId="0" applyFill="0" applyBorder="0" applyAlignment="0" applyProtection="0">
      <alignment wrapText="1"/>
    </xf>
    <xf numFmtId="0" fontId="34" fillId="0" borderId="0" applyNumberFormat="0" applyFill="0" applyBorder="0">
      <alignment horizontal="center" wrapText="1"/>
    </xf>
    <xf numFmtId="0" fontId="34" fillId="0" borderId="0" applyNumberFormat="0" applyFill="0" applyBorder="0">
      <alignment horizontal="center" wrapText="1"/>
    </xf>
    <xf numFmtId="167" fontId="35" fillId="0" borderId="0">
      <alignment horizontal="left"/>
    </xf>
    <xf numFmtId="37" fontId="16" fillId="5" borderId="0" applyNumberFormat="0" applyBorder="0" applyAlignment="0" applyProtection="0"/>
    <xf numFmtId="37" fontId="16" fillId="0" borderId="0"/>
    <xf numFmtId="3" fontId="36" fillId="24" borderId="10" applyProtection="0"/>
  </cellStyleXfs>
  <cellXfs count="36">
    <xf numFmtId="0" fontId="0" fillId="0" borderId="0" xfId="0"/>
    <xf numFmtId="0" fontId="2" fillId="0" borderId="0" xfId="0" applyFont="1" applyFill="1" applyAlignment="1" applyProtection="1">
      <alignment horizontal="centerContinuous"/>
    </xf>
    <xf numFmtId="0" fontId="0" fillId="0" borderId="0" xfId="0" applyAlignment="1">
      <alignment horizontal="centerContinuous"/>
    </xf>
    <xf numFmtId="0" fontId="0" fillId="0" borderId="0" xfId="0" applyFill="1" applyAlignment="1">
      <alignment horizontal="centerContinuous"/>
    </xf>
    <xf numFmtId="0" fontId="0" fillId="0" borderId="0" xfId="0" applyFill="1" applyAlignment="1">
      <alignment horizontal="center"/>
    </xf>
    <xf numFmtId="0" fontId="0" fillId="0" borderId="0" xfId="0" applyFill="1"/>
    <xf numFmtId="0" fontId="3" fillId="0" borderId="0" xfId="0" applyFont="1" applyFill="1" applyAlignment="1" applyProtection="1">
      <alignment horizontal="centerContinuous"/>
    </xf>
    <xf numFmtId="0" fontId="3" fillId="0" borderId="0" xfId="0" applyFont="1" applyFill="1" applyAlignment="1" applyProtection="1">
      <alignment horizontal="center"/>
    </xf>
    <xf numFmtId="0" fontId="4" fillId="0" borderId="2" xfId="0" applyFont="1" applyFill="1" applyBorder="1" applyAlignment="1">
      <alignment horizontal="centerContinuous"/>
    </xf>
    <xf numFmtId="0" fontId="0" fillId="0" borderId="2" xfId="0" applyFill="1" applyBorder="1" applyAlignment="1">
      <alignment horizontal="centerContinuous"/>
    </xf>
    <xf numFmtId="0" fontId="5" fillId="0" borderId="0" xfId="0" applyFont="1" applyFill="1"/>
    <xf numFmtId="0" fontId="4" fillId="0" borderId="0" xfId="0" applyFont="1" applyFill="1"/>
    <xf numFmtId="0" fontId="4" fillId="0" borderId="3" xfId="0" applyFont="1" applyFill="1" applyBorder="1" applyAlignment="1">
      <alignment horizontal="center"/>
    </xf>
    <xf numFmtId="0" fontId="4" fillId="0" borderId="0" xfId="0" applyFont="1" applyFill="1" applyAlignment="1">
      <alignment horizontal="center"/>
    </xf>
    <xf numFmtId="0" fontId="5" fillId="0" borderId="0" xfId="0" applyFont="1" applyFill="1" applyBorder="1"/>
    <xf numFmtId="37" fontId="5" fillId="0" borderId="0" xfId="0" applyNumberFormat="1" applyFont="1" applyFill="1" applyBorder="1"/>
    <xf numFmtId="9" fontId="0" fillId="0" borderId="0" xfId="0" applyNumberFormat="1" applyFill="1"/>
    <xf numFmtId="0" fontId="6" fillId="0" borderId="0" xfId="0" applyFont="1" applyFill="1"/>
    <xf numFmtId="164" fontId="6" fillId="0" borderId="0" xfId="0" applyNumberFormat="1" applyFont="1" applyFill="1" applyBorder="1"/>
    <xf numFmtId="164" fontId="5" fillId="0" borderId="0" xfId="0" applyNumberFormat="1" applyFont="1" applyFill="1" applyBorder="1"/>
    <xf numFmtId="164" fontId="7" fillId="0" borderId="0" xfId="0" applyNumberFormat="1" applyFont="1" applyFill="1" applyBorder="1"/>
    <xf numFmtId="0" fontId="4" fillId="0" borderId="4" xfId="0" applyFont="1" applyFill="1" applyBorder="1"/>
    <xf numFmtId="0" fontId="8" fillId="0" borderId="4" xfId="0" applyFont="1" applyFill="1" applyBorder="1"/>
    <xf numFmtId="164" fontId="5" fillId="0" borderId="4" xfId="0" applyNumberFormat="1" applyFont="1" applyFill="1" applyBorder="1"/>
    <xf numFmtId="0" fontId="8" fillId="0" borderId="0" xfId="0" applyFont="1" applyFill="1"/>
    <xf numFmtId="0" fontId="37" fillId="0" borderId="0" xfId="0" applyFont="1"/>
    <xf numFmtId="164" fontId="0" fillId="0" borderId="0" xfId="0" applyNumberFormat="1" applyFill="1"/>
    <xf numFmtId="43" fontId="0" fillId="0" borderId="0" xfId="0" applyNumberFormat="1" applyFill="1"/>
    <xf numFmtId="0" fontId="5" fillId="0" borderId="0" xfId="0" applyFont="1" applyFill="1" applyAlignment="1">
      <alignment wrapText="1"/>
    </xf>
    <xf numFmtId="9" fontId="0" fillId="0" borderId="0" xfId="0" applyNumberFormat="1" applyFill="1" applyAlignment="1">
      <alignment horizontal="center"/>
    </xf>
    <xf numFmtId="0" fontId="0" fillId="0" borderId="0" xfId="0" applyFill="1" applyBorder="1" applyAlignment="1">
      <alignment horizontal="left"/>
    </xf>
    <xf numFmtId="0" fontId="3" fillId="0" borderId="2" xfId="0" applyFont="1" applyFill="1" applyBorder="1" applyAlignment="1" applyProtection="1">
      <alignment horizontal="centerContinuous"/>
    </xf>
    <xf numFmtId="0" fontId="4" fillId="0" borderId="11" xfId="0" applyFont="1" applyFill="1" applyBorder="1" applyAlignment="1">
      <alignment horizontal="center"/>
    </xf>
    <xf numFmtId="0" fontId="0" fillId="0" borderId="0" xfId="0" applyFill="1" applyBorder="1"/>
    <xf numFmtId="0" fontId="4" fillId="0" borderId="2" xfId="0" applyFont="1" applyFill="1" applyBorder="1" applyAlignment="1">
      <alignment horizontal="left"/>
    </xf>
    <xf numFmtId="0" fontId="5" fillId="0" borderId="0" xfId="0" applyFont="1" applyFill="1" applyAlignment="1">
      <alignment vertical="center" wrapText="1"/>
    </xf>
  </cellXfs>
  <cellStyles count="200">
    <cellStyle name="Comma 11" xfId="1"/>
    <cellStyle name="Comma 19" xfId="2"/>
    <cellStyle name="Comma 2" xfId="3"/>
    <cellStyle name="Comma 2 10" xfId="4"/>
    <cellStyle name="Comma 2 11" xfId="5"/>
    <cellStyle name="Comma 2 12" xfId="6"/>
    <cellStyle name="Comma 2 13" xfId="7"/>
    <cellStyle name="Comma 2 14" xfId="8"/>
    <cellStyle name="Comma 2 15" xfId="9"/>
    <cellStyle name="Comma 2 16" xfId="10"/>
    <cellStyle name="Comma 2 17" xfId="11"/>
    <cellStyle name="Comma 2 18" xfId="12"/>
    <cellStyle name="Comma 2 19" xfId="13"/>
    <cellStyle name="Comma 2 2" xfId="14"/>
    <cellStyle name="Comma 2 20" xfId="15"/>
    <cellStyle name="Comma 2 21" xfId="16"/>
    <cellStyle name="Comma 2 3" xfId="17"/>
    <cellStyle name="Comma 2 4" xfId="18"/>
    <cellStyle name="Comma 2 5" xfId="19"/>
    <cellStyle name="Comma 2 6" xfId="20"/>
    <cellStyle name="Comma 2 7" xfId="21"/>
    <cellStyle name="Comma 2 8" xfId="22"/>
    <cellStyle name="Comma 2 9" xfId="23"/>
    <cellStyle name="Comma 21" xfId="24"/>
    <cellStyle name="Comma 22" xfId="25"/>
    <cellStyle name="Comma 3" xfId="26"/>
    <cellStyle name="Comma 3 2" xfId="27"/>
    <cellStyle name="Comma 4" xfId="28"/>
    <cellStyle name="Comma 5" xfId="29"/>
    <cellStyle name="Comma 6" xfId="30"/>
    <cellStyle name="Comma 6 2" xfId="31"/>
    <cellStyle name="Currency 2" xfId="32"/>
    <cellStyle name="Currency 2 10" xfId="33"/>
    <cellStyle name="Currency 2 11" xfId="34"/>
    <cellStyle name="Currency 2 12" xfId="35"/>
    <cellStyle name="Currency 2 13" xfId="36"/>
    <cellStyle name="Currency 2 14" xfId="37"/>
    <cellStyle name="Currency 2 15" xfId="38"/>
    <cellStyle name="Currency 2 16" xfId="39"/>
    <cellStyle name="Currency 2 17" xfId="40"/>
    <cellStyle name="Currency 2 18" xfId="41"/>
    <cellStyle name="Currency 2 19" xfId="42"/>
    <cellStyle name="Currency 2 2" xfId="43"/>
    <cellStyle name="Currency 2 20" xfId="44"/>
    <cellStyle name="Currency 2 21" xfId="45"/>
    <cellStyle name="Currency 2 3" xfId="46"/>
    <cellStyle name="Currency 2 4" xfId="47"/>
    <cellStyle name="Currency 2 5" xfId="48"/>
    <cellStyle name="Currency 2 6" xfId="49"/>
    <cellStyle name="Currency 2 7" xfId="50"/>
    <cellStyle name="Currency 2 8" xfId="51"/>
    <cellStyle name="Currency 2 9" xfId="52"/>
    <cellStyle name="Currency 3" xfId="53"/>
    <cellStyle name="Currency 4" xfId="54"/>
    <cellStyle name="Currency 5" xfId="55"/>
    <cellStyle name="Currency No Comma" xfId="56"/>
    <cellStyle name="General" xfId="57"/>
    <cellStyle name="MCP" xfId="58"/>
    <cellStyle name="nONE" xfId="59"/>
    <cellStyle name="noninput" xfId="60"/>
    <cellStyle name="Normal" xfId="0" builtinId="0"/>
    <cellStyle name="Normal 10" xfId="61"/>
    <cellStyle name="Normal 11" xfId="62"/>
    <cellStyle name="Normal 11 2" xfId="63"/>
    <cellStyle name="Normal 12" xfId="64"/>
    <cellStyle name="Normal 13" xfId="65"/>
    <cellStyle name="Normal 14" xfId="66"/>
    <cellStyle name="Normal 15" xfId="67"/>
    <cellStyle name="Normal 16" xfId="68"/>
    <cellStyle name="Normal 17" xfId="69"/>
    <cellStyle name="Normal 18" xfId="70"/>
    <cellStyle name="Normal 19" xfId="71"/>
    <cellStyle name="Normal 2" xfId="72"/>
    <cellStyle name="Normal 2 10" xfId="73"/>
    <cellStyle name="Normal 2 11" xfId="74"/>
    <cellStyle name="Normal 2 12" xfId="75"/>
    <cellStyle name="Normal 2 13" xfId="76"/>
    <cellStyle name="Normal 2 14" xfId="77"/>
    <cellStyle name="Normal 2 15" xfId="78"/>
    <cellStyle name="Normal 2 16" xfId="79"/>
    <cellStyle name="Normal 2 17" xfId="80"/>
    <cellStyle name="Normal 2 18" xfId="81"/>
    <cellStyle name="Normal 2 19" xfId="82"/>
    <cellStyle name="Normal 2 2" xfId="83"/>
    <cellStyle name="Normal 2 20" xfId="84"/>
    <cellStyle name="Normal 2 21" xfId="85"/>
    <cellStyle name="Normal 2 22" xfId="86"/>
    <cellStyle name="Normal 2 3" xfId="87"/>
    <cellStyle name="Normal 2 4" xfId="88"/>
    <cellStyle name="Normal 2 5" xfId="89"/>
    <cellStyle name="Normal 2 6" xfId="90"/>
    <cellStyle name="Normal 2 7" xfId="91"/>
    <cellStyle name="Normal 2 8" xfId="92"/>
    <cellStyle name="Normal 2 9" xfId="93"/>
    <cellStyle name="Normal 2_Book1" xfId="94"/>
    <cellStyle name="Normal 20" xfId="95"/>
    <cellStyle name="Normal 21" xfId="96"/>
    <cellStyle name="Normal 22" xfId="97"/>
    <cellStyle name="Normal 23" xfId="98"/>
    <cellStyle name="Normal 24" xfId="99"/>
    <cellStyle name="Normal 25" xfId="100"/>
    <cellStyle name="Normal 25 2" xfId="101"/>
    <cellStyle name="Normal 26" xfId="102"/>
    <cellStyle name="Normal 27" xfId="103"/>
    <cellStyle name="Normal 28" xfId="104"/>
    <cellStyle name="Normal 29" xfId="105"/>
    <cellStyle name="Normal 3" xfId="106"/>
    <cellStyle name="Normal 3 2" xfId="107"/>
    <cellStyle name="Normal 30" xfId="108"/>
    <cellStyle name="Normal 31" xfId="109"/>
    <cellStyle name="Normal 4" xfId="110"/>
    <cellStyle name="Normal 4 2" xfId="111"/>
    <cellStyle name="Normal 5" xfId="112"/>
    <cellStyle name="Normal 5 2" xfId="113"/>
    <cellStyle name="Normal 6" xfId="114"/>
    <cellStyle name="Normal 7" xfId="115"/>
    <cellStyle name="Normal 8" xfId="116"/>
    <cellStyle name="Normal 9" xfId="117"/>
    <cellStyle name="Note 2" xfId="118"/>
    <cellStyle name="Note 3" xfId="119"/>
    <cellStyle name="Password" xfId="120"/>
    <cellStyle name="Percent 10" xfId="121"/>
    <cellStyle name="Percent 11" xfId="122"/>
    <cellStyle name="Percent 13" xfId="123"/>
    <cellStyle name="Percent 19" xfId="124"/>
    <cellStyle name="Percent 2" xfId="125"/>
    <cellStyle name="Percent 2 10" xfId="126"/>
    <cellStyle name="Percent 2 11" xfId="127"/>
    <cellStyle name="Percent 2 12" xfId="128"/>
    <cellStyle name="Percent 2 13" xfId="129"/>
    <cellStyle name="Percent 2 14" xfId="130"/>
    <cellStyle name="Percent 2 15" xfId="131"/>
    <cellStyle name="Percent 2 16" xfId="132"/>
    <cellStyle name="Percent 2 17" xfId="133"/>
    <cellStyle name="Percent 2 18" xfId="134"/>
    <cellStyle name="Percent 2 19" xfId="135"/>
    <cellStyle name="Percent 2 2" xfId="136"/>
    <cellStyle name="Percent 2 20" xfId="137"/>
    <cellStyle name="Percent 2 21" xfId="138"/>
    <cellStyle name="Percent 2 3" xfId="139"/>
    <cellStyle name="Percent 2 4" xfId="140"/>
    <cellStyle name="Percent 2 5" xfId="141"/>
    <cellStyle name="Percent 2 6" xfId="142"/>
    <cellStyle name="Percent 2 7" xfId="143"/>
    <cellStyle name="Percent 2 8" xfId="144"/>
    <cellStyle name="Percent 2 9" xfId="145"/>
    <cellStyle name="Percent 22" xfId="146"/>
    <cellStyle name="Percent 3" xfId="147"/>
    <cellStyle name="Percent 4" xfId="148"/>
    <cellStyle name="Percent 5" xfId="149"/>
    <cellStyle name="Percent 6" xfId="150"/>
    <cellStyle name="Percent 7" xfId="151"/>
    <cellStyle name="Percent 8" xfId="152"/>
    <cellStyle name="Percent 8 2" xfId="153"/>
    <cellStyle name="Percent 9" xfId="154"/>
    <cellStyle name="SAPBEXaggData" xfId="155"/>
    <cellStyle name="SAPBEXaggDataEmph" xfId="156"/>
    <cellStyle name="SAPBEXaggItem" xfId="157"/>
    <cellStyle name="SAPBEXaggItemX" xfId="158"/>
    <cellStyle name="SAPBEXchaText" xfId="159"/>
    <cellStyle name="SAPBEXexcBad7" xfId="160"/>
    <cellStyle name="SAPBEXexcBad8" xfId="161"/>
    <cellStyle name="SAPBEXexcBad9" xfId="162"/>
    <cellStyle name="SAPBEXexcCritical4" xfId="163"/>
    <cellStyle name="SAPBEXexcCritical5" xfId="164"/>
    <cellStyle name="SAPBEXexcCritical6" xfId="165"/>
    <cellStyle name="SAPBEXexcGood1" xfId="166"/>
    <cellStyle name="SAPBEXexcGood2" xfId="167"/>
    <cellStyle name="SAPBEXexcGood3" xfId="168"/>
    <cellStyle name="SAPBEXfilterDrill" xfId="169"/>
    <cellStyle name="SAPBEXfilterItem" xfId="170"/>
    <cellStyle name="SAPBEXfilterText" xfId="171"/>
    <cellStyle name="SAPBEXformats" xfId="172"/>
    <cellStyle name="SAPBEXheaderItem" xfId="173"/>
    <cellStyle name="SAPBEXheaderText" xfId="174"/>
    <cellStyle name="SAPBEXHLevel0" xfId="175"/>
    <cellStyle name="SAPBEXHLevel0X" xfId="176"/>
    <cellStyle name="SAPBEXHLevel1" xfId="177"/>
    <cellStyle name="SAPBEXHLevel1X" xfId="178"/>
    <cellStyle name="SAPBEXHLevel2" xfId="179"/>
    <cellStyle name="SAPBEXHLevel2X" xfId="180"/>
    <cellStyle name="SAPBEXHLevel3" xfId="181"/>
    <cellStyle name="SAPBEXHLevel3X" xfId="182"/>
    <cellStyle name="SAPBEXresData" xfId="183"/>
    <cellStyle name="SAPBEXresDataEmph" xfId="184"/>
    <cellStyle name="SAPBEXresItem" xfId="185"/>
    <cellStyle name="SAPBEXresItemX" xfId="186"/>
    <cellStyle name="SAPBEXstdData" xfId="187"/>
    <cellStyle name="SAPBEXstdDataEmph" xfId="188"/>
    <cellStyle name="SAPBEXstdItem" xfId="189"/>
    <cellStyle name="SAPBEXstdItemX" xfId="190"/>
    <cellStyle name="SAPBEXtitle" xfId="191"/>
    <cellStyle name="SAPBEXundefined" xfId="192"/>
    <cellStyle name="Style 27" xfId="193"/>
    <cellStyle name="Style 35" xfId="194"/>
    <cellStyle name="Style 36" xfId="195"/>
    <cellStyle name="TRANSMISSION RELIABILITY PORTION OF PROJECT" xfId="196"/>
    <cellStyle name="Unprot" xfId="197"/>
    <cellStyle name="Unprot$" xfId="198"/>
    <cellStyle name="Unprotect" xfId="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6"/>
  <sheetViews>
    <sheetView tabSelected="1" zoomScale="85" zoomScaleNormal="85" workbookViewId="0">
      <selection activeCell="D4" sqref="D4"/>
    </sheetView>
  </sheetViews>
  <sheetFormatPr defaultColWidth="9" defaultRowHeight="15.75"/>
  <cols>
    <col min="1" max="1" width="2.25" style="5" customWidth="1"/>
    <col min="2" max="2" width="27.625" style="10" bestFit="1" customWidth="1"/>
    <col min="3" max="3" width="2.25" style="5" customWidth="1"/>
    <col min="4" max="4" width="17.75" style="5" customWidth="1"/>
    <col min="5" max="5" width="2.25" style="5" customWidth="1"/>
    <col min="6" max="6" width="17.75" style="5" customWidth="1"/>
    <col min="7" max="7" width="2.25" style="5" customWidth="1"/>
    <col min="8" max="8" width="17.75" style="5" customWidth="1"/>
    <col min="9" max="9" width="2.25" style="5" customWidth="1"/>
    <col min="10" max="10" width="17.75" style="5" customWidth="1"/>
    <col min="11" max="12" width="2.25" style="5" customWidth="1"/>
    <col min="13" max="13" width="94.5" style="5" customWidth="1"/>
    <col min="14" max="16384" width="9" style="5"/>
  </cols>
  <sheetData>
    <row r="1" spans="1:21" ht="18.75">
      <c r="A1" s="1" t="s">
        <v>0</v>
      </c>
      <c r="B1" s="2"/>
      <c r="C1" s="2"/>
      <c r="D1" s="2"/>
      <c r="E1" s="2"/>
      <c r="F1" s="2"/>
      <c r="G1" s="3"/>
      <c r="H1" s="3"/>
      <c r="I1" s="3"/>
      <c r="J1" s="2"/>
      <c r="K1" s="3"/>
      <c r="L1" s="3"/>
      <c r="M1" s="3"/>
      <c r="N1" s="4"/>
      <c r="O1" s="4"/>
      <c r="P1" s="4"/>
      <c r="Q1" s="4"/>
      <c r="R1" s="4"/>
      <c r="S1" s="4"/>
      <c r="T1" s="4"/>
      <c r="U1" s="4"/>
    </row>
    <row r="2" spans="1:21" ht="18.75">
      <c r="A2" s="1" t="s">
        <v>1</v>
      </c>
      <c r="B2" s="2"/>
      <c r="C2" s="2"/>
      <c r="D2" s="2"/>
      <c r="E2" s="2"/>
      <c r="F2" s="2"/>
      <c r="G2" s="3"/>
      <c r="H2" s="3"/>
      <c r="I2" s="3"/>
      <c r="J2" s="2"/>
      <c r="K2" s="3"/>
      <c r="L2" s="3"/>
      <c r="M2" s="3"/>
      <c r="N2" s="4"/>
      <c r="O2" s="4"/>
      <c r="P2" s="4"/>
      <c r="Q2" s="4"/>
      <c r="R2" s="4"/>
      <c r="S2" s="4"/>
      <c r="T2" s="4"/>
      <c r="U2" s="4"/>
    </row>
    <row r="3" spans="1:21" ht="18.75">
      <c r="A3" s="1" t="s">
        <v>28</v>
      </c>
      <c r="B3" s="2"/>
      <c r="C3" s="2"/>
      <c r="D3" s="2"/>
      <c r="E3" s="2"/>
      <c r="F3" s="2"/>
      <c r="G3" s="3"/>
      <c r="H3" s="3"/>
      <c r="I3" s="3"/>
      <c r="J3" s="2"/>
      <c r="K3" s="3"/>
      <c r="L3" s="3"/>
      <c r="M3" s="3"/>
      <c r="N3" s="4"/>
      <c r="O3" s="4"/>
      <c r="P3" s="4"/>
      <c r="Q3" s="4"/>
      <c r="R3" s="4"/>
      <c r="S3" s="4"/>
      <c r="T3" s="4"/>
      <c r="U3" s="4"/>
    </row>
    <row r="4" spans="1:21" ht="18.75">
      <c r="A4" s="1"/>
      <c r="B4" s="6"/>
      <c r="C4" s="6"/>
      <c r="D4" s="7"/>
      <c r="E4" s="6"/>
      <c r="F4" s="7"/>
      <c r="J4" s="7"/>
      <c r="M4" s="10"/>
    </row>
    <row r="5" spans="1:21" ht="18.75">
      <c r="A5" s="1"/>
      <c r="B5" s="6"/>
      <c r="C5" s="6"/>
      <c r="D5" s="8" t="s">
        <v>2</v>
      </c>
      <c r="E5" s="31"/>
      <c r="F5" s="8"/>
      <c r="G5" s="8"/>
      <c r="H5" s="9"/>
      <c r="I5" s="9"/>
      <c r="J5" s="8"/>
      <c r="K5" s="30"/>
    </row>
    <row r="6" spans="1:21">
      <c r="A6" s="10"/>
      <c r="B6" s="11"/>
      <c r="C6" s="10"/>
      <c r="D6" s="12">
        <v>2014</v>
      </c>
      <c r="E6" s="10"/>
      <c r="F6" s="12">
        <v>2013</v>
      </c>
      <c r="G6" s="13"/>
      <c r="H6" s="12" t="s">
        <v>26</v>
      </c>
      <c r="I6" s="32"/>
      <c r="J6" s="12">
        <v>2012</v>
      </c>
      <c r="K6" s="4"/>
      <c r="M6" s="34" t="s">
        <v>27</v>
      </c>
    </row>
    <row r="7" spans="1:21">
      <c r="A7" s="11" t="s">
        <v>3</v>
      </c>
      <c r="B7" s="11"/>
      <c r="C7" s="10"/>
      <c r="D7" s="14"/>
      <c r="E7" s="10"/>
      <c r="F7" s="14"/>
      <c r="H7" s="4"/>
      <c r="I7" s="33"/>
      <c r="J7" s="14"/>
    </row>
    <row r="8" spans="1:21">
      <c r="A8" s="11"/>
      <c r="B8" s="10" t="s">
        <v>4</v>
      </c>
      <c r="C8" s="10"/>
      <c r="D8" s="19">
        <v>2565967.92</v>
      </c>
      <c r="E8" s="10"/>
      <c r="F8" s="19">
        <v>1844735.54</v>
      </c>
      <c r="H8" s="29">
        <f>D8/F8-1</f>
        <v>0.39096789992998127</v>
      </c>
      <c r="I8" s="16"/>
      <c r="J8" s="19">
        <v>704530.25</v>
      </c>
      <c r="M8" s="10" t="s">
        <v>25</v>
      </c>
    </row>
    <row r="9" spans="1:21">
      <c r="A9" s="11"/>
      <c r="B9" s="10" t="s">
        <v>5</v>
      </c>
      <c r="C9" s="10"/>
      <c r="D9" s="15">
        <v>-2365196.4192620325</v>
      </c>
      <c r="E9" s="10"/>
      <c r="F9" s="15">
        <v>-2477168.7507100767</v>
      </c>
      <c r="H9" s="29">
        <f t="shared" ref="H9:H72" si="0">D9/F9-1</f>
        <v>-4.5201737433490319E-2</v>
      </c>
      <c r="I9" s="16"/>
      <c r="J9" s="15">
        <v>-371377.64861144708</v>
      </c>
      <c r="M9" s="10"/>
    </row>
    <row r="10" spans="1:21" s="17" customFormat="1">
      <c r="B10" s="10" t="s">
        <v>6</v>
      </c>
      <c r="C10" s="10"/>
      <c r="D10" s="15">
        <v>-13190461.6</v>
      </c>
      <c r="E10" s="10"/>
      <c r="F10" s="15">
        <v>-7950175.1399999997</v>
      </c>
      <c r="H10" s="29">
        <f t="shared" si="0"/>
        <v>0.65914100855896374</v>
      </c>
      <c r="I10" s="16"/>
      <c r="J10" s="15">
        <v>3945012.42</v>
      </c>
      <c r="M10" s="10" t="s">
        <v>30</v>
      </c>
    </row>
    <row r="11" spans="1:21" s="17" customFormat="1">
      <c r="B11" s="10" t="s">
        <v>7</v>
      </c>
      <c r="C11" s="10"/>
      <c r="D11" s="15">
        <v>2406676.4</v>
      </c>
      <c r="E11" s="10"/>
      <c r="F11" s="15">
        <v>2288587.4</v>
      </c>
      <c r="H11" s="29">
        <f>D11/F11-1</f>
        <v>5.1599078103812035E-2</v>
      </c>
      <c r="I11" s="16"/>
      <c r="J11" s="15">
        <v>-100942.85</v>
      </c>
      <c r="M11" s="10"/>
    </row>
    <row r="12" spans="1:21" s="17" customFormat="1">
      <c r="B12" s="10" t="s">
        <v>8</v>
      </c>
      <c r="C12" s="10"/>
      <c r="D12" s="19">
        <v>0</v>
      </c>
      <c r="E12" s="10"/>
      <c r="F12" s="19">
        <v>0</v>
      </c>
      <c r="H12" s="29"/>
      <c r="I12" s="16"/>
      <c r="J12" s="15">
        <v>329406.01</v>
      </c>
      <c r="M12" s="10"/>
    </row>
    <row r="13" spans="1:21" s="17" customFormat="1" ht="79.5" customHeight="1">
      <c r="B13" s="10" t="s">
        <v>9</v>
      </c>
      <c r="C13" s="10"/>
      <c r="D13" s="15">
        <v>-1017606.25</v>
      </c>
      <c r="E13" s="10"/>
      <c r="F13" s="15">
        <v>-520731.22</v>
      </c>
      <c r="H13" s="29">
        <f>D13/F13-1</f>
        <v>0.95418713323929394</v>
      </c>
      <c r="I13" s="16"/>
      <c r="J13" s="15"/>
      <c r="M13" s="28" t="s">
        <v>35</v>
      </c>
    </row>
    <row r="14" spans="1:21" s="17" customFormat="1">
      <c r="B14" s="10" t="s">
        <v>10</v>
      </c>
      <c r="C14" s="10"/>
      <c r="D14" s="15">
        <v>-25798567.760000002</v>
      </c>
      <c r="E14" s="10"/>
      <c r="F14" s="15">
        <v>-20716225.16</v>
      </c>
      <c r="H14" s="29">
        <f>D14/F14-1</f>
        <v>0.24533150034559692</v>
      </c>
      <c r="I14" s="16"/>
      <c r="J14" s="15">
        <v>-18864720.829999998</v>
      </c>
      <c r="M14" s="10" t="s">
        <v>29</v>
      </c>
    </row>
    <row r="15" spans="1:21" s="17" customFormat="1">
      <c r="B15" s="10" t="s">
        <v>11</v>
      </c>
      <c r="C15" s="10"/>
      <c r="D15" s="15">
        <v>-1995800.62</v>
      </c>
      <c r="E15" s="10"/>
      <c r="F15" s="15">
        <v>-1988610.74</v>
      </c>
      <c r="H15" s="29">
        <f t="shared" si="0"/>
        <v>3.6155291004815737E-3</v>
      </c>
      <c r="I15" s="16"/>
      <c r="J15" s="15">
        <v>-1239310.01</v>
      </c>
      <c r="M15" s="10"/>
    </row>
    <row r="16" spans="1:21" s="17" customFormat="1" ht="78.75">
      <c r="B16" s="17" t="s">
        <v>12</v>
      </c>
      <c r="D16" s="18">
        <v>447438.95</v>
      </c>
      <c r="F16" s="18">
        <v>664611.49</v>
      </c>
      <c r="H16" s="29">
        <f t="shared" si="0"/>
        <v>-0.32676615326045599</v>
      </c>
      <c r="I16" s="16"/>
      <c r="J16" s="18">
        <v>205373.75</v>
      </c>
      <c r="M16" s="35" t="s">
        <v>36</v>
      </c>
    </row>
    <row r="17" spans="1:13">
      <c r="A17" s="10"/>
      <c r="B17" s="10" t="s">
        <v>13</v>
      </c>
      <c r="C17" s="10"/>
      <c r="D17" s="19">
        <f t="shared" ref="D17" si="1">SUM(D8:D16)</f>
        <v>-38947549.37926203</v>
      </c>
      <c r="E17" s="19"/>
      <c r="F17" s="19">
        <f>SUM(F8:F16)</f>
        <v>-28854976.580710076</v>
      </c>
      <c r="H17" s="29"/>
      <c r="I17" s="16"/>
      <c r="J17" s="19">
        <f>SUM(J8:J16)</f>
        <v>-15392028.908611445</v>
      </c>
    </row>
    <row r="18" spans="1:13">
      <c r="A18" s="11" t="s">
        <v>14</v>
      </c>
      <c r="B18" s="11"/>
      <c r="C18" s="10"/>
      <c r="D18" s="19"/>
      <c r="E18" s="10"/>
      <c r="F18" s="19"/>
      <c r="H18" s="29"/>
      <c r="I18" s="16"/>
      <c r="J18" s="19"/>
    </row>
    <row r="19" spans="1:13">
      <c r="A19" s="11"/>
      <c r="B19" s="10" t="s">
        <v>4</v>
      </c>
      <c r="C19" s="10"/>
      <c r="D19" s="19">
        <v>716185.12</v>
      </c>
      <c r="E19" s="10"/>
      <c r="F19" s="19">
        <v>181266.04</v>
      </c>
      <c r="H19" s="29">
        <f t="shared" si="0"/>
        <v>2.9510165279718139</v>
      </c>
      <c r="I19" s="16"/>
      <c r="J19" s="19">
        <v>-142510.07999999999</v>
      </c>
      <c r="M19" s="10" t="s">
        <v>25</v>
      </c>
    </row>
    <row r="20" spans="1:13">
      <c r="A20" s="11"/>
      <c r="B20" s="10" t="s">
        <v>5</v>
      </c>
      <c r="C20" s="10"/>
      <c r="D20" s="19">
        <v>-2286786.819633218</v>
      </c>
      <c r="E20" s="10"/>
      <c r="F20" s="19">
        <v>-2286532.4146532291</v>
      </c>
      <c r="H20" s="29">
        <f t="shared" si="0"/>
        <v>1.1126235445368948E-4</v>
      </c>
      <c r="I20" s="16"/>
      <c r="J20" s="19">
        <v>-356838.11650891043</v>
      </c>
      <c r="M20" s="10"/>
    </row>
    <row r="21" spans="1:13" s="17" customFormat="1">
      <c r="B21" s="10" t="s">
        <v>6</v>
      </c>
      <c r="C21" s="10"/>
      <c r="D21" s="19">
        <v>-13699554.699999999</v>
      </c>
      <c r="E21" s="10"/>
      <c r="F21" s="19">
        <v>-8257016.4900000002</v>
      </c>
      <c r="H21" s="29">
        <f t="shared" si="0"/>
        <v>0.65914101256687685</v>
      </c>
      <c r="I21" s="16"/>
      <c r="J21" s="19">
        <v>4133093.92</v>
      </c>
      <c r="M21" s="10" t="s">
        <v>30</v>
      </c>
    </row>
    <row r="22" spans="1:13" s="17" customFormat="1">
      <c r="B22" s="10" t="s">
        <v>7</v>
      </c>
      <c r="C22" s="10"/>
      <c r="D22" s="19">
        <v>1672572.93</v>
      </c>
      <c r="E22" s="10"/>
      <c r="F22" s="19">
        <v>1565803.8</v>
      </c>
      <c r="H22" s="29">
        <f t="shared" si="0"/>
        <v>6.8188064175090046E-2</v>
      </c>
      <c r="I22" s="16"/>
      <c r="J22" s="19">
        <v>-96487.6</v>
      </c>
      <c r="M22" s="10"/>
    </row>
    <row r="23" spans="1:13" s="17" customFormat="1">
      <c r="B23" s="10" t="s">
        <v>8</v>
      </c>
      <c r="C23" s="10"/>
      <c r="D23" s="19">
        <v>0</v>
      </c>
      <c r="E23" s="10"/>
      <c r="F23" s="19">
        <v>0</v>
      </c>
      <c r="H23" s="29"/>
      <c r="I23" s="16"/>
      <c r="J23" s="19">
        <v>227696.66999999998</v>
      </c>
      <c r="M23" s="10"/>
    </row>
    <row r="24" spans="1:13" s="17" customFormat="1" ht="79.5" customHeight="1">
      <c r="B24" s="10" t="s">
        <v>9</v>
      </c>
      <c r="C24" s="10"/>
      <c r="D24" s="19">
        <v>-707504.12</v>
      </c>
      <c r="E24" s="10"/>
      <c r="F24" s="19">
        <v>-362045.26</v>
      </c>
      <c r="H24" s="29">
        <f t="shared" si="0"/>
        <v>0.9541869433672463</v>
      </c>
      <c r="I24" s="16"/>
      <c r="J24" s="19"/>
      <c r="M24" s="28" t="s">
        <v>35</v>
      </c>
    </row>
    <row r="25" spans="1:13" s="17" customFormat="1">
      <c r="B25" s="10" t="s">
        <v>10</v>
      </c>
      <c r="C25" s="10"/>
      <c r="D25" s="19">
        <v>-24842116.52</v>
      </c>
      <c r="E25" s="10"/>
      <c r="F25" s="19">
        <v>-17986623.109999999</v>
      </c>
      <c r="H25" s="29">
        <f t="shared" si="0"/>
        <v>0.38114399618395067</v>
      </c>
      <c r="I25" s="16"/>
      <c r="J25" s="19">
        <v>-16792151.600000001</v>
      </c>
      <c r="M25" s="10" t="s">
        <v>29</v>
      </c>
    </row>
    <row r="26" spans="1:13" s="17" customFormat="1">
      <c r="B26" s="10" t="s">
        <v>11</v>
      </c>
      <c r="C26" s="10"/>
      <c r="D26" s="19">
        <v>-434723.73</v>
      </c>
      <c r="E26" s="10"/>
      <c r="F26" s="19">
        <v>-460881.51</v>
      </c>
      <c r="H26" s="29">
        <f t="shared" si="0"/>
        <v>-5.6755976172704448E-2</v>
      </c>
      <c r="I26" s="16"/>
      <c r="J26" s="19">
        <v>-288234.03000000003</v>
      </c>
      <c r="M26" s="10"/>
    </row>
    <row r="27" spans="1:13" s="17" customFormat="1" ht="78.75">
      <c r="B27" s="17" t="s">
        <v>12</v>
      </c>
      <c r="D27" s="18">
        <v>426042.73</v>
      </c>
      <c r="F27" s="18">
        <v>641660.73</v>
      </c>
      <c r="H27" s="29">
        <f t="shared" si="0"/>
        <v>-0.33603116089089635</v>
      </c>
      <c r="I27" s="16"/>
      <c r="J27" s="18">
        <v>203047.44</v>
      </c>
      <c r="M27" s="35" t="s">
        <v>36</v>
      </c>
    </row>
    <row r="28" spans="1:13">
      <c r="A28" s="10"/>
      <c r="B28" s="10" t="s">
        <v>13</v>
      </c>
      <c r="C28" s="10"/>
      <c r="D28" s="19">
        <f t="shared" ref="D28" si="2">SUM(D19:D27)</f>
        <v>-39155885.109633215</v>
      </c>
      <c r="E28" s="19"/>
      <c r="F28" s="19">
        <f>SUM(F19:F27)</f>
        <v>-26964368.214653231</v>
      </c>
      <c r="H28" s="29"/>
      <c r="I28" s="16"/>
      <c r="J28" s="19">
        <f>SUM(J19:J27)</f>
        <v>-13112383.396508912</v>
      </c>
    </row>
    <row r="29" spans="1:13">
      <c r="A29" s="11" t="s">
        <v>15</v>
      </c>
      <c r="B29" s="11"/>
      <c r="C29" s="10"/>
      <c r="D29" s="19"/>
      <c r="E29" s="10"/>
      <c r="F29" s="19"/>
      <c r="H29" s="29"/>
      <c r="I29" s="16"/>
      <c r="J29" s="19"/>
    </row>
    <row r="30" spans="1:13">
      <c r="A30" s="11"/>
      <c r="B30" s="10" t="s">
        <v>4</v>
      </c>
      <c r="C30" s="10"/>
      <c r="D30" s="19">
        <v>696522.72</v>
      </c>
      <c r="E30" s="10"/>
      <c r="F30" s="19">
        <v>135595.99</v>
      </c>
      <c r="H30" s="29">
        <f t="shared" si="0"/>
        <v>4.1367501354575458</v>
      </c>
      <c r="I30" s="16"/>
      <c r="J30" s="19">
        <v>-326349</v>
      </c>
      <c r="M30" s="10" t="s">
        <v>25</v>
      </c>
    </row>
    <row r="31" spans="1:13">
      <c r="A31" s="11"/>
      <c r="B31" s="10" t="s">
        <v>5</v>
      </c>
      <c r="C31" s="10"/>
      <c r="D31" s="19">
        <v>-1218066</v>
      </c>
      <c r="E31" s="10"/>
      <c r="F31" s="19">
        <v>-1194269.9144609638</v>
      </c>
      <c r="H31" s="29">
        <f t="shared" si="0"/>
        <v>1.9925215607375257E-2</v>
      </c>
      <c r="I31" s="16"/>
      <c r="J31" s="19">
        <v>-183189.66602926343</v>
      </c>
      <c r="M31" s="10"/>
    </row>
    <row r="32" spans="1:13">
      <c r="A32" s="11"/>
      <c r="B32" s="10" t="s">
        <v>16</v>
      </c>
      <c r="C32" s="10"/>
      <c r="D32" s="19">
        <v>241762.85935399937</v>
      </c>
      <c r="E32" s="10"/>
      <c r="F32" s="19">
        <v>-399601.46885800036</v>
      </c>
      <c r="H32" s="29"/>
      <c r="I32" s="16"/>
      <c r="J32" s="19">
        <v>-2701091.7626644829</v>
      </c>
    </row>
    <row r="33" spans="1:13" s="17" customFormat="1">
      <c r="B33" s="10" t="s">
        <v>6</v>
      </c>
      <c r="C33" s="10"/>
      <c r="D33" s="19">
        <v>-8463673.2899999991</v>
      </c>
      <c r="E33" s="10"/>
      <c r="F33" s="19">
        <v>-5101238.0599999996</v>
      </c>
      <c r="H33" s="29">
        <f t="shared" si="0"/>
        <v>0.65914101448541285</v>
      </c>
      <c r="I33" s="16"/>
      <c r="J33" s="19">
        <v>2587942.46</v>
      </c>
      <c r="M33" s="10" t="s">
        <v>30</v>
      </c>
    </row>
    <row r="34" spans="1:13" s="17" customFormat="1">
      <c r="B34" s="10" t="s">
        <v>7</v>
      </c>
      <c r="C34" s="10"/>
      <c r="D34" s="19">
        <v>2087301.44</v>
      </c>
      <c r="E34" s="10"/>
      <c r="F34" s="19">
        <v>2001078.73</v>
      </c>
      <c r="H34" s="29">
        <f t="shared" si="0"/>
        <v>4.308811477897212E-2</v>
      </c>
      <c r="I34" s="16"/>
      <c r="J34" s="19">
        <v>-69996.34</v>
      </c>
      <c r="M34" s="10"/>
    </row>
    <row r="35" spans="1:13" s="17" customFormat="1">
      <c r="B35" s="10" t="s">
        <v>8</v>
      </c>
      <c r="C35" s="10"/>
      <c r="D35" s="19">
        <v>0</v>
      </c>
      <c r="E35" s="10"/>
      <c r="F35" s="19">
        <v>0</v>
      </c>
      <c r="H35" s="29"/>
      <c r="I35" s="16"/>
      <c r="J35" s="19">
        <v>280996.49</v>
      </c>
      <c r="M35" s="10"/>
    </row>
    <row r="36" spans="1:13" s="17" customFormat="1" ht="79.5" customHeight="1">
      <c r="B36" s="10" t="s">
        <v>9</v>
      </c>
      <c r="C36" s="10"/>
      <c r="D36" s="19">
        <v>-882371.73</v>
      </c>
      <c r="E36" s="10"/>
      <c r="F36" s="19">
        <v>-451528.82</v>
      </c>
      <c r="H36" s="29">
        <f t="shared" si="0"/>
        <v>0.95418695533100184</v>
      </c>
      <c r="I36" s="16"/>
      <c r="J36" s="19"/>
      <c r="M36" s="28" t="s">
        <v>35</v>
      </c>
    </row>
    <row r="37" spans="1:13" s="17" customFormat="1">
      <c r="B37" s="10" t="s">
        <v>10</v>
      </c>
      <c r="C37" s="10"/>
      <c r="D37" s="19">
        <v>-13361539.060000001</v>
      </c>
      <c r="E37" s="10"/>
      <c r="F37" s="19">
        <v>-8108379.8600000003</v>
      </c>
      <c r="H37" s="29">
        <f t="shared" si="0"/>
        <v>0.64786792068224597</v>
      </c>
      <c r="I37" s="16"/>
      <c r="J37" s="19">
        <v>-7711490.2300000004</v>
      </c>
      <c r="M37" s="10" t="s">
        <v>29</v>
      </c>
    </row>
    <row r="38" spans="1:13" s="17" customFormat="1">
      <c r="B38" s="14" t="s">
        <v>11</v>
      </c>
      <c r="C38" s="10"/>
      <c r="D38" s="19">
        <v>-105703.41</v>
      </c>
      <c r="E38" s="10"/>
      <c r="F38" s="19">
        <v>-112058.17</v>
      </c>
      <c r="H38" s="29">
        <f t="shared" si="0"/>
        <v>-5.6709475087804773E-2</v>
      </c>
      <c r="I38" s="16"/>
      <c r="J38" s="19">
        <v>-89938.42</v>
      </c>
      <c r="M38" s="10"/>
    </row>
    <row r="39" spans="1:13" s="17" customFormat="1" ht="78.75">
      <c r="B39" s="17" t="s">
        <v>12</v>
      </c>
      <c r="D39" s="18">
        <v>291552.42</v>
      </c>
      <c r="F39" s="18">
        <v>427991</v>
      </c>
      <c r="H39" s="29">
        <f t="shared" si="0"/>
        <v>-0.31878843246703792</v>
      </c>
      <c r="I39" s="16"/>
      <c r="J39" s="18">
        <v>135290.93</v>
      </c>
      <c r="M39" s="35" t="s">
        <v>36</v>
      </c>
    </row>
    <row r="40" spans="1:13">
      <c r="A40" s="10"/>
      <c r="B40" s="10" t="s">
        <v>13</v>
      </c>
      <c r="C40" s="10"/>
      <c r="D40" s="19">
        <f t="shared" ref="D40" si="3">SUM(D30:D39)</f>
        <v>-20714214.050646</v>
      </c>
      <c r="E40" s="19"/>
      <c r="F40" s="19">
        <f>SUM(F30:F39)</f>
        <v>-12802410.573318964</v>
      </c>
      <c r="H40" s="29"/>
      <c r="I40" s="16"/>
      <c r="J40" s="19">
        <f>SUM(J30:J39)</f>
        <v>-8077825.5386937466</v>
      </c>
    </row>
    <row r="41" spans="1:13">
      <c r="A41" s="11" t="s">
        <v>17</v>
      </c>
      <c r="C41" s="10"/>
      <c r="D41" s="19"/>
      <c r="E41" s="10"/>
      <c r="F41" s="19"/>
      <c r="H41" s="29"/>
      <c r="I41" s="16"/>
      <c r="J41" s="19"/>
    </row>
    <row r="42" spans="1:13">
      <c r="A42" s="11"/>
      <c r="B42" s="10" t="s">
        <v>18</v>
      </c>
      <c r="C42" s="10"/>
      <c r="D42" s="19">
        <v>-570753.99</v>
      </c>
      <c r="E42" s="10"/>
      <c r="F42" s="19">
        <v>-2166117.7894600015</v>
      </c>
      <c r="H42" s="29">
        <f t="shared" si="0"/>
        <v>-0.73650833173652797</v>
      </c>
      <c r="I42" s="16"/>
      <c r="J42" s="19">
        <v>-2064299.7175800013</v>
      </c>
      <c r="M42" s="10" t="s">
        <v>34</v>
      </c>
    </row>
    <row r="43" spans="1:13">
      <c r="A43" s="11"/>
      <c r="B43" s="10" t="s">
        <v>19</v>
      </c>
      <c r="C43" s="10"/>
      <c r="D43" s="19">
        <v>-241762.859353999</v>
      </c>
      <c r="E43" s="10"/>
      <c r="F43" s="19">
        <v>399601.46885800036</v>
      </c>
      <c r="H43" s="29">
        <f t="shared" si="0"/>
        <v>-1.6050099366374206</v>
      </c>
      <c r="I43" s="16"/>
      <c r="J43" s="19">
        <v>1529945.2999110883</v>
      </c>
      <c r="M43" s="5" t="s">
        <v>24</v>
      </c>
    </row>
    <row r="44" spans="1:13">
      <c r="A44" s="11"/>
      <c r="B44" s="10" t="s">
        <v>5</v>
      </c>
      <c r="C44" s="10"/>
      <c r="D44" s="18">
        <v>-303920</v>
      </c>
      <c r="E44" s="10"/>
      <c r="F44" s="18">
        <v>-190131</v>
      </c>
      <c r="G44" s="17"/>
      <c r="H44" s="29">
        <f t="shared" si="0"/>
        <v>0.59847683965266052</v>
      </c>
      <c r="I44" s="16"/>
      <c r="J44" s="18">
        <v>-34772</v>
      </c>
      <c r="K44" s="17"/>
      <c r="M44" s="10" t="s">
        <v>31</v>
      </c>
    </row>
    <row r="45" spans="1:13">
      <c r="A45" s="11"/>
      <c r="B45" s="10" t="s">
        <v>13</v>
      </c>
      <c r="C45" s="10"/>
      <c r="D45" s="19">
        <f t="shared" ref="D45:E45" si="4">SUM(D42:D44)</f>
        <v>-1116436.8493539989</v>
      </c>
      <c r="E45" s="19">
        <f t="shared" si="4"/>
        <v>0</v>
      </c>
      <c r="F45" s="19">
        <f>SUM(F42:F44)</f>
        <v>-1956647.3206020012</v>
      </c>
      <c r="H45" s="29">
        <f t="shared" si="0"/>
        <v>-0.42941334516508312</v>
      </c>
      <c r="I45" s="16"/>
      <c r="J45" s="19">
        <f>SUM(J42:J44)</f>
        <v>-569126.41766891303</v>
      </c>
    </row>
    <row r="46" spans="1:13">
      <c r="A46" s="11" t="s">
        <v>20</v>
      </c>
      <c r="C46" s="10"/>
      <c r="D46" s="14"/>
      <c r="E46" s="10"/>
      <c r="F46" s="14"/>
      <c r="H46" s="29"/>
      <c r="I46" s="16"/>
      <c r="J46" s="14"/>
    </row>
    <row r="47" spans="1:13">
      <c r="A47" s="11"/>
      <c r="B47" s="10" t="s">
        <v>4</v>
      </c>
      <c r="C47" s="10"/>
      <c r="D47" s="19">
        <v>10039.370000000001</v>
      </c>
      <c r="E47" s="10"/>
      <c r="F47" s="19">
        <v>-5550.81</v>
      </c>
      <c r="H47" s="29">
        <f>D47/F47-1</f>
        <v>-2.8086315330555358</v>
      </c>
      <c r="I47" s="16"/>
      <c r="J47" s="19">
        <v>-10513.27</v>
      </c>
      <c r="M47" s="10" t="s">
        <v>25</v>
      </c>
    </row>
    <row r="48" spans="1:13">
      <c r="A48" s="11"/>
      <c r="B48" s="10" t="s">
        <v>5</v>
      </c>
      <c r="C48" s="10"/>
      <c r="D48" s="19">
        <v>-63646</v>
      </c>
      <c r="E48" s="10"/>
      <c r="F48" s="19">
        <v>-62007</v>
      </c>
      <c r="H48" s="29">
        <f t="shared" si="0"/>
        <v>2.6432499556501732E-2</v>
      </c>
      <c r="I48" s="16"/>
      <c r="J48" s="19">
        <v>-1493</v>
      </c>
      <c r="M48" s="10"/>
    </row>
    <row r="49" spans="1:13">
      <c r="A49" s="10"/>
      <c r="B49" s="10" t="s">
        <v>6</v>
      </c>
      <c r="C49" s="10"/>
      <c r="D49" s="19">
        <v>0</v>
      </c>
      <c r="E49" s="10"/>
      <c r="F49" s="19">
        <v>0</v>
      </c>
      <c r="H49" s="29"/>
      <c r="I49" s="16"/>
      <c r="J49" s="19">
        <v>0</v>
      </c>
      <c r="M49" s="10"/>
    </row>
    <row r="50" spans="1:13">
      <c r="A50" s="10"/>
      <c r="B50" s="10" t="s">
        <v>7</v>
      </c>
      <c r="C50" s="10"/>
      <c r="D50" s="19">
        <v>48757.62</v>
      </c>
      <c r="E50" s="10"/>
      <c r="F50" s="19">
        <v>46726.28</v>
      </c>
      <c r="H50" s="29">
        <f t="shared" si="0"/>
        <v>4.3473180402976652E-2</v>
      </c>
      <c r="I50" s="16"/>
      <c r="J50" s="19">
        <v>-2106.4</v>
      </c>
      <c r="M50" s="10"/>
    </row>
    <row r="51" spans="1:13">
      <c r="A51" s="10"/>
      <c r="B51" s="10" t="s">
        <v>8</v>
      </c>
      <c r="C51" s="10"/>
      <c r="D51" s="19">
        <v>0</v>
      </c>
      <c r="E51" s="10"/>
      <c r="F51" s="19">
        <v>0</v>
      </c>
      <c r="H51" s="29"/>
      <c r="I51" s="16"/>
      <c r="J51" s="19">
        <v>6625.71</v>
      </c>
      <c r="M51" s="10"/>
    </row>
    <row r="52" spans="1:13" ht="79.5" customHeight="1">
      <c r="A52" s="10"/>
      <c r="B52" s="10" t="s">
        <v>9</v>
      </c>
      <c r="C52" s="10"/>
      <c r="D52" s="19">
        <v>-20619.900000000001</v>
      </c>
      <c r="E52" s="10"/>
      <c r="F52" s="19">
        <v>-10551.66</v>
      </c>
      <c r="H52" s="29">
        <f t="shared" si="0"/>
        <v>0.95418540779365535</v>
      </c>
      <c r="I52" s="16"/>
      <c r="J52" s="19"/>
      <c r="M52" s="28" t="s">
        <v>35</v>
      </c>
    </row>
    <row r="53" spans="1:13">
      <c r="A53" s="10"/>
      <c r="B53" s="10" t="s">
        <v>10</v>
      </c>
      <c r="C53" s="10"/>
      <c r="D53" s="19">
        <v>-597897.09</v>
      </c>
      <c r="E53" s="10"/>
      <c r="F53" s="19">
        <v>-447105.57</v>
      </c>
      <c r="H53" s="29">
        <f t="shared" si="0"/>
        <v>0.33726155547558934</v>
      </c>
      <c r="I53" s="16"/>
      <c r="J53" s="19">
        <v>-469479.9</v>
      </c>
      <c r="M53" s="10" t="s">
        <v>29</v>
      </c>
    </row>
    <row r="54" spans="1:13">
      <c r="A54" s="10"/>
      <c r="B54" s="14" t="s">
        <v>11</v>
      </c>
      <c r="C54" s="10"/>
      <c r="D54" s="19">
        <v>-30.16</v>
      </c>
      <c r="E54" s="10"/>
      <c r="F54" s="19">
        <v>-37.18</v>
      </c>
      <c r="H54" s="29">
        <f t="shared" si="0"/>
        <v>-0.18881118881118875</v>
      </c>
      <c r="I54" s="16"/>
      <c r="J54" s="19">
        <v>-31.2</v>
      </c>
      <c r="M54" s="10"/>
    </row>
    <row r="55" spans="1:13" s="17" customFormat="1" ht="78.75">
      <c r="B55" s="17" t="s">
        <v>12</v>
      </c>
      <c r="D55" s="18">
        <v>10580.53</v>
      </c>
      <c r="F55" s="18">
        <v>16139.65</v>
      </c>
      <c r="H55" s="29">
        <f t="shared" si="0"/>
        <v>-0.34443869600641897</v>
      </c>
      <c r="I55" s="16"/>
      <c r="J55" s="18">
        <v>3918.76</v>
      </c>
      <c r="M55" s="35" t="s">
        <v>36</v>
      </c>
    </row>
    <row r="56" spans="1:13">
      <c r="A56" s="10"/>
      <c r="B56" s="10" t="s">
        <v>13</v>
      </c>
      <c r="C56" s="10"/>
      <c r="D56" s="19">
        <f t="shared" ref="D56" si="5">SUM(D47:D55)</f>
        <v>-612815.63</v>
      </c>
      <c r="E56" s="19"/>
      <c r="F56" s="19">
        <f>SUM(F47:F55)</f>
        <v>-462386.29</v>
      </c>
      <c r="H56" s="29"/>
      <c r="I56" s="16"/>
      <c r="J56" s="19">
        <f>SUM(J47:J55)</f>
        <v>-473079.30000000005</v>
      </c>
    </row>
    <row r="57" spans="1:13">
      <c r="A57" s="11" t="s">
        <v>21</v>
      </c>
      <c r="B57" s="11"/>
      <c r="C57" s="10"/>
      <c r="D57" s="14"/>
      <c r="E57" s="10"/>
      <c r="F57" s="14"/>
      <c r="H57" s="29"/>
      <c r="I57" s="16"/>
      <c r="J57" s="14"/>
    </row>
    <row r="58" spans="1:13">
      <c r="A58" s="11"/>
      <c r="B58" s="10" t="s">
        <v>4</v>
      </c>
      <c r="C58" s="10"/>
      <c r="D58" s="19">
        <v>20352.12</v>
      </c>
      <c r="E58" s="10"/>
      <c r="F58" s="19">
        <v>10414.61</v>
      </c>
      <c r="H58" s="29">
        <f t="shared" si="0"/>
        <v>0.95418935514627989</v>
      </c>
      <c r="I58" s="16"/>
      <c r="J58" s="19">
        <v>-6986.54</v>
      </c>
      <c r="M58" s="10" t="s">
        <v>25</v>
      </c>
    </row>
    <row r="59" spans="1:13">
      <c r="A59" s="11"/>
      <c r="B59" s="10" t="s">
        <v>5</v>
      </c>
      <c r="C59" s="10"/>
      <c r="D59" s="19">
        <v>-30608.928765631837</v>
      </c>
      <c r="E59" s="10"/>
      <c r="F59" s="19">
        <v>-31621.127337794518</v>
      </c>
      <c r="H59" s="29">
        <f t="shared" si="0"/>
        <v>-3.2010198793667621E-2</v>
      </c>
      <c r="I59" s="16"/>
      <c r="J59" s="19">
        <v>-5498.2683242856192</v>
      </c>
      <c r="M59" s="10"/>
    </row>
    <row r="60" spans="1:13">
      <c r="A60" s="10"/>
      <c r="B60" s="10" t="s">
        <v>6</v>
      </c>
      <c r="C60" s="10"/>
      <c r="D60" s="19">
        <v>0</v>
      </c>
      <c r="E60" s="10"/>
      <c r="F60" s="19">
        <v>0</v>
      </c>
      <c r="H60" s="29"/>
      <c r="I60" s="16"/>
      <c r="J60" s="19">
        <v>0</v>
      </c>
      <c r="M60" s="10"/>
    </row>
    <row r="61" spans="1:13">
      <c r="A61" s="10"/>
      <c r="B61" s="10" t="s">
        <v>7</v>
      </c>
      <c r="C61" s="10"/>
      <c r="D61" s="19">
        <v>48163.12</v>
      </c>
      <c r="E61" s="10"/>
      <c r="F61" s="19">
        <v>46395.72</v>
      </c>
      <c r="H61" s="29">
        <f t="shared" si="0"/>
        <v>3.8094031087350322E-2</v>
      </c>
      <c r="I61" s="16"/>
      <c r="J61" s="19">
        <v>-1629.87</v>
      </c>
      <c r="M61" s="10"/>
    </row>
    <row r="62" spans="1:13">
      <c r="A62" s="10"/>
      <c r="B62" s="10" t="s">
        <v>8</v>
      </c>
      <c r="C62" s="10"/>
      <c r="D62" s="19">
        <v>0</v>
      </c>
      <c r="E62" s="10"/>
      <c r="F62" s="19">
        <v>0</v>
      </c>
      <c r="H62" s="29"/>
      <c r="I62" s="16"/>
      <c r="J62" s="19">
        <v>6986.54</v>
      </c>
      <c r="M62" s="10"/>
    </row>
    <row r="63" spans="1:13" ht="79.5" customHeight="1">
      <c r="A63" s="10"/>
      <c r="B63" s="10" t="s">
        <v>9</v>
      </c>
      <c r="C63" s="10"/>
      <c r="D63" s="19">
        <v>-20352.12</v>
      </c>
      <c r="E63" s="10"/>
      <c r="F63" s="19">
        <v>-10414.61</v>
      </c>
      <c r="H63" s="29">
        <f t="shared" si="0"/>
        <v>0.95418935514627989</v>
      </c>
      <c r="I63" s="16"/>
      <c r="J63" s="19"/>
      <c r="M63" s="28" t="s">
        <v>35</v>
      </c>
    </row>
    <row r="64" spans="1:13">
      <c r="A64" s="10"/>
      <c r="B64" s="10" t="s">
        <v>10</v>
      </c>
      <c r="C64" s="10"/>
      <c r="D64" s="19">
        <v>-335335.40000000002</v>
      </c>
      <c r="E64" s="10"/>
      <c r="F64" s="19">
        <v>-279071.61</v>
      </c>
      <c r="H64" s="29">
        <f t="shared" si="0"/>
        <v>0.20161058303279233</v>
      </c>
      <c r="I64" s="16"/>
      <c r="J64" s="19">
        <v>-280745.02</v>
      </c>
      <c r="M64" s="10" t="s">
        <v>29</v>
      </c>
    </row>
    <row r="65" spans="1:13">
      <c r="A65" s="10"/>
      <c r="B65" s="14" t="s">
        <v>11</v>
      </c>
      <c r="C65" s="10"/>
      <c r="D65" s="19">
        <v>0</v>
      </c>
      <c r="E65" s="10"/>
      <c r="F65" s="19">
        <v>0</v>
      </c>
      <c r="H65" s="29"/>
      <c r="I65" s="16"/>
      <c r="J65" s="19">
        <v>0</v>
      </c>
    </row>
    <row r="66" spans="1:13" s="17" customFormat="1" ht="18">
      <c r="B66" s="17" t="s">
        <v>12</v>
      </c>
      <c r="D66" s="20">
        <v>0</v>
      </c>
      <c r="F66" s="20">
        <v>0</v>
      </c>
      <c r="H66" s="29"/>
      <c r="I66" s="16"/>
      <c r="J66" s="20">
        <v>0</v>
      </c>
    </row>
    <row r="67" spans="1:13">
      <c r="A67" s="10"/>
      <c r="B67" s="10" t="s">
        <v>13</v>
      </c>
      <c r="C67" s="19"/>
      <c r="D67" s="19">
        <f t="shared" ref="D67" si="6">SUM(D58:D66)</f>
        <v>-317781.20876563183</v>
      </c>
      <c r="E67" s="19"/>
      <c r="F67" s="19">
        <f>SUM(F58:F66)</f>
        <v>-264297.01733779453</v>
      </c>
      <c r="H67" s="29"/>
      <c r="I67" s="16"/>
      <c r="J67" s="19">
        <f>SUM(J58:J66)</f>
        <v>-287873.15832428564</v>
      </c>
    </row>
    <row r="68" spans="1:13">
      <c r="A68" s="11" t="s">
        <v>22</v>
      </c>
      <c r="B68" s="11"/>
      <c r="C68" s="10"/>
      <c r="D68" s="19"/>
      <c r="E68" s="10"/>
      <c r="F68" s="19"/>
      <c r="H68" s="29"/>
      <c r="I68" s="16"/>
      <c r="J68" s="19"/>
    </row>
    <row r="69" spans="1:13">
      <c r="A69" s="11"/>
      <c r="B69" s="10" t="s">
        <v>4</v>
      </c>
      <c r="C69" s="10"/>
      <c r="D69" s="19">
        <v>29457.02</v>
      </c>
      <c r="E69" s="10"/>
      <c r="F69" s="19">
        <v>15073.81</v>
      </c>
      <c r="H69" s="29">
        <f t="shared" si="0"/>
        <v>0.9541854381871604</v>
      </c>
      <c r="I69" s="16"/>
      <c r="J69" s="19">
        <v>-9337.1299999999992</v>
      </c>
      <c r="M69" s="10" t="s">
        <v>25</v>
      </c>
    </row>
    <row r="70" spans="1:13">
      <c r="A70" s="11"/>
      <c r="B70" s="10" t="s">
        <v>5</v>
      </c>
      <c r="C70" s="10"/>
      <c r="D70" s="19">
        <v>-52603.655805195638</v>
      </c>
      <c r="E70" s="10"/>
      <c r="F70" s="19">
        <v>-51973.792837935689</v>
      </c>
      <c r="H70" s="29">
        <f t="shared" si="0"/>
        <v>1.2118857079066458E-2</v>
      </c>
      <c r="I70" s="16"/>
      <c r="J70" s="19">
        <v>-8155.3005260935024</v>
      </c>
      <c r="M70" s="10"/>
    </row>
    <row r="71" spans="1:13">
      <c r="A71" s="10"/>
      <c r="B71" s="10" t="s">
        <v>6</v>
      </c>
      <c r="C71" s="10"/>
      <c r="D71" s="19">
        <v>0</v>
      </c>
      <c r="E71" s="10"/>
      <c r="F71" s="19">
        <v>0</v>
      </c>
      <c r="H71" s="29"/>
      <c r="I71" s="16"/>
      <c r="J71" s="19">
        <v>0</v>
      </c>
    </row>
    <row r="72" spans="1:13">
      <c r="A72" s="10"/>
      <c r="B72" s="10" t="s">
        <v>7</v>
      </c>
      <c r="C72" s="10"/>
      <c r="D72" s="19">
        <v>69636.100000000006</v>
      </c>
      <c r="E72" s="10"/>
      <c r="F72" s="19">
        <v>66620.25</v>
      </c>
      <c r="H72" s="29">
        <f t="shared" si="0"/>
        <v>4.5269268728352241E-2</v>
      </c>
      <c r="I72" s="16"/>
      <c r="J72" s="19">
        <v>-2943.42</v>
      </c>
      <c r="M72" s="10"/>
    </row>
    <row r="73" spans="1:13">
      <c r="A73" s="10"/>
      <c r="B73" s="10" t="s">
        <v>8</v>
      </c>
      <c r="C73" s="10"/>
      <c r="D73" s="19">
        <v>0</v>
      </c>
      <c r="E73" s="10"/>
      <c r="F73" s="19">
        <v>0</v>
      </c>
      <c r="H73" s="29"/>
      <c r="I73" s="16"/>
      <c r="J73" s="19">
        <v>9337.1299999999992</v>
      </c>
      <c r="M73" s="10"/>
    </row>
    <row r="74" spans="1:13" ht="79.5" customHeight="1">
      <c r="A74" s="10"/>
      <c r="B74" s="10" t="s">
        <v>9</v>
      </c>
      <c r="C74" s="10"/>
      <c r="D74" s="19">
        <v>-29457.02</v>
      </c>
      <c r="E74" s="10"/>
      <c r="F74" s="19">
        <v>-15073.81</v>
      </c>
      <c r="H74" s="29">
        <f t="shared" ref="H74:H75" si="7">D74/F74-1</f>
        <v>0.9541854381871604</v>
      </c>
      <c r="I74" s="16"/>
      <c r="J74" s="19"/>
      <c r="M74" s="28" t="s">
        <v>35</v>
      </c>
    </row>
    <row r="75" spans="1:13">
      <c r="A75" s="10"/>
      <c r="B75" s="10" t="s">
        <v>10</v>
      </c>
      <c r="C75" s="10"/>
      <c r="D75" s="19">
        <v>-612480.85</v>
      </c>
      <c r="E75" s="10"/>
      <c r="F75" s="19">
        <v>-419206.77</v>
      </c>
      <c r="H75" s="29">
        <f t="shared" si="7"/>
        <v>0.46104713432943822</v>
      </c>
      <c r="I75" s="16"/>
      <c r="J75" s="19">
        <v>-420299.55</v>
      </c>
      <c r="M75" s="10" t="s">
        <v>29</v>
      </c>
    </row>
    <row r="76" spans="1:13">
      <c r="A76" s="10"/>
      <c r="B76" s="14" t="s">
        <v>11</v>
      </c>
      <c r="C76" s="10"/>
      <c r="D76" s="19">
        <v>0</v>
      </c>
      <c r="E76" s="10"/>
      <c r="F76" s="19">
        <v>0</v>
      </c>
      <c r="H76" s="29"/>
      <c r="I76" s="16"/>
      <c r="J76" s="19">
        <v>0</v>
      </c>
    </row>
    <row r="77" spans="1:13" s="17" customFormat="1" ht="18">
      <c r="B77" s="17" t="s">
        <v>12</v>
      </c>
      <c r="D77" s="20">
        <v>0</v>
      </c>
      <c r="F77" s="20">
        <v>0</v>
      </c>
      <c r="H77" s="16"/>
      <c r="I77" s="16"/>
      <c r="J77" s="20">
        <v>0</v>
      </c>
    </row>
    <row r="78" spans="1:13">
      <c r="A78" s="10"/>
      <c r="B78" s="10" t="s">
        <v>13</v>
      </c>
      <c r="C78" s="10"/>
      <c r="D78" s="19">
        <f t="shared" ref="D78" si="8">SUM(D69:D77)</f>
        <v>-595448.40580519557</v>
      </c>
      <c r="E78" s="19"/>
      <c r="F78" s="19">
        <f>SUM(F69:F77)</f>
        <v>-404560.31283793569</v>
      </c>
      <c r="H78" s="16"/>
      <c r="I78" s="16"/>
      <c r="J78" s="19">
        <f>SUM(J69:J77)</f>
        <v>-431398.27052609349</v>
      </c>
    </row>
    <row r="79" spans="1:13" s="24" customFormat="1" ht="16.5" thickBot="1">
      <c r="A79" s="21" t="s">
        <v>23</v>
      </c>
      <c r="B79" s="22"/>
      <c r="C79" s="23"/>
      <c r="D79" s="23">
        <f t="shared" ref="D79" si="9">D17+D28+D40+D45+D56+D67+D78</f>
        <v>-101460130.63346606</v>
      </c>
      <c r="E79" s="23"/>
      <c r="F79" s="23">
        <f>F17+F28+F40+F45+F56+F67+F78</f>
        <v>-71709646.309459999</v>
      </c>
      <c r="H79" s="16"/>
      <c r="I79" s="16"/>
      <c r="J79" s="23">
        <f>J17+J28+J40+J45+J56+J67+J78</f>
        <v>-38343714.990333401</v>
      </c>
    </row>
    <row r="80" spans="1:13" ht="16.5" thickTop="1">
      <c r="A80" s="10"/>
      <c r="C80" s="10"/>
      <c r="D80" s="14"/>
      <c r="E80" s="10"/>
      <c r="F80" s="14"/>
      <c r="J80" s="14"/>
    </row>
    <row r="81" spans="2:10">
      <c r="B81" s="10" t="s">
        <v>32</v>
      </c>
      <c r="C81" s="26">
        <f t="shared" ref="C81" si="10">SUM(C78-C69+C67-C58+C56-C47+C40-C30+C28-C19+C17-C8)</f>
        <v>0</v>
      </c>
      <c r="D81" s="26">
        <f>D79-F79</f>
        <v>-29750484.324006066</v>
      </c>
      <c r="E81" s="26"/>
      <c r="F81" s="26"/>
      <c r="J81" s="26"/>
    </row>
    <row r="82" spans="2:10">
      <c r="B82" s="10" t="s">
        <v>33</v>
      </c>
      <c r="D82" s="26">
        <f>D79-J79</f>
        <v>-63116415.643132664</v>
      </c>
      <c r="F82" s="27"/>
      <c r="H82" s="16"/>
      <c r="I82" s="16"/>
      <c r="J82" s="27"/>
    </row>
    <row r="83" spans="2:10">
      <c r="B83" s="25"/>
      <c r="D83" s="27"/>
      <c r="F83" s="27"/>
      <c r="H83" s="16"/>
      <c r="I83" s="16"/>
      <c r="J83" s="27"/>
    </row>
    <row r="84" spans="2:10">
      <c r="D84" s="26"/>
      <c r="F84" s="26"/>
      <c r="H84" s="16"/>
      <c r="I84" s="16"/>
    </row>
    <row r="85" spans="2:10">
      <c r="D85" s="19"/>
    </row>
    <row r="86" spans="2:10">
      <c r="D86" s="26"/>
    </row>
  </sheetData>
  <printOptions horizontalCentered="1"/>
  <pageMargins left="0.7" right="0.7" top="0.75" bottom="0.5" header="0.3" footer="0.3"/>
  <pageSetup scale="49" fitToHeight="2" orientation="landscape" r:id="rId1"/>
  <headerFooter>
    <oddHeader>&amp;LUT 15-035-51
DPU 2.1&amp;R&amp;"Times New Roman,Bold"Attachment DPU 2.1</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 DPU 1.4</vt:lpstr>
      <vt:lpstr>'Attach DPU 1.4'!Print_Titles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2014-08-13T22:08:14Z</dcterms:created>
  <dcterms:modified xsi:type="dcterms:W3CDTF">2015-09-29T20:06:00Z</dcterms:modified>
</cp:coreProperties>
</file>