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86\"/>
    </mc:Choice>
  </mc:AlternateContent>
  <bookViews>
    <workbookView xWindow="0" yWindow="0" windowWidth="24030" windowHeight="1212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G30" i="1"/>
  <c r="E27" i="1"/>
  <c r="I27" i="1"/>
  <c r="G27" i="1"/>
  <c r="E28" i="1"/>
  <c r="I28" i="1"/>
  <c r="E24" i="1"/>
  <c r="E23" i="1"/>
  <c r="G23" i="1"/>
  <c r="E22" i="1"/>
  <c r="E19" i="1"/>
  <c r="E18" i="1"/>
  <c r="E17" i="1"/>
  <c r="E14" i="1"/>
  <c r="E12" i="1"/>
  <c r="I30" i="1"/>
  <c r="G28" i="1"/>
  <c r="I23" i="1"/>
  <c r="I24" i="1"/>
  <c r="G24" i="1"/>
  <c r="I22" i="1"/>
  <c r="G22" i="1"/>
  <c r="I18" i="1"/>
  <c r="I19" i="1"/>
  <c r="G19" i="1"/>
  <c r="I14" i="1"/>
  <c r="G18" i="1"/>
  <c r="I17" i="1"/>
  <c r="G17" i="1"/>
  <c r="G14" i="1"/>
</calcChain>
</file>

<file path=xl/sharedStrings.xml><?xml version="1.0" encoding="utf-8"?>
<sst xmlns="http://schemas.openxmlformats.org/spreadsheetml/2006/main" count="30" uniqueCount="29">
  <si>
    <t>Utah</t>
  </si>
  <si>
    <t>MSP Rolled-In (Foundational Study)</t>
  </si>
  <si>
    <t>2017 - 2022 NPV @  0.06882  ($2017; $000)</t>
  </si>
  <si>
    <t>Levelized</t>
  </si>
  <si>
    <t>Annual</t>
  </si>
  <si>
    <t>Percentage</t>
  </si>
  <si>
    <t>Difference</t>
  </si>
  <si>
    <t>Comparison of Alternative Rolled-In Allocations</t>
  </si>
  <si>
    <t>12 CP; 75/25 Demand Energy Split on Generation and Transmission</t>
  </si>
  <si>
    <t>Rolled-In Foundational Study</t>
  </si>
  <si>
    <t>To the Foundational Study</t>
  </si>
  <si>
    <t>Rev Req</t>
  </si>
  <si>
    <t>NA</t>
  </si>
  <si>
    <t>Difference in</t>
  </si>
  <si>
    <t>Level Value</t>
  </si>
  <si>
    <t>60/40 Split -- Generation Only</t>
  </si>
  <si>
    <t>100/0 Split -- Transmission Only</t>
  </si>
  <si>
    <t>60/40 Generation; 100/0 Transmisison</t>
  </si>
  <si>
    <t>ROLLED-IN Demand/Energy Split</t>
  </si>
  <si>
    <t>MSP 2010 PROTOCOL</t>
  </si>
  <si>
    <t>8 CP (2017; 4 Sum, 4 Win)</t>
  </si>
  <si>
    <t>4 CP (2017; 3 Sum, 1 Win)</t>
  </si>
  <si>
    <t>2 CP (2017; 2 Sum)</t>
  </si>
  <si>
    <t>ROLLED-IN COINCIDENT PEAK</t>
  </si>
  <si>
    <t>ROLLED-IN COMBINATION OF SPLIT &amp; CP</t>
  </si>
  <si>
    <t>60/40 Gen; 100/0 Trans; 8 CP</t>
  </si>
  <si>
    <t>60/40 Gen; 75/25 Trans; 8 CP</t>
  </si>
  <si>
    <t>35/65 Gen; 75/25 Trans; 8 CP</t>
  </si>
  <si>
    <t>PV Rev Req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</si>
</sst>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8" fontId="0" fillId="0" borderId="0" xfId="0" applyNumberFormat="1"/>
    <xf numFmtId="38" fontId="0" fillId="0" borderId="0" xfId="0" applyNumberFormat="1"/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right" indent="1"/>
    </xf>
    <xf numFmtId="0" fontId="2" fillId="0" borderId="0" xfId="0" applyFont="1" applyFill="1"/>
    <xf numFmtId="0" fontId="0" fillId="0" borderId="0" xfId="0" applyFill="1" applyAlignment="1">
      <alignment horizontal="right" indent="2"/>
    </xf>
    <xf numFmtId="0" fontId="2" fillId="0" borderId="0" xfId="0" applyFont="1" applyAlignment="1">
      <alignment horizontal="left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Layout" zoomScaleNormal="100" workbookViewId="0">
      <selection activeCell="C22" sqref="C22"/>
    </sheetView>
  </sheetViews>
  <sheetFormatPr defaultRowHeight="15" x14ac:dyDescent="0.25"/>
  <cols>
    <col min="2" max="2" width="39.140625" customWidth="1"/>
    <col min="3" max="3" width="14.85546875" customWidth="1"/>
    <col min="4" max="4" width="2.85546875" customWidth="1"/>
    <col min="5" max="5" width="13.140625" customWidth="1"/>
    <col min="6" max="6" width="2.5703125" customWidth="1"/>
    <col min="7" max="7" width="13.5703125" bestFit="1" customWidth="1"/>
    <col min="8" max="8" width="3.5703125" customWidth="1"/>
    <col min="9" max="9" width="15.42578125" customWidth="1"/>
  </cols>
  <sheetData>
    <row r="1" spans="1:9" x14ac:dyDescent="0.25">
      <c r="A1" s="3" t="s">
        <v>7</v>
      </c>
      <c r="I1" s="13"/>
    </row>
    <row r="2" spans="1:9" x14ac:dyDescent="0.25">
      <c r="A2" s="3" t="s">
        <v>10</v>
      </c>
      <c r="I2" s="13"/>
    </row>
    <row r="3" spans="1:9" x14ac:dyDescent="0.25">
      <c r="A3" s="3"/>
      <c r="I3" s="13"/>
    </row>
    <row r="4" spans="1:9" x14ac:dyDescent="0.25">
      <c r="A4" s="3"/>
      <c r="I4" s="13"/>
    </row>
    <row r="5" spans="1:9" x14ac:dyDescent="0.25">
      <c r="A5" s="3"/>
    </row>
    <row r="6" spans="1:9" x14ac:dyDescent="0.25">
      <c r="A6" s="3"/>
    </row>
    <row r="7" spans="1:9" x14ac:dyDescent="0.25">
      <c r="B7" s="3" t="s">
        <v>9</v>
      </c>
    </row>
    <row r="8" spans="1:9" x14ac:dyDescent="0.25">
      <c r="B8" s="3" t="s">
        <v>8</v>
      </c>
      <c r="G8" s="2"/>
    </row>
    <row r="9" spans="1:9" x14ac:dyDescent="0.25">
      <c r="B9" s="3" t="s">
        <v>2</v>
      </c>
      <c r="E9" s="2" t="s">
        <v>4</v>
      </c>
    </row>
    <row r="10" spans="1:9" x14ac:dyDescent="0.25">
      <c r="C10" s="2" t="s">
        <v>0</v>
      </c>
      <c r="E10" s="2" t="s">
        <v>3</v>
      </c>
      <c r="G10" s="2" t="s">
        <v>13</v>
      </c>
      <c r="I10" s="2" t="s">
        <v>5</v>
      </c>
    </row>
    <row r="11" spans="1:9" x14ac:dyDescent="0.25">
      <c r="C11" s="2" t="s">
        <v>28</v>
      </c>
      <c r="E11" s="2" t="s">
        <v>11</v>
      </c>
      <c r="G11" s="2" t="s">
        <v>14</v>
      </c>
      <c r="I11" s="2" t="s">
        <v>6</v>
      </c>
    </row>
    <row r="12" spans="1:9" x14ac:dyDescent="0.25">
      <c r="B12" s="9" t="s">
        <v>1</v>
      </c>
      <c r="C12" s="1">
        <v>11322069.029240457</v>
      </c>
      <c r="E12" s="5">
        <f>PMT(0.06882,6,-C12)</f>
        <v>2366676.5180783966</v>
      </c>
      <c r="G12" s="6" t="s">
        <v>12</v>
      </c>
      <c r="I12" s="12" t="s">
        <v>12</v>
      </c>
    </row>
    <row r="13" spans="1:9" x14ac:dyDescent="0.25">
      <c r="B13" s="9"/>
      <c r="C13" s="1"/>
      <c r="E13" s="5"/>
      <c r="G13" s="6"/>
      <c r="I13" s="4"/>
    </row>
    <row r="14" spans="1:9" x14ac:dyDescent="0.25">
      <c r="B14" s="3" t="s">
        <v>19</v>
      </c>
      <c r="C14" s="1">
        <v>11402422.81526278</v>
      </c>
      <c r="E14" s="5">
        <f>PMT(0.06882,6,-C14)</f>
        <v>2383473.0433448106</v>
      </c>
      <c r="G14" s="8">
        <f>E14 - $E$12</f>
        <v>16796.525266414043</v>
      </c>
      <c r="I14" s="7">
        <f>(E14 /$E$12) - 1</f>
        <v>7.0970938098680048E-3</v>
      </c>
    </row>
    <row r="15" spans="1:9" x14ac:dyDescent="0.25">
      <c r="B15" s="3"/>
      <c r="C15" s="1"/>
      <c r="E15" s="5"/>
      <c r="G15" s="8"/>
      <c r="I15" s="7"/>
    </row>
    <row r="16" spans="1:9" x14ac:dyDescent="0.25">
      <c r="B16" s="3" t="s">
        <v>18</v>
      </c>
      <c r="C16" s="1"/>
      <c r="E16" s="5"/>
      <c r="G16" s="8"/>
      <c r="I16" s="7"/>
    </row>
    <row r="17" spans="2:9" x14ac:dyDescent="0.25">
      <c r="B17" s="10" t="s">
        <v>15</v>
      </c>
      <c r="C17" s="1">
        <v>11316024.161457622</v>
      </c>
      <c r="E17" s="5">
        <f>PMT(0.06882,6,-C17)</f>
        <v>2365412.9463231303</v>
      </c>
      <c r="G17" s="8">
        <f>E17 - $E$12</f>
        <v>-1263.5717552662827</v>
      </c>
      <c r="I17" s="7">
        <f>(E17 /$E$12) - 1</f>
        <v>-5.33901336162379E-4</v>
      </c>
    </row>
    <row r="18" spans="2:9" x14ac:dyDescent="0.25">
      <c r="B18" s="10" t="s">
        <v>16</v>
      </c>
      <c r="C18" s="1">
        <v>11326168.690481963</v>
      </c>
      <c r="E18" s="5">
        <f>PMT(0.06882,6,-C18)</f>
        <v>2367533.4791132822</v>
      </c>
      <c r="G18" s="8">
        <f>E18 - $E$12</f>
        <v>856.96103488560766</v>
      </c>
      <c r="I18" s="7">
        <f>(E18 /$E$12) - 1</f>
        <v>3.6209470467962745E-4</v>
      </c>
    </row>
    <row r="19" spans="2:9" x14ac:dyDescent="0.25">
      <c r="B19" s="10" t="s">
        <v>17</v>
      </c>
      <c r="C19" s="1">
        <v>11320123.822739884</v>
      </c>
      <c r="E19" s="5">
        <f>PMT(0.06882,6,-C19)</f>
        <v>2366269.9073665356</v>
      </c>
      <c r="G19" s="8">
        <f>E19 - $E$12</f>
        <v>-406.61071186093614</v>
      </c>
      <c r="I19" s="7">
        <f>(E19 /$E$12) - 1</f>
        <v>-1.7180662788296441E-4</v>
      </c>
    </row>
    <row r="21" spans="2:9" x14ac:dyDescent="0.25">
      <c r="B21" s="3" t="s">
        <v>23</v>
      </c>
    </row>
    <row r="22" spans="2:9" x14ac:dyDescent="0.25">
      <c r="B22" s="10" t="s">
        <v>20</v>
      </c>
      <c r="C22" s="1">
        <v>11348335.538017577</v>
      </c>
      <c r="E22" s="5">
        <f>PMT(0.06882,6,-C22)</f>
        <v>2372167.0630816254</v>
      </c>
      <c r="G22" s="8">
        <f>E22 - $E$12</f>
        <v>5490.5450032288209</v>
      </c>
      <c r="I22" s="7">
        <f>(E22 /$E$12) - 1</f>
        <v>2.3199389360091249E-3</v>
      </c>
    </row>
    <row r="23" spans="2:9" x14ac:dyDescent="0.25">
      <c r="B23" s="10" t="s">
        <v>21</v>
      </c>
      <c r="C23" s="1">
        <v>11545701.981221331</v>
      </c>
      <c r="E23" s="5">
        <f>PMT(0.06882,6,-C23)</f>
        <v>2413422.996549319</v>
      </c>
      <c r="G23" s="8">
        <f>E23 - $E$12</f>
        <v>46746.478470922448</v>
      </c>
      <c r="I23" s="7">
        <f>(E23 /$E$12) - 1</f>
        <v>1.975195093788229E-2</v>
      </c>
    </row>
    <row r="24" spans="2:9" x14ac:dyDescent="0.25">
      <c r="B24" s="10" t="s">
        <v>22</v>
      </c>
      <c r="C24" s="1">
        <v>11645708.005270639</v>
      </c>
      <c r="E24" s="5">
        <f>PMT(0.06882,6,-C24)</f>
        <v>2434327.4715328775</v>
      </c>
      <c r="G24" s="8">
        <f>E24 - $E$12</f>
        <v>67650.953454480972</v>
      </c>
      <c r="I24" s="7">
        <f>(E24 /$E$12) - 1</f>
        <v>2.8584790924198522E-2</v>
      </c>
    </row>
    <row r="25" spans="2:9" x14ac:dyDescent="0.25">
      <c r="B25" s="10"/>
      <c r="C25" s="1"/>
      <c r="E25" s="5"/>
      <c r="G25" s="8"/>
      <c r="I25" s="7"/>
    </row>
    <row r="26" spans="2:9" x14ac:dyDescent="0.25">
      <c r="B26" s="11" t="s">
        <v>24</v>
      </c>
      <c r="C26" s="1"/>
      <c r="E26" s="5"/>
      <c r="G26" s="8"/>
      <c r="I26" s="7"/>
    </row>
    <row r="27" spans="2:9" x14ac:dyDescent="0.25">
      <c r="B27" s="10" t="s">
        <v>26</v>
      </c>
      <c r="C27" s="1">
        <v>11338542.403213024</v>
      </c>
      <c r="E27" s="5">
        <f>PMT(0.06882,6,-C27)</f>
        <v>2370119.9829834159</v>
      </c>
      <c r="G27" s="8">
        <f>E27 - $E$12</f>
        <v>3443.4649050193839</v>
      </c>
      <c r="I27" s="7">
        <f>(E27 /$E$12) - 1</f>
        <v>1.4549791146849511E-3</v>
      </c>
    </row>
    <row r="28" spans="2:9" x14ac:dyDescent="0.25">
      <c r="B28" s="10" t="s">
        <v>25</v>
      </c>
      <c r="C28" s="1">
        <v>11345150.393594433</v>
      </c>
      <c r="E28" s="5">
        <f>PMT(0.06882,6,-C28)</f>
        <v>2371501.2654704754</v>
      </c>
      <c r="G28" s="8">
        <f>E28 - $E$12</f>
        <v>4824.7473920788616</v>
      </c>
      <c r="I28" s="7">
        <f>(E28 /$E$12) - 1</f>
        <v>2.0386171727415636E-3</v>
      </c>
    </row>
    <row r="30" spans="2:9" x14ac:dyDescent="0.25">
      <c r="B30" s="10" t="s">
        <v>27</v>
      </c>
      <c r="C30" s="1">
        <v>11322219.455127042</v>
      </c>
      <c r="E30" s="5">
        <f>PMT(0.06882,6,-C30)</f>
        <v>2366707.9619260333</v>
      </c>
      <c r="G30" s="8">
        <f>E30 - $E$12</f>
        <v>31.443847636692226</v>
      </c>
      <c r="I30" s="7">
        <f>(E30 /$E$12) - 1</f>
        <v>1.3286077499952142E-5</v>
      </c>
    </row>
    <row r="31" spans="2:9" x14ac:dyDescent="0.25">
      <c r="E31" s="5"/>
      <c r="G31" s="8"/>
      <c r="I31" s="7"/>
    </row>
  </sheetData>
  <pageMargins left="0.7" right="0.7" top="0.75" bottom="0.75" header="0.3" footer="0.3"/>
  <pageSetup orientation="landscape" r:id="rId1"/>
  <headerFooter>
    <oddHeader xml:space="preserve">&amp;RArtie Powell
Division of Public Utilities
Exhbit No. DPU 1.2 DIR
Docket No. 15-035-86
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Artie Powell</dc:creator>
  <cp:lastModifiedBy>laurieharris</cp:lastModifiedBy>
  <cp:lastPrinted>2016-03-09T19:37:11Z</cp:lastPrinted>
  <dcterms:created xsi:type="dcterms:W3CDTF">2016-03-08T23:23:34Z</dcterms:created>
  <dcterms:modified xsi:type="dcterms:W3CDTF">2016-03-16T20:11:02Z</dcterms:modified>
</cp:coreProperties>
</file>