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Attach DPU 2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  <c r="C27" i="1"/>
  <c r="B26" i="1"/>
  <c r="B25" i="1"/>
  <c r="B24" i="1"/>
  <c r="B23" i="1"/>
  <c r="B22" i="1"/>
  <c r="B21" i="1"/>
  <c r="I12" i="1"/>
  <c r="H12" i="1"/>
  <c r="G12" i="1"/>
  <c r="F12" i="1"/>
  <c r="E12" i="1"/>
  <c r="D12" i="1"/>
  <c r="C12" i="1"/>
  <c r="B11" i="1"/>
  <c r="B10" i="1"/>
  <c r="B9" i="1"/>
  <c r="B8" i="1"/>
  <c r="B7" i="1"/>
  <c r="B6" i="1"/>
  <c r="B12" i="1" l="1"/>
  <c r="I14" i="1" s="1"/>
  <c r="B27" i="1"/>
  <c r="C29" i="1" l="1"/>
  <c r="G29" i="1"/>
  <c r="F14" i="1"/>
  <c r="G14" i="1"/>
  <c r="C14" i="1"/>
  <c r="E14" i="1"/>
  <c r="I29" i="1"/>
  <c r="D14" i="1"/>
  <c r="H14" i="1"/>
  <c r="H29" i="1"/>
  <c r="E29" i="1"/>
  <c r="D29" i="1"/>
  <c r="F29" i="1"/>
  <c r="B36" i="1"/>
  <c r="B37" i="1"/>
  <c r="B38" i="1"/>
  <c r="B39" i="1"/>
  <c r="B40" i="1"/>
  <c r="B41" i="1"/>
  <c r="C42" i="1"/>
  <c r="D42" i="1"/>
  <c r="E42" i="1"/>
  <c r="F42" i="1"/>
  <c r="G42" i="1"/>
  <c r="H42" i="1"/>
  <c r="I42" i="1"/>
  <c r="B14" i="1" l="1"/>
  <c r="B29" i="1"/>
  <c r="B42" i="1"/>
  <c r="D44" i="1" s="1"/>
  <c r="E44" i="1" l="1"/>
  <c r="H44" i="1"/>
  <c r="G44" i="1"/>
  <c r="F44" i="1"/>
  <c r="B44" i="1" s="1"/>
  <c r="I44" i="1"/>
  <c r="C44" i="1"/>
</calcChain>
</file>

<file path=xl/sharedStrings.xml><?xml version="1.0" encoding="utf-8"?>
<sst xmlns="http://schemas.openxmlformats.org/spreadsheetml/2006/main" count="57" uniqueCount="21">
  <si>
    <t>December 2015 Results of Operation Report</t>
  </si>
  <si>
    <t>CN Factor</t>
  </si>
  <si>
    <t>California</t>
  </si>
  <si>
    <t>Oregon</t>
  </si>
  <si>
    <t>Washington</t>
  </si>
  <si>
    <t>Wyo-PPL</t>
  </si>
  <si>
    <t>Utah</t>
  </si>
  <si>
    <t>Idaho</t>
  </si>
  <si>
    <t>Wyo-UPL</t>
  </si>
  <si>
    <t>Total</t>
  </si>
  <si>
    <t>Docket 10-035-184</t>
  </si>
  <si>
    <t>Average Billings</t>
  </si>
  <si>
    <t xml:space="preserve">Residential        </t>
  </si>
  <si>
    <t>Commercial</t>
  </si>
  <si>
    <t>Industrial</t>
  </si>
  <si>
    <t>Public Street Lighting</t>
  </si>
  <si>
    <t>Sales To Public Authorities</t>
  </si>
  <si>
    <t>Irrigation</t>
  </si>
  <si>
    <t>CN Factor Calculation - Forecast Customer Billings</t>
  </si>
  <si>
    <t>CN Factor Calculation - Actual Customer Billings as Filed</t>
  </si>
  <si>
    <t>CN Factor Calculation - Actual Customer Billings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</si>
</sst>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###,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2" applyNumberFormat="0" applyAlignment="0" applyProtection="0">
      <alignment horizontal="left" vertical="center" indent="1"/>
    </xf>
    <xf numFmtId="166" fontId="5" fillId="0" borderId="3" applyNumberFormat="0" applyProtection="0">
      <alignment horizontal="right" vertical="center"/>
    </xf>
    <xf numFmtId="166" fontId="4" fillId="0" borderId="4" applyNumberFormat="0" applyProtection="0">
      <alignment horizontal="right" vertical="center"/>
    </xf>
    <xf numFmtId="0" fontId="6" fillId="3" borderId="4" applyNumberFormat="0" applyAlignment="0" applyProtection="0">
      <alignment horizontal="left" vertical="center" indent="1"/>
    </xf>
    <xf numFmtId="0" fontId="6" fillId="4" borderId="4" applyNumberFormat="0" applyAlignment="0" applyProtection="0">
      <alignment horizontal="left" vertical="center" indent="1"/>
    </xf>
    <xf numFmtId="166" fontId="5" fillId="5" borderId="3" applyNumberFormat="0" applyBorder="0" applyProtection="0">
      <alignment horizontal="right" vertical="center"/>
    </xf>
    <xf numFmtId="0" fontId="6" fillId="3" borderId="4" applyNumberFormat="0" applyAlignment="0" applyProtection="0">
      <alignment horizontal="left" vertical="center" indent="1"/>
    </xf>
    <xf numFmtId="166" fontId="4" fillId="4" borderId="4" applyNumberFormat="0" applyProtection="0">
      <alignment horizontal="right" vertical="center"/>
    </xf>
    <xf numFmtId="166" fontId="4" fillId="5" borderId="4" applyNumberFormat="0" applyBorder="0" applyProtection="0">
      <alignment horizontal="right" vertical="center"/>
    </xf>
    <xf numFmtId="166" fontId="7" fillId="6" borderId="5" applyNumberFormat="0" applyBorder="0" applyAlignment="0" applyProtection="0">
      <alignment horizontal="right" vertical="center" indent="1"/>
    </xf>
    <xf numFmtId="166" fontId="8" fillId="7" borderId="5" applyNumberFormat="0" applyBorder="0" applyAlignment="0" applyProtection="0">
      <alignment horizontal="right" vertical="center" indent="1"/>
    </xf>
    <xf numFmtId="166" fontId="8" fillId="8" borderId="5" applyNumberFormat="0" applyBorder="0" applyAlignment="0" applyProtection="0">
      <alignment horizontal="right" vertical="center" indent="1"/>
    </xf>
    <xf numFmtId="166" fontId="9" fillId="9" borderId="5" applyNumberFormat="0" applyBorder="0" applyAlignment="0" applyProtection="0">
      <alignment horizontal="right" vertical="center" indent="1"/>
    </xf>
    <xf numFmtId="166" fontId="9" fillId="10" borderId="5" applyNumberFormat="0" applyBorder="0" applyAlignment="0" applyProtection="0">
      <alignment horizontal="right" vertical="center" indent="1"/>
    </xf>
    <xf numFmtId="166" fontId="9" fillId="11" borderId="5" applyNumberFormat="0" applyBorder="0" applyAlignment="0" applyProtection="0">
      <alignment horizontal="right" vertical="center" indent="1"/>
    </xf>
    <xf numFmtId="166" fontId="10" fillId="12" borderId="5" applyNumberFormat="0" applyBorder="0" applyAlignment="0" applyProtection="0">
      <alignment horizontal="right" vertical="center" indent="1"/>
    </xf>
    <xf numFmtId="166" fontId="10" fillId="13" borderId="5" applyNumberFormat="0" applyBorder="0" applyAlignment="0" applyProtection="0">
      <alignment horizontal="right" vertical="center" indent="1"/>
    </xf>
    <xf numFmtId="166" fontId="10" fillId="14" borderId="5" applyNumberFormat="0" applyBorder="0" applyAlignment="0" applyProtection="0">
      <alignment horizontal="right" vertical="center" indent="1"/>
    </xf>
    <xf numFmtId="0" fontId="11" fillId="0" borderId="2" applyNumberFormat="0" applyFont="0" applyFill="0" applyAlignment="0" applyProtection="0"/>
    <xf numFmtId="166" fontId="5" fillId="15" borderId="2" applyNumberFormat="0" applyAlignment="0" applyProtection="0">
      <alignment horizontal="left" vertical="center" indent="1"/>
    </xf>
    <xf numFmtId="0" fontId="4" fillId="2" borderId="4" applyNumberFormat="0" applyAlignment="0" applyProtection="0">
      <alignment horizontal="left" vertical="center" indent="1"/>
    </xf>
    <xf numFmtId="0" fontId="6" fillId="16" borderId="2" applyNumberFormat="0" applyAlignment="0" applyProtection="0">
      <alignment horizontal="left" vertical="center" indent="1"/>
    </xf>
    <xf numFmtId="0" fontId="6" fillId="17" borderId="2" applyNumberFormat="0" applyAlignment="0" applyProtection="0">
      <alignment horizontal="left" vertical="center" indent="1"/>
    </xf>
    <xf numFmtId="0" fontId="6" fillId="18" borderId="2" applyNumberFormat="0" applyAlignment="0" applyProtection="0">
      <alignment horizontal="left" vertical="center" indent="1"/>
    </xf>
    <xf numFmtId="0" fontId="6" fillId="5" borderId="2" applyNumberFormat="0" applyAlignment="0" applyProtection="0">
      <alignment horizontal="left" vertical="center" indent="1"/>
    </xf>
    <xf numFmtId="0" fontId="6" fillId="4" borderId="4" applyNumberFormat="0" applyAlignment="0" applyProtection="0">
      <alignment horizontal="left" vertical="center" indent="1"/>
    </xf>
    <xf numFmtId="0" fontId="12" fillId="0" borderId="6" applyNumberFormat="0" applyFill="0" applyBorder="0" applyAlignment="0" applyProtection="0"/>
    <xf numFmtId="0" fontId="13" fillId="0" borderId="6" applyBorder="0" applyAlignment="0" applyProtection="0"/>
    <xf numFmtId="0" fontId="12" fillId="3" borderId="4" applyNumberFormat="0" applyAlignment="0" applyProtection="0">
      <alignment horizontal="left" vertical="center" indent="1"/>
    </xf>
    <xf numFmtId="0" fontId="12" fillId="3" borderId="4" applyNumberFormat="0" applyAlignment="0" applyProtection="0">
      <alignment horizontal="left" vertical="center" indent="1"/>
    </xf>
    <xf numFmtId="0" fontId="12" fillId="4" borderId="4" applyNumberFormat="0" applyAlignment="0" applyProtection="0">
      <alignment horizontal="left" vertical="center" indent="1"/>
    </xf>
    <xf numFmtId="166" fontId="14" fillId="4" borderId="4" applyNumberFormat="0" applyProtection="0">
      <alignment horizontal="right" vertical="center"/>
    </xf>
    <xf numFmtId="166" fontId="15" fillId="5" borderId="3" applyNumberFormat="0" applyBorder="0" applyProtection="0">
      <alignment horizontal="right" vertical="center"/>
    </xf>
    <xf numFmtId="166" fontId="14" fillId="5" borderId="4" applyNumberFormat="0" applyBorder="0" applyProtection="0">
      <alignment horizontal="right" vertical="center"/>
    </xf>
  </cellStyleXfs>
  <cellXfs count="14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2" applyNumberFormat="1" applyFont="1"/>
    <xf numFmtId="164" fontId="0" fillId="0" borderId="0" xfId="1" applyNumberFormat="1" applyFont="1" applyBorder="1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0" fillId="0" borderId="0" xfId="1" applyNumberFormat="1" applyFont="1" applyFill="1"/>
    <xf numFmtId="164" fontId="0" fillId="0" borderId="1" xfId="1" applyNumberFormat="1" applyFont="1" applyFill="1" applyBorder="1"/>
    <xf numFmtId="0" fontId="2" fillId="0" borderId="0" xfId="0" applyFont="1" applyFill="1" applyAlignment="1">
      <alignment horizontal="center"/>
    </xf>
    <xf numFmtId="164" fontId="0" fillId="0" borderId="0" xfId="1" applyNumberFormat="1" applyFont="1" applyFill="1" applyBorder="1"/>
  </cellXfs>
  <cellStyles count="37">
    <cellStyle name="Comma" xfId="1" builtinId="3"/>
    <cellStyle name="Normal" xfId="0" builtinId="0"/>
    <cellStyle name="Percent" xfId="2" builtinId="5"/>
    <cellStyle name="SAPBorder" xfId="21"/>
    <cellStyle name="SAPDataCell" xfId="4"/>
    <cellStyle name="SAPDataTotalCell" xfId="5"/>
    <cellStyle name="SAPDimensionCell" xfId="3"/>
    <cellStyle name="SAPEditableDataCell" xfId="6"/>
    <cellStyle name="SAPEditableDataTotalCell" xfId="9"/>
    <cellStyle name="SAPEmphasized" xfId="29"/>
    <cellStyle name="SAPEmphasizedEditableDataCell" xfId="31"/>
    <cellStyle name="SAPEmphasizedEditableDataTotalCell" xfId="32"/>
    <cellStyle name="SAPEmphasizedLockedDataCell" xfId="35"/>
    <cellStyle name="SAPEmphasizedLockedDataTotalCell" xfId="36"/>
    <cellStyle name="SAPEmphasizedReadonlyDataCell" xfId="33"/>
    <cellStyle name="SAPEmphasizedReadonlyDataTotalCell" xfId="34"/>
    <cellStyle name="SAPEmphasizedTotal" xfId="30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HierarchyCell0" xfId="24"/>
    <cellStyle name="SAPHierarchyCell1" xfId="25"/>
    <cellStyle name="SAPHierarchyCell2" xfId="26"/>
    <cellStyle name="SAPHierarchyCell3" xfId="27"/>
    <cellStyle name="SAPHierarchyCell4" xfId="28"/>
    <cellStyle name="SAPLockedDataCell" xfId="8"/>
    <cellStyle name="SAPLockedDataTotalCell" xfId="11"/>
    <cellStyle name="SAPMemberCell" xfId="22"/>
    <cellStyle name="SAPMemberTotalCell" xfId="23"/>
    <cellStyle name="SAPReadonlyDataCell" xfId="7"/>
    <cellStyle name="SAPReadonlyDataTotalCell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workbookViewId="0">
      <selection activeCell="D30" sqref="D30"/>
    </sheetView>
  </sheetViews>
  <sheetFormatPr defaultRowHeight="15" x14ac:dyDescent="0.25"/>
  <cols>
    <col min="1" max="1" width="25.42578125" customWidth="1"/>
    <col min="2" max="3" width="10.5703125" bestFit="1" customWidth="1"/>
    <col min="4" max="7" width="11.5703125" bestFit="1" customWidth="1"/>
    <col min="8" max="9" width="10.5703125" bestFit="1" customWidth="1"/>
    <col min="11" max="11" width="9" bestFit="1" customWidth="1"/>
    <col min="12" max="12" width="10.5703125" bestFit="1" customWidth="1"/>
  </cols>
  <sheetData>
    <row r="1" spans="1:20" x14ac:dyDescent="0.25">
      <c r="A1" s="6"/>
    </row>
    <row r="2" spans="1:20" x14ac:dyDescent="0.25">
      <c r="A2" s="6" t="s">
        <v>0</v>
      </c>
    </row>
    <row r="3" spans="1:20" x14ac:dyDescent="0.25">
      <c r="A3" s="6" t="s">
        <v>19</v>
      </c>
    </row>
    <row r="4" spans="1:20" x14ac:dyDescent="0.25"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A5" s="1" t="s">
        <v>11</v>
      </c>
      <c r="B5" s="1" t="s">
        <v>9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/>
      <c r="K5" s="9"/>
      <c r="L5" s="9"/>
      <c r="M5" s="9"/>
      <c r="N5" s="9"/>
      <c r="O5" s="9"/>
      <c r="P5" s="9"/>
      <c r="Q5" s="9"/>
      <c r="R5" s="9"/>
      <c r="S5" s="9"/>
      <c r="T5" s="7"/>
    </row>
    <row r="6" spans="1:20" x14ac:dyDescent="0.25">
      <c r="A6" t="s">
        <v>12</v>
      </c>
      <c r="B6" s="2">
        <f>SUM(C6:I6)</f>
        <v>1694650.0833333335</v>
      </c>
      <c r="C6" s="2">
        <v>36310.5</v>
      </c>
      <c r="D6" s="2">
        <v>506462.75000000006</v>
      </c>
      <c r="E6" s="2">
        <v>110261.75</v>
      </c>
      <c r="F6" s="2">
        <v>103462.50000000001</v>
      </c>
      <c r="G6" s="2">
        <v>863778.33333333349</v>
      </c>
      <c r="H6" s="2">
        <v>61644.250000000007</v>
      </c>
      <c r="I6" s="2">
        <v>12729.999999999998</v>
      </c>
      <c r="K6" s="7"/>
      <c r="L6" s="5"/>
      <c r="M6" s="5"/>
      <c r="N6" s="5"/>
      <c r="O6" s="5"/>
      <c r="P6" s="5"/>
      <c r="Q6" s="5"/>
      <c r="R6" s="5"/>
      <c r="S6" s="5"/>
      <c r="T6" s="7"/>
    </row>
    <row r="7" spans="1:20" x14ac:dyDescent="0.25">
      <c r="A7" t="s">
        <v>13</v>
      </c>
      <c r="B7" s="2">
        <f t="shared" ref="B7:B11" si="0">SUM(C7:I7)</f>
        <v>225937.75000000003</v>
      </c>
      <c r="C7" s="2">
        <v>8265.75</v>
      </c>
      <c r="D7" s="2">
        <v>73993.833333333328</v>
      </c>
      <c r="E7" s="2">
        <v>17699.5</v>
      </c>
      <c r="F7" s="2">
        <v>22855.916666666672</v>
      </c>
      <c r="G7" s="2">
        <v>91016.166666666686</v>
      </c>
      <c r="H7" s="2">
        <v>9168.3333333333339</v>
      </c>
      <c r="I7" s="2">
        <v>2938.2500000000005</v>
      </c>
      <c r="K7" s="7"/>
      <c r="L7" s="5"/>
      <c r="M7" s="5"/>
      <c r="N7" s="5"/>
      <c r="O7" s="5"/>
      <c r="P7" s="5"/>
      <c r="Q7" s="5"/>
      <c r="R7" s="5"/>
      <c r="S7" s="5"/>
      <c r="T7" s="7"/>
    </row>
    <row r="8" spans="1:20" x14ac:dyDescent="0.25">
      <c r="A8" t="s">
        <v>14</v>
      </c>
      <c r="B8" s="2">
        <f t="shared" si="0"/>
        <v>10856.133333333333</v>
      </c>
      <c r="C8" s="2">
        <v>131</v>
      </c>
      <c r="D8" s="2">
        <v>1899.8833333333334</v>
      </c>
      <c r="E8" s="2">
        <v>585.41666666666674</v>
      </c>
      <c r="F8" s="2">
        <v>1775.9999999999998</v>
      </c>
      <c r="G8" s="2">
        <v>5437.4166666666652</v>
      </c>
      <c r="H8" s="2">
        <v>634.33333333333337</v>
      </c>
      <c r="I8" s="2">
        <v>392.08333333333331</v>
      </c>
      <c r="K8" s="7"/>
      <c r="L8" s="5"/>
      <c r="M8" s="5"/>
      <c r="N8" s="5"/>
      <c r="O8" s="5"/>
      <c r="P8" s="5"/>
      <c r="Q8" s="5"/>
      <c r="R8" s="5"/>
      <c r="S8" s="5"/>
      <c r="T8" s="7"/>
    </row>
    <row r="9" spans="1:20" x14ac:dyDescent="0.25">
      <c r="A9" t="s">
        <v>15</v>
      </c>
      <c r="B9" s="2">
        <f t="shared" si="0"/>
        <v>6273.7499999999991</v>
      </c>
      <c r="C9" s="2">
        <v>208.91666666666669</v>
      </c>
      <c r="D9" s="2">
        <v>1308</v>
      </c>
      <c r="E9" s="2">
        <v>440.33333333333331</v>
      </c>
      <c r="F9" s="2">
        <v>490.66666666666669</v>
      </c>
      <c r="G9" s="2">
        <v>3453.5</v>
      </c>
      <c r="H9" s="2">
        <v>302.33333333333331</v>
      </c>
      <c r="I9" s="2">
        <v>70</v>
      </c>
      <c r="K9" s="7"/>
      <c r="L9" s="5"/>
      <c r="M9" s="5"/>
      <c r="N9" s="5"/>
      <c r="O9" s="5"/>
      <c r="P9" s="5"/>
      <c r="Q9" s="5"/>
      <c r="R9" s="5"/>
      <c r="S9" s="5"/>
      <c r="T9" s="7"/>
    </row>
    <row r="10" spans="1:20" x14ac:dyDescent="0.25">
      <c r="A10" t="s">
        <v>16</v>
      </c>
      <c r="B10" s="5">
        <f t="shared" si="0"/>
        <v>3</v>
      </c>
      <c r="C10" s="2">
        <v>0</v>
      </c>
      <c r="D10" s="2">
        <v>0</v>
      </c>
      <c r="E10" s="2">
        <v>0</v>
      </c>
      <c r="F10" s="2">
        <v>0</v>
      </c>
      <c r="G10" s="2">
        <v>3</v>
      </c>
      <c r="H10" s="2">
        <v>0</v>
      </c>
      <c r="I10" s="2">
        <v>0</v>
      </c>
      <c r="K10" s="7"/>
      <c r="L10" s="5"/>
      <c r="M10" s="5"/>
      <c r="N10" s="5"/>
      <c r="O10" s="5"/>
      <c r="P10" s="5"/>
      <c r="Q10" s="5"/>
      <c r="R10" s="5"/>
      <c r="S10" s="5"/>
      <c r="T10" s="7"/>
    </row>
    <row r="11" spans="1:20" x14ac:dyDescent="0.25">
      <c r="A11" t="s">
        <v>17</v>
      </c>
      <c r="B11" s="3">
        <f t="shared" si="0"/>
        <v>24222.670634920632</v>
      </c>
      <c r="C11" s="3">
        <v>2030.5277777777774</v>
      </c>
      <c r="D11" s="3">
        <v>8060.6666666666661</v>
      </c>
      <c r="E11" s="3">
        <v>5210.416666666667</v>
      </c>
      <c r="F11" s="3">
        <v>698.5</v>
      </c>
      <c r="G11" s="3">
        <v>3126.5833333333335</v>
      </c>
      <c r="H11" s="3">
        <v>5004.25</v>
      </c>
      <c r="I11" s="3">
        <v>91.726190476190467</v>
      </c>
      <c r="K11" s="7"/>
      <c r="L11" s="5"/>
      <c r="M11" s="5"/>
      <c r="N11" s="5"/>
      <c r="O11" s="5"/>
      <c r="P11" s="5"/>
      <c r="Q11" s="5"/>
      <c r="R11" s="5"/>
      <c r="S11" s="5"/>
      <c r="T11" s="7"/>
    </row>
    <row r="12" spans="1:20" x14ac:dyDescent="0.25">
      <c r="A12" s="6" t="s">
        <v>9</v>
      </c>
      <c r="B12" s="2">
        <f>SUM(B6:B11)</f>
        <v>1961943.3873015875</v>
      </c>
      <c r="C12" s="2">
        <f t="shared" ref="C12" si="1">SUM(C6:C11)</f>
        <v>46946.694444444438</v>
      </c>
      <c r="D12" s="2">
        <f t="shared" ref="D12" si="2">SUM(D6:D11)</f>
        <v>591725.1333333333</v>
      </c>
      <c r="E12" s="2">
        <f t="shared" ref="E12" si="3">SUM(E6:E11)</f>
        <v>134197.41666666666</v>
      </c>
      <c r="F12" s="2">
        <f t="shared" ref="F12" si="4">SUM(F6:F11)</f>
        <v>129283.58333333336</v>
      </c>
      <c r="G12" s="2">
        <f t="shared" ref="G12" si="5">SUM(G6:G11)</f>
        <v>966815.00000000023</v>
      </c>
      <c r="H12" s="2">
        <f t="shared" ref="H12" si="6">SUM(H6:H11)</f>
        <v>76753.5</v>
      </c>
      <c r="I12" s="2">
        <f t="shared" ref="I12" si="7">SUM(I6:I11)</f>
        <v>16222.059523809523</v>
      </c>
      <c r="K12" s="8"/>
      <c r="L12" s="5"/>
      <c r="M12" s="5"/>
      <c r="N12" s="5"/>
      <c r="O12" s="5"/>
      <c r="P12" s="5"/>
      <c r="Q12" s="5"/>
      <c r="R12" s="5"/>
      <c r="S12" s="5"/>
      <c r="T12" s="7"/>
    </row>
    <row r="13" spans="1:20" x14ac:dyDescent="0.25">
      <c r="B13" s="2"/>
      <c r="C13" s="2"/>
      <c r="D13" s="2"/>
      <c r="E13" s="2"/>
      <c r="F13" s="2"/>
      <c r="G13" s="2"/>
      <c r="H13" s="2"/>
      <c r="I13" s="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6" t="s">
        <v>1</v>
      </c>
      <c r="B14" s="4">
        <f>SUM(C14:I14)</f>
        <v>0.99999999999999989</v>
      </c>
      <c r="C14" s="4">
        <f>C12/$B$12</f>
        <v>2.3928669271652051E-2</v>
      </c>
      <c r="D14" s="4">
        <f t="shared" ref="D14:I14" si="8">D12/$B$12</f>
        <v>0.30160153303260123</v>
      </c>
      <c r="E14" s="4">
        <f t="shared" si="8"/>
        <v>6.8400249230044674E-2</v>
      </c>
      <c r="F14" s="4">
        <f t="shared" si="8"/>
        <v>6.5895674752953534E-2</v>
      </c>
      <c r="G14" s="4">
        <f t="shared" si="8"/>
        <v>0.49278435160646283</v>
      </c>
      <c r="H14" s="4">
        <f t="shared" si="8"/>
        <v>3.9121159405911821E-2</v>
      </c>
      <c r="I14" s="4">
        <f t="shared" si="8"/>
        <v>8.2683627003738245E-3</v>
      </c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25">
      <c r="A15" s="6"/>
      <c r="B15" s="4"/>
      <c r="C15" s="4"/>
      <c r="D15" s="4"/>
      <c r="E15" s="4"/>
      <c r="F15" s="4"/>
      <c r="G15" s="4"/>
      <c r="H15" s="4"/>
      <c r="I15" s="4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A16" s="7"/>
      <c r="B16" s="5"/>
      <c r="C16" s="5"/>
      <c r="D16" s="5"/>
      <c r="E16" s="5"/>
      <c r="F16" s="5"/>
      <c r="G16" s="5"/>
      <c r="H16" s="5"/>
      <c r="I16" s="5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6" t="s">
        <v>0</v>
      </c>
      <c r="B17" s="5"/>
      <c r="C17" s="5"/>
      <c r="D17" s="5"/>
      <c r="E17" s="5"/>
      <c r="F17" s="5"/>
      <c r="G17" s="5"/>
      <c r="H17" s="5"/>
      <c r="I17" s="5"/>
      <c r="J17" s="7"/>
      <c r="K17" s="9"/>
      <c r="L17" s="9"/>
      <c r="M17" s="9"/>
      <c r="N17" s="9"/>
      <c r="O17" s="9"/>
      <c r="P17" s="9"/>
      <c r="Q17" s="9"/>
      <c r="R17" s="9"/>
      <c r="S17" s="9"/>
      <c r="T17" s="7"/>
    </row>
    <row r="18" spans="1:20" x14ac:dyDescent="0.25">
      <c r="A18" s="6" t="s">
        <v>20</v>
      </c>
      <c r="B18" s="5"/>
      <c r="C18" s="5"/>
      <c r="D18" s="5"/>
      <c r="E18" s="5"/>
      <c r="F18" s="5"/>
      <c r="G18" s="5"/>
      <c r="H18" s="5"/>
      <c r="I18" s="5"/>
      <c r="J18" s="7"/>
      <c r="K18" s="7"/>
      <c r="L18" s="5"/>
      <c r="M18" s="5"/>
      <c r="N18" s="5"/>
      <c r="O18" s="5"/>
      <c r="P18" s="5"/>
      <c r="Q18" s="5"/>
      <c r="R18" s="5"/>
      <c r="S18" s="5"/>
      <c r="T18" s="7"/>
    </row>
    <row r="19" spans="1:20" x14ac:dyDescent="0.25">
      <c r="A19" s="7"/>
      <c r="B19" s="5"/>
      <c r="C19" s="5"/>
      <c r="D19" s="5"/>
      <c r="E19" s="5"/>
      <c r="F19" s="5"/>
      <c r="G19" s="5"/>
      <c r="H19" s="5"/>
      <c r="I19" s="5"/>
      <c r="J19" s="7"/>
      <c r="K19" s="7"/>
      <c r="L19" s="5"/>
      <c r="M19" s="5"/>
      <c r="N19" s="5"/>
      <c r="O19" s="5"/>
      <c r="P19" s="5"/>
      <c r="Q19" s="5"/>
      <c r="R19" s="5"/>
      <c r="S19" s="5"/>
      <c r="T19" s="7"/>
    </row>
    <row r="20" spans="1:20" x14ac:dyDescent="0.25">
      <c r="A20" s="1" t="s">
        <v>11</v>
      </c>
      <c r="B20" s="1" t="s">
        <v>9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7"/>
      <c r="K20" s="12"/>
      <c r="L20" s="12"/>
      <c r="M20" s="5"/>
      <c r="N20" s="5"/>
      <c r="O20" s="5"/>
      <c r="P20" s="5"/>
      <c r="Q20" s="5"/>
      <c r="R20" s="5"/>
      <c r="S20" s="5"/>
      <c r="T20" s="7"/>
    </row>
    <row r="21" spans="1:20" x14ac:dyDescent="0.25">
      <c r="A21" t="s">
        <v>12</v>
      </c>
      <c r="B21" s="2">
        <f>SUM(C21:I21)</f>
        <v>1602221.5</v>
      </c>
      <c r="C21" s="2">
        <v>36310.5</v>
      </c>
      <c r="D21" s="2">
        <v>506462.75000000006</v>
      </c>
      <c r="E21" s="2">
        <v>110261.75</v>
      </c>
      <c r="F21" s="10">
        <v>103462.50000000001</v>
      </c>
      <c r="G21" s="10">
        <v>771349.75000000012</v>
      </c>
      <c r="H21" s="2">
        <v>61644.250000000007</v>
      </c>
      <c r="I21" s="10">
        <v>12729.999999999998</v>
      </c>
      <c r="J21" s="7"/>
      <c r="K21" s="10"/>
      <c r="L21" s="10"/>
      <c r="M21" s="5"/>
      <c r="N21" s="5"/>
      <c r="O21" s="5"/>
      <c r="P21" s="5"/>
      <c r="Q21" s="5"/>
      <c r="R21" s="5"/>
      <c r="S21" s="5"/>
      <c r="T21" s="7"/>
    </row>
    <row r="22" spans="1:20" x14ac:dyDescent="0.25">
      <c r="A22" t="s">
        <v>13</v>
      </c>
      <c r="B22" s="2">
        <f t="shared" ref="B22:B26" si="9">SUM(C22:I22)</f>
        <v>223448.16666666672</v>
      </c>
      <c r="C22" s="2">
        <v>8265.75</v>
      </c>
      <c r="D22" s="2">
        <v>73993.833333333328</v>
      </c>
      <c r="E22" s="2">
        <v>17699.5</v>
      </c>
      <c r="F22" s="10">
        <v>22855.916666666672</v>
      </c>
      <c r="G22" s="10">
        <v>88526.583333333358</v>
      </c>
      <c r="H22" s="2">
        <v>9168.3333333333339</v>
      </c>
      <c r="I22" s="10">
        <v>2938.2500000000005</v>
      </c>
      <c r="J22" s="7"/>
      <c r="K22" s="10"/>
      <c r="L22" s="10"/>
      <c r="M22" s="5"/>
      <c r="N22" s="5"/>
      <c r="O22" s="5"/>
      <c r="P22" s="5"/>
      <c r="Q22" s="5"/>
      <c r="R22" s="5"/>
      <c r="S22" s="5"/>
      <c r="T22" s="7"/>
    </row>
    <row r="23" spans="1:20" x14ac:dyDescent="0.25">
      <c r="A23" t="s">
        <v>14</v>
      </c>
      <c r="B23" s="2">
        <f t="shared" si="9"/>
        <v>10856.133333333333</v>
      </c>
      <c r="C23" s="2">
        <v>131</v>
      </c>
      <c r="D23" s="2">
        <v>1899.8833333333334</v>
      </c>
      <c r="E23" s="2">
        <v>585.41666666666674</v>
      </c>
      <c r="F23" s="10">
        <v>1775.9999999999998</v>
      </c>
      <c r="G23" s="10">
        <v>5437.4166666666652</v>
      </c>
      <c r="H23" s="2">
        <v>634.33333333333337</v>
      </c>
      <c r="I23" s="10">
        <v>392.08333333333331</v>
      </c>
      <c r="J23" s="7"/>
      <c r="K23" s="10"/>
      <c r="L23" s="10"/>
      <c r="M23" s="5"/>
      <c r="N23" s="5"/>
      <c r="O23" s="5"/>
      <c r="P23" s="5"/>
      <c r="Q23" s="5"/>
      <c r="R23" s="5"/>
      <c r="S23" s="5"/>
      <c r="T23" s="7"/>
    </row>
    <row r="24" spans="1:20" x14ac:dyDescent="0.25">
      <c r="A24" t="s">
        <v>15</v>
      </c>
      <c r="B24" s="2">
        <f t="shared" si="9"/>
        <v>6273.7499999999991</v>
      </c>
      <c r="C24" s="2">
        <v>208.91666666666669</v>
      </c>
      <c r="D24" s="2">
        <v>1308</v>
      </c>
      <c r="E24" s="2">
        <v>440.33333333333331</v>
      </c>
      <c r="F24" s="10">
        <v>490.66666666666669</v>
      </c>
      <c r="G24" s="10">
        <v>3453.5</v>
      </c>
      <c r="H24" s="2">
        <v>302.33333333333331</v>
      </c>
      <c r="I24" s="10">
        <v>70</v>
      </c>
      <c r="J24" s="7"/>
      <c r="K24" s="10"/>
      <c r="L24" s="10"/>
      <c r="M24" s="5"/>
      <c r="N24" s="5"/>
      <c r="O24" s="5"/>
      <c r="P24" s="5"/>
      <c r="Q24" s="5"/>
      <c r="R24" s="5"/>
      <c r="S24" s="5"/>
      <c r="T24" s="7"/>
    </row>
    <row r="25" spans="1:20" x14ac:dyDescent="0.25">
      <c r="A25" t="s">
        <v>16</v>
      </c>
      <c r="B25" s="5">
        <f t="shared" si="9"/>
        <v>3</v>
      </c>
      <c r="C25" s="2">
        <v>0</v>
      </c>
      <c r="D25" s="2">
        <v>0</v>
      </c>
      <c r="E25" s="2">
        <v>0</v>
      </c>
      <c r="F25" s="10">
        <v>0</v>
      </c>
      <c r="G25" s="10">
        <v>3</v>
      </c>
      <c r="H25" s="2">
        <v>0</v>
      </c>
      <c r="I25" s="10">
        <v>0</v>
      </c>
      <c r="J25" s="7"/>
      <c r="K25" s="10"/>
      <c r="L25" s="10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A26" t="s">
        <v>17</v>
      </c>
      <c r="B26" s="3">
        <f t="shared" si="9"/>
        <v>24222.670634920632</v>
      </c>
      <c r="C26" s="3">
        <v>2030.5277777777774</v>
      </c>
      <c r="D26" s="3">
        <v>8060.6666666666661</v>
      </c>
      <c r="E26" s="3">
        <v>5210.416666666667</v>
      </c>
      <c r="F26" s="11">
        <v>698.5</v>
      </c>
      <c r="G26" s="11">
        <v>3126.5833333333335</v>
      </c>
      <c r="H26" s="3">
        <v>5004.25</v>
      </c>
      <c r="I26" s="11">
        <v>91.726190476190467</v>
      </c>
      <c r="J26" s="7"/>
      <c r="K26" s="13"/>
      <c r="L26" s="13"/>
    </row>
    <row r="27" spans="1:20" x14ac:dyDescent="0.25">
      <c r="A27" s="6" t="s">
        <v>9</v>
      </c>
      <c r="B27" s="2">
        <f>SUM(B21:B26)</f>
        <v>1867025.2206349208</v>
      </c>
      <c r="C27" s="2">
        <f t="shared" ref="C27" si="10">SUM(C21:C26)</f>
        <v>46946.694444444438</v>
      </c>
      <c r="D27" s="2">
        <f t="shared" ref="D27" si="11">SUM(D21:D26)</f>
        <v>591725.1333333333</v>
      </c>
      <c r="E27" s="2">
        <f t="shared" ref="E27" si="12">SUM(E21:E26)</f>
        <v>134197.41666666666</v>
      </c>
      <c r="F27" s="2">
        <f t="shared" ref="F27" si="13">SUM(F21:F26)</f>
        <v>129283.58333333336</v>
      </c>
      <c r="G27" s="2">
        <f t="shared" ref="G27" si="14">SUM(G21:G26)</f>
        <v>871896.83333333349</v>
      </c>
      <c r="H27" s="2">
        <f t="shared" ref="H27" si="15">SUM(H21:H26)</f>
        <v>76753.5</v>
      </c>
      <c r="I27" s="2">
        <f t="shared" ref="I27" si="16">SUM(I21:I26)</f>
        <v>16222.059523809523</v>
      </c>
      <c r="J27" s="7"/>
      <c r="K27" s="7"/>
      <c r="L27" s="7"/>
    </row>
    <row r="28" spans="1:20" x14ac:dyDescent="0.25">
      <c r="A28" s="7"/>
      <c r="B28" s="5"/>
      <c r="C28" s="5"/>
      <c r="D28" s="5"/>
      <c r="E28" s="5"/>
      <c r="F28" s="5"/>
      <c r="G28" s="5"/>
      <c r="H28" s="5"/>
      <c r="I28" s="5"/>
      <c r="J28" s="7"/>
    </row>
    <row r="29" spans="1:20" x14ac:dyDescent="0.25">
      <c r="A29" s="6" t="s">
        <v>1</v>
      </c>
      <c r="B29" s="4">
        <f>SUM(C29:I29)</f>
        <v>1</v>
      </c>
      <c r="C29" s="4">
        <f>C27/$B$27</f>
        <v>2.5145184931395431E-2</v>
      </c>
      <c r="D29" s="4">
        <f t="shared" ref="D29:I29" si="17">D27/$B$27</f>
        <v>0.31693472953306162</v>
      </c>
      <c r="E29" s="4">
        <f t="shared" si="17"/>
        <v>7.1877666773580082E-2</v>
      </c>
      <c r="F29" s="4">
        <f t="shared" si="17"/>
        <v>6.9245761602174702E-2</v>
      </c>
      <c r="G29" s="4">
        <f t="shared" si="17"/>
        <v>0.46699788717199375</v>
      </c>
      <c r="H29" s="4">
        <f t="shared" si="17"/>
        <v>4.1110049908109104E-2</v>
      </c>
      <c r="I29" s="4">
        <f t="shared" si="17"/>
        <v>8.6887200796853057E-3</v>
      </c>
      <c r="J29" s="7"/>
    </row>
    <row r="30" spans="1:20" x14ac:dyDescent="0.25">
      <c r="A30" s="7"/>
      <c r="B30" s="5"/>
      <c r="C30" s="5"/>
      <c r="D30" s="5"/>
      <c r="E30" s="5"/>
      <c r="F30" s="5"/>
      <c r="G30" s="5"/>
      <c r="H30" s="5"/>
      <c r="I30" s="5"/>
      <c r="J30" s="7"/>
    </row>
    <row r="31" spans="1:20" x14ac:dyDescent="0.25">
      <c r="A31" s="6"/>
    </row>
    <row r="32" spans="1:20" x14ac:dyDescent="0.25">
      <c r="A32" s="6" t="s">
        <v>10</v>
      </c>
    </row>
    <row r="33" spans="1:9" x14ac:dyDescent="0.25">
      <c r="A33" s="6" t="s">
        <v>18</v>
      </c>
    </row>
    <row r="35" spans="1:9" x14ac:dyDescent="0.25">
      <c r="A35" s="1" t="s">
        <v>11</v>
      </c>
      <c r="B35" s="1" t="s">
        <v>9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</row>
    <row r="36" spans="1:9" x14ac:dyDescent="0.25">
      <c r="A36" t="s">
        <v>12</v>
      </c>
      <c r="B36" s="2">
        <f t="shared" ref="B36:B41" si="18">ROUND(SUM(C36:I36),0)</f>
        <v>1558007</v>
      </c>
      <c r="C36" s="2">
        <v>36456.166666666664</v>
      </c>
      <c r="D36" s="2">
        <v>489744.02483267727</v>
      </c>
      <c r="E36" s="2">
        <v>106800.03446859417</v>
      </c>
      <c r="F36" s="2">
        <v>102823.02005744686</v>
      </c>
      <c r="G36" s="2">
        <v>747575.94213712728</v>
      </c>
      <c r="H36" s="2">
        <v>61562.002340265077</v>
      </c>
      <c r="I36" s="2">
        <v>13045.600059535062</v>
      </c>
    </row>
    <row r="37" spans="1:9" x14ac:dyDescent="0.25">
      <c r="A37" t="s">
        <v>13</v>
      </c>
      <c r="B37" s="2">
        <f t="shared" si="18"/>
        <v>244022</v>
      </c>
      <c r="C37" s="2">
        <v>8717.8333333333339</v>
      </c>
      <c r="D37" s="2">
        <v>87183.721331806708</v>
      </c>
      <c r="E37" s="2">
        <v>20073.786666477401</v>
      </c>
      <c r="F37" s="2">
        <v>24279.899431027985</v>
      </c>
      <c r="G37" s="2">
        <v>90939.882143583163</v>
      </c>
      <c r="H37" s="2">
        <v>9726.5849719681719</v>
      </c>
      <c r="I37" s="2">
        <v>3100.7103949894031</v>
      </c>
    </row>
    <row r="38" spans="1:9" x14ac:dyDescent="0.25">
      <c r="A38" t="s">
        <v>14</v>
      </c>
      <c r="B38" s="2">
        <f t="shared" si="18"/>
        <v>10845</v>
      </c>
      <c r="C38" s="2">
        <v>127.5</v>
      </c>
      <c r="D38" s="2">
        <v>2027.8760039934339</v>
      </c>
      <c r="E38" s="2">
        <v>650.79475148067854</v>
      </c>
      <c r="F38" s="2">
        <v>1676.1417703581646</v>
      </c>
      <c r="G38" s="2">
        <v>5270.9978282700831</v>
      </c>
      <c r="H38" s="2">
        <v>708.02323076850234</v>
      </c>
      <c r="I38" s="2">
        <v>383.24321013661682</v>
      </c>
    </row>
    <row r="39" spans="1:9" x14ac:dyDescent="0.25">
      <c r="A39" t="s">
        <v>15</v>
      </c>
      <c r="B39" s="2">
        <f t="shared" si="18"/>
        <v>6427</v>
      </c>
      <c r="C39" s="2">
        <v>214.58333333333334</v>
      </c>
      <c r="D39" s="2">
        <v>1324.6938786214043</v>
      </c>
      <c r="E39" s="2">
        <v>497.74208361538302</v>
      </c>
      <c r="F39" s="2">
        <v>486.73320429940162</v>
      </c>
      <c r="G39" s="2">
        <v>3459.9430110746075</v>
      </c>
      <c r="H39" s="2">
        <v>372.44619833520989</v>
      </c>
      <c r="I39" s="2">
        <v>71.031713501686738</v>
      </c>
    </row>
    <row r="40" spans="1:9" x14ac:dyDescent="0.25">
      <c r="A40" t="s">
        <v>16</v>
      </c>
      <c r="B40" s="5">
        <f t="shared" si="18"/>
        <v>3</v>
      </c>
      <c r="C40" s="2"/>
      <c r="D40" s="2"/>
      <c r="E40" s="2"/>
      <c r="F40" s="2"/>
      <c r="G40" s="2">
        <v>3</v>
      </c>
      <c r="H40" s="2"/>
      <c r="I40" s="2"/>
    </row>
    <row r="41" spans="1:9" x14ac:dyDescent="0.25">
      <c r="A41" t="s">
        <v>17</v>
      </c>
      <c r="B41" s="3">
        <f t="shared" si="18"/>
        <v>24027</v>
      </c>
      <c r="C41" s="3">
        <v>2026.6666666666667</v>
      </c>
      <c r="D41" s="3">
        <v>8049.9797607663459</v>
      </c>
      <c r="E41" s="3">
        <v>5183.6124483540725</v>
      </c>
      <c r="F41" s="3">
        <v>637.0703680531027</v>
      </c>
      <c r="G41" s="3">
        <v>3058.9934808471066</v>
      </c>
      <c r="H41" s="3">
        <v>4977.519935676316</v>
      </c>
      <c r="I41" s="3">
        <v>92.846027295346346</v>
      </c>
    </row>
    <row r="42" spans="1:9" x14ac:dyDescent="0.25">
      <c r="A42" s="6" t="s">
        <v>9</v>
      </c>
      <c r="B42" s="2">
        <f>SUM(B36:B41)</f>
        <v>1843331</v>
      </c>
      <c r="C42" s="2">
        <f t="shared" ref="C42:I42" si="19">ROUND(SUM(C36:C41),0)</f>
        <v>47543</v>
      </c>
      <c r="D42" s="2">
        <f t="shared" si="19"/>
        <v>588330</v>
      </c>
      <c r="E42" s="2">
        <f t="shared" si="19"/>
        <v>133206</v>
      </c>
      <c r="F42" s="2">
        <f t="shared" si="19"/>
        <v>129903</v>
      </c>
      <c r="G42" s="2">
        <f t="shared" si="19"/>
        <v>850309</v>
      </c>
      <c r="H42" s="2">
        <f t="shared" si="19"/>
        <v>77347</v>
      </c>
      <c r="I42" s="2">
        <f t="shared" si="19"/>
        <v>16693</v>
      </c>
    </row>
    <row r="43" spans="1:9" x14ac:dyDescent="0.25"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6" t="s">
        <v>1</v>
      </c>
      <c r="B44" s="4">
        <f>SUM(C44:I44)</f>
        <v>1</v>
      </c>
      <c r="C44" s="4">
        <f t="shared" ref="C44:I44" si="20">C42/$B$42</f>
        <v>2.5791895215780562E-2</v>
      </c>
      <c r="D44" s="4">
        <f t="shared" si="20"/>
        <v>0.31916676928885807</v>
      </c>
      <c r="E44" s="4">
        <f t="shared" si="20"/>
        <v>7.2263744275987335E-2</v>
      </c>
      <c r="F44" s="4">
        <f t="shared" si="20"/>
        <v>7.0471879439992058E-2</v>
      </c>
      <c r="G44" s="4">
        <f t="shared" si="20"/>
        <v>0.461289372337361</v>
      </c>
      <c r="H44" s="4">
        <f t="shared" si="20"/>
        <v>4.196045094451295E-2</v>
      </c>
      <c r="I44" s="4">
        <f t="shared" si="20"/>
        <v>9.0558884975080432E-3</v>
      </c>
    </row>
  </sheetData>
  <pageMargins left="0.7" right="0.7" top="0.75" bottom="0.75" header="0.3" footer="0.3"/>
  <pageSetup scale="79" orientation="portrait" r:id="rId1"/>
  <headerFooter>
    <oddHeader>&amp;LUT 16-035-15
DPU 2.1&amp;R&amp;"-,Bold"Attachment DPU 2.1</oddHeader>
    <oddFooter>&amp;L&amp;F&amp;CPage &amp;P of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DPU 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2016-05-26T17:42:36Z</dcterms:created>
  <dcterms:modified xsi:type="dcterms:W3CDTF">2016-09-29T21:11:31Z</dcterms:modified>
</cp:coreProperties>
</file>