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7docs\1703539\"/>
    </mc:Choice>
  </mc:AlternateContent>
  <bookViews>
    <workbookView xWindow="0" yWindow="0" windowWidth="28800" windowHeight="12435"/>
  </bookViews>
  <sheets>
    <sheet name="Exhibit JKL-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localSheetId="0">255</definedName>
    <definedName name="_Order2" hidden="1">0</definedName>
    <definedName name="_Sort" hidden="1">#REF!</definedName>
    <definedName name="a" hidden="1">'[3]DSM Output'!$J$21:$J$23</definedName>
    <definedName name="Access_Button1" hidden="1">"Headcount_Workbook_Schedules_List"</definedName>
    <definedName name="AccessDatabase" hidden="1">"P:\HR\SharonPlummer\Headcount Workbook.mdb"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_Net_Rate_Base">#REF!</definedName>
    <definedName name="CA_Operating_Revenue_For_Return">#REF!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iscount_Rate">[4]Assumptions!$B$12</definedName>
    <definedName name="DUDE" hidden="1">#REF!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_Tax">#REF!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>1</definedName>
    <definedName name="Marg_Tax_Rate">'[5]Multipliers Input'!$Y$4</definedName>
    <definedName name="Net_Operating_Income">#REF!</definedName>
    <definedName name="Percent_Common">#REF!</definedName>
    <definedName name="PricingInfo" hidden="1">[6]Inputs!#REF!</definedName>
    <definedName name="_xlnm.Print_Area" localSheetId="0">'Exhibit JKL-4'!$A$1:$K$65</definedName>
    <definedName name="ptc">[5]Main!$D$111</definedName>
    <definedName name="PTC_Credit">[5]Main!$D$108</definedName>
    <definedName name="ptc_date">[5]Main!$D$113</definedName>
    <definedName name="ptc_esc">[5]Main!$D$112</definedName>
    <definedName name="ptc_start_date">[5]Main!$D$114</definedName>
    <definedName name="ptc_yr">[5]Main!$D$109</definedName>
    <definedName name="SAPBEXrevision" hidden="1">1</definedName>
    <definedName name="SAPBEXsysID" hidden="1">"BWP"</definedName>
    <definedName name="SAPBEXwbID" localSheetId="0">"3YL00XAG4QG49TTOUUT6YV8JV"</definedName>
    <definedName name="SAPBEXwbID" hidden="1">"45G0Y9HKM7XU88W4C0LM2V28B"</definedName>
    <definedName name="TC_Net_Rate_Base">#REF!</definedName>
    <definedName name="TC_Operating_Rev_For_Return">#REF!</definedName>
    <definedName name="w" hidden="1">[1]Inputs!#REF!</definedName>
    <definedName name="WACC">#REF!</definedName>
    <definedName name="WC_Common">#REF!</definedName>
    <definedName name="WC_Debt">#REF!</definedName>
    <definedName name="WC_Pref">#REF!</definedName>
    <definedName name="z" hidden="1">'[3]DSM Output'!$G$21:$G$23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0" i="1"/>
  <c r="I25" i="1"/>
  <c r="I32" i="1" s="1"/>
  <c r="E20" i="1"/>
  <c r="I15" i="1"/>
  <c r="G15" i="1"/>
  <c r="G14" i="1"/>
  <c r="I14" i="1" s="1"/>
  <c r="I13" i="1"/>
  <c r="I16" i="1" s="1"/>
  <c r="G13" i="1"/>
  <c r="G16" i="1" l="1"/>
</calcChain>
</file>

<file path=xl/sharedStrings.xml><?xml version="1.0" encoding="utf-8"?>
<sst xmlns="http://schemas.openxmlformats.org/spreadsheetml/2006/main" count="30" uniqueCount="29">
  <si>
    <t>PacifiCorp</t>
  </si>
  <si>
    <t>Utah</t>
  </si>
  <si>
    <t>Wind Repowering - Capital Structure, Property Tax and Net Power Cost Description</t>
  </si>
  <si>
    <t>Capital Structure and Property Tax Rate</t>
  </si>
  <si>
    <t>13-035-184 Capital Structure &amp; Cost</t>
  </si>
  <si>
    <t>Effective 9/1/2014</t>
  </si>
  <si>
    <t>Line no.</t>
  </si>
  <si>
    <t>Capital Structure</t>
  </si>
  <si>
    <t>Capital Cost</t>
  </si>
  <si>
    <t>Weighted Cost</t>
  </si>
  <si>
    <t>Pre-Tax Cost</t>
  </si>
  <si>
    <t>Debt</t>
  </si>
  <si>
    <t>Preferred</t>
  </si>
  <si>
    <t>Common</t>
  </si>
  <si>
    <t>TOTAL</t>
  </si>
  <si>
    <t>Consolidated Tax Rate</t>
  </si>
  <si>
    <t>Tax Gross-up factor for PTC  = (1/(1 - tax rate))</t>
  </si>
  <si>
    <t xml:space="preserve">Property Tax Calculation as filed in Docket Number 13-035-184 </t>
  </si>
  <si>
    <t>Total Company</t>
  </si>
  <si>
    <t>Utah GPS Factor</t>
  </si>
  <si>
    <t>Utah Property Taxes</t>
  </si>
  <si>
    <t xml:space="preserve">Utah Gross EPIS </t>
  </si>
  <si>
    <t>Utah Accum. Depr.</t>
  </si>
  <si>
    <t xml:space="preserve">Utah Accum. Amort. </t>
  </si>
  <si>
    <t>Utah Net EPIS</t>
  </si>
  <si>
    <t>Estimated Utah Property Tax Rate</t>
  </si>
  <si>
    <t>Utah SG Factor - Docket No. 13-035-184</t>
  </si>
  <si>
    <t>Utah GPS Factor - Docket No. 13-035-184</t>
  </si>
  <si>
    <t>Net Power Cost Incremental Savings Calculation and Definitions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</si>
</sst>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%"/>
    <numFmt numFmtId="165" formatCode="0.0000"/>
    <numFmt numFmtId="166" formatCode="_(* #,##0_);_(* \(#,##0\);_(* &quot;-&quot;??_);_(@_)"/>
    <numFmt numFmtId="167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rgb="FF1F497D"/>
      <name val="Verdana"/>
      <family val="2"/>
    </font>
    <font>
      <sz val="9"/>
      <name val="Verdana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2" fillId="0" borderId="0" xfId="2" applyFont="1" applyAlignment="1">
      <alignment horizontal="right"/>
    </xf>
    <xf numFmtId="0" fontId="3" fillId="0" borderId="0" xfId="2" applyFont="1" applyFill="1" applyAlignment="1">
      <alignment horizontal="left"/>
    </xf>
    <xf numFmtId="0" fontId="2" fillId="0" borderId="0" xfId="2" applyFont="1" applyFill="1" applyAlignment="1">
      <alignment horizontal="center" wrapText="1"/>
    </xf>
    <xf numFmtId="0" fontId="3" fillId="0" borderId="0" xfId="2" applyFont="1" applyFill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0" fontId="2" fillId="0" borderId="0" xfId="2" applyFont="1" applyFill="1" applyAlignment="1">
      <alignment horizontal="center"/>
    </xf>
    <xf numFmtId="0" fontId="2" fillId="0" borderId="0" xfId="2" applyFont="1" applyFill="1" applyAlignment="1">
      <alignment horizontal="left" indent="1"/>
    </xf>
    <xf numFmtId="164" fontId="2" fillId="0" borderId="0" xfId="2" applyNumberFormat="1" applyFont="1" applyFill="1"/>
    <xf numFmtId="10" fontId="2" fillId="0" borderId="0" xfId="2" applyNumberFormat="1" applyFont="1" applyFill="1"/>
    <xf numFmtId="164" fontId="2" fillId="0" borderId="0" xfId="3" applyNumberFormat="1" applyFont="1" applyFill="1"/>
    <xf numFmtId="164" fontId="2" fillId="0" borderId="0" xfId="3" applyNumberFormat="1" applyFont="1" applyFill="1" applyBorder="1"/>
    <xf numFmtId="164" fontId="2" fillId="0" borderId="1" xfId="3" applyNumberFormat="1" applyFont="1" applyFill="1" applyBorder="1"/>
    <xf numFmtId="0" fontId="3" fillId="0" borderId="0" xfId="2" applyFont="1" applyFill="1" applyAlignment="1">
      <alignment horizontal="left" indent="2"/>
    </xf>
    <xf numFmtId="164" fontId="3" fillId="0" borderId="0" xfId="3" applyNumberFormat="1" applyFont="1" applyFill="1"/>
    <xf numFmtId="0" fontId="4" fillId="0" borderId="0" xfId="2" applyFont="1"/>
    <xf numFmtId="0" fontId="5" fillId="0" borderId="0" xfId="2" applyFont="1" applyAlignment="1">
      <alignment vertical="center"/>
    </xf>
    <xf numFmtId="0" fontId="2" fillId="0" borderId="0" xfId="2" applyFont="1" applyFill="1" applyAlignment="1">
      <alignment horizontal="right"/>
    </xf>
    <xf numFmtId="165" fontId="2" fillId="0" borderId="0" xfId="2" applyNumberFormat="1" applyFont="1" applyFill="1"/>
    <xf numFmtId="0" fontId="2" fillId="0" borderId="0" xfId="2" applyFont="1" applyFill="1" applyAlignment="1">
      <alignment horizontal="left"/>
    </xf>
    <xf numFmtId="166" fontId="2" fillId="0" borderId="0" xfId="4" applyNumberFormat="1" applyFont="1" applyFill="1"/>
    <xf numFmtId="0" fontId="2" fillId="0" borderId="0" xfId="5" applyFont="1" applyFill="1"/>
    <xf numFmtId="167" fontId="2" fillId="0" borderId="1" xfId="3" applyNumberFormat="1" applyFont="1" applyFill="1" applyBorder="1"/>
    <xf numFmtId="166" fontId="2" fillId="0" borderId="0" xfId="1" applyNumberFormat="1" applyFont="1" applyFill="1"/>
    <xf numFmtId="0" fontId="2" fillId="0" borderId="0" xfId="2" applyFont="1" applyFill="1" applyAlignment="1">
      <alignment horizontal="left" indent="2"/>
    </xf>
    <xf numFmtId="0" fontId="0" fillId="0" borderId="0" xfId="5" applyFont="1"/>
    <xf numFmtId="0" fontId="2" fillId="0" borderId="0" xfId="2" applyFont="1"/>
    <xf numFmtId="167" fontId="0" fillId="0" borderId="0" xfId="3" applyNumberFormat="1" applyFont="1" applyFill="1"/>
    <xf numFmtId="0" fontId="6" fillId="0" borderId="0" xfId="2" applyFont="1" applyFill="1" applyAlignment="1">
      <alignment horizontal="center"/>
    </xf>
  </cellXfs>
  <cellStyles count="6">
    <cellStyle name="Comma" xfId="1" builtinId="3"/>
    <cellStyle name="Comma 78" xfId="4"/>
    <cellStyle name="Normal" xfId="0" builtinId="0"/>
    <cellStyle name="Normal 11 2 2" xfId="5"/>
    <cellStyle name="Normal 2 14" xfId="2"/>
    <cellStyle name="Percent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38</xdr:row>
      <xdr:rowOff>133350</xdr:rowOff>
    </xdr:from>
    <xdr:to>
      <xdr:col>9</xdr:col>
      <xdr:colOff>104775</xdr:colOff>
      <xdr:row>61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477000"/>
          <a:ext cx="5953125" cy="369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%20IRP\3%20-%20Assumptions\Transmission\Gateway\IRP17%20Incremental%20Transmission%20EG_Update%2001_19_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ding\Structuring%20&amp;%20Pricing\Transmission\Gateway%20Aeolus%20to%20JB\Boswell%20Springs%20320%20RFPBM%20V13G_EPC_12302016-credits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ran Cap Recovery"/>
      <sheetName val="Summary Trans O&amp;M"/>
      <sheetName val="GW Inserve Dates"/>
      <sheetName val="Transmission EG S1"/>
      <sheetName val="Transmission EG S2"/>
      <sheetName val="Transmission EG S3"/>
      <sheetName val="Transmission EG4"/>
      <sheetName val="Transmission EG S4"/>
      <sheetName val="Assumptions"/>
    </sheetNames>
    <sheetDataSet>
      <sheetData sheetId="0" refreshError="1"/>
      <sheetData sheetId="1" refreshError="1"/>
      <sheetData sheetId="2" refreshError="1"/>
      <sheetData sheetId="3">
        <row r="18">
          <cell r="C18">
            <v>2017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2">
          <cell r="B12">
            <v>6.5699999999999995E-2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Summary"/>
      <sheetName val="Power Purchase Overview"/>
      <sheetName val="Log"/>
      <sheetName val="Form 1 Inputs APSA"/>
      <sheetName val="GE_8760"/>
      <sheetName val="SWT_8760"/>
      <sheetName val="Vestas_8760"/>
      <sheetName val="Total_8760"/>
      <sheetName val="245 - WY - Wind"/>
      <sheetName val="246 - WY - Wind"/>
      <sheetName val="247 - WY - Wind"/>
      <sheetName val="Average Hour by Month"/>
      <sheetName val="Boswell Springs I"/>
      <sheetName val="Summary"/>
      <sheetName val="Wind Farm Annual (esc)"/>
      <sheetName val="Wind Farm Annual"/>
      <sheetName val="Detail"/>
      <sheetName val="Capital-O&amp;MCosts"/>
      <sheetName val="TransmissionCostInformation"/>
      <sheetName val="Main"/>
      <sheetName val="IRP Integration Cost Summary"/>
      <sheetName val="Production Costs"/>
      <sheetName val="Wholesale Valuation"/>
      <sheetName val="Initial Capital + AFUDC"/>
      <sheetName val="Generic (Purchase)"/>
      <sheetName val="Chart1"/>
      <sheetName val="Chart2"/>
      <sheetName val="Chart3"/>
      <sheetName val="Chart Data"/>
      <sheetName val="Curve Chart"/>
      <sheetName val="Tracking"/>
      <sheetName val="RPS Inputs"/>
      <sheetName val="Wind &amp; Solar Costs"/>
      <sheetName val="Wind Backup Data"/>
      <sheetName val="Solar Backup Data"/>
      <sheetName val="Market Value Adjustment"/>
      <sheetName val="Transmission Impact Adders"/>
      <sheetName val="Impact of Mass-Cap"/>
      <sheetName val="Initial Capital + AFUDC (Lease)"/>
      <sheetName val="Generic (Lease)"/>
      <sheetName val="Terminal Value Calculation"/>
      <sheetName val="Butchering for Slides"/>
      <sheetName val="Proj_Summary (unused)"/>
      <sheetName val="CashFlow_NI_Earnings"/>
      <sheetName val="Graphs (unused)"/>
      <sheetName val="Butchering Chart 1"/>
      <sheetName val="Butchering Chart 2"/>
      <sheetName val="Schedule 37"/>
      <sheetName val="Schedule 38"/>
      <sheetName val="Exhibit 1- Std Base Load QF"/>
      <sheetName val="Exhibit 2- Std Wind QF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Dispatch Optimization"/>
      <sheetName val="Financial Statements"/>
      <sheetName val="Wind_Input"/>
      <sheetName val="Multipliers Input"/>
      <sheetName val="Monthly-v3 GrossNPC"/>
      <sheetName val="Delta-1P2"/>
      <sheetName val="Delta-2P2"/>
      <sheetName val="Monthly"/>
      <sheetName val="Delta-1"/>
      <sheetName val="Delta-2"/>
      <sheetName val="Capacity Value"/>
      <sheetName val="IRP Avoided Prices"/>
      <sheetName val="Summary for APR"/>
      <sheetName val="Rev Req"/>
      <sheetName val="Emissions Input"/>
      <sheetName val="Curves"/>
      <sheetName val="Discount Factors"/>
      <sheetName val="Corr Curves"/>
      <sheetName val="On-Going Capital"/>
      <sheetName val="Lookups"/>
      <sheetName val="Documen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8">
          <cell r="D108" t="b">
            <v>1</v>
          </cell>
        </row>
        <row r="109">
          <cell r="D109">
            <v>2016</v>
          </cell>
        </row>
        <row r="111">
          <cell r="D111">
            <v>37.067478927944045</v>
          </cell>
        </row>
        <row r="112">
          <cell r="D112">
            <v>0.02</v>
          </cell>
        </row>
        <row r="113">
          <cell r="D113">
            <v>47817</v>
          </cell>
        </row>
        <row r="114">
          <cell r="D114">
            <v>44166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4">
          <cell r="Y4">
            <v>0.37950999999999996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zoomScaleNormal="100" workbookViewId="0">
      <selection activeCell="C12" sqref="C12"/>
    </sheetView>
  </sheetViews>
  <sheetFormatPr defaultRowHeight="12.75" x14ac:dyDescent="0.2"/>
  <cols>
    <col min="1" max="1" width="6.28515625" style="1" customWidth="1"/>
    <col min="2" max="2" width="28" style="1" customWidth="1"/>
    <col min="3" max="3" width="10.7109375" style="1" customWidth="1"/>
    <col min="4" max="4" width="2.7109375" style="1" customWidth="1"/>
    <col min="5" max="5" width="10.7109375" style="1" customWidth="1"/>
    <col min="6" max="6" width="2.7109375" style="1" customWidth="1"/>
    <col min="7" max="7" width="10.7109375" style="1" customWidth="1"/>
    <col min="8" max="8" width="2.7109375" style="1" customWidth="1"/>
    <col min="9" max="9" width="16" style="1" customWidth="1"/>
    <col min="10" max="10" width="2.7109375" style="1" customWidth="1"/>
    <col min="11" max="16384" width="9.140625" style="1"/>
  </cols>
  <sheetData>
    <row r="1" spans="1:10" x14ac:dyDescent="0.2">
      <c r="B1" s="2" t="s">
        <v>0</v>
      </c>
      <c r="I1" s="3"/>
    </row>
    <row r="2" spans="1:10" x14ac:dyDescent="0.2">
      <c r="B2" s="2" t="s">
        <v>1</v>
      </c>
    </row>
    <row r="3" spans="1:10" x14ac:dyDescent="0.2">
      <c r="B3" s="1" t="s">
        <v>2</v>
      </c>
    </row>
    <row r="4" spans="1:10" x14ac:dyDescent="0.2">
      <c r="B4" s="1" t="s">
        <v>3</v>
      </c>
    </row>
    <row r="6" spans="1:10" x14ac:dyDescent="0.2">
      <c r="B6" s="2"/>
    </row>
    <row r="7" spans="1:10" x14ac:dyDescent="0.2">
      <c r="B7" s="2"/>
    </row>
    <row r="8" spans="1:10" x14ac:dyDescent="0.2">
      <c r="B8" s="2"/>
    </row>
    <row r="9" spans="1:10" x14ac:dyDescent="0.2">
      <c r="B9" s="4" t="s">
        <v>4</v>
      </c>
    </row>
    <row r="10" spans="1:10" x14ac:dyDescent="0.2">
      <c r="B10" s="2" t="s">
        <v>5</v>
      </c>
    </row>
    <row r="12" spans="1:10" ht="25.5" x14ac:dyDescent="0.2">
      <c r="A12" s="5" t="s">
        <v>6</v>
      </c>
      <c r="B12" s="6" t="s">
        <v>7</v>
      </c>
      <c r="C12" s="7" t="s">
        <v>7</v>
      </c>
      <c r="D12" s="8"/>
      <c r="E12" s="7" t="s">
        <v>8</v>
      </c>
      <c r="F12" s="8"/>
      <c r="G12" s="7" t="s">
        <v>9</v>
      </c>
      <c r="H12" s="8"/>
      <c r="I12" s="7" t="s">
        <v>10</v>
      </c>
      <c r="J12" s="8"/>
    </row>
    <row r="13" spans="1:10" x14ac:dyDescent="0.2">
      <c r="A13" s="9">
        <v>1</v>
      </c>
      <c r="B13" s="10" t="s">
        <v>11</v>
      </c>
      <c r="C13" s="11">
        <v>0.48555999999999999</v>
      </c>
      <c r="D13" s="11"/>
      <c r="E13" s="11">
        <v>5.1999999999999998E-2</v>
      </c>
      <c r="F13" s="12"/>
      <c r="G13" s="13">
        <f>C13*E13</f>
        <v>2.524912E-2</v>
      </c>
      <c r="H13" s="12"/>
      <c r="I13" s="13">
        <f>G13</f>
        <v>2.524912E-2</v>
      </c>
      <c r="J13" s="12"/>
    </row>
    <row r="14" spans="1:10" x14ac:dyDescent="0.2">
      <c r="A14" s="9">
        <v>2</v>
      </c>
      <c r="B14" s="10" t="s">
        <v>12</v>
      </c>
      <c r="C14" s="11">
        <v>1.6000000000000001E-4</v>
      </c>
      <c r="D14" s="11"/>
      <c r="E14" s="11">
        <v>6.7530000000000007E-2</v>
      </c>
      <c r="F14" s="12"/>
      <c r="G14" s="13">
        <f>C14*E14</f>
        <v>1.0804800000000002E-5</v>
      </c>
      <c r="H14" s="12"/>
      <c r="I14" s="14">
        <f>G14/(1-E18)</f>
        <v>1.7413334622636953E-5</v>
      </c>
      <c r="J14" s="12"/>
    </row>
    <row r="15" spans="1:10" x14ac:dyDescent="0.2">
      <c r="A15" s="9">
        <v>3</v>
      </c>
      <c r="B15" s="10" t="s">
        <v>13</v>
      </c>
      <c r="C15" s="11">
        <v>0.51427999999999996</v>
      </c>
      <c r="D15" s="11"/>
      <c r="E15" s="11">
        <v>9.8000000000000004E-2</v>
      </c>
      <c r="F15" s="12"/>
      <c r="G15" s="15">
        <f>C15*E15</f>
        <v>5.0399439999999997E-2</v>
      </c>
      <c r="H15" s="12"/>
      <c r="I15" s="15">
        <f>G15/(1-E18)</f>
        <v>8.1225225225225225E-2</v>
      </c>
      <c r="J15" s="12"/>
    </row>
    <row r="16" spans="1:10" x14ac:dyDescent="0.2">
      <c r="A16" s="9">
        <v>4</v>
      </c>
      <c r="C16" s="11"/>
      <c r="E16" s="16" t="s">
        <v>14</v>
      </c>
      <c r="G16" s="17">
        <f>SUM(G13:G15)</f>
        <v>7.565936479999999E-2</v>
      </c>
      <c r="I16" s="17">
        <f>SUM(I13:I15)</f>
        <v>0.10649175855984785</v>
      </c>
    </row>
    <row r="17" spans="1:14" x14ac:dyDescent="0.2">
      <c r="A17" s="9"/>
      <c r="N17" s="18"/>
    </row>
    <row r="18" spans="1:14" x14ac:dyDescent="0.2">
      <c r="A18" s="9">
        <v>5</v>
      </c>
      <c r="B18" s="1" t="s">
        <v>15</v>
      </c>
      <c r="E18" s="13">
        <v>0.37951000000000001</v>
      </c>
    </row>
    <row r="19" spans="1:14" x14ac:dyDescent="0.2">
      <c r="A19" s="9"/>
      <c r="N19" s="19"/>
    </row>
    <row r="20" spans="1:14" x14ac:dyDescent="0.2">
      <c r="A20" s="9">
        <v>6</v>
      </c>
      <c r="B20" s="1" t="s">
        <v>16</v>
      </c>
      <c r="D20" s="20"/>
      <c r="E20" s="21">
        <f>1/(1-E18)</f>
        <v>1.6116295186062628</v>
      </c>
      <c r="N20" s="19"/>
    </row>
    <row r="21" spans="1:14" x14ac:dyDescent="0.2">
      <c r="A21" s="9"/>
      <c r="N21" s="19"/>
    </row>
    <row r="22" spans="1:14" x14ac:dyDescent="0.2">
      <c r="A22" s="9"/>
      <c r="B22" s="2" t="s">
        <v>17</v>
      </c>
      <c r="N22" s="19"/>
    </row>
    <row r="23" spans="1:14" x14ac:dyDescent="0.2">
      <c r="A23" s="9">
        <v>7</v>
      </c>
      <c r="B23" s="22" t="s">
        <v>18</v>
      </c>
      <c r="I23" s="23">
        <v>134961525.69999999</v>
      </c>
      <c r="N23" s="19"/>
    </row>
    <row r="24" spans="1:14" x14ac:dyDescent="0.2">
      <c r="A24" s="9">
        <v>8</v>
      </c>
      <c r="B24" s="24" t="s">
        <v>19</v>
      </c>
      <c r="I24" s="25">
        <v>0.42470400000000003</v>
      </c>
      <c r="N24" s="19"/>
    </row>
    <row r="25" spans="1:14" x14ac:dyDescent="0.2">
      <c r="A25" s="9">
        <v>9</v>
      </c>
      <c r="B25" s="22" t="s">
        <v>20</v>
      </c>
      <c r="I25" s="26">
        <f>I23*I24</f>
        <v>57318699.810892798</v>
      </c>
      <c r="N25" s="19"/>
    </row>
    <row r="26" spans="1:14" x14ac:dyDescent="0.2">
      <c r="A26" s="9"/>
      <c r="B26" s="27"/>
      <c r="N26" s="19"/>
    </row>
    <row r="27" spans="1:14" x14ac:dyDescent="0.2">
      <c r="A27" s="9">
        <v>10</v>
      </c>
      <c r="B27" s="22" t="s">
        <v>21</v>
      </c>
      <c r="I27" s="23">
        <v>10912081613.726336</v>
      </c>
      <c r="N27" s="19"/>
    </row>
    <row r="28" spans="1:14" x14ac:dyDescent="0.2">
      <c r="A28" s="9">
        <v>11</v>
      </c>
      <c r="B28" s="22" t="s">
        <v>22</v>
      </c>
      <c r="I28" s="23">
        <v>-3234910019.954175</v>
      </c>
      <c r="N28" s="19"/>
    </row>
    <row r="29" spans="1:14" x14ac:dyDescent="0.2">
      <c r="A29" s="9">
        <v>12</v>
      </c>
      <c r="B29" s="22" t="s">
        <v>23</v>
      </c>
      <c r="I29" s="23">
        <v>-221249967.46208617</v>
      </c>
      <c r="N29" s="19"/>
    </row>
    <row r="30" spans="1:14" x14ac:dyDescent="0.2">
      <c r="A30" s="9">
        <v>13</v>
      </c>
      <c r="B30" s="22" t="s">
        <v>24</v>
      </c>
      <c r="I30" s="26">
        <f>SUM(I27:I29)</f>
        <v>7455921626.3100748</v>
      </c>
      <c r="N30" s="19"/>
    </row>
    <row r="31" spans="1:14" x14ac:dyDescent="0.2">
      <c r="A31" s="9"/>
      <c r="B31" s="22"/>
      <c r="N31" s="19"/>
    </row>
    <row r="32" spans="1:14" x14ac:dyDescent="0.2">
      <c r="A32" s="9">
        <v>14</v>
      </c>
      <c r="B32" s="22" t="s">
        <v>25</v>
      </c>
      <c r="I32" s="13">
        <f>I25/I30</f>
        <v>7.687674667693596E-3</v>
      </c>
      <c r="N32" s="19"/>
    </row>
    <row r="33" spans="1:14" x14ac:dyDescent="0.2">
      <c r="N33" s="19"/>
    </row>
    <row r="34" spans="1:14" ht="15" x14ac:dyDescent="0.25">
      <c r="A34" s="9">
        <v>15</v>
      </c>
      <c r="B34" s="28" t="s">
        <v>26</v>
      </c>
      <c r="C34" s="29"/>
      <c r="I34" s="30">
        <v>0.42628300000000002</v>
      </c>
      <c r="N34" s="19"/>
    </row>
    <row r="35" spans="1:14" ht="15" x14ac:dyDescent="0.25">
      <c r="A35" s="9">
        <v>16</v>
      </c>
      <c r="B35" s="28" t="s">
        <v>27</v>
      </c>
      <c r="C35" s="29"/>
      <c r="I35" s="30">
        <f>I24</f>
        <v>0.42470400000000003</v>
      </c>
      <c r="N35" s="19"/>
    </row>
    <row r="36" spans="1:14" x14ac:dyDescent="0.2">
      <c r="N36" s="19"/>
    </row>
    <row r="37" spans="1:14" x14ac:dyDescent="0.2">
      <c r="N37" s="19"/>
    </row>
    <row r="38" spans="1:14" ht="15" x14ac:dyDescent="0.25">
      <c r="B38" s="31" t="s">
        <v>28</v>
      </c>
      <c r="C38" s="31"/>
      <c r="D38" s="31"/>
      <c r="E38" s="31"/>
      <c r="F38" s="31"/>
      <c r="G38" s="31"/>
      <c r="H38" s="31"/>
      <c r="I38" s="31"/>
      <c r="N38" s="19"/>
    </row>
    <row r="39" spans="1:14" x14ac:dyDescent="0.2">
      <c r="N39" s="19"/>
    </row>
    <row r="40" spans="1:14" x14ac:dyDescent="0.2">
      <c r="N40" s="19"/>
    </row>
    <row r="41" spans="1:14" x14ac:dyDescent="0.2">
      <c r="N41" s="19"/>
    </row>
    <row r="42" spans="1:14" x14ac:dyDescent="0.2">
      <c r="N42" s="19"/>
    </row>
  </sheetData>
  <mergeCells count="1">
    <mergeCell ref="B38:I38"/>
  </mergeCells>
  <pageMargins left="0.75" right="0.75" top="0.75" bottom="0.75" header="0.5" footer="0.5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JKL-4</vt:lpstr>
      <vt:lpstr>'Exhibit JKL-4'!Print_Area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Tarie</dc:creator>
  <cp:lastModifiedBy>laurieharris</cp:lastModifiedBy>
  <dcterms:created xsi:type="dcterms:W3CDTF">2017-06-23T07:43:21Z</dcterms:created>
  <dcterms:modified xsi:type="dcterms:W3CDTF">2017-06-30T18:53:10Z</dcterms:modified>
</cp:coreProperties>
</file>