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10935"/>
  </bookViews>
  <sheets>
    <sheet name="Base" sheetId="1" r:id="rId1"/>
    <sheet name="AC" sheetId="8" r:id="rId2"/>
    <sheet name="Displacement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1" l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S19" i="1"/>
  <c r="S18" i="1"/>
  <c r="S17" i="1"/>
  <c r="S16" i="1"/>
  <c r="S15" i="1"/>
  <c r="S14" i="1"/>
  <c r="S13" i="1"/>
  <c r="S12" i="1"/>
  <c r="S11" i="1"/>
  <c r="S10" i="1"/>
  <c r="S9" i="1"/>
  <c r="S27" i="8"/>
  <c r="R27" i="8"/>
  <c r="S26" i="8"/>
  <c r="R26" i="8"/>
  <c r="S25" i="8"/>
  <c r="R25" i="8"/>
  <c r="S24" i="8"/>
  <c r="R24" i="8"/>
  <c r="S23" i="8"/>
  <c r="R23" i="8"/>
  <c r="S22" i="8"/>
  <c r="R22" i="8"/>
  <c r="S21" i="8"/>
  <c r="R21" i="8"/>
  <c r="S20" i="8"/>
  <c r="S19" i="8"/>
  <c r="S18" i="8"/>
  <c r="S17" i="8"/>
  <c r="S16" i="8"/>
  <c r="S15" i="8"/>
  <c r="S14" i="8"/>
  <c r="S13" i="8"/>
  <c r="S12" i="8"/>
  <c r="S11" i="8"/>
  <c r="S10" i="8"/>
  <c r="S9" i="8"/>
  <c r="I35" i="8" l="1"/>
  <c r="I31" i="8"/>
  <c r="I28" i="8"/>
  <c r="I27" i="8"/>
  <c r="I24" i="8"/>
  <c r="I23" i="8"/>
  <c r="I20" i="8"/>
  <c r="I19" i="8"/>
  <c r="I16" i="8"/>
  <c r="I15" i="8"/>
  <c r="I12" i="8"/>
  <c r="I11" i="8"/>
  <c r="I8" i="8"/>
  <c r="I7" i="8"/>
  <c r="A234" i="8"/>
  <c r="A235" i="8" s="1"/>
  <c r="A236" i="8" s="1"/>
  <c r="A237" i="8" s="1"/>
  <c r="A238" i="8" s="1"/>
  <c r="A239" i="8" s="1"/>
  <c r="A240" i="8" s="1"/>
  <c r="A233" i="8"/>
  <c r="A213" i="8"/>
  <c r="A214" i="8" s="1"/>
  <c r="A215" i="8" s="1"/>
  <c r="A216" i="8" s="1"/>
  <c r="A217" i="8" s="1"/>
  <c r="A218" i="8" s="1"/>
  <c r="A219" i="8" s="1"/>
  <c r="A220" i="8" s="1"/>
  <c r="A199" i="8"/>
  <c r="A200" i="8" s="1"/>
  <c r="A201" i="8" s="1"/>
  <c r="A195" i="8"/>
  <c r="A196" i="8" s="1"/>
  <c r="A197" i="8" s="1"/>
  <c r="A198" i="8" s="1"/>
  <c r="A194" i="8"/>
  <c r="A181" i="8"/>
  <c r="A182" i="8" s="1"/>
  <c r="A183" i="8" s="1"/>
  <c r="A184" i="8" s="1"/>
  <c r="A185" i="8" s="1"/>
  <c r="A186" i="8" s="1"/>
  <c r="A180" i="8"/>
  <c r="A179" i="8"/>
  <c r="A165" i="8"/>
  <c r="A166" i="8" s="1"/>
  <c r="A167" i="8" s="1"/>
  <c r="A168" i="8" s="1"/>
  <c r="A169" i="8" s="1"/>
  <c r="A170" i="8" s="1"/>
  <c r="A171" i="8" s="1"/>
  <c r="A164" i="8"/>
  <c r="A151" i="8"/>
  <c r="A152" i="8" s="1"/>
  <c r="A153" i="8" s="1"/>
  <c r="A154" i="8" s="1"/>
  <c r="A155" i="8" s="1"/>
  <c r="A156" i="8" s="1"/>
  <c r="A157" i="8" s="1"/>
  <c r="A158" i="8" s="1"/>
  <c r="A140" i="8"/>
  <c r="A141" i="8" s="1"/>
  <c r="A142" i="8" s="1"/>
  <c r="A143" i="8" s="1"/>
  <c r="A144" i="8" s="1"/>
  <c r="A145" i="8" s="1"/>
  <c r="A138" i="8"/>
  <c r="A139" i="8" s="1"/>
  <c r="A125" i="8"/>
  <c r="A126" i="8" s="1"/>
  <c r="A127" i="8" s="1"/>
  <c r="A128" i="8" s="1"/>
  <c r="A129" i="8" s="1"/>
  <c r="A130" i="8" s="1"/>
  <c r="A131" i="8" s="1"/>
  <c r="A132" i="8" s="1"/>
  <c r="A118" i="8"/>
  <c r="A119" i="8" s="1"/>
  <c r="A120" i="8" s="1"/>
  <c r="A121" i="8" s="1"/>
  <c r="A122" i="8" s="1"/>
  <c r="A116" i="8"/>
  <c r="A117" i="8" s="1"/>
  <c r="A115" i="8"/>
  <c r="A106" i="8"/>
  <c r="A107" i="8" s="1"/>
  <c r="A108" i="8" s="1"/>
  <c r="A109" i="8" s="1"/>
  <c r="A110" i="8" s="1"/>
  <c r="A111" i="8" s="1"/>
  <c r="A112" i="8" s="1"/>
  <c r="A105" i="8"/>
  <c r="A95" i="8"/>
  <c r="A96" i="8" s="1"/>
  <c r="A97" i="8" s="1"/>
  <c r="A98" i="8" s="1"/>
  <c r="A99" i="8" s="1"/>
  <c r="A100" i="8" s="1"/>
  <c r="A101" i="8" s="1"/>
  <c r="A102" i="8" s="1"/>
  <c r="A85" i="8"/>
  <c r="A86" i="8" s="1"/>
  <c r="A87" i="8" s="1"/>
  <c r="A88" i="8" s="1"/>
  <c r="A89" i="8" s="1"/>
  <c r="A90" i="8" s="1"/>
  <c r="A91" i="8" s="1"/>
  <c r="A92" i="8" s="1"/>
  <c r="A75" i="8"/>
  <c r="A76" i="8" s="1"/>
  <c r="A77" i="8" s="1"/>
  <c r="A78" i="8" s="1"/>
  <c r="A79" i="8" s="1"/>
  <c r="A80" i="8" s="1"/>
  <c r="A81" i="8" s="1"/>
  <c r="A82" i="8" s="1"/>
  <c r="A65" i="8"/>
  <c r="A66" i="8" s="1"/>
  <c r="A67" i="8" s="1"/>
  <c r="A68" i="8" s="1"/>
  <c r="A69" i="8" s="1"/>
  <c r="A70" i="8" s="1"/>
  <c r="A71" i="8" s="1"/>
  <c r="A72" i="8" s="1"/>
  <c r="A56" i="8"/>
  <c r="A57" i="8" s="1"/>
  <c r="A58" i="8" s="1"/>
  <c r="A59" i="8" s="1"/>
  <c r="A60" i="8" s="1"/>
  <c r="A61" i="8" s="1"/>
  <c r="A62" i="8" s="1"/>
  <c r="A55" i="8"/>
  <c r="A46" i="8"/>
  <c r="A47" i="8" s="1"/>
  <c r="A48" i="8" s="1"/>
  <c r="A49" i="8" s="1"/>
  <c r="A50" i="8" s="1"/>
  <c r="A51" i="8" s="1"/>
  <c r="A52" i="8" s="1"/>
  <c r="A45" i="8"/>
  <c r="I42" i="8"/>
  <c r="I41" i="8"/>
  <c r="I40" i="8"/>
  <c r="I39" i="8"/>
  <c r="I38" i="8"/>
  <c r="I37" i="8"/>
  <c r="I36" i="8"/>
  <c r="I34" i="8"/>
  <c r="I33" i="8"/>
  <c r="I32" i="8"/>
  <c r="I30" i="8"/>
  <c r="I29" i="8"/>
  <c r="I26" i="8"/>
  <c r="I25" i="8"/>
  <c r="I22" i="8"/>
  <c r="I21" i="8"/>
  <c r="I18" i="8"/>
  <c r="I17" i="8"/>
  <c r="I14" i="8"/>
  <c r="I13" i="8"/>
  <c r="I10" i="8"/>
  <c r="I9" i="8"/>
  <c r="I44" i="8" l="1"/>
  <c r="I54" i="8" l="1"/>
  <c r="I45" i="8"/>
  <c r="I64" i="8"/>
  <c r="I74" i="8" l="1"/>
  <c r="I65" i="8"/>
  <c r="I55" i="8"/>
  <c r="I46" i="8"/>
  <c r="I75" i="8" l="1"/>
  <c r="I47" i="8"/>
  <c r="I66" i="8"/>
  <c r="I84" i="8"/>
  <c r="I56" i="8"/>
  <c r="I85" i="8" l="1"/>
  <c r="I94" i="8"/>
  <c r="I57" i="8"/>
  <c r="I76" i="8"/>
  <c r="I67" i="8"/>
  <c r="I48" i="8"/>
  <c r="I86" i="8" l="1"/>
  <c r="I68" i="8"/>
  <c r="I77" i="8"/>
  <c r="I104" i="8"/>
  <c r="I95" i="8"/>
  <c r="I49" i="8"/>
  <c r="I58" i="8"/>
  <c r="I59" i="8" l="1"/>
  <c r="I105" i="8"/>
  <c r="I69" i="8"/>
  <c r="I87" i="8"/>
  <c r="I50" i="8"/>
  <c r="I114" i="8"/>
  <c r="I96" i="8"/>
  <c r="I78" i="8"/>
  <c r="I97" i="8" l="1"/>
  <c r="I60" i="8"/>
  <c r="I51" i="8"/>
  <c r="I106" i="8"/>
  <c r="I124" i="8"/>
  <c r="I79" i="8"/>
  <c r="I115" i="8"/>
  <c r="I88" i="8"/>
  <c r="I70" i="8"/>
  <c r="I52" i="8" l="1"/>
  <c r="I137" i="8"/>
  <c r="I125" i="8"/>
  <c r="I61" i="8"/>
  <c r="I116" i="8"/>
  <c r="I71" i="8"/>
  <c r="I107" i="8"/>
  <c r="I98" i="8"/>
  <c r="I80" i="8"/>
  <c r="I89" i="8"/>
  <c r="I62" i="8" l="1"/>
  <c r="I150" i="8"/>
  <c r="I81" i="8"/>
  <c r="I99" i="8"/>
  <c r="I126" i="8"/>
  <c r="I138" i="8"/>
  <c r="I117" i="8"/>
  <c r="I72" i="8"/>
  <c r="I90" i="8"/>
  <c r="I108" i="8"/>
  <c r="I163" i="8" l="1"/>
  <c r="I139" i="8"/>
  <c r="I151" i="8"/>
  <c r="I127" i="8"/>
  <c r="I82" i="8"/>
  <c r="I109" i="8"/>
  <c r="I91" i="8"/>
  <c r="I118" i="8"/>
  <c r="I100" i="8"/>
  <c r="I101" i="8" l="1"/>
  <c r="I92" i="8"/>
  <c r="I152" i="8"/>
  <c r="I140" i="8"/>
  <c r="I110" i="8"/>
  <c r="I164" i="8"/>
  <c r="I128" i="8"/>
  <c r="I119" i="8"/>
  <c r="I178" i="8"/>
  <c r="I179" i="8" l="1"/>
  <c r="I165" i="8"/>
  <c r="I120" i="8"/>
  <c r="I153" i="8"/>
  <c r="I193" i="8"/>
  <c r="I141" i="8"/>
  <c r="I129" i="8"/>
  <c r="I111" i="8"/>
  <c r="I102" i="8"/>
  <c r="I112" i="8" l="1"/>
  <c r="I121" i="8"/>
  <c r="I180" i="8"/>
  <c r="I166" i="8"/>
  <c r="I130" i="8"/>
  <c r="I154" i="8"/>
  <c r="I194" i="8"/>
  <c r="I142" i="8"/>
  <c r="I212" i="8"/>
  <c r="I232" i="8" l="1"/>
  <c r="I143" i="8"/>
  <c r="I122" i="8"/>
  <c r="I181" i="8"/>
  <c r="I131" i="8"/>
  <c r="I213" i="8"/>
  <c r="I195" i="8"/>
  <c r="I167" i="8"/>
  <c r="I155" i="8"/>
  <c r="I156" i="8" l="1"/>
  <c r="I196" i="8"/>
  <c r="I168" i="8"/>
  <c r="I132" i="8"/>
  <c r="I182" i="8"/>
  <c r="I144" i="8"/>
  <c r="I233" i="8"/>
  <c r="I214" i="8"/>
  <c r="I215" i="8" l="1"/>
  <c r="I197" i="8"/>
  <c r="I145" i="8"/>
  <c r="I234" i="8"/>
  <c r="I157" i="8"/>
  <c r="I183" i="8"/>
  <c r="I169" i="8"/>
  <c r="I235" i="8" l="1"/>
  <c r="I158" i="8"/>
  <c r="I198" i="8"/>
  <c r="I170" i="8"/>
  <c r="I184" i="8"/>
  <c r="I216" i="8"/>
  <c r="I217" i="8" l="1"/>
  <c r="I236" i="8"/>
  <c r="I199" i="8"/>
  <c r="I171" i="8"/>
  <c r="I185" i="8"/>
  <c r="I218" i="8" l="1"/>
  <c r="I237" i="8"/>
  <c r="I186" i="8"/>
  <c r="I200" i="8"/>
  <c r="I201" i="8" l="1"/>
  <c r="I238" i="8"/>
  <c r="I219" i="8"/>
  <c r="I239" i="8" l="1"/>
  <c r="I220" i="8"/>
  <c r="I240" i="8" l="1"/>
  <c r="A233" i="1" l="1"/>
  <c r="A234" i="1" s="1"/>
  <c r="A235" i="1" s="1"/>
  <c r="A236" i="1" s="1"/>
  <c r="A237" i="1" s="1"/>
  <c r="A238" i="1" s="1"/>
  <c r="A239" i="1" s="1"/>
  <c r="A240" i="1" s="1"/>
  <c r="A213" i="1"/>
  <c r="A214" i="1" s="1"/>
  <c r="A215" i="1" s="1"/>
  <c r="A216" i="1" s="1"/>
  <c r="A217" i="1" s="1"/>
  <c r="A218" i="1" s="1"/>
  <c r="A219" i="1" s="1"/>
  <c r="A220" i="1" s="1"/>
  <c r="A194" i="1"/>
  <c r="A195" i="1" s="1"/>
  <c r="A196" i="1" s="1"/>
  <c r="A197" i="1" s="1"/>
  <c r="A198" i="1" s="1"/>
  <c r="A199" i="1" s="1"/>
  <c r="A200" i="1" s="1"/>
  <c r="A201" i="1" s="1"/>
  <c r="A179" i="1"/>
  <c r="A180" i="1" s="1"/>
  <c r="A181" i="1" s="1"/>
  <c r="A182" i="1" s="1"/>
  <c r="A183" i="1" s="1"/>
  <c r="A184" i="1" s="1"/>
  <c r="A185" i="1" s="1"/>
  <c r="A186" i="1" s="1"/>
  <c r="A164" i="1"/>
  <c r="A165" i="1" s="1"/>
  <c r="A166" i="1" s="1"/>
  <c r="A167" i="1" s="1"/>
  <c r="A168" i="1" s="1"/>
  <c r="A169" i="1" s="1"/>
  <c r="A170" i="1" s="1"/>
  <c r="A171" i="1" s="1"/>
  <c r="A151" i="1"/>
  <c r="A152" i="1" s="1"/>
  <c r="A153" i="1" s="1"/>
  <c r="A154" i="1" s="1"/>
  <c r="A155" i="1" s="1"/>
  <c r="A156" i="1" s="1"/>
  <c r="A157" i="1" s="1"/>
  <c r="A158" i="1" s="1"/>
  <c r="A138" i="1"/>
  <c r="A139" i="1" s="1"/>
  <c r="A140" i="1" s="1"/>
  <c r="A141" i="1" s="1"/>
  <c r="A142" i="1" s="1"/>
  <c r="A143" i="1" s="1"/>
  <c r="A144" i="1" s="1"/>
  <c r="A145" i="1" s="1"/>
  <c r="A125" i="1"/>
  <c r="A126" i="1" s="1"/>
  <c r="A127" i="1" s="1"/>
  <c r="A128" i="1" s="1"/>
  <c r="A129" i="1" s="1"/>
  <c r="A130" i="1" s="1"/>
  <c r="A131" i="1" s="1"/>
  <c r="A132" i="1" s="1"/>
  <c r="A115" i="1"/>
  <c r="A116" i="1" s="1"/>
  <c r="A117" i="1" s="1"/>
  <c r="A118" i="1" s="1"/>
  <c r="A119" i="1" s="1"/>
  <c r="A120" i="1" s="1"/>
  <c r="A121" i="1" s="1"/>
  <c r="A122" i="1" s="1"/>
  <c r="A105" i="1"/>
  <c r="A106" i="1" s="1"/>
  <c r="A107" i="1" s="1"/>
  <c r="A108" i="1" s="1"/>
  <c r="A109" i="1" s="1"/>
  <c r="A110" i="1" s="1"/>
  <c r="A111" i="1" s="1"/>
  <c r="A112" i="1" s="1"/>
  <c r="A95" i="1"/>
  <c r="A96" i="1" s="1"/>
  <c r="A97" i="1" s="1"/>
  <c r="A98" i="1" s="1"/>
  <c r="A99" i="1" s="1"/>
  <c r="A100" i="1" s="1"/>
  <c r="A101" i="1" s="1"/>
  <c r="A102" i="1" s="1"/>
  <c r="A85" i="1"/>
  <c r="A86" i="1" s="1"/>
  <c r="A87" i="1" s="1"/>
  <c r="A88" i="1" s="1"/>
  <c r="A89" i="1" s="1"/>
  <c r="A90" i="1" s="1"/>
  <c r="A91" i="1" s="1"/>
  <c r="A92" i="1" s="1"/>
  <c r="A75" i="1"/>
  <c r="A76" i="1" s="1"/>
  <c r="A77" i="1" s="1"/>
  <c r="A78" i="1" s="1"/>
  <c r="A79" i="1" s="1"/>
  <c r="A80" i="1" s="1"/>
  <c r="A81" i="1" s="1"/>
  <c r="A82" i="1" s="1"/>
  <c r="A65" i="1"/>
  <c r="A66" i="1" s="1"/>
  <c r="A67" i="1" s="1"/>
  <c r="A68" i="1" s="1"/>
  <c r="A69" i="1" s="1"/>
  <c r="A70" i="1" s="1"/>
  <c r="A71" i="1" s="1"/>
  <c r="A72" i="1" s="1"/>
  <c r="A55" i="1"/>
  <c r="A56" i="1" s="1"/>
  <c r="A57" i="1" s="1"/>
  <c r="A58" i="1" s="1"/>
  <c r="A59" i="1" s="1"/>
  <c r="A60" i="1" s="1"/>
  <c r="A61" i="1" s="1"/>
  <c r="A62" i="1" s="1"/>
  <c r="AU26" i="7" l="1"/>
  <c r="BB26" i="7"/>
  <c r="BA27" i="7"/>
  <c r="AZ27" i="7"/>
  <c r="AY25" i="7"/>
  <c r="AX26" i="7"/>
  <c r="AW27" i="7"/>
  <c r="AV24" i="7"/>
  <c r="AT26" i="7"/>
  <c r="AS27" i="7"/>
  <c r="AN8" i="7"/>
  <c r="AM8" i="7"/>
  <c r="AL8" i="7"/>
  <c r="AK8" i="7"/>
  <c r="AI15" i="7"/>
  <c r="AE8" i="7"/>
  <c r="AR24" i="7" l="1"/>
  <c r="AH8" i="7"/>
  <c r="AD23" i="7"/>
  <c r="AJ26" i="7"/>
  <c r="AY18" i="7"/>
  <c r="AG26" i="7"/>
  <c r="AK19" i="7"/>
  <c r="AN15" i="7"/>
  <c r="AW9" i="7"/>
  <c r="AZ16" i="7"/>
  <c r="BA20" i="7"/>
  <c r="AW17" i="7"/>
  <c r="AZ21" i="7"/>
  <c r="AW20" i="7"/>
  <c r="AS21" i="7"/>
  <c r="AW8" i="7"/>
  <c r="AZ10" i="7"/>
  <c r="BA12" i="7"/>
  <c r="S11" i="7"/>
  <c r="S15" i="7"/>
  <c r="S19" i="7"/>
  <c r="AU23" i="7"/>
  <c r="AU27" i="7"/>
  <c r="S8" i="7"/>
  <c r="AU8" i="7" s="1"/>
  <c r="S12" i="7"/>
  <c r="S16" i="7"/>
  <c r="S20" i="7"/>
  <c r="AU24" i="7"/>
  <c r="S9" i="7"/>
  <c r="S13" i="7"/>
  <c r="S17" i="7"/>
  <c r="AU21" i="7"/>
  <c r="AU25" i="7"/>
  <c r="S10" i="7"/>
  <c r="S14" i="7"/>
  <c r="S18" i="7"/>
  <c r="AU22" i="7"/>
  <c r="E11" i="7"/>
  <c r="E15" i="7"/>
  <c r="E19" i="7"/>
  <c r="E8" i="7"/>
  <c r="AG8" i="7" s="1"/>
  <c r="E12" i="7"/>
  <c r="E16" i="7"/>
  <c r="E20" i="7"/>
  <c r="E9" i="7"/>
  <c r="E13" i="7"/>
  <c r="E17" i="7"/>
  <c r="E10" i="7"/>
  <c r="E14" i="7"/>
  <c r="E18" i="7"/>
  <c r="AY26" i="7"/>
  <c r="AK23" i="7"/>
  <c r="AM11" i="7"/>
  <c r="AS16" i="7"/>
  <c r="AW16" i="7"/>
  <c r="AW25" i="7"/>
  <c r="AY14" i="7"/>
  <c r="AS26" i="7"/>
  <c r="AS10" i="7"/>
  <c r="AW12" i="7"/>
  <c r="AW24" i="7"/>
  <c r="AY10" i="7"/>
  <c r="AZ26" i="7"/>
  <c r="AV14" i="7"/>
  <c r="AV22" i="7"/>
  <c r="AS12" i="7"/>
  <c r="AS17" i="7"/>
  <c r="AS22" i="7"/>
  <c r="AV9" i="7"/>
  <c r="AV17" i="7"/>
  <c r="AV25" i="7"/>
  <c r="AZ12" i="7"/>
  <c r="AZ17" i="7"/>
  <c r="AZ22" i="7"/>
  <c r="BA13" i="7"/>
  <c r="BA21" i="7"/>
  <c r="AN23" i="7"/>
  <c r="AS8" i="7"/>
  <c r="AS13" i="7"/>
  <c r="AS18" i="7"/>
  <c r="AS24" i="7"/>
  <c r="AV10" i="7"/>
  <c r="AV18" i="7"/>
  <c r="AV26" i="7"/>
  <c r="AZ8" i="7"/>
  <c r="AZ13" i="7"/>
  <c r="AZ18" i="7"/>
  <c r="AZ24" i="7"/>
  <c r="BA8" i="7"/>
  <c r="BA16" i="7"/>
  <c r="BA24" i="7"/>
  <c r="AN19" i="7"/>
  <c r="AS9" i="7"/>
  <c r="AS14" i="7"/>
  <c r="AS20" i="7"/>
  <c r="AS25" i="7"/>
  <c r="AV13" i="7"/>
  <c r="AV21" i="7"/>
  <c r="AW13" i="7"/>
  <c r="AW21" i="7"/>
  <c r="AY22" i="7"/>
  <c r="AZ9" i="7"/>
  <c r="AZ14" i="7"/>
  <c r="AZ20" i="7"/>
  <c r="AZ25" i="7"/>
  <c r="BA9" i="7"/>
  <c r="BA17" i="7"/>
  <c r="BA25" i="7"/>
  <c r="AX11" i="7"/>
  <c r="AX15" i="7"/>
  <c r="AX19" i="7"/>
  <c r="AX23" i="7"/>
  <c r="AX27" i="7"/>
  <c r="BB11" i="7"/>
  <c r="BB19" i="7"/>
  <c r="BB23" i="7"/>
  <c r="AT12" i="7"/>
  <c r="AT20" i="7"/>
  <c r="AT24" i="7"/>
  <c r="AY15" i="7"/>
  <c r="AY19" i="7"/>
  <c r="AY23" i="7"/>
  <c r="AY27" i="7"/>
  <c r="BB8" i="7"/>
  <c r="BB12" i="7"/>
  <c r="BB16" i="7"/>
  <c r="BB20" i="7"/>
  <c r="BB24" i="7"/>
  <c r="AT9" i="7"/>
  <c r="AT13" i="7"/>
  <c r="AT17" i="7"/>
  <c r="AT21" i="7"/>
  <c r="AT25" i="7"/>
  <c r="AV11" i="7"/>
  <c r="AV15" i="7"/>
  <c r="AV19" i="7"/>
  <c r="AV23" i="7"/>
  <c r="AV27" i="7"/>
  <c r="AW10" i="7"/>
  <c r="AW14" i="7"/>
  <c r="AW18" i="7"/>
  <c r="AW22" i="7"/>
  <c r="AW26" i="7"/>
  <c r="AX9" i="7"/>
  <c r="AX13" i="7"/>
  <c r="AX17" i="7"/>
  <c r="AX21" i="7"/>
  <c r="AX25" i="7"/>
  <c r="AY8" i="7"/>
  <c r="AY12" i="7"/>
  <c r="AY16" i="7"/>
  <c r="AY20" i="7"/>
  <c r="AY24" i="7"/>
  <c r="AZ11" i="7"/>
  <c r="AZ15" i="7"/>
  <c r="AZ19" i="7"/>
  <c r="AZ23" i="7"/>
  <c r="BA10" i="7"/>
  <c r="BA14" i="7"/>
  <c r="BA18" i="7"/>
  <c r="BA22" i="7"/>
  <c r="BA26" i="7"/>
  <c r="BB9" i="7"/>
  <c r="BB13" i="7"/>
  <c r="BB17" i="7"/>
  <c r="BB21" i="7"/>
  <c r="BB25" i="7"/>
  <c r="AT11" i="7"/>
  <c r="AT15" i="7"/>
  <c r="AT19" i="7"/>
  <c r="AT23" i="7"/>
  <c r="AT27" i="7"/>
  <c r="BB15" i="7"/>
  <c r="BB27" i="7"/>
  <c r="AT8" i="7"/>
  <c r="AT16" i="7"/>
  <c r="AX8" i="7"/>
  <c r="AX12" i="7"/>
  <c r="AX16" i="7"/>
  <c r="AX20" i="7"/>
  <c r="AX24" i="7"/>
  <c r="AY11" i="7"/>
  <c r="AS11" i="7"/>
  <c r="AS15" i="7"/>
  <c r="AS19" i="7"/>
  <c r="AS23" i="7"/>
  <c r="AT10" i="7"/>
  <c r="AT14" i="7"/>
  <c r="AT18" i="7"/>
  <c r="AT22" i="7"/>
  <c r="AV8" i="7"/>
  <c r="AV12" i="7"/>
  <c r="AV16" i="7"/>
  <c r="AV20" i="7"/>
  <c r="AW11" i="7"/>
  <c r="AW15" i="7"/>
  <c r="AW19" i="7"/>
  <c r="AW23" i="7"/>
  <c r="AX10" i="7"/>
  <c r="AX14" i="7"/>
  <c r="AX18" i="7"/>
  <c r="AX22" i="7"/>
  <c r="AY9" i="7"/>
  <c r="AY13" i="7"/>
  <c r="AY17" i="7"/>
  <c r="AY21" i="7"/>
  <c r="BA11" i="7"/>
  <c r="BA15" i="7"/>
  <c r="BA19" i="7"/>
  <c r="BA23" i="7"/>
  <c r="BB10" i="7"/>
  <c r="BB14" i="7"/>
  <c r="BB18" i="7"/>
  <c r="BB22" i="7"/>
  <c r="AE11" i="7"/>
  <c r="AL11" i="7"/>
  <c r="AM19" i="7"/>
  <c r="AE23" i="7"/>
  <c r="AL23" i="7"/>
  <c r="AE15" i="7"/>
  <c r="AK11" i="7"/>
  <c r="AL19" i="7"/>
  <c r="AM23" i="7"/>
  <c r="AN11" i="7"/>
  <c r="AF8" i="7"/>
  <c r="AF11" i="7"/>
  <c r="AI8" i="7"/>
  <c r="AI11" i="7"/>
  <c r="AF23" i="7"/>
  <c r="AK15" i="7"/>
  <c r="AM15" i="7"/>
  <c r="AL15" i="7"/>
  <c r="AN26" i="7"/>
  <c r="AN22" i="7"/>
  <c r="AN18" i="7"/>
  <c r="AN14" i="7"/>
  <c r="AN10" i="7"/>
  <c r="AN25" i="7"/>
  <c r="AN21" i="7"/>
  <c r="AN17" i="7"/>
  <c r="AN13" i="7"/>
  <c r="AN9" i="7"/>
  <c r="AN24" i="7"/>
  <c r="AN20" i="7"/>
  <c r="AN16" i="7"/>
  <c r="AN12" i="7"/>
  <c r="AM22" i="7"/>
  <c r="AM18" i="7"/>
  <c r="AM14" i="7"/>
  <c r="AM10" i="7"/>
  <c r="AM25" i="7"/>
  <c r="AM21" i="7"/>
  <c r="AM17" i="7"/>
  <c r="AM13" i="7"/>
  <c r="AM9" i="7"/>
  <c r="AM24" i="7"/>
  <c r="AM20" i="7"/>
  <c r="AM16" i="7"/>
  <c r="AM12" i="7"/>
  <c r="AL22" i="7"/>
  <c r="AL18" i="7"/>
  <c r="AL14" i="7"/>
  <c r="AL10" i="7"/>
  <c r="AL25" i="7"/>
  <c r="AL21" i="7"/>
  <c r="AL17" i="7"/>
  <c r="AL13" i="7"/>
  <c r="AL9" i="7"/>
  <c r="AL24" i="7"/>
  <c r="AL20" i="7"/>
  <c r="AL16" i="7"/>
  <c r="AL12" i="7"/>
  <c r="AK22" i="7"/>
  <c r="AK18" i="7"/>
  <c r="AK14" i="7"/>
  <c r="AK10" i="7"/>
  <c r="AK25" i="7"/>
  <c r="AK21" i="7"/>
  <c r="AK17" i="7"/>
  <c r="AK13" i="7"/>
  <c r="AK9" i="7"/>
  <c r="AK24" i="7"/>
  <c r="AK20" i="7"/>
  <c r="AK16" i="7"/>
  <c r="AK12" i="7"/>
  <c r="AE19" i="7"/>
  <c r="AI19" i="7"/>
  <c r="AJ11" i="7"/>
  <c r="AJ15" i="7"/>
  <c r="AJ19" i="7"/>
  <c r="AJ23" i="7"/>
  <c r="AJ8" i="7"/>
  <c r="AJ12" i="7"/>
  <c r="AJ16" i="7"/>
  <c r="AJ20" i="7"/>
  <c r="AJ9" i="7"/>
  <c r="AJ13" i="7"/>
  <c r="AJ17" i="7"/>
  <c r="AJ21" i="7"/>
  <c r="AJ10" i="7"/>
  <c r="AJ14" i="7"/>
  <c r="AJ18" i="7"/>
  <c r="AJ22" i="7"/>
  <c r="AF19" i="7"/>
  <c r="AF15" i="7"/>
  <c r="AI18" i="7"/>
  <c r="AI14" i="7"/>
  <c r="AI10" i="7"/>
  <c r="AI17" i="7"/>
  <c r="AI13" i="7"/>
  <c r="AI9" i="7"/>
  <c r="AI20" i="7"/>
  <c r="AI16" i="7"/>
  <c r="AI12" i="7"/>
  <c r="AF22" i="7"/>
  <c r="AF18" i="7"/>
  <c r="AF14" i="7"/>
  <c r="AF10" i="7"/>
  <c r="AF25" i="7"/>
  <c r="AF21" i="7"/>
  <c r="AF17" i="7"/>
  <c r="AF13" i="7"/>
  <c r="AF9" i="7"/>
  <c r="AF24" i="7"/>
  <c r="AF20" i="7"/>
  <c r="AF16" i="7"/>
  <c r="AF12" i="7"/>
  <c r="AE22" i="7"/>
  <c r="AE18" i="7"/>
  <c r="AE14" i="7"/>
  <c r="AE10" i="7"/>
  <c r="AE21" i="7"/>
  <c r="AE17" i="7"/>
  <c r="AE13" i="7"/>
  <c r="AE9" i="7"/>
  <c r="AE20" i="7"/>
  <c r="AE16" i="7"/>
  <c r="AE12" i="7"/>
  <c r="AG20" i="7" l="1"/>
  <c r="R20" i="1"/>
  <c r="AU18" i="7"/>
  <c r="R18" i="8"/>
  <c r="AU15" i="7"/>
  <c r="R15" i="8"/>
  <c r="AG17" i="7"/>
  <c r="R17" i="1"/>
  <c r="AG16" i="7"/>
  <c r="R16" i="1"/>
  <c r="AG15" i="7"/>
  <c r="R15" i="1"/>
  <c r="AU14" i="7"/>
  <c r="R14" i="8"/>
  <c r="AU17" i="7"/>
  <c r="R17" i="8"/>
  <c r="AU20" i="7"/>
  <c r="R20" i="8"/>
  <c r="AU11" i="7"/>
  <c r="R11" i="8"/>
  <c r="AG10" i="7"/>
  <c r="R10" i="1"/>
  <c r="AG19" i="7"/>
  <c r="R19" i="1"/>
  <c r="AG18" i="7"/>
  <c r="R18" i="1"/>
  <c r="AG13" i="7"/>
  <c r="R13" i="1"/>
  <c r="AG12" i="7"/>
  <c r="R12" i="1"/>
  <c r="AG11" i="7"/>
  <c r="R11" i="1"/>
  <c r="AU10" i="7"/>
  <c r="R10" i="8"/>
  <c r="AU13" i="7"/>
  <c r="R13" i="8"/>
  <c r="AU16" i="7"/>
  <c r="R16" i="8"/>
  <c r="AG14" i="7"/>
  <c r="R14" i="1"/>
  <c r="AG9" i="7"/>
  <c r="R9" i="1"/>
  <c r="AU9" i="7"/>
  <c r="R9" i="8"/>
  <c r="AU12" i="7"/>
  <c r="R12" i="8"/>
  <c r="AU19" i="7"/>
  <c r="R19" i="8"/>
  <c r="AR16" i="7"/>
  <c r="AR15" i="7"/>
  <c r="AR9" i="7"/>
  <c r="AR21" i="7"/>
  <c r="AR12" i="7"/>
  <c r="AR11" i="7"/>
  <c r="AR22" i="7"/>
  <c r="AR8" i="7"/>
  <c r="R8" i="8"/>
  <c r="AR27" i="7"/>
  <c r="AR25" i="7"/>
  <c r="AR14" i="7"/>
  <c r="AR18" i="7"/>
  <c r="AR10" i="7"/>
  <c r="AR26" i="7"/>
  <c r="AR13" i="7"/>
  <c r="AR20" i="7"/>
  <c r="AR23" i="7"/>
  <c r="AR19" i="7"/>
  <c r="AR17" i="7"/>
  <c r="S8" i="8"/>
  <c r="AE25" i="7"/>
  <c r="AH12" i="7"/>
  <c r="AH9" i="7"/>
  <c r="AH25" i="7"/>
  <c r="AH22" i="7"/>
  <c r="AH15" i="7"/>
  <c r="AD21" i="7"/>
  <c r="AD10" i="7"/>
  <c r="AD26" i="7"/>
  <c r="AD8" i="7"/>
  <c r="R8" i="1"/>
  <c r="AD11" i="7"/>
  <c r="AD12" i="7"/>
  <c r="AM27" i="7"/>
  <c r="AG23" i="7"/>
  <c r="AE26" i="7"/>
  <c r="AH16" i="7"/>
  <c r="AH13" i="7"/>
  <c r="AH10" i="7"/>
  <c r="AH26" i="7"/>
  <c r="AI24" i="7"/>
  <c r="AI21" i="7"/>
  <c r="AD25" i="7"/>
  <c r="AD14" i="7"/>
  <c r="AJ25" i="7"/>
  <c r="AH11" i="7"/>
  <c r="AD16" i="7"/>
  <c r="AD19" i="7"/>
  <c r="AD20" i="7"/>
  <c r="AL26" i="7"/>
  <c r="AI27" i="7"/>
  <c r="AG22" i="7"/>
  <c r="AG25" i="7"/>
  <c r="AH20" i="7"/>
  <c r="AH17" i="7"/>
  <c r="AH14" i="7"/>
  <c r="AI25" i="7"/>
  <c r="AI22" i="7"/>
  <c r="AD13" i="7"/>
  <c r="AH19" i="7"/>
  <c r="AD18" i="7"/>
  <c r="AJ24" i="7"/>
  <c r="AF27" i="7"/>
  <c r="AD24" i="7"/>
  <c r="AD27" i="7"/>
  <c r="AD15" i="7"/>
  <c r="AG21" i="7"/>
  <c r="AG24" i="7"/>
  <c r="S8" i="1"/>
  <c r="AE24" i="7"/>
  <c r="AF26" i="7"/>
  <c r="AH24" i="7"/>
  <c r="AH21" i="7"/>
  <c r="AH18" i="7"/>
  <c r="AI26" i="7"/>
  <c r="AD17" i="7"/>
  <c r="AD22" i="7"/>
  <c r="AJ27" i="7"/>
  <c r="AH23" i="7"/>
  <c r="AH27" i="7"/>
  <c r="AK26" i="7"/>
  <c r="AM26" i="7"/>
  <c r="AI23" i="7"/>
  <c r="AD9" i="7"/>
  <c r="AN27" i="7"/>
  <c r="AL27" i="7"/>
  <c r="AE27" i="7"/>
  <c r="AK27" i="7"/>
  <c r="AG27" i="7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A45" i="1" l="1"/>
  <c r="A46" i="1" l="1"/>
  <c r="A47" i="1" l="1"/>
  <c r="A48" i="1" l="1"/>
  <c r="I45" i="1" l="1"/>
  <c r="A49" i="1"/>
  <c r="I46" i="1" l="1"/>
  <c r="I64" i="1"/>
  <c r="A50" i="1"/>
  <c r="I74" i="1" l="1"/>
  <c r="I56" i="1"/>
  <c r="I47" i="1"/>
  <c r="I65" i="1"/>
  <c r="A51" i="1"/>
  <c r="I57" i="1" l="1"/>
  <c r="I66" i="1"/>
  <c r="I75" i="1"/>
  <c r="I48" i="1"/>
  <c r="I84" i="1"/>
  <c r="A52" i="1"/>
  <c r="I54" i="1"/>
  <c r="I124" i="1" l="1"/>
  <c r="I85" i="1"/>
  <c r="I67" i="1"/>
  <c r="I49" i="1"/>
  <c r="I58" i="1"/>
  <c r="I94" i="1"/>
  <c r="I76" i="1"/>
  <c r="I55" i="1"/>
  <c r="I137" i="1" l="1"/>
  <c r="I114" i="1"/>
  <c r="I125" i="1"/>
  <c r="I115" i="1"/>
  <c r="I104" i="1"/>
  <c r="I59" i="1"/>
  <c r="I68" i="1"/>
  <c r="I77" i="1"/>
  <c r="I86" i="1"/>
  <c r="I95" i="1"/>
  <c r="I50" i="1"/>
  <c r="I44" i="1"/>
  <c r="I11" i="1"/>
  <c r="I7" i="1"/>
  <c r="I14" i="1"/>
  <c r="I13" i="1"/>
  <c r="I12" i="1"/>
  <c r="I10" i="1"/>
  <c r="I9" i="1"/>
  <c r="I8" i="1"/>
  <c r="I138" i="1" l="1"/>
  <c r="I150" i="1"/>
  <c r="I126" i="1"/>
  <c r="I116" i="1"/>
  <c r="I96" i="1"/>
  <c r="I69" i="1"/>
  <c r="I51" i="1"/>
  <c r="I87" i="1"/>
  <c r="I60" i="1"/>
  <c r="I78" i="1"/>
  <c r="I105" i="1"/>
  <c r="I163" i="1" l="1"/>
  <c r="I151" i="1"/>
  <c r="I139" i="1"/>
  <c r="I127" i="1"/>
  <c r="I117" i="1"/>
  <c r="I79" i="1"/>
  <c r="I88" i="1"/>
  <c r="I52" i="1"/>
  <c r="I97" i="1"/>
  <c r="I106" i="1"/>
  <c r="I61" i="1"/>
  <c r="I70" i="1"/>
  <c r="I178" i="1" l="1"/>
  <c r="I140" i="1"/>
  <c r="I152" i="1"/>
  <c r="I164" i="1"/>
  <c r="I128" i="1"/>
  <c r="I118" i="1"/>
  <c r="I62" i="1"/>
  <c r="I89" i="1"/>
  <c r="I107" i="1"/>
  <c r="I71" i="1"/>
  <c r="I98" i="1"/>
  <c r="I80" i="1"/>
  <c r="I153" i="1" l="1"/>
  <c r="I141" i="1"/>
  <c r="I165" i="1"/>
  <c r="I193" i="1"/>
  <c r="I179" i="1"/>
  <c r="I129" i="1"/>
  <c r="I119" i="1"/>
  <c r="I81" i="1"/>
  <c r="I108" i="1"/>
  <c r="I99" i="1"/>
  <c r="I90" i="1"/>
  <c r="I72" i="1"/>
  <c r="I194" i="1" l="1"/>
  <c r="I232" i="1"/>
  <c r="I166" i="1"/>
  <c r="I212" i="1"/>
  <c r="I180" i="1"/>
  <c r="I142" i="1"/>
  <c r="I154" i="1"/>
  <c r="I130" i="1"/>
  <c r="I120" i="1"/>
  <c r="I100" i="1"/>
  <c r="I109" i="1"/>
  <c r="I91" i="1"/>
  <c r="I82" i="1"/>
  <c r="I155" i="1" l="1"/>
  <c r="I213" i="1"/>
  <c r="I167" i="1"/>
  <c r="I181" i="1"/>
  <c r="I233" i="1"/>
  <c r="I143" i="1"/>
  <c r="I195" i="1"/>
  <c r="I131" i="1"/>
  <c r="I121" i="1"/>
  <c r="I101" i="1"/>
  <c r="I92" i="1"/>
  <c r="I110" i="1"/>
  <c r="I234" i="1" l="1"/>
  <c r="I214" i="1"/>
  <c r="I196" i="1"/>
  <c r="I144" i="1"/>
  <c r="I182" i="1"/>
  <c r="I168" i="1"/>
  <c r="I156" i="1"/>
  <c r="I132" i="1"/>
  <c r="I122" i="1"/>
  <c r="I111" i="1"/>
  <c r="I102" i="1"/>
  <c r="I157" i="1" l="1"/>
  <c r="I183" i="1"/>
  <c r="I215" i="1"/>
  <c r="I169" i="1"/>
  <c r="I145" i="1"/>
  <c r="I235" i="1"/>
  <c r="I197" i="1"/>
  <c r="I112" i="1"/>
  <c r="I198" i="1" l="1"/>
  <c r="I184" i="1"/>
  <c r="I236" i="1"/>
  <c r="I170" i="1"/>
  <c r="I216" i="1"/>
  <c r="I158" i="1"/>
  <c r="I217" i="1" l="1"/>
  <c r="I185" i="1"/>
  <c r="I171" i="1"/>
  <c r="I199" i="1"/>
  <c r="I237" i="1"/>
  <c r="I200" i="1" l="1"/>
  <c r="I186" i="1"/>
  <c r="I238" i="1"/>
  <c r="I218" i="1"/>
  <c r="I239" i="1" l="1"/>
  <c r="I219" i="1"/>
  <c r="I201" i="1"/>
  <c r="I220" i="1" l="1"/>
  <c r="I240" i="1"/>
</calcChain>
</file>

<file path=xl/sharedStrings.xml><?xml version="1.0" encoding="utf-8"?>
<sst xmlns="http://schemas.openxmlformats.org/spreadsheetml/2006/main" count="568" uniqueCount="48">
  <si>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</si>
  <si>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</si>
  <si>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</si>
  <si>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</si>
  <si>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</si>
  <si>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</si>
  <si>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</si>
  <si>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IRP17 Yakima Solar</t>
  </si>
  <si>
    <t>IRP17 Dave Johnston Wind</t>
  </si>
  <si>
    <t>IRP17 Goshen Wind 2</t>
  </si>
  <si>
    <t>BASE</t>
  </si>
  <si>
    <t>AC</t>
  </si>
  <si>
    <t>Cumulative Displ CC Adjusted</t>
  </si>
  <si>
    <t>Base Case Displacement (Deferred MW)</t>
  </si>
  <si>
    <t>IRP Additions (Namepate MW)</t>
  </si>
  <si>
    <t>IRP Thermal</t>
  </si>
  <si>
    <t>IRP Baseload Renewable</t>
  </si>
  <si>
    <t xml:space="preserve">IRP Solar </t>
  </si>
  <si>
    <t xml:space="preserve">IRP Wind </t>
  </si>
  <si>
    <t>Thermal</t>
  </si>
  <si>
    <t>FOT Summer</t>
  </si>
  <si>
    <t>FOT Winter</t>
  </si>
  <si>
    <t>Solar</t>
  </si>
  <si>
    <t>Wind</t>
  </si>
  <si>
    <t>Capacity Contribution</t>
  </si>
  <si>
    <t>IRP17 SOregonCal Solar</t>
  </si>
  <si>
    <t>IRP17 Utah South Solar T</t>
  </si>
  <si>
    <t>IRP17 Utah South Solar F</t>
  </si>
  <si>
    <t>Energy Vision 2020 Wind</t>
  </si>
  <si>
    <t>IRP17 WallaW Wind</t>
  </si>
  <si>
    <t>IRP17 Yakima Wind</t>
  </si>
  <si>
    <t>IRP17 S Oregon Wind</t>
  </si>
  <si>
    <t>IRP17 UT Wind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</si>
  <si>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</si>
  <si>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</si>
  <si>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</si>
  <si>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</si>
  <si>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</si>
  <si>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IRP17 FOT NOB - SMR</t>
  </si>
  <si>
    <t>IRP17 FOT Mona - WTR</t>
  </si>
  <si>
    <t>IRP17 FOT Mona - SMR</t>
  </si>
  <si>
    <t>IRP17 FOT COB - SMR</t>
  </si>
  <si>
    <t>IRP17 FOT NOB - WTR</t>
  </si>
  <si>
    <t>IRP17 FOT MidColumbia - SMR - 2</t>
  </si>
  <si>
    <t>IRP17 FOT MidColumbia - SMR</t>
  </si>
  <si>
    <t>IRP17 FOT MidColumbia - WTR2</t>
  </si>
  <si>
    <t>IRP17 FOT MidColumbia - WTR</t>
  </si>
  <si>
    <t>Base Case Displacement (Deferred Namaplate 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</si>
</sst>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7" fillId="0" borderId="5" xfId="3" applyNumberFormat="1" applyFont="1" applyFill="1" applyBorder="1" applyAlignment="1">
      <alignment horizontal="center" wrapText="1"/>
    </xf>
    <xf numFmtId="165" fontId="7" fillId="0" borderId="6" xfId="3" applyNumberFormat="1" applyFont="1" applyFill="1" applyBorder="1"/>
    <xf numFmtId="0" fontId="7" fillId="0" borderId="7" xfId="3" applyNumberFormat="1" applyFont="1" applyFill="1" applyBorder="1" applyAlignment="1">
      <alignment horizontal="center" wrapText="1"/>
    </xf>
    <xf numFmtId="165" fontId="7" fillId="0" borderId="8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7" fillId="0" borderId="16" xfId="3" applyNumberFormat="1" applyFont="1" applyFill="1" applyBorder="1" applyAlignment="1">
      <alignment horizontal="center" wrapText="1"/>
    </xf>
    <xf numFmtId="165" fontId="7" fillId="0" borderId="7" xfId="3" applyNumberFormat="1" applyFont="1" applyFill="1" applyBorder="1"/>
    <xf numFmtId="165" fontId="7" fillId="0" borderId="9" xfId="3" applyNumberFormat="1" applyFont="1" applyFill="1" applyBorder="1"/>
    <xf numFmtId="164" fontId="6" fillId="0" borderId="14" xfId="3" applyFill="1" applyBorder="1"/>
    <xf numFmtId="164" fontId="8" fillId="0" borderId="14" xfId="3" applyFont="1" applyFill="1" applyBorder="1" applyAlignment="1">
      <alignment horizontal="centerContinuous" wrapText="1"/>
    </xf>
    <xf numFmtId="164" fontId="8" fillId="0" borderId="6" xfId="3" applyFont="1" applyFill="1" applyBorder="1" applyAlignment="1">
      <alignment horizontal="centerContinuous"/>
    </xf>
    <xf numFmtId="164" fontId="8" fillId="0" borderId="11" xfId="3" applyFont="1" applyFill="1" applyBorder="1"/>
    <xf numFmtId="164" fontId="8" fillId="0" borderId="11" xfId="3" applyFont="1" applyFill="1" applyBorder="1" applyAlignment="1">
      <alignment horizontal="center"/>
    </xf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0" fontId="6" fillId="0" borderId="17" xfId="3" applyNumberFormat="1" applyFill="1" applyBorder="1" applyAlignment="1">
      <alignment horizontal="center"/>
    </xf>
    <xf numFmtId="167" fontId="6" fillId="0" borderId="17" xfId="5" applyNumberFormat="1" applyFont="1" applyFill="1" applyBorder="1"/>
    <xf numFmtId="164" fontId="8" fillId="0" borderId="15" xfId="3" applyFont="1" applyFill="1" applyBorder="1" applyAlignment="1">
      <alignment horizontal="centerContinuous" wrapText="1"/>
    </xf>
    <xf numFmtId="0" fontId="2" fillId="0" borderId="10" xfId="0" applyFont="1" applyFill="1" applyBorder="1" applyAlignment="1">
      <alignment wrapText="1"/>
    </xf>
    <xf numFmtId="41" fontId="6" fillId="0" borderId="16" xfId="5" applyNumberFormat="1" applyFont="1" applyFill="1" applyBorder="1"/>
    <xf numFmtId="41" fontId="6" fillId="0" borderId="7" xfId="5" applyNumberFormat="1" applyFont="1" applyFill="1" applyBorder="1"/>
    <xf numFmtId="164" fontId="8" fillId="0" borderId="5" xfId="3" applyFont="1" applyFill="1" applyBorder="1" applyAlignment="1">
      <alignment horizontal="centerContinuous" wrapText="1"/>
    </xf>
    <xf numFmtId="167" fontId="6" fillId="0" borderId="18" xfId="5" applyNumberFormat="1" applyFont="1" applyFill="1" applyBorder="1"/>
    <xf numFmtId="0" fontId="0" fillId="0" borderId="18" xfId="0" applyBorder="1"/>
    <xf numFmtId="0" fontId="0" fillId="0" borderId="10" xfId="0" applyBorder="1"/>
    <xf numFmtId="0" fontId="0" fillId="0" borderId="16" xfId="0" applyBorder="1"/>
    <xf numFmtId="0" fontId="0" fillId="0" borderId="8" xfId="0" applyBorder="1"/>
    <xf numFmtId="166" fontId="0" fillId="0" borderId="0" xfId="1" applyNumberFormat="1" applyFont="1" applyBorder="1"/>
    <xf numFmtId="0" fontId="0" fillId="0" borderId="17" xfId="0" applyBorder="1"/>
    <xf numFmtId="166" fontId="0" fillId="0" borderId="18" xfId="1" applyNumberFormat="1" applyFont="1" applyBorder="1"/>
    <xf numFmtId="41" fontId="6" fillId="0" borderId="17" xfId="5" applyNumberFormat="1" applyFont="1" applyFill="1" applyBorder="1"/>
    <xf numFmtId="41" fontId="6" fillId="0" borderId="9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Continuous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6" fontId="0" fillId="0" borderId="5" xfId="0" applyNumberFormat="1" applyFill="1" applyBorder="1"/>
    <xf numFmtId="166" fontId="0" fillId="0" borderId="7" xfId="0" applyNumberFormat="1" applyFill="1" applyBorder="1"/>
    <xf numFmtId="165" fontId="7" fillId="0" borderId="16" xfId="3" applyNumberFormat="1" applyFont="1" applyFill="1" applyBorder="1"/>
    <xf numFmtId="0" fontId="0" fillId="0" borderId="0" xfId="0" applyFill="1"/>
    <xf numFmtId="165" fontId="7" fillId="2" borderId="14" xfId="3" applyNumberFormat="1" applyFont="1" applyFill="1" applyBorder="1"/>
    <xf numFmtId="166" fontId="0" fillId="2" borderId="6" xfId="0" applyNumberFormat="1" applyFill="1" applyBorder="1"/>
    <xf numFmtId="165" fontId="7" fillId="2" borderId="16" xfId="3" applyNumberFormat="1" applyFont="1" applyFill="1" applyBorder="1"/>
    <xf numFmtId="165" fontId="7" fillId="2" borderId="7" xfId="3" applyNumberFormat="1" applyFont="1" applyFill="1" applyBorder="1"/>
    <xf numFmtId="0" fontId="2" fillId="0" borderId="14" xfId="0" applyFont="1" applyBorder="1"/>
    <xf numFmtId="0" fontId="2" fillId="0" borderId="15" xfId="0" applyFont="1" applyBorder="1"/>
    <xf numFmtId="0" fontId="2" fillId="0" borderId="6" xfId="0" applyFont="1" applyBorder="1"/>
    <xf numFmtId="0" fontId="2" fillId="0" borderId="16" xfId="0" applyFont="1" applyBorder="1"/>
    <xf numFmtId="168" fontId="2" fillId="0" borderId="0" xfId="2" applyNumberFormat="1" applyFont="1" applyBorder="1"/>
    <xf numFmtId="0" fontId="2" fillId="0" borderId="8" xfId="0" applyFont="1" applyBorder="1"/>
    <xf numFmtId="0" fontId="2" fillId="0" borderId="0" xfId="0" applyFont="1"/>
    <xf numFmtId="0" fontId="7" fillId="0" borderId="14" xfId="3" applyNumberFormat="1" applyFont="1" applyFill="1" applyBorder="1" applyAlignment="1">
      <alignment horizontal="center" wrapText="1"/>
    </xf>
    <xf numFmtId="165" fontId="7" fillId="0" borderId="17" xfId="3" applyNumberFormat="1" applyFont="1" applyFill="1" applyBorder="1"/>
    <xf numFmtId="0" fontId="2" fillId="0" borderId="0" xfId="0" applyFont="1" applyBorder="1" applyAlignment="1">
      <alignment wrapText="1"/>
    </xf>
    <xf numFmtId="165" fontId="7" fillId="2" borderId="5" xfId="3" applyNumberFormat="1" applyFont="1" applyFill="1" applyBorder="1"/>
    <xf numFmtId="165" fontId="7" fillId="0" borderId="0" xfId="3" applyNumberFormat="1" applyFont="1" applyFill="1" applyBorder="1"/>
    <xf numFmtId="0" fontId="2" fillId="0" borderId="8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165" fontId="7" fillId="0" borderId="18" xfId="3" applyNumberFormat="1" applyFont="1" applyFill="1" applyBorder="1"/>
    <xf numFmtId="166" fontId="0" fillId="0" borderId="17" xfId="0" applyNumberFormat="1" applyFill="1" applyBorder="1"/>
    <xf numFmtId="165" fontId="7" fillId="2" borderId="0" xfId="3" applyNumberFormat="1" applyFont="1" applyFill="1" applyBorder="1"/>
    <xf numFmtId="0" fontId="0" fillId="0" borderId="18" xfId="0" applyFill="1" applyBorder="1"/>
    <xf numFmtId="0" fontId="0" fillId="0" borderId="10" xfId="0" applyFill="1" applyBorder="1"/>
    <xf numFmtId="0" fontId="2" fillId="3" borderId="16" xfId="0" applyFont="1" applyFill="1" applyBorder="1" applyAlignment="1">
      <alignment wrapText="1"/>
    </xf>
    <xf numFmtId="0" fontId="2" fillId="0" borderId="16" xfId="0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21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0"/>
  <sheetViews>
    <sheetView showGridLines="0" tabSelected="1" view="pageBreakPreview" topLeftCell="A2" zoomScale="70" zoomScaleNormal="70" zoomScaleSheetLayoutView="70" workbookViewId="0">
      <selection activeCell="O2" sqref="O2"/>
    </sheetView>
  </sheetViews>
  <sheetFormatPr defaultRowHeight="15" x14ac:dyDescent="0.25"/>
  <cols>
    <col min="1" max="1" width="9.140625" customWidth="1"/>
    <col min="2" max="2" width="9.140625" style="45"/>
    <col min="3" max="3" width="31.140625" style="45" customWidth="1"/>
    <col min="4" max="4" width="12.28515625" style="45" customWidth="1"/>
    <col min="5" max="6" width="14.5703125" style="45" customWidth="1"/>
    <col min="7" max="7" width="13.85546875" style="45" customWidth="1"/>
    <col min="8" max="8" width="9.140625" customWidth="1"/>
    <col min="9" max="9" width="9.140625" hidden="1" customWidth="1"/>
    <col min="10" max="10" width="1" hidden="1" customWidth="1"/>
    <col min="11" max="11" width="5.85546875" hidden="1" customWidth="1"/>
    <col min="13" max="13" width="13.28515625" customWidth="1"/>
    <col min="14" max="14" width="16.42578125" customWidth="1"/>
    <col min="15" max="16" width="13.140625" customWidth="1"/>
    <col min="17" max="17" width="10.28515625" customWidth="1"/>
    <col min="18" max="18" width="13.85546875" customWidth="1"/>
    <col min="19" max="19" width="14.85546875" customWidth="1"/>
    <col min="20" max="20" width="16.140625" customWidth="1"/>
    <col min="21" max="21" width="18.42578125" customWidth="1"/>
  </cols>
  <sheetData>
    <row r="1" spans="1:21" x14ac:dyDescent="0.25">
      <c r="B1" s="34"/>
      <c r="C1" s="34"/>
      <c r="D1" s="34"/>
      <c r="E1" s="34"/>
      <c r="F1" s="34"/>
      <c r="G1" s="34"/>
    </row>
    <row r="2" spans="1:21" ht="18.75" x14ac:dyDescent="0.3">
      <c r="A2" s="1"/>
      <c r="B2" s="35" t="s">
        <v>0</v>
      </c>
      <c r="C2" s="35"/>
      <c r="D2" s="35"/>
      <c r="E2" s="35"/>
      <c r="F2" s="35"/>
      <c r="G2" s="35"/>
    </row>
    <row r="3" spans="1:21" ht="15.75" thickBot="1" x14ac:dyDescent="0.3">
      <c r="A3" s="1"/>
      <c r="B3" s="34"/>
      <c r="C3" s="34"/>
      <c r="D3" s="34"/>
      <c r="E3" s="34"/>
      <c r="F3" s="34"/>
      <c r="G3" s="34"/>
    </row>
    <row r="4" spans="1:21" ht="15.75" customHeight="1" thickBot="1" x14ac:dyDescent="0.3">
      <c r="A4" s="1"/>
      <c r="B4" s="72" t="s">
        <v>1</v>
      </c>
      <c r="C4" s="73"/>
      <c r="D4" s="73"/>
      <c r="E4" s="73"/>
      <c r="F4" s="73"/>
      <c r="G4" s="74"/>
      <c r="R4" s="45"/>
      <c r="S4" s="45"/>
      <c r="T4" s="45"/>
      <c r="U4" s="45"/>
    </row>
    <row r="5" spans="1:21" ht="15.75" thickBot="1" x14ac:dyDescent="0.3">
      <c r="A5" s="1"/>
      <c r="B5" s="6"/>
      <c r="C5" s="36"/>
      <c r="D5" s="6"/>
      <c r="E5" s="6"/>
      <c r="F5" s="6"/>
      <c r="G5" s="6"/>
      <c r="R5" s="45"/>
      <c r="S5" s="45"/>
      <c r="T5" s="45"/>
      <c r="U5" s="45"/>
    </row>
    <row r="6" spans="1:21" ht="39" customHeight="1" thickBot="1" x14ac:dyDescent="0.3">
      <c r="A6" s="1"/>
      <c r="B6" s="37" t="s">
        <v>2</v>
      </c>
      <c r="C6" s="38" t="s">
        <v>3</v>
      </c>
      <c r="D6" s="37" t="s">
        <v>5</v>
      </c>
      <c r="E6" s="39" t="s">
        <v>35</v>
      </c>
      <c r="F6" s="40" t="s">
        <v>36</v>
      </c>
      <c r="G6" s="41" t="s">
        <v>4</v>
      </c>
      <c r="I6" s="6" t="s">
        <v>6</v>
      </c>
      <c r="L6" s="10"/>
      <c r="M6" s="75" t="s">
        <v>14</v>
      </c>
      <c r="N6" s="76"/>
      <c r="O6" s="76"/>
      <c r="P6" s="77"/>
      <c r="Q6" s="11" t="s">
        <v>47</v>
      </c>
      <c r="R6" s="19"/>
      <c r="S6" s="19"/>
      <c r="T6" s="12"/>
      <c r="U6" s="23"/>
    </row>
    <row r="7" spans="1:21" ht="28.5" customHeight="1" x14ac:dyDescent="0.25">
      <c r="B7" s="2">
        <v>2017</v>
      </c>
      <c r="C7" s="3" t="s">
        <v>38</v>
      </c>
      <c r="D7" s="3">
        <v>90.3</v>
      </c>
      <c r="E7" s="3">
        <v>90.3</v>
      </c>
      <c r="F7" s="3">
        <v>90.3</v>
      </c>
      <c r="G7" s="42">
        <v>0</v>
      </c>
      <c r="I7" t="str">
        <f>IF(ISNUMBER(FIND("SMR",C7)),"Summer","Winter")</f>
        <v>Summer</v>
      </c>
      <c r="L7" s="13" t="s">
        <v>2</v>
      </c>
      <c r="M7" s="20" t="s">
        <v>15</v>
      </c>
      <c r="N7" s="20" t="s">
        <v>16</v>
      </c>
      <c r="O7" s="20" t="s">
        <v>17</v>
      </c>
      <c r="P7" s="20" t="s">
        <v>18</v>
      </c>
      <c r="Q7" s="14" t="s">
        <v>19</v>
      </c>
      <c r="R7" s="14" t="s">
        <v>22</v>
      </c>
      <c r="S7" s="14" t="s">
        <v>23</v>
      </c>
      <c r="T7" s="14" t="s">
        <v>20</v>
      </c>
      <c r="U7" s="14" t="s">
        <v>21</v>
      </c>
    </row>
    <row r="8" spans="1:21" x14ac:dyDescent="0.25">
      <c r="B8" s="4">
        <v>2017</v>
      </c>
      <c r="C8" s="5" t="s">
        <v>39</v>
      </c>
      <c r="D8" s="5">
        <v>0</v>
      </c>
      <c r="E8" s="5">
        <v>0</v>
      </c>
      <c r="F8" s="5">
        <v>0</v>
      </c>
      <c r="G8" s="43">
        <v>0</v>
      </c>
      <c r="I8" t="str">
        <f t="shared" ref="I8:I15" si="0">IF(ISNUMBER(FIND("SMR",C8)),"Summer","Winter")</f>
        <v>Winter</v>
      </c>
      <c r="L8" s="15">
        <v>2017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21">
        <f>Displacement!B8/Displacement!$B$6+Displacement!C8/Displacement!$C$6+Displacement!D8/Displacement!$D$6+Displacement!E8/Displacement!$E$6</f>
        <v>0</v>
      </c>
      <c r="S8" s="21">
        <f>Displacement!F8/Displacement!$F$6+Displacement!G8/Displacement!$G$6+Displacement!H8/Displacement!$H$6+Displacement!I8/Displacement!$I$6+Displacement!J8/Displacement!$J$6+Displacement!K8/Displacement!$K$6+Displacement!L8/Displacement!$L$6</f>
        <v>0</v>
      </c>
      <c r="T8" s="21">
        <v>-11.023</v>
      </c>
      <c r="U8" s="22">
        <v>-11.023</v>
      </c>
    </row>
    <row r="9" spans="1:21" x14ac:dyDescent="0.25">
      <c r="B9" s="4">
        <v>2017</v>
      </c>
      <c r="C9" s="5" t="s">
        <v>40</v>
      </c>
      <c r="D9" s="5">
        <v>0</v>
      </c>
      <c r="E9" s="5">
        <v>0</v>
      </c>
      <c r="F9" s="5">
        <v>0</v>
      </c>
      <c r="G9" s="43">
        <v>0</v>
      </c>
      <c r="I9" t="str">
        <f t="shared" si="0"/>
        <v>Summer</v>
      </c>
      <c r="L9" s="15">
        <v>2018</v>
      </c>
      <c r="M9" s="16">
        <v>0</v>
      </c>
      <c r="N9" s="16">
        <v>0</v>
      </c>
      <c r="O9" s="16">
        <v>0</v>
      </c>
      <c r="P9" s="16">
        <v>0</v>
      </c>
      <c r="Q9" s="21">
        <v>0</v>
      </c>
      <c r="R9" s="21">
        <f>Displacement!B9/Displacement!$B$6+Displacement!C9/Displacement!$C$6+Displacement!D9/Displacement!$D$6+Displacement!E9/Displacement!$E$6</f>
        <v>0</v>
      </c>
      <c r="S9" s="21">
        <f>Displacement!F9/Displacement!$F$6+Displacement!G9/Displacement!$G$6+Displacement!H9/Displacement!$H$6+Displacement!I9/Displacement!$I$6+Displacement!J9/Displacement!$J$6+Displacement!K9/Displacement!$K$6+Displacement!L9/Displacement!$L$6</f>
        <v>0</v>
      </c>
      <c r="T9" s="22">
        <v>79.479115000000007</v>
      </c>
      <c r="U9" s="22">
        <v>79.479115000000007</v>
      </c>
    </row>
    <row r="10" spans="1:21" x14ac:dyDescent="0.25">
      <c r="B10" s="4">
        <v>2017</v>
      </c>
      <c r="C10" s="5" t="s">
        <v>41</v>
      </c>
      <c r="D10" s="5">
        <v>0</v>
      </c>
      <c r="E10" s="5">
        <v>0</v>
      </c>
      <c r="F10" s="5">
        <v>0</v>
      </c>
      <c r="G10" s="43">
        <v>0</v>
      </c>
      <c r="I10" t="str">
        <f t="shared" si="0"/>
        <v>Summer</v>
      </c>
      <c r="L10" s="15">
        <v>2019</v>
      </c>
      <c r="M10" s="16">
        <v>0</v>
      </c>
      <c r="N10" s="16">
        <v>0</v>
      </c>
      <c r="O10" s="16">
        <v>0</v>
      </c>
      <c r="P10" s="16">
        <v>0</v>
      </c>
      <c r="Q10" s="21">
        <v>0</v>
      </c>
      <c r="R10" s="21">
        <f>Displacement!B10/Displacement!$B$6+Displacement!C10/Displacement!$C$6+Displacement!D10/Displacement!$D$6+Displacement!E10/Displacement!$E$6</f>
        <v>0</v>
      </c>
      <c r="S10" s="21">
        <f>Displacement!F10/Displacement!$F$6+Displacement!G10/Displacement!$G$6+Displacement!H10/Displacement!$H$6+Displacement!I10/Displacement!$I$6+Displacement!J10/Displacement!$J$6+Displacement!K10/Displacement!$K$6+Displacement!L10/Displacement!$L$6</f>
        <v>0</v>
      </c>
      <c r="T10" s="22">
        <v>335.08273442500007</v>
      </c>
      <c r="U10" s="22">
        <v>303.10000000000002</v>
      </c>
    </row>
    <row r="11" spans="1:21" x14ac:dyDescent="0.25">
      <c r="B11" s="4">
        <v>2017</v>
      </c>
      <c r="C11" s="5" t="s">
        <v>42</v>
      </c>
      <c r="D11" s="5">
        <v>0</v>
      </c>
      <c r="E11" s="5">
        <v>0</v>
      </c>
      <c r="F11" s="5">
        <v>0</v>
      </c>
      <c r="G11" s="43">
        <v>0</v>
      </c>
      <c r="I11" t="str">
        <f t="shared" si="0"/>
        <v>Winter</v>
      </c>
      <c r="L11" s="15">
        <v>2020</v>
      </c>
      <c r="M11" s="16">
        <v>0</v>
      </c>
      <c r="N11" s="16">
        <v>0</v>
      </c>
      <c r="O11" s="16">
        <v>0</v>
      </c>
      <c r="P11" s="16">
        <v>0</v>
      </c>
      <c r="Q11" s="21">
        <v>0</v>
      </c>
      <c r="R11" s="21">
        <f>Displacement!B11/Displacement!$B$6+Displacement!C11/Displacement!$C$6+Displacement!D11/Displacement!$D$6+Displacement!E11/Displacement!$E$6</f>
        <v>0</v>
      </c>
      <c r="S11" s="21">
        <f>Displacement!F11/Displacement!$F$6+Displacement!G11/Displacement!$G$6+Displacement!H11/Displacement!$H$6+Displacement!I11/Displacement!$I$6+Displacement!J11/Displacement!$J$6+Displacement!K11/Displacement!$K$6+Displacement!L11/Displacement!$L$6</f>
        <v>0</v>
      </c>
      <c r="T11" s="22">
        <v>462.70000000000005</v>
      </c>
      <c r="U11" s="22">
        <v>296.39999999999998</v>
      </c>
    </row>
    <row r="12" spans="1:21" x14ac:dyDescent="0.25">
      <c r="B12" s="4">
        <v>2017</v>
      </c>
      <c r="C12" s="5" t="s">
        <v>43</v>
      </c>
      <c r="D12" s="5">
        <v>0</v>
      </c>
      <c r="E12" s="5">
        <v>0</v>
      </c>
      <c r="F12" s="5">
        <v>0</v>
      </c>
      <c r="G12" s="43">
        <v>0</v>
      </c>
      <c r="I12" t="str">
        <f t="shared" si="0"/>
        <v>Summer</v>
      </c>
      <c r="L12" s="15">
        <v>2021</v>
      </c>
      <c r="M12" s="16">
        <v>0</v>
      </c>
      <c r="N12" s="16">
        <v>0</v>
      </c>
      <c r="O12" s="16">
        <v>0</v>
      </c>
      <c r="P12" s="16">
        <v>1310.5999999999999</v>
      </c>
      <c r="Q12" s="21">
        <v>0</v>
      </c>
      <c r="R12" s="21">
        <f>Displacement!B12/Displacement!$B$6+Displacement!C12/Displacement!$C$6+Displacement!D12/Displacement!$D$6+Displacement!E12/Displacement!$E$6</f>
        <v>0</v>
      </c>
      <c r="S12" s="21">
        <f>Displacement!F12/Displacement!$F$6+Displacement!G12/Displacement!$G$6+Displacement!H12/Displacement!$H$6+Displacement!I12/Displacement!$I$6+Displacement!J12/Displacement!$J$6+Displacement!K12/Displacement!$K$6+Displacement!L12/Displacement!$L$6</f>
        <v>577.99492543154463</v>
      </c>
      <c r="T12" s="22">
        <v>395.2</v>
      </c>
      <c r="U12" s="22">
        <v>302.8</v>
      </c>
    </row>
    <row r="13" spans="1:21" x14ac:dyDescent="0.25">
      <c r="B13" s="4">
        <v>2017</v>
      </c>
      <c r="C13" s="5" t="s">
        <v>44</v>
      </c>
      <c r="D13" s="5">
        <v>311.39999999999998</v>
      </c>
      <c r="E13" s="5">
        <v>311.39999999999998</v>
      </c>
      <c r="F13" s="5">
        <v>311.39999999999998</v>
      </c>
      <c r="G13" s="43">
        <v>0</v>
      </c>
      <c r="I13" t="str">
        <f t="shared" si="0"/>
        <v>Summer</v>
      </c>
      <c r="L13" s="15">
        <v>2022</v>
      </c>
      <c r="M13" s="16">
        <v>0</v>
      </c>
      <c r="N13" s="16">
        <v>0</v>
      </c>
      <c r="O13" s="16">
        <v>0</v>
      </c>
      <c r="P13" s="16">
        <v>1310.5999999999999</v>
      </c>
      <c r="Q13" s="21">
        <v>0</v>
      </c>
      <c r="R13" s="21">
        <f>Displacement!B13/Displacement!$B$6+Displacement!C13/Displacement!$C$6+Displacement!D13/Displacement!$D$6+Displacement!E13/Displacement!$E$6</f>
        <v>0</v>
      </c>
      <c r="S13" s="21">
        <f>Displacement!F13/Displacement!$F$6+Displacement!G13/Displacement!$G$6+Displacement!H13/Displacement!$H$6+Displacement!I13/Displacement!$I$6+Displacement!J13/Displacement!$J$6+Displacement!K13/Displacement!$K$6+Displacement!L13/Displacement!$L$6</f>
        <v>577.99492543154463</v>
      </c>
      <c r="T13" s="22">
        <v>444.8</v>
      </c>
      <c r="U13" s="22">
        <v>304.60000000000002</v>
      </c>
    </row>
    <row r="14" spans="1:21" x14ac:dyDescent="0.25">
      <c r="B14" s="4">
        <v>2017</v>
      </c>
      <c r="C14" s="5" t="s">
        <v>45</v>
      </c>
      <c r="D14" s="5">
        <v>0</v>
      </c>
      <c r="E14" s="5">
        <v>0</v>
      </c>
      <c r="F14" s="5">
        <v>0</v>
      </c>
      <c r="G14" s="43">
        <v>0</v>
      </c>
      <c r="I14" t="str">
        <f t="shared" si="0"/>
        <v>Winter</v>
      </c>
      <c r="L14" s="15">
        <v>2023</v>
      </c>
      <c r="M14" s="16">
        <v>0</v>
      </c>
      <c r="N14" s="16">
        <v>0</v>
      </c>
      <c r="O14" s="16">
        <v>0</v>
      </c>
      <c r="P14" s="16">
        <v>1310.5999999999999</v>
      </c>
      <c r="Q14" s="21">
        <v>0</v>
      </c>
      <c r="R14" s="21">
        <f>Displacement!B14/Displacement!$B$6+Displacement!C14/Displacement!$C$6+Displacement!D14/Displacement!$D$6+Displacement!E14/Displacement!$E$6</f>
        <v>0</v>
      </c>
      <c r="S14" s="21">
        <f>Displacement!F14/Displacement!$F$6+Displacement!G14/Displacement!$G$6+Displacement!H14/Displacement!$H$6+Displacement!I14/Displacement!$I$6+Displacement!J14/Displacement!$J$6+Displacement!K14/Displacement!$K$6+Displacement!L14/Displacement!$L$6</f>
        <v>577.99492543154463</v>
      </c>
      <c r="T14" s="22">
        <v>418.7</v>
      </c>
      <c r="U14" s="22">
        <v>310.3</v>
      </c>
    </row>
    <row r="15" spans="1:21" x14ac:dyDescent="0.25">
      <c r="B15" s="4">
        <v>2017</v>
      </c>
      <c r="C15" s="5" t="s">
        <v>46</v>
      </c>
      <c r="D15" s="5">
        <v>253.2</v>
      </c>
      <c r="E15" s="5">
        <v>253.2</v>
      </c>
      <c r="F15" s="5">
        <v>253.2</v>
      </c>
      <c r="G15" s="43">
        <v>0</v>
      </c>
      <c r="I15" t="str">
        <f t="shared" si="0"/>
        <v>Winter</v>
      </c>
      <c r="L15" s="15">
        <v>2024</v>
      </c>
      <c r="M15" s="16">
        <v>0</v>
      </c>
      <c r="N15" s="16">
        <v>0</v>
      </c>
      <c r="O15" s="16">
        <v>0</v>
      </c>
      <c r="P15" s="16">
        <v>1310.5999999999999</v>
      </c>
      <c r="Q15" s="21">
        <v>0</v>
      </c>
      <c r="R15" s="21">
        <f>Displacement!B15/Displacement!$B$6+Displacement!C15/Displacement!$C$6+Displacement!D15/Displacement!$D$6+Displacement!E15/Displacement!$E$6</f>
        <v>0</v>
      </c>
      <c r="S15" s="21">
        <f>Displacement!F15/Displacement!$F$6+Displacement!G15/Displacement!$G$6+Displacement!H15/Displacement!$H$6+Displacement!I15/Displacement!$I$6+Displacement!J15/Displacement!$J$6+Displacement!K15/Displacement!$K$6+Displacement!L15/Displacement!$L$6</f>
        <v>577.99492543154463</v>
      </c>
      <c r="T15" s="22">
        <v>428.2</v>
      </c>
      <c r="U15" s="22">
        <v>304</v>
      </c>
    </row>
    <row r="16" spans="1:21" x14ac:dyDescent="0.25">
      <c r="B16" s="2">
        <v>2018</v>
      </c>
      <c r="C16" s="3" t="s">
        <v>39</v>
      </c>
      <c r="D16" s="3">
        <v>0</v>
      </c>
      <c r="E16" s="3">
        <v>0</v>
      </c>
      <c r="F16" s="3">
        <v>0</v>
      </c>
      <c r="G16" s="42">
        <v>0</v>
      </c>
      <c r="I16" t="str">
        <f>IF(ISNUMBER(FIND("SMR",C16)),"Summer","Winter")</f>
        <v>Winter</v>
      </c>
      <c r="L16" s="15">
        <v>2025</v>
      </c>
      <c r="M16" s="16">
        <v>0</v>
      </c>
      <c r="N16" s="16">
        <v>0</v>
      </c>
      <c r="O16" s="16">
        <v>0</v>
      </c>
      <c r="P16" s="16">
        <v>1310.5999999999999</v>
      </c>
      <c r="Q16" s="21">
        <v>0</v>
      </c>
      <c r="R16" s="21">
        <f>Displacement!B16/Displacement!$B$6+Displacement!C16/Displacement!$C$6+Displacement!D16/Displacement!$D$6+Displacement!E16/Displacement!$E$6</f>
        <v>0</v>
      </c>
      <c r="S16" s="21">
        <f>Displacement!F16/Displacement!$F$6+Displacement!G16/Displacement!$G$6+Displacement!H16/Displacement!$H$6+Displacement!I16/Displacement!$I$6+Displacement!J16/Displacement!$J$6+Displacement!K16/Displacement!$K$6+Displacement!L16/Displacement!$L$6</f>
        <v>577.99492543154463</v>
      </c>
      <c r="T16" s="22">
        <v>537.79999999999995</v>
      </c>
      <c r="U16" s="22">
        <v>316.89999999999998</v>
      </c>
    </row>
    <row r="17" spans="2:21" x14ac:dyDescent="0.25">
      <c r="B17" s="4">
        <v>2018</v>
      </c>
      <c r="C17" s="5" t="s">
        <v>40</v>
      </c>
      <c r="D17" s="5">
        <v>0</v>
      </c>
      <c r="E17" s="5">
        <v>0</v>
      </c>
      <c r="F17" s="5">
        <v>0</v>
      </c>
      <c r="G17" s="43">
        <v>0</v>
      </c>
      <c r="I17" t="str">
        <f t="shared" ref="I17:I24" si="1">IF(ISNUMBER(FIND("SMR",C17)),"Summer","Winter")</f>
        <v>Summer</v>
      </c>
      <c r="L17" s="15">
        <v>2026</v>
      </c>
      <c r="M17" s="16">
        <v>0</v>
      </c>
      <c r="N17" s="16">
        <v>0</v>
      </c>
      <c r="O17" s="16">
        <v>0</v>
      </c>
      <c r="P17" s="16">
        <v>1310.5999999999999</v>
      </c>
      <c r="Q17" s="21">
        <v>0</v>
      </c>
      <c r="R17" s="21">
        <f>Displacement!B17/Displacement!$B$6+Displacement!C17/Displacement!$C$6+Displacement!D17/Displacement!$D$6+Displacement!E17/Displacement!$E$6</f>
        <v>0</v>
      </c>
      <c r="S17" s="21">
        <f>Displacement!F17/Displacement!$F$6+Displacement!G17/Displacement!$G$6+Displacement!H17/Displacement!$H$6+Displacement!I17/Displacement!$I$6+Displacement!J17/Displacement!$J$6+Displacement!K17/Displacement!$K$6+Displacement!L17/Displacement!$L$6</f>
        <v>577.99492543154463</v>
      </c>
      <c r="T17" s="22">
        <v>499.3</v>
      </c>
      <c r="U17" s="22">
        <v>329.6</v>
      </c>
    </row>
    <row r="18" spans="2:21" x14ac:dyDescent="0.25">
      <c r="B18" s="4">
        <v>2018</v>
      </c>
      <c r="C18" s="5" t="s">
        <v>38</v>
      </c>
      <c r="D18" s="5">
        <v>3.8</v>
      </c>
      <c r="E18" s="5">
        <v>3.8</v>
      </c>
      <c r="F18" s="5">
        <v>3.8</v>
      </c>
      <c r="G18" s="43">
        <v>0</v>
      </c>
      <c r="I18" t="str">
        <f t="shared" si="1"/>
        <v>Summer</v>
      </c>
      <c r="L18" s="15">
        <v>2027</v>
      </c>
      <c r="M18" s="16">
        <v>0</v>
      </c>
      <c r="N18" s="16">
        <v>0</v>
      </c>
      <c r="O18" s="16">
        <v>0</v>
      </c>
      <c r="P18" s="16">
        <v>1310.5999999999999</v>
      </c>
      <c r="Q18" s="21">
        <v>0</v>
      </c>
      <c r="R18" s="21">
        <f>Displacement!B18/Displacement!$B$6+Displacement!C18/Displacement!$C$6+Displacement!D18/Displacement!$D$6+Displacement!E18/Displacement!$E$6</f>
        <v>0</v>
      </c>
      <c r="S18" s="21">
        <f>Displacement!F18/Displacement!$F$6+Displacement!G18/Displacement!$G$6+Displacement!H18/Displacement!$H$6+Displacement!I18/Displacement!$I$6+Displacement!J18/Displacement!$J$6+Displacement!K18/Displacement!$K$6+Displacement!L18/Displacement!$L$6</f>
        <v>577.99492543154463</v>
      </c>
      <c r="T18" s="22">
        <v>500</v>
      </c>
      <c r="U18" s="22">
        <v>343.4</v>
      </c>
    </row>
    <row r="19" spans="2:21" x14ac:dyDescent="0.25">
      <c r="B19" s="4">
        <v>2018</v>
      </c>
      <c r="C19" s="5" t="s">
        <v>42</v>
      </c>
      <c r="D19" s="5">
        <v>0</v>
      </c>
      <c r="E19" s="5">
        <v>0</v>
      </c>
      <c r="F19" s="5">
        <v>0</v>
      </c>
      <c r="G19" s="43">
        <v>0</v>
      </c>
      <c r="I19" t="str">
        <f t="shared" si="1"/>
        <v>Winter</v>
      </c>
      <c r="L19" s="15">
        <v>2028</v>
      </c>
      <c r="M19" s="16">
        <v>0</v>
      </c>
      <c r="N19" s="16">
        <v>0</v>
      </c>
      <c r="O19" s="16">
        <v>0</v>
      </c>
      <c r="P19" s="16">
        <v>1310.5999999999999</v>
      </c>
      <c r="Q19" s="21">
        <v>0</v>
      </c>
      <c r="R19" s="21">
        <f>Displacement!B19/Displacement!$B$6+Displacement!C19/Displacement!$C$6+Displacement!D19/Displacement!$D$6+Displacement!E19/Displacement!$E$6</f>
        <v>0</v>
      </c>
      <c r="S19" s="21">
        <f>Displacement!F19/Displacement!$F$6+Displacement!G19/Displacement!$G$6+Displacement!H19/Displacement!$H$6+Displacement!I19/Displacement!$I$6+Displacement!J19/Displacement!$J$6+Displacement!K19/Displacement!$K$6+Displacement!L19/Displacement!$L$6</f>
        <v>577.99492543154463</v>
      </c>
      <c r="T19" s="22">
        <v>1247</v>
      </c>
      <c r="U19" s="22">
        <v>357.4</v>
      </c>
    </row>
    <row r="20" spans="2:21" x14ac:dyDescent="0.25">
      <c r="B20" s="4">
        <v>2018</v>
      </c>
      <c r="C20" s="5" t="s">
        <v>41</v>
      </c>
      <c r="D20" s="5">
        <v>0</v>
      </c>
      <c r="E20" s="5">
        <v>0</v>
      </c>
      <c r="F20" s="5">
        <v>0</v>
      </c>
      <c r="G20" s="43">
        <v>0</v>
      </c>
      <c r="I20" t="str">
        <f t="shared" si="1"/>
        <v>Summer</v>
      </c>
      <c r="L20" s="15">
        <v>2029</v>
      </c>
      <c r="M20" s="16">
        <v>0</v>
      </c>
      <c r="N20" s="16">
        <v>0</v>
      </c>
      <c r="O20" s="16">
        <v>0</v>
      </c>
      <c r="P20" s="16">
        <v>1310.5999999999999</v>
      </c>
      <c r="Q20" s="21">
        <v>0</v>
      </c>
      <c r="R20" s="21">
        <f>Displacement!B20/Displacement!$B$6+Displacement!C20/Displacement!$C$6+Displacement!D20/Displacement!$D$6+Displacement!E20/Displacement!$E$6</f>
        <v>0</v>
      </c>
      <c r="S20" s="21">
        <f>Displacement!F20/Displacement!$F$6+Displacement!G20/Displacement!$G$6+Displacement!H20/Displacement!$H$6+Displacement!I20/Displacement!$I$6+Displacement!J20/Displacement!$J$6+Displacement!K20/Displacement!$K$6+Displacement!L20/Displacement!$L$6</f>
        <v>577.99492543154463</v>
      </c>
      <c r="T20" s="22">
        <v>1575</v>
      </c>
      <c r="U20" s="22">
        <v>757.9</v>
      </c>
    </row>
    <row r="21" spans="2:21" x14ac:dyDescent="0.25">
      <c r="B21" s="4">
        <v>2018</v>
      </c>
      <c r="C21" s="5" t="s">
        <v>45</v>
      </c>
      <c r="D21" s="5">
        <v>0</v>
      </c>
      <c r="E21" s="5">
        <v>0</v>
      </c>
      <c r="F21" s="5">
        <v>0</v>
      </c>
      <c r="G21" s="43">
        <v>0</v>
      </c>
      <c r="I21" t="str">
        <f t="shared" si="1"/>
        <v>Winter</v>
      </c>
      <c r="L21" s="15">
        <v>2030</v>
      </c>
      <c r="M21" s="16">
        <v>0</v>
      </c>
      <c r="N21" s="16">
        <v>0</v>
      </c>
      <c r="O21" s="16">
        <v>650.84799999999996</v>
      </c>
      <c r="P21" s="16">
        <v>1431.3</v>
      </c>
      <c r="Q21" s="21">
        <v>0</v>
      </c>
      <c r="R21" s="21">
        <f>Displacement!B21/Displacement!$B$6+Displacement!C21/Displacement!$C$6+Displacement!D21/Displacement!$D$6+Displacement!E21/Displacement!$E$6</f>
        <v>650.84799999999996</v>
      </c>
      <c r="S21" s="21">
        <f>Displacement!F21/Displacement!$F$6+Displacement!G21/Displacement!$G$6+Displacement!H21/Displacement!$H$6+Displacement!I21/Displacement!$I$6+Displacement!J21/Displacement!$J$6+Displacement!K21/Displacement!$K$6+Displacement!L21/Displacement!$L$6</f>
        <v>577.99492543154463</v>
      </c>
      <c r="T21" s="22">
        <v>1575</v>
      </c>
      <c r="U21" s="22">
        <v>793.6</v>
      </c>
    </row>
    <row r="22" spans="2:21" x14ac:dyDescent="0.25">
      <c r="B22" s="4">
        <v>2018</v>
      </c>
      <c r="C22" s="5" t="s">
        <v>46</v>
      </c>
      <c r="D22" s="5">
        <v>308</v>
      </c>
      <c r="E22" s="5">
        <v>308</v>
      </c>
      <c r="F22" s="5">
        <v>308</v>
      </c>
      <c r="G22" s="43">
        <v>0</v>
      </c>
      <c r="I22" t="str">
        <f t="shared" si="1"/>
        <v>Winter</v>
      </c>
      <c r="L22" s="15">
        <v>2031</v>
      </c>
      <c r="M22" s="16">
        <v>0</v>
      </c>
      <c r="N22" s="16">
        <v>0</v>
      </c>
      <c r="O22" s="16">
        <v>745.45699999999999</v>
      </c>
      <c r="P22" s="16">
        <v>1431.3</v>
      </c>
      <c r="Q22" s="21">
        <v>0</v>
      </c>
      <c r="R22" s="21">
        <f>Displacement!B22/Displacement!$B$6+Displacement!C22/Displacement!$C$6+Displacement!D22/Displacement!$D$6+Displacement!E22/Displacement!$E$6</f>
        <v>745.45699999999999</v>
      </c>
      <c r="S22" s="21">
        <f>Displacement!F22/Displacement!$F$6+Displacement!G22/Displacement!$G$6+Displacement!H22/Displacement!$H$6+Displacement!I22/Displacement!$I$6+Displacement!J22/Displacement!$J$6+Displacement!K22/Displacement!$K$6+Displacement!L22/Displacement!$L$6</f>
        <v>577.99492543154463</v>
      </c>
      <c r="T22" s="22">
        <v>1575</v>
      </c>
      <c r="U22" s="22">
        <v>809.4</v>
      </c>
    </row>
    <row r="23" spans="2:21" x14ac:dyDescent="0.25">
      <c r="B23" s="4">
        <v>2018</v>
      </c>
      <c r="C23" s="5" t="s">
        <v>43</v>
      </c>
      <c r="D23" s="5">
        <v>0</v>
      </c>
      <c r="E23" s="5">
        <v>0</v>
      </c>
      <c r="F23" s="5">
        <v>0</v>
      </c>
      <c r="G23" s="43">
        <v>0</v>
      </c>
      <c r="I23" t="str">
        <f t="shared" si="1"/>
        <v>Summer</v>
      </c>
      <c r="L23" s="15">
        <v>2032</v>
      </c>
      <c r="M23" s="16">
        <v>0</v>
      </c>
      <c r="N23" s="16">
        <v>0</v>
      </c>
      <c r="O23" s="16">
        <v>877.75200000000007</v>
      </c>
      <c r="P23" s="16">
        <v>1431.3</v>
      </c>
      <c r="Q23" s="21">
        <v>0</v>
      </c>
      <c r="R23" s="21">
        <f>Displacement!B23/Displacement!$B$6+Displacement!C23/Displacement!$C$6+Displacement!D23/Displacement!$D$6+Displacement!E23/Displacement!$E$6</f>
        <v>877.75200000000007</v>
      </c>
      <c r="S23" s="21">
        <f>Displacement!F23/Displacement!$F$6+Displacement!G23/Displacement!$G$6+Displacement!H23/Displacement!$H$6+Displacement!I23/Displacement!$I$6+Displacement!J23/Displacement!$J$6+Displacement!K23/Displacement!$K$6+Displacement!L23/Displacement!$L$6</f>
        <v>577.99492543154463</v>
      </c>
      <c r="T23" s="22">
        <v>1575</v>
      </c>
      <c r="U23" s="22">
        <v>776.4</v>
      </c>
    </row>
    <row r="24" spans="2:21" x14ac:dyDescent="0.25">
      <c r="B24" s="4">
        <v>2018</v>
      </c>
      <c r="C24" s="5" t="s">
        <v>44</v>
      </c>
      <c r="D24" s="5">
        <v>315.10000000000002</v>
      </c>
      <c r="E24" s="5">
        <v>315.10000000000002</v>
      </c>
      <c r="F24" s="5">
        <v>315.10000000000002</v>
      </c>
      <c r="G24" s="43">
        <v>0</v>
      </c>
      <c r="I24" t="str">
        <f t="shared" si="1"/>
        <v>Summer</v>
      </c>
      <c r="L24" s="15">
        <v>2033</v>
      </c>
      <c r="M24" s="16">
        <v>0</v>
      </c>
      <c r="N24" s="16">
        <v>0</v>
      </c>
      <c r="O24" s="16">
        <v>1854.098</v>
      </c>
      <c r="P24" s="16">
        <v>2231.3000000000002</v>
      </c>
      <c r="Q24" s="21">
        <v>0</v>
      </c>
      <c r="R24" s="21">
        <f>Displacement!B24/Displacement!$B$6+Displacement!C24/Displacement!$C$6+Displacement!D24/Displacement!$D$6+Displacement!E24/Displacement!$E$6</f>
        <v>1854.098</v>
      </c>
      <c r="S24" s="21">
        <f>Displacement!F24/Displacement!$F$6+Displacement!G24/Displacement!$G$6+Displacement!H24/Displacement!$H$6+Displacement!I24/Displacement!$I$6+Displacement!J24/Displacement!$J$6+Displacement!K24/Displacement!$K$6+Displacement!L24/Displacement!$L$6</f>
        <v>577.99492543154463</v>
      </c>
      <c r="T24" s="22">
        <v>1006.0433127024488</v>
      </c>
      <c r="U24" s="22">
        <v>867.7</v>
      </c>
    </row>
    <row r="25" spans="2:21" x14ac:dyDescent="0.25">
      <c r="B25" s="2">
        <v>2019</v>
      </c>
      <c r="C25" s="3" t="s">
        <v>39</v>
      </c>
      <c r="D25" s="3">
        <v>0</v>
      </c>
      <c r="E25" s="3">
        <v>0</v>
      </c>
      <c r="F25" s="3">
        <v>0</v>
      </c>
      <c r="G25" s="42">
        <v>0</v>
      </c>
      <c r="I25" t="str">
        <f>IF(ISNUMBER(FIND("SMR",C25)),"Summer","Winter")</f>
        <v>Winter</v>
      </c>
      <c r="L25" s="15">
        <v>2034</v>
      </c>
      <c r="M25" s="16">
        <v>0</v>
      </c>
      <c r="N25" s="16">
        <v>0</v>
      </c>
      <c r="O25" s="16">
        <v>1854.098</v>
      </c>
      <c r="P25" s="16">
        <v>2231.3000000000002</v>
      </c>
      <c r="Q25" s="21">
        <v>0</v>
      </c>
      <c r="R25" s="21">
        <f>Displacement!B25/Displacement!$B$6+Displacement!C25/Displacement!$C$6+Displacement!D25/Displacement!$D$6+Displacement!E25/Displacement!$E$6</f>
        <v>1854.098</v>
      </c>
      <c r="S25" s="21">
        <f>Displacement!F25/Displacement!$F$6+Displacement!G25/Displacement!$G$6+Displacement!H25/Displacement!$H$6+Displacement!I25/Displacement!$I$6+Displacement!J25/Displacement!$J$6+Displacement!K25/Displacement!$K$6+Displacement!L25/Displacement!$L$6</f>
        <v>577.99492543154463</v>
      </c>
      <c r="T25" s="22">
        <v>965.1297690947946</v>
      </c>
      <c r="U25" s="22">
        <v>875</v>
      </c>
    </row>
    <row r="26" spans="2:21" x14ac:dyDescent="0.25">
      <c r="B26" s="4">
        <v>2019</v>
      </c>
      <c r="C26" s="5" t="s">
        <v>40</v>
      </c>
      <c r="D26" s="5">
        <v>0</v>
      </c>
      <c r="E26" s="5">
        <v>0</v>
      </c>
      <c r="F26" s="5">
        <v>0</v>
      </c>
      <c r="G26" s="43">
        <v>0</v>
      </c>
      <c r="I26" t="str">
        <f t="shared" ref="I26:I33" si="2">IF(ISNUMBER(FIND("SMR",C26)),"Summer","Winter")</f>
        <v>Summer</v>
      </c>
      <c r="L26" s="15">
        <v>2035</v>
      </c>
      <c r="M26" s="16">
        <v>0</v>
      </c>
      <c r="N26" s="16">
        <v>0</v>
      </c>
      <c r="O26" s="16">
        <v>1860.098</v>
      </c>
      <c r="P26" s="16">
        <v>2563.9160000000002</v>
      </c>
      <c r="Q26" s="21">
        <v>0</v>
      </c>
      <c r="R26" s="21">
        <f>Displacement!B26/Displacement!$B$6+Displacement!C26/Displacement!$C$6+Displacement!D26/Displacement!$D$6+Displacement!E26/Displacement!$E$6</f>
        <v>1860.098</v>
      </c>
      <c r="S26" s="21">
        <f>Displacement!F26/Displacement!$F$6+Displacement!G26/Displacement!$G$6+Displacement!H26/Displacement!$H$6+Displacement!I26/Displacement!$I$6+Displacement!J26/Displacement!$J$6+Displacement!K26/Displacement!$K$6+Displacement!L26/Displacement!$L$6</f>
        <v>577.99492543154463</v>
      </c>
      <c r="T26" s="22">
        <v>945.75926500879552</v>
      </c>
      <c r="U26" s="22">
        <v>945.75926500879552</v>
      </c>
    </row>
    <row r="27" spans="2:21" x14ac:dyDescent="0.25">
      <c r="B27" s="4">
        <v>2019</v>
      </c>
      <c r="C27" s="5" t="s">
        <v>42</v>
      </c>
      <c r="D27" s="5">
        <v>0</v>
      </c>
      <c r="E27" s="5">
        <v>0</v>
      </c>
      <c r="F27" s="5">
        <v>0</v>
      </c>
      <c r="G27" s="43">
        <v>0</v>
      </c>
      <c r="I27" t="str">
        <f t="shared" si="2"/>
        <v>Winter</v>
      </c>
      <c r="L27" s="17">
        <v>2036</v>
      </c>
      <c r="M27" s="18">
        <v>0</v>
      </c>
      <c r="N27" s="18">
        <v>0</v>
      </c>
      <c r="O27" s="18">
        <v>1860.098</v>
      </c>
      <c r="P27" s="18">
        <v>2713.0260000000003</v>
      </c>
      <c r="Q27" s="32">
        <v>0</v>
      </c>
      <c r="R27" s="32">
        <f>Displacement!B27/Displacement!$B$6+Displacement!C27/Displacement!$C$6+Displacement!D27/Displacement!$D$6+Displacement!E27/Displacement!$E$6</f>
        <v>1860.098</v>
      </c>
      <c r="S27" s="32">
        <f>Displacement!F27/Displacement!$F$6+Displacement!G27/Displacement!$G$6+Displacement!H27/Displacement!$H$6+Displacement!I27/Displacement!$I$6+Displacement!J27/Displacement!$J$6+Displacement!K27/Displacement!$K$6+Displacement!L27/Displacement!$L$6</f>
        <v>577.99492543154463</v>
      </c>
      <c r="T27" s="33">
        <v>665.17206943166684</v>
      </c>
      <c r="U27" s="33">
        <v>665.17206943166684</v>
      </c>
    </row>
    <row r="28" spans="2:21" x14ac:dyDescent="0.25">
      <c r="B28" s="4">
        <v>2019</v>
      </c>
      <c r="C28" s="5" t="s">
        <v>38</v>
      </c>
      <c r="D28" s="5">
        <v>100</v>
      </c>
      <c r="E28" s="5">
        <v>100</v>
      </c>
      <c r="F28" s="5">
        <v>100</v>
      </c>
      <c r="G28" s="43">
        <v>0</v>
      </c>
      <c r="I28" t="str">
        <f t="shared" si="2"/>
        <v>Summer</v>
      </c>
      <c r="L28" s="17"/>
      <c r="M28" s="18"/>
      <c r="N28" s="18"/>
      <c r="O28" s="24"/>
      <c r="P28" s="24"/>
      <c r="Q28" s="25"/>
      <c r="R28" s="68"/>
      <c r="S28" s="68"/>
      <c r="T28" s="68"/>
      <c r="U28" s="69"/>
    </row>
    <row r="29" spans="2:21" x14ac:dyDescent="0.25">
      <c r="B29" s="4">
        <v>2019</v>
      </c>
      <c r="C29" s="5" t="s">
        <v>41</v>
      </c>
      <c r="D29" s="5">
        <v>0</v>
      </c>
      <c r="E29" s="5">
        <v>0</v>
      </c>
      <c r="F29" s="5">
        <v>0</v>
      </c>
      <c r="G29" s="43">
        <v>0</v>
      </c>
      <c r="I29" t="str">
        <f t="shared" si="2"/>
        <v>Summer</v>
      </c>
      <c r="R29" s="45"/>
      <c r="S29" s="45"/>
      <c r="T29" s="45"/>
      <c r="U29" s="45"/>
    </row>
    <row r="30" spans="2:21" x14ac:dyDescent="0.25">
      <c r="B30" s="4">
        <v>2019</v>
      </c>
      <c r="C30" s="5" t="s">
        <v>45</v>
      </c>
      <c r="D30" s="5">
        <v>0</v>
      </c>
      <c r="E30" s="5">
        <v>0</v>
      </c>
      <c r="F30" s="5">
        <v>0</v>
      </c>
      <c r="G30" s="43">
        <v>0</v>
      </c>
      <c r="I30" t="str">
        <f t="shared" si="2"/>
        <v>Winter</v>
      </c>
    </row>
    <row r="31" spans="2:21" x14ac:dyDescent="0.25">
      <c r="B31" s="4">
        <v>2019</v>
      </c>
      <c r="C31" s="5" t="s">
        <v>46</v>
      </c>
      <c r="D31" s="5">
        <v>303.10000000000002</v>
      </c>
      <c r="E31" s="5">
        <v>303.10000000000002</v>
      </c>
      <c r="F31" s="5">
        <v>303.10000000000002</v>
      </c>
      <c r="G31" s="43">
        <v>0</v>
      </c>
      <c r="I31" t="str">
        <f t="shared" si="2"/>
        <v>Winter</v>
      </c>
    </row>
    <row r="32" spans="2:21" x14ac:dyDescent="0.25">
      <c r="B32" s="4">
        <v>2019</v>
      </c>
      <c r="C32" s="5" t="s">
        <v>43</v>
      </c>
      <c r="D32" s="5">
        <v>123.6</v>
      </c>
      <c r="E32" s="5">
        <v>123.6</v>
      </c>
      <c r="F32" s="5">
        <v>123.6</v>
      </c>
      <c r="G32" s="43">
        <v>0</v>
      </c>
      <c r="I32" t="str">
        <f t="shared" si="2"/>
        <v>Summer</v>
      </c>
    </row>
    <row r="33" spans="1:9" x14ac:dyDescent="0.25">
      <c r="B33" s="4">
        <v>2019</v>
      </c>
      <c r="C33" s="5" t="s">
        <v>44</v>
      </c>
      <c r="D33" s="5">
        <v>400</v>
      </c>
      <c r="E33" s="5">
        <v>400</v>
      </c>
      <c r="F33" s="5">
        <v>400</v>
      </c>
      <c r="G33" s="43">
        <v>0</v>
      </c>
      <c r="I33" t="str">
        <f t="shared" si="2"/>
        <v>Summer</v>
      </c>
    </row>
    <row r="34" spans="1:9" x14ac:dyDescent="0.25">
      <c r="B34" s="2">
        <v>2020</v>
      </c>
      <c r="C34" s="3" t="s">
        <v>39</v>
      </c>
      <c r="D34" s="3">
        <v>0</v>
      </c>
      <c r="E34" s="3">
        <v>0</v>
      </c>
      <c r="F34" s="3">
        <v>0</v>
      </c>
      <c r="G34" s="42">
        <v>0</v>
      </c>
      <c r="I34" t="str">
        <f>IF(ISNUMBER(FIND("SMR",C34)),"Summer","Winter")</f>
        <v>Winter</v>
      </c>
    </row>
    <row r="35" spans="1:9" x14ac:dyDescent="0.25">
      <c r="B35" s="4">
        <v>2020</v>
      </c>
      <c r="C35" s="5" t="s">
        <v>40</v>
      </c>
      <c r="D35" s="5">
        <v>0</v>
      </c>
      <c r="E35" s="5">
        <v>0</v>
      </c>
      <c r="F35" s="5">
        <v>0</v>
      </c>
      <c r="G35" s="43">
        <v>0</v>
      </c>
      <c r="I35" t="str">
        <f t="shared" ref="I35:I42" si="3">IF(ISNUMBER(FIND("SMR",C35)),"Summer","Winter")</f>
        <v>Summer</v>
      </c>
    </row>
    <row r="36" spans="1:9" x14ac:dyDescent="0.25">
      <c r="B36" s="4">
        <v>2020</v>
      </c>
      <c r="C36" s="5" t="s">
        <v>42</v>
      </c>
      <c r="D36" s="5">
        <v>0</v>
      </c>
      <c r="E36" s="5">
        <v>0</v>
      </c>
      <c r="F36" s="5">
        <v>0</v>
      </c>
      <c r="G36" s="43">
        <v>0</v>
      </c>
      <c r="I36" t="str">
        <f t="shared" si="3"/>
        <v>Winter</v>
      </c>
    </row>
    <row r="37" spans="1:9" x14ac:dyDescent="0.25">
      <c r="B37" s="4">
        <v>2020</v>
      </c>
      <c r="C37" s="5" t="s">
        <v>38</v>
      </c>
      <c r="D37" s="5">
        <v>70.900000000000006</v>
      </c>
      <c r="E37" s="5">
        <v>70.900000000000006</v>
      </c>
      <c r="F37" s="5">
        <v>70.900000000000006</v>
      </c>
      <c r="G37" s="43">
        <v>0</v>
      </c>
      <c r="I37" t="str">
        <f t="shared" si="3"/>
        <v>Summer</v>
      </c>
    </row>
    <row r="38" spans="1:9" x14ac:dyDescent="0.25">
      <c r="B38" s="4">
        <v>2020</v>
      </c>
      <c r="C38" s="5" t="s">
        <v>45</v>
      </c>
      <c r="D38" s="5">
        <v>0</v>
      </c>
      <c r="E38" s="5">
        <v>0</v>
      </c>
      <c r="F38" s="5">
        <v>0</v>
      </c>
      <c r="G38" s="43">
        <v>0</v>
      </c>
      <c r="I38" t="str">
        <f t="shared" si="3"/>
        <v>Winter</v>
      </c>
    </row>
    <row r="39" spans="1:9" x14ac:dyDescent="0.25">
      <c r="B39" s="4">
        <v>2020</v>
      </c>
      <c r="C39" s="5" t="s">
        <v>46</v>
      </c>
      <c r="D39" s="5">
        <v>296.39999999999998</v>
      </c>
      <c r="E39" s="5">
        <v>296.39999999999998</v>
      </c>
      <c r="F39" s="5">
        <v>296.39999999999998</v>
      </c>
      <c r="G39" s="43">
        <v>0</v>
      </c>
      <c r="I39" t="str">
        <f t="shared" si="3"/>
        <v>Winter</v>
      </c>
    </row>
    <row r="40" spans="1:9" x14ac:dyDescent="0.25">
      <c r="B40" s="4">
        <v>2020</v>
      </c>
      <c r="C40" s="5" t="s">
        <v>41</v>
      </c>
      <c r="D40" s="5">
        <v>0</v>
      </c>
      <c r="E40" s="5">
        <v>0</v>
      </c>
      <c r="F40" s="5">
        <v>0</v>
      </c>
      <c r="G40" s="43">
        <v>0</v>
      </c>
      <c r="I40" t="str">
        <f t="shared" si="3"/>
        <v>Summer</v>
      </c>
    </row>
    <row r="41" spans="1:9" x14ac:dyDescent="0.25">
      <c r="B41" s="4">
        <v>2020</v>
      </c>
      <c r="C41" s="5" t="s">
        <v>43</v>
      </c>
      <c r="D41" s="5">
        <v>0</v>
      </c>
      <c r="E41" s="5">
        <v>0</v>
      </c>
      <c r="F41" s="5">
        <v>0</v>
      </c>
      <c r="G41" s="43">
        <v>0</v>
      </c>
      <c r="I41" t="str">
        <f t="shared" si="3"/>
        <v>Summer</v>
      </c>
    </row>
    <row r="42" spans="1:9" x14ac:dyDescent="0.25">
      <c r="B42" s="4">
        <v>2020</v>
      </c>
      <c r="C42" s="5" t="s">
        <v>44</v>
      </c>
      <c r="D42" s="5">
        <v>391.8</v>
      </c>
      <c r="E42" s="5">
        <v>391.8</v>
      </c>
      <c r="F42" s="5">
        <v>391.8</v>
      </c>
      <c r="G42" s="43">
        <v>0</v>
      </c>
      <c r="I42" t="str">
        <f t="shared" si="3"/>
        <v>Summer</v>
      </c>
    </row>
    <row r="43" spans="1:9" x14ac:dyDescent="0.25">
      <c r="B43" s="57">
        <v>2021</v>
      </c>
      <c r="C43" s="46" t="s">
        <v>28</v>
      </c>
      <c r="D43" s="46">
        <v>1311</v>
      </c>
      <c r="E43" s="46">
        <v>91.323198218184046</v>
      </c>
      <c r="F43" s="46">
        <v>91.323198218184046</v>
      </c>
      <c r="G43" s="47">
        <v>1219.676801781816</v>
      </c>
    </row>
    <row r="44" spans="1:9" x14ac:dyDescent="0.25">
      <c r="A44">
        <v>0</v>
      </c>
      <c r="B44" s="4">
        <v>2021</v>
      </c>
      <c r="C44" s="5" t="s">
        <v>39</v>
      </c>
      <c r="D44" s="5">
        <v>0</v>
      </c>
      <c r="E44" s="5">
        <v>0</v>
      </c>
      <c r="F44" s="5">
        <v>0</v>
      </c>
      <c r="G44" s="43">
        <v>0</v>
      </c>
      <c r="I44" t="str">
        <f t="shared" ref="I44" si="4">IF(ISNUMBER(FIND("SMR",C44)),"Summer","Winter")</f>
        <v>Winter</v>
      </c>
    </row>
    <row r="45" spans="1:9" x14ac:dyDescent="0.25">
      <c r="A45">
        <f t="shared" ref="A45:A52" si="5">A44+1</f>
        <v>1</v>
      </c>
      <c r="B45" s="4">
        <v>2021</v>
      </c>
      <c r="C45" s="5" t="s">
        <v>39</v>
      </c>
      <c r="D45" s="5">
        <v>0</v>
      </c>
      <c r="E45" s="5">
        <v>0</v>
      </c>
      <c r="F45" s="5">
        <v>0</v>
      </c>
      <c r="G45" s="43">
        <v>0</v>
      </c>
      <c r="I45" t="str">
        <f t="shared" ref="I45:I52" si="6">IF(ISNUMBER(FIND("SMR",C45)),"Summer","Winter")</f>
        <v>Winter</v>
      </c>
    </row>
    <row r="46" spans="1:9" x14ac:dyDescent="0.25">
      <c r="A46">
        <f t="shared" si="5"/>
        <v>2</v>
      </c>
      <c r="B46" s="4">
        <v>2021</v>
      </c>
      <c r="C46" s="5" t="s">
        <v>39</v>
      </c>
      <c r="D46" s="5">
        <v>0</v>
      </c>
      <c r="E46" s="5">
        <v>0</v>
      </c>
      <c r="F46" s="5">
        <v>0</v>
      </c>
      <c r="G46" s="43">
        <v>0</v>
      </c>
      <c r="I46" t="str">
        <f t="shared" si="6"/>
        <v>Winter</v>
      </c>
    </row>
    <row r="47" spans="1:9" x14ac:dyDescent="0.25">
      <c r="A47">
        <f t="shared" si="5"/>
        <v>3</v>
      </c>
      <c r="B47" s="4">
        <v>2021</v>
      </c>
      <c r="C47" s="5" t="s">
        <v>39</v>
      </c>
      <c r="D47" s="5">
        <v>0</v>
      </c>
      <c r="E47" s="5">
        <v>0</v>
      </c>
      <c r="F47" s="5">
        <v>0</v>
      </c>
      <c r="G47" s="43">
        <v>0</v>
      </c>
      <c r="I47" t="str">
        <f t="shared" si="6"/>
        <v>Winter</v>
      </c>
    </row>
    <row r="48" spans="1:9" x14ac:dyDescent="0.25">
      <c r="A48">
        <f t="shared" si="5"/>
        <v>4</v>
      </c>
      <c r="B48" s="4">
        <v>2021</v>
      </c>
      <c r="C48" s="5" t="s">
        <v>40</v>
      </c>
      <c r="D48" s="5">
        <v>0</v>
      </c>
      <c r="E48" s="5">
        <v>0</v>
      </c>
      <c r="F48" s="5">
        <v>0</v>
      </c>
      <c r="G48" s="43">
        <v>0</v>
      </c>
      <c r="I48" t="str">
        <f t="shared" si="6"/>
        <v>Summer</v>
      </c>
    </row>
    <row r="49" spans="1:9" x14ac:dyDescent="0.25">
      <c r="A49">
        <f t="shared" si="5"/>
        <v>5</v>
      </c>
      <c r="B49" s="4">
        <v>2021</v>
      </c>
      <c r="C49" s="5" t="s">
        <v>42</v>
      </c>
      <c r="D49" s="5">
        <v>302.8</v>
      </c>
      <c r="E49" s="5">
        <v>0</v>
      </c>
      <c r="F49" s="5">
        <v>302.8</v>
      </c>
      <c r="G49" s="43">
        <v>0</v>
      </c>
      <c r="I49" t="str">
        <f t="shared" si="6"/>
        <v>Winter</v>
      </c>
    </row>
    <row r="50" spans="1:9" x14ac:dyDescent="0.25">
      <c r="A50">
        <f t="shared" si="5"/>
        <v>6</v>
      </c>
      <c r="B50" s="4">
        <v>2021</v>
      </c>
      <c r="C50" s="5" t="s">
        <v>45</v>
      </c>
      <c r="D50" s="5">
        <v>0</v>
      </c>
      <c r="E50" s="5">
        <v>0</v>
      </c>
      <c r="F50" s="5">
        <v>0</v>
      </c>
      <c r="G50" s="43">
        <v>0</v>
      </c>
      <c r="H50" s="27"/>
      <c r="I50" t="str">
        <f t="shared" si="6"/>
        <v>Winter</v>
      </c>
    </row>
    <row r="51" spans="1:9" x14ac:dyDescent="0.25">
      <c r="A51">
        <f t="shared" si="5"/>
        <v>7</v>
      </c>
      <c r="B51" s="4">
        <v>2021</v>
      </c>
      <c r="C51" s="5" t="s">
        <v>38</v>
      </c>
      <c r="D51" s="5">
        <v>0</v>
      </c>
      <c r="E51" s="5">
        <v>0</v>
      </c>
      <c r="F51" s="5">
        <v>0</v>
      </c>
      <c r="G51" s="43">
        <v>0</v>
      </c>
      <c r="I51" t="str">
        <f t="shared" si="6"/>
        <v>Summer</v>
      </c>
    </row>
    <row r="52" spans="1:9" x14ac:dyDescent="0.25">
      <c r="A52">
        <f t="shared" si="5"/>
        <v>8</v>
      </c>
      <c r="B52" s="7">
        <v>2021</v>
      </c>
      <c r="C52" s="65" t="s">
        <v>46</v>
      </c>
      <c r="D52" s="65">
        <v>395.2</v>
      </c>
      <c r="E52" s="65">
        <v>395.2</v>
      </c>
      <c r="F52" s="65">
        <v>0</v>
      </c>
      <c r="G52" s="66">
        <v>395.2</v>
      </c>
      <c r="I52" t="str">
        <f t="shared" si="6"/>
        <v>Winter</v>
      </c>
    </row>
    <row r="53" spans="1:9" x14ac:dyDescent="0.25">
      <c r="B53" s="57">
        <v>2022</v>
      </c>
      <c r="C53" s="46" t="s">
        <v>28</v>
      </c>
      <c r="D53" s="46">
        <v>1311</v>
      </c>
      <c r="E53" s="46">
        <v>91.323198218184046</v>
      </c>
      <c r="F53" s="46">
        <v>91.323198218184046</v>
      </c>
      <c r="G53" s="46">
        <v>1219.676801781816</v>
      </c>
    </row>
    <row r="54" spans="1:9" x14ac:dyDescent="0.25">
      <c r="A54">
        <v>0</v>
      </c>
      <c r="B54" s="4">
        <v>2022</v>
      </c>
      <c r="C54" s="5" t="s">
        <v>43</v>
      </c>
      <c r="D54" s="5">
        <v>0</v>
      </c>
      <c r="E54" s="5">
        <v>0</v>
      </c>
      <c r="F54" s="5">
        <v>0</v>
      </c>
      <c r="G54" s="43">
        <v>0</v>
      </c>
      <c r="I54" t="str">
        <f t="shared" ref="I54:I62" si="7">IF(ISNUMBER(FIND("SMR",C54)),"Summer","Winter")</f>
        <v>Summer</v>
      </c>
    </row>
    <row r="55" spans="1:9" x14ac:dyDescent="0.25">
      <c r="A55">
        <f t="shared" ref="A55:A62" si="8">A54+1</f>
        <v>1</v>
      </c>
      <c r="B55" s="4">
        <v>2022</v>
      </c>
      <c r="C55" s="5" t="s">
        <v>44</v>
      </c>
      <c r="D55" s="5">
        <v>0</v>
      </c>
      <c r="E55" s="5">
        <v>0</v>
      </c>
      <c r="F55" s="5">
        <v>0</v>
      </c>
      <c r="G55" s="43">
        <v>0</v>
      </c>
      <c r="I55" t="str">
        <f t="shared" si="7"/>
        <v>Summer</v>
      </c>
    </row>
    <row r="56" spans="1:9" x14ac:dyDescent="0.25">
      <c r="A56">
        <f t="shared" si="8"/>
        <v>2</v>
      </c>
      <c r="B56" s="4">
        <v>2022</v>
      </c>
      <c r="C56" s="5" t="s">
        <v>39</v>
      </c>
      <c r="D56" s="5">
        <v>0</v>
      </c>
      <c r="E56" s="5">
        <v>0</v>
      </c>
      <c r="F56" s="5">
        <v>0</v>
      </c>
      <c r="G56" s="43">
        <v>0</v>
      </c>
      <c r="I56" t="str">
        <f t="shared" si="7"/>
        <v>Winter</v>
      </c>
    </row>
    <row r="57" spans="1:9" x14ac:dyDescent="0.25">
      <c r="A57">
        <f t="shared" si="8"/>
        <v>3</v>
      </c>
      <c r="B57" s="4">
        <v>2022</v>
      </c>
      <c r="C57" s="5" t="s">
        <v>39</v>
      </c>
      <c r="D57" s="5">
        <v>0</v>
      </c>
      <c r="E57" s="5">
        <v>0</v>
      </c>
      <c r="F57" s="5">
        <v>0</v>
      </c>
      <c r="G57" s="43">
        <v>0</v>
      </c>
      <c r="I57" t="str">
        <f t="shared" si="7"/>
        <v>Winter</v>
      </c>
    </row>
    <row r="58" spans="1:9" x14ac:dyDescent="0.25">
      <c r="A58">
        <f t="shared" si="8"/>
        <v>4</v>
      </c>
      <c r="B58" s="4">
        <v>2022</v>
      </c>
      <c r="C58" s="5" t="s">
        <v>40</v>
      </c>
      <c r="D58" s="5">
        <v>0</v>
      </c>
      <c r="E58" s="5">
        <v>0</v>
      </c>
      <c r="F58" s="5">
        <v>0</v>
      </c>
      <c r="G58" s="43">
        <v>0</v>
      </c>
      <c r="I58" t="str">
        <f t="shared" si="7"/>
        <v>Summer</v>
      </c>
    </row>
    <row r="59" spans="1:9" x14ac:dyDescent="0.25">
      <c r="A59">
        <f t="shared" si="8"/>
        <v>5</v>
      </c>
      <c r="B59" s="4">
        <v>2022</v>
      </c>
      <c r="C59" s="5" t="s">
        <v>42</v>
      </c>
      <c r="D59" s="5">
        <v>0</v>
      </c>
      <c r="E59" s="5">
        <v>0</v>
      </c>
      <c r="F59" s="5">
        <v>0</v>
      </c>
      <c r="G59" s="43">
        <v>0</v>
      </c>
      <c r="I59" t="str">
        <f t="shared" si="7"/>
        <v>Winter</v>
      </c>
    </row>
    <row r="60" spans="1:9" x14ac:dyDescent="0.25">
      <c r="A60">
        <f t="shared" si="8"/>
        <v>6</v>
      </c>
      <c r="B60" s="4">
        <v>2022</v>
      </c>
      <c r="C60" s="5" t="s">
        <v>38</v>
      </c>
      <c r="D60" s="5">
        <v>304.60000000000002</v>
      </c>
      <c r="E60" s="5">
        <v>0</v>
      </c>
      <c r="F60" s="5">
        <v>304.60000000000002</v>
      </c>
      <c r="G60" s="43">
        <v>304.60000000000002</v>
      </c>
      <c r="H60" s="27"/>
      <c r="I60" t="str">
        <f t="shared" si="7"/>
        <v>Summer</v>
      </c>
    </row>
    <row r="61" spans="1:9" x14ac:dyDescent="0.25">
      <c r="A61">
        <f t="shared" si="8"/>
        <v>7</v>
      </c>
      <c r="B61" s="4">
        <v>2022</v>
      </c>
      <c r="C61" s="5" t="s">
        <v>41</v>
      </c>
      <c r="D61" s="5">
        <v>44.8</v>
      </c>
      <c r="E61" s="5">
        <v>44.8</v>
      </c>
      <c r="F61" s="5">
        <v>0</v>
      </c>
      <c r="G61" s="43">
        <v>0</v>
      </c>
      <c r="I61" t="str">
        <f t="shared" si="7"/>
        <v>Summer</v>
      </c>
    </row>
    <row r="62" spans="1:9" x14ac:dyDescent="0.25">
      <c r="A62">
        <f t="shared" si="8"/>
        <v>8</v>
      </c>
      <c r="B62" s="7">
        <v>2022</v>
      </c>
      <c r="C62" s="65" t="s">
        <v>45</v>
      </c>
      <c r="D62" s="65">
        <v>400</v>
      </c>
      <c r="E62" s="65">
        <v>400</v>
      </c>
      <c r="F62" s="65">
        <v>0</v>
      </c>
      <c r="G62" s="66">
        <v>400</v>
      </c>
      <c r="I62" t="str">
        <f t="shared" si="7"/>
        <v>Winter</v>
      </c>
    </row>
    <row r="63" spans="1:9" x14ac:dyDescent="0.25">
      <c r="B63" s="57">
        <v>2023</v>
      </c>
      <c r="C63" s="46" t="s">
        <v>28</v>
      </c>
      <c r="D63" s="46">
        <v>1311</v>
      </c>
      <c r="E63" s="46">
        <v>91.323198218184046</v>
      </c>
      <c r="F63" s="46">
        <v>91.323198218184046</v>
      </c>
      <c r="G63" s="46">
        <v>1219.676801781816</v>
      </c>
    </row>
    <row r="64" spans="1:9" x14ac:dyDescent="0.25">
      <c r="A64">
        <v>0</v>
      </c>
      <c r="B64" s="4">
        <v>2023</v>
      </c>
      <c r="C64" s="5" t="s">
        <v>43</v>
      </c>
      <c r="D64" s="5">
        <v>0</v>
      </c>
      <c r="E64" s="5">
        <v>0</v>
      </c>
      <c r="F64" s="5">
        <v>0</v>
      </c>
      <c r="G64" s="43">
        <v>0</v>
      </c>
      <c r="I64" t="str">
        <f t="shared" ref="I64:I72" si="9">IF(ISNUMBER(FIND("SMR",C64)),"Summer","Winter")</f>
        <v>Summer</v>
      </c>
    </row>
    <row r="65" spans="1:9" x14ac:dyDescent="0.25">
      <c r="A65">
        <f t="shared" ref="A65:A72" si="10">A64+1</f>
        <v>1</v>
      </c>
      <c r="B65" s="4">
        <v>2023</v>
      </c>
      <c r="C65" s="5" t="s">
        <v>44</v>
      </c>
      <c r="D65" s="5">
        <v>0</v>
      </c>
      <c r="E65" s="5">
        <v>0</v>
      </c>
      <c r="F65" s="5">
        <v>0</v>
      </c>
      <c r="G65" s="43">
        <v>0</v>
      </c>
      <c r="I65" t="str">
        <f t="shared" si="9"/>
        <v>Summer</v>
      </c>
    </row>
    <row r="66" spans="1:9" x14ac:dyDescent="0.25">
      <c r="A66">
        <f t="shared" si="10"/>
        <v>2</v>
      </c>
      <c r="B66" s="4">
        <v>2023</v>
      </c>
      <c r="C66" s="5" t="s">
        <v>39</v>
      </c>
      <c r="D66" s="5">
        <v>32</v>
      </c>
      <c r="E66" s="5">
        <v>32</v>
      </c>
      <c r="F66" s="5">
        <v>0</v>
      </c>
      <c r="G66" s="43">
        <v>32</v>
      </c>
      <c r="I66" t="str">
        <f t="shared" si="9"/>
        <v>Winter</v>
      </c>
    </row>
    <row r="67" spans="1:9" x14ac:dyDescent="0.25">
      <c r="A67">
        <f t="shared" si="10"/>
        <v>3</v>
      </c>
      <c r="B67" s="4">
        <v>2023</v>
      </c>
      <c r="C67" s="5" t="s">
        <v>39</v>
      </c>
      <c r="D67" s="5">
        <v>0</v>
      </c>
      <c r="E67" s="5">
        <v>0</v>
      </c>
      <c r="F67" s="5">
        <v>0</v>
      </c>
      <c r="G67" s="43">
        <v>0</v>
      </c>
      <c r="I67" t="str">
        <f t="shared" si="9"/>
        <v>Winter</v>
      </c>
    </row>
    <row r="68" spans="1:9" x14ac:dyDescent="0.25">
      <c r="A68">
        <f t="shared" si="10"/>
        <v>4</v>
      </c>
      <c r="B68" s="4">
        <v>2023</v>
      </c>
      <c r="C68" s="5" t="s">
        <v>40</v>
      </c>
      <c r="D68" s="5">
        <v>0</v>
      </c>
      <c r="E68" s="5">
        <v>0</v>
      </c>
      <c r="F68" s="5">
        <v>0</v>
      </c>
      <c r="G68" s="43">
        <v>0</v>
      </c>
      <c r="I68" t="str">
        <f t="shared" si="9"/>
        <v>Summer</v>
      </c>
    </row>
    <row r="69" spans="1:9" x14ac:dyDescent="0.25">
      <c r="A69">
        <f t="shared" si="10"/>
        <v>5</v>
      </c>
      <c r="B69" s="4">
        <v>2023</v>
      </c>
      <c r="C69" s="5" t="s">
        <v>38</v>
      </c>
      <c r="D69" s="5">
        <v>0</v>
      </c>
      <c r="E69" s="5">
        <v>0</v>
      </c>
      <c r="F69" s="5">
        <v>0</v>
      </c>
      <c r="G69" s="43">
        <v>0</v>
      </c>
      <c r="I69" t="str">
        <f t="shared" si="9"/>
        <v>Summer</v>
      </c>
    </row>
    <row r="70" spans="1:9" x14ac:dyDescent="0.25">
      <c r="A70">
        <f t="shared" si="10"/>
        <v>6</v>
      </c>
      <c r="B70" s="4">
        <v>2023</v>
      </c>
      <c r="C70" s="5" t="s">
        <v>42</v>
      </c>
      <c r="D70" s="5">
        <v>310.3</v>
      </c>
      <c r="E70" s="5">
        <v>0</v>
      </c>
      <c r="F70" s="5">
        <v>310.3</v>
      </c>
      <c r="G70" s="43">
        <v>0</v>
      </c>
      <c r="H70" s="27"/>
      <c r="I70" t="str">
        <f t="shared" si="9"/>
        <v>Winter</v>
      </c>
    </row>
    <row r="71" spans="1:9" x14ac:dyDescent="0.25">
      <c r="A71">
        <f t="shared" si="10"/>
        <v>7</v>
      </c>
      <c r="B71" s="4">
        <v>2023</v>
      </c>
      <c r="C71" s="5" t="s">
        <v>41</v>
      </c>
      <c r="D71" s="5">
        <v>0</v>
      </c>
      <c r="E71" s="5">
        <v>0</v>
      </c>
      <c r="F71" s="5">
        <v>0</v>
      </c>
      <c r="G71" s="43">
        <v>0</v>
      </c>
      <c r="I71" t="str">
        <f t="shared" si="9"/>
        <v>Summer</v>
      </c>
    </row>
    <row r="72" spans="1:9" x14ac:dyDescent="0.25">
      <c r="A72">
        <f t="shared" si="10"/>
        <v>8</v>
      </c>
      <c r="B72" s="7">
        <v>2023</v>
      </c>
      <c r="C72" s="65" t="s">
        <v>45</v>
      </c>
      <c r="D72" s="65">
        <v>386.7</v>
      </c>
      <c r="E72" s="65">
        <v>386.7</v>
      </c>
      <c r="F72" s="65">
        <v>0</v>
      </c>
      <c r="G72" s="66">
        <v>386.7</v>
      </c>
      <c r="I72" t="str">
        <f t="shared" si="9"/>
        <v>Winter</v>
      </c>
    </row>
    <row r="73" spans="1:9" x14ac:dyDescent="0.25">
      <c r="B73" s="57">
        <v>2024</v>
      </c>
      <c r="C73" s="46" t="s">
        <v>28</v>
      </c>
      <c r="D73" s="46">
        <v>1311</v>
      </c>
      <c r="E73" s="46">
        <v>91.323198218184046</v>
      </c>
      <c r="F73" s="46">
        <v>91.323198218184046</v>
      </c>
      <c r="G73" s="46">
        <v>1219.676801781816</v>
      </c>
    </row>
    <row r="74" spans="1:9" x14ac:dyDescent="0.25">
      <c r="A74">
        <v>0</v>
      </c>
      <c r="B74" s="4">
        <v>2024</v>
      </c>
      <c r="C74" s="5" t="s">
        <v>44</v>
      </c>
      <c r="D74" s="5">
        <v>0</v>
      </c>
      <c r="E74" s="5">
        <v>0</v>
      </c>
      <c r="F74" s="5">
        <v>0</v>
      </c>
      <c r="G74" s="43">
        <v>0</v>
      </c>
      <c r="I74" t="str">
        <f t="shared" ref="I74:I82" si="11">IF(ISNUMBER(FIND("SMR",C74)),"Summer","Winter")</f>
        <v>Summer</v>
      </c>
    </row>
    <row r="75" spans="1:9" x14ac:dyDescent="0.25">
      <c r="A75">
        <f t="shared" ref="A75:A82" si="12">A74+1</f>
        <v>1</v>
      </c>
      <c r="B75" s="4">
        <v>2024</v>
      </c>
      <c r="C75" s="5" t="s">
        <v>46</v>
      </c>
      <c r="D75" s="5">
        <v>0</v>
      </c>
      <c r="E75" s="5">
        <v>0</v>
      </c>
      <c r="F75" s="5">
        <v>0</v>
      </c>
      <c r="G75" s="43">
        <v>0</v>
      </c>
      <c r="I75" t="str">
        <f t="shared" si="11"/>
        <v>Winter</v>
      </c>
    </row>
    <row r="76" spans="1:9" x14ac:dyDescent="0.25">
      <c r="A76">
        <f t="shared" si="12"/>
        <v>2</v>
      </c>
      <c r="B76" s="4">
        <v>2024</v>
      </c>
      <c r="C76" s="5" t="s">
        <v>39</v>
      </c>
      <c r="D76" s="5">
        <v>57.8</v>
      </c>
      <c r="E76" s="5">
        <v>57.8</v>
      </c>
      <c r="F76" s="5">
        <v>0</v>
      </c>
      <c r="G76" s="43">
        <v>57.8</v>
      </c>
      <c r="I76" t="str">
        <f t="shared" si="11"/>
        <v>Winter</v>
      </c>
    </row>
    <row r="77" spans="1:9" x14ac:dyDescent="0.25">
      <c r="A77">
        <f t="shared" si="12"/>
        <v>3</v>
      </c>
      <c r="B77" s="4">
        <v>2024</v>
      </c>
      <c r="C77" s="5" t="s">
        <v>39</v>
      </c>
      <c r="D77" s="5">
        <v>0</v>
      </c>
      <c r="E77" s="5">
        <v>0</v>
      </c>
      <c r="F77" s="5">
        <v>0</v>
      </c>
      <c r="G77" s="43">
        <v>0</v>
      </c>
      <c r="I77" t="str">
        <f t="shared" si="11"/>
        <v>Winter</v>
      </c>
    </row>
    <row r="78" spans="1:9" x14ac:dyDescent="0.25">
      <c r="A78">
        <f t="shared" si="12"/>
        <v>4</v>
      </c>
      <c r="B78" s="4">
        <v>2024</v>
      </c>
      <c r="C78" s="5" t="s">
        <v>40</v>
      </c>
      <c r="D78" s="5">
        <v>0</v>
      </c>
      <c r="E78" s="5">
        <v>0</v>
      </c>
      <c r="F78" s="5">
        <v>0</v>
      </c>
      <c r="G78" s="43">
        <v>0</v>
      </c>
      <c r="I78" t="str">
        <f t="shared" si="11"/>
        <v>Summer</v>
      </c>
    </row>
    <row r="79" spans="1:9" x14ac:dyDescent="0.25">
      <c r="A79">
        <f t="shared" si="12"/>
        <v>5</v>
      </c>
      <c r="B79" s="4">
        <v>2024</v>
      </c>
      <c r="C79" s="5" t="s">
        <v>38</v>
      </c>
      <c r="D79" s="5">
        <v>0</v>
      </c>
      <c r="E79" s="5">
        <v>0</v>
      </c>
      <c r="F79" s="5">
        <v>0</v>
      </c>
      <c r="G79" s="43">
        <v>0</v>
      </c>
      <c r="I79" t="str">
        <f t="shared" si="11"/>
        <v>Summer</v>
      </c>
    </row>
    <row r="80" spans="1:9" x14ac:dyDescent="0.25">
      <c r="A80">
        <f t="shared" si="12"/>
        <v>6</v>
      </c>
      <c r="B80" s="4">
        <v>2024</v>
      </c>
      <c r="C80" s="5" t="s">
        <v>41</v>
      </c>
      <c r="D80" s="5">
        <v>0</v>
      </c>
      <c r="E80" s="5">
        <v>0</v>
      </c>
      <c r="F80" s="5">
        <v>0</v>
      </c>
      <c r="G80" s="43">
        <v>0</v>
      </c>
      <c r="H80" s="27"/>
      <c r="I80" t="str">
        <f t="shared" si="11"/>
        <v>Summer</v>
      </c>
    </row>
    <row r="81" spans="1:9" x14ac:dyDescent="0.25">
      <c r="A81">
        <f t="shared" si="12"/>
        <v>7</v>
      </c>
      <c r="B81" s="4">
        <v>2024</v>
      </c>
      <c r="C81" s="5" t="s">
        <v>42</v>
      </c>
      <c r="D81" s="5">
        <v>370.4</v>
      </c>
      <c r="E81" s="5">
        <v>370.4</v>
      </c>
      <c r="F81" s="5">
        <v>0</v>
      </c>
      <c r="G81" s="43">
        <v>370.4</v>
      </c>
      <c r="I81" t="str">
        <f t="shared" si="11"/>
        <v>Winter</v>
      </c>
    </row>
    <row r="82" spans="1:9" x14ac:dyDescent="0.25">
      <c r="A82">
        <f t="shared" si="12"/>
        <v>8</v>
      </c>
      <c r="B82" s="7">
        <v>2024</v>
      </c>
      <c r="C82" s="65" t="s">
        <v>43</v>
      </c>
      <c r="D82" s="65">
        <v>304</v>
      </c>
      <c r="E82" s="65">
        <v>0</v>
      </c>
      <c r="F82" s="65">
        <v>304</v>
      </c>
      <c r="G82" s="66">
        <v>304</v>
      </c>
      <c r="I82" t="str">
        <f t="shared" si="11"/>
        <v>Summer</v>
      </c>
    </row>
    <row r="83" spans="1:9" x14ac:dyDescent="0.25">
      <c r="B83" s="57">
        <v>2025</v>
      </c>
      <c r="C83" s="46" t="s">
        <v>28</v>
      </c>
      <c r="D83" s="46">
        <v>1311</v>
      </c>
      <c r="E83" s="46">
        <v>91.323198218184046</v>
      </c>
      <c r="F83" s="46">
        <v>91.323198218184046</v>
      </c>
      <c r="G83" s="46">
        <v>1219.676801781816</v>
      </c>
    </row>
    <row r="84" spans="1:9" x14ac:dyDescent="0.25">
      <c r="A84">
        <v>0</v>
      </c>
      <c r="B84" s="4">
        <v>2025</v>
      </c>
      <c r="C84" s="5" t="s">
        <v>45</v>
      </c>
      <c r="D84" s="5">
        <v>0</v>
      </c>
      <c r="E84" s="5">
        <v>0</v>
      </c>
      <c r="F84" s="5">
        <v>0</v>
      </c>
      <c r="G84" s="43">
        <v>0</v>
      </c>
      <c r="I84" t="str">
        <f t="shared" ref="I84:I92" si="13">IF(ISNUMBER(FIND("SMR",C84)),"Summer","Winter")</f>
        <v>Winter</v>
      </c>
    </row>
    <row r="85" spans="1:9" x14ac:dyDescent="0.25">
      <c r="A85">
        <f t="shared" ref="A85:A92" si="14">A84+1</f>
        <v>1</v>
      </c>
      <c r="B85" s="4">
        <v>2025</v>
      </c>
      <c r="C85" s="5" t="s">
        <v>46</v>
      </c>
      <c r="D85" s="5">
        <v>0</v>
      </c>
      <c r="E85" s="5">
        <v>0</v>
      </c>
      <c r="F85" s="5">
        <v>0</v>
      </c>
      <c r="G85" s="43">
        <v>0</v>
      </c>
      <c r="I85" t="str">
        <f t="shared" si="13"/>
        <v>Winter</v>
      </c>
    </row>
    <row r="86" spans="1:9" x14ac:dyDescent="0.25">
      <c r="A86">
        <f t="shared" si="14"/>
        <v>2</v>
      </c>
      <c r="B86" s="4">
        <v>2025</v>
      </c>
      <c r="C86" s="5" t="s">
        <v>39</v>
      </c>
      <c r="D86" s="5">
        <v>100</v>
      </c>
      <c r="E86" s="5">
        <v>100</v>
      </c>
      <c r="F86" s="5">
        <v>0</v>
      </c>
      <c r="G86" s="43">
        <v>100</v>
      </c>
      <c r="I86" t="str">
        <f t="shared" si="13"/>
        <v>Winter</v>
      </c>
    </row>
    <row r="87" spans="1:9" x14ac:dyDescent="0.25">
      <c r="A87">
        <f t="shared" si="14"/>
        <v>3</v>
      </c>
      <c r="B87" s="4">
        <v>2025</v>
      </c>
      <c r="C87" s="5" t="s">
        <v>39</v>
      </c>
      <c r="D87" s="5">
        <v>0</v>
      </c>
      <c r="E87" s="5">
        <v>0</v>
      </c>
      <c r="F87" s="5">
        <v>0</v>
      </c>
      <c r="G87" s="43">
        <v>0</v>
      </c>
      <c r="I87" t="str">
        <f t="shared" si="13"/>
        <v>Winter</v>
      </c>
    </row>
    <row r="88" spans="1:9" x14ac:dyDescent="0.25">
      <c r="A88">
        <f t="shared" si="14"/>
        <v>4</v>
      </c>
      <c r="B88" s="4">
        <v>2025</v>
      </c>
      <c r="C88" s="5" t="s">
        <v>40</v>
      </c>
      <c r="D88" s="5">
        <v>0</v>
      </c>
      <c r="E88" s="5">
        <v>0</v>
      </c>
      <c r="F88" s="5">
        <v>0</v>
      </c>
      <c r="G88" s="43">
        <v>0</v>
      </c>
      <c r="I88" t="str">
        <f t="shared" si="13"/>
        <v>Summer</v>
      </c>
    </row>
    <row r="89" spans="1:9" x14ac:dyDescent="0.25">
      <c r="A89">
        <f t="shared" si="14"/>
        <v>5</v>
      </c>
      <c r="B89" s="4">
        <v>2025</v>
      </c>
      <c r="C89" s="5" t="s">
        <v>38</v>
      </c>
      <c r="D89" s="5">
        <v>37.799999999999997</v>
      </c>
      <c r="E89" s="5">
        <v>37.799999999999997</v>
      </c>
      <c r="F89" s="5">
        <v>0</v>
      </c>
      <c r="G89" s="43">
        <v>0</v>
      </c>
      <c r="I89" t="str">
        <f t="shared" si="13"/>
        <v>Summer</v>
      </c>
    </row>
    <row r="90" spans="1:9" x14ac:dyDescent="0.25">
      <c r="A90">
        <f t="shared" si="14"/>
        <v>6</v>
      </c>
      <c r="B90" s="4">
        <v>2025</v>
      </c>
      <c r="C90" s="5" t="s">
        <v>41</v>
      </c>
      <c r="D90" s="5">
        <v>400</v>
      </c>
      <c r="E90" s="5">
        <v>399.99999999999994</v>
      </c>
      <c r="F90" s="5">
        <v>0</v>
      </c>
      <c r="G90" s="43">
        <v>0</v>
      </c>
      <c r="H90" s="27"/>
      <c r="I90" t="str">
        <f t="shared" si="13"/>
        <v>Summer</v>
      </c>
    </row>
    <row r="91" spans="1:9" x14ac:dyDescent="0.25">
      <c r="A91">
        <f t="shared" si="14"/>
        <v>7</v>
      </c>
      <c r="B91" s="4">
        <v>2025</v>
      </c>
      <c r="C91" s="5" t="s">
        <v>42</v>
      </c>
      <c r="D91" s="5">
        <v>0</v>
      </c>
      <c r="E91" s="5">
        <v>0</v>
      </c>
      <c r="F91" s="5">
        <v>0</v>
      </c>
      <c r="G91" s="43">
        <v>0</v>
      </c>
      <c r="I91" t="str">
        <f t="shared" si="13"/>
        <v>Winter</v>
      </c>
    </row>
    <row r="92" spans="1:9" x14ac:dyDescent="0.25">
      <c r="A92">
        <f t="shared" si="14"/>
        <v>8</v>
      </c>
      <c r="B92" s="7">
        <v>2025</v>
      </c>
      <c r="C92" s="65" t="s">
        <v>43</v>
      </c>
      <c r="D92" s="65">
        <v>316.89999999999998</v>
      </c>
      <c r="E92" s="65">
        <v>0</v>
      </c>
      <c r="F92" s="65">
        <v>316.89999999999998</v>
      </c>
      <c r="G92" s="66">
        <v>316.89999999999998</v>
      </c>
      <c r="I92" t="str">
        <f t="shared" si="13"/>
        <v>Summer</v>
      </c>
    </row>
    <row r="93" spans="1:9" x14ac:dyDescent="0.25">
      <c r="B93" s="57">
        <v>2026</v>
      </c>
      <c r="C93" s="46" t="s">
        <v>28</v>
      </c>
      <c r="D93" s="46">
        <v>1311</v>
      </c>
      <c r="E93" s="46">
        <v>91.323198218184046</v>
      </c>
      <c r="F93" s="46">
        <v>91.323198218184046</v>
      </c>
      <c r="G93" s="46">
        <v>1219.676801781816</v>
      </c>
    </row>
    <row r="94" spans="1:9" x14ac:dyDescent="0.25">
      <c r="A94">
        <v>0</v>
      </c>
      <c r="B94" s="4">
        <v>2026</v>
      </c>
      <c r="C94" s="5" t="s">
        <v>45</v>
      </c>
      <c r="D94" s="5">
        <v>0</v>
      </c>
      <c r="E94" s="5">
        <v>0</v>
      </c>
      <c r="F94" s="5">
        <v>0</v>
      </c>
      <c r="G94" s="43">
        <v>0</v>
      </c>
      <c r="I94" t="str">
        <f t="shared" ref="I94:I102" si="15">IF(ISNUMBER(FIND("SMR",C94)),"Summer","Winter")</f>
        <v>Winter</v>
      </c>
    </row>
    <row r="95" spans="1:9" x14ac:dyDescent="0.25">
      <c r="A95">
        <f t="shared" ref="A95:A102" si="16">A94+1</f>
        <v>1</v>
      </c>
      <c r="B95" s="4">
        <v>2026</v>
      </c>
      <c r="C95" s="5" t="s">
        <v>46</v>
      </c>
      <c r="D95" s="5">
        <v>0</v>
      </c>
      <c r="E95" s="5">
        <v>0</v>
      </c>
      <c r="F95" s="5">
        <v>0</v>
      </c>
      <c r="G95" s="43">
        <v>0</v>
      </c>
      <c r="I95" t="str">
        <f t="shared" si="15"/>
        <v>Winter</v>
      </c>
    </row>
    <row r="96" spans="1:9" x14ac:dyDescent="0.25">
      <c r="A96">
        <f t="shared" si="16"/>
        <v>2</v>
      </c>
      <c r="B96" s="4">
        <v>2026</v>
      </c>
      <c r="C96" s="5" t="s">
        <v>39</v>
      </c>
      <c r="D96" s="5">
        <v>100</v>
      </c>
      <c r="E96" s="5">
        <v>100</v>
      </c>
      <c r="F96" s="5">
        <v>0</v>
      </c>
      <c r="G96" s="43">
        <v>100</v>
      </c>
      <c r="I96" t="str">
        <f t="shared" si="15"/>
        <v>Winter</v>
      </c>
    </row>
    <row r="97" spans="1:9" x14ac:dyDescent="0.25">
      <c r="A97">
        <f t="shared" si="16"/>
        <v>3</v>
      </c>
      <c r="B97" s="4">
        <v>2026</v>
      </c>
      <c r="C97" s="5" t="s">
        <v>39</v>
      </c>
      <c r="D97" s="5">
        <v>0</v>
      </c>
      <c r="E97" s="5">
        <v>0</v>
      </c>
      <c r="F97" s="5">
        <v>0</v>
      </c>
      <c r="G97" s="43">
        <v>0</v>
      </c>
      <c r="I97" t="str">
        <f t="shared" si="15"/>
        <v>Winter</v>
      </c>
    </row>
    <row r="98" spans="1:9" x14ac:dyDescent="0.25">
      <c r="A98">
        <f t="shared" si="16"/>
        <v>4</v>
      </c>
      <c r="B98" s="4">
        <v>2026</v>
      </c>
      <c r="C98" s="5" t="s">
        <v>40</v>
      </c>
      <c r="D98" s="5">
        <v>0</v>
      </c>
      <c r="E98" s="5">
        <v>0</v>
      </c>
      <c r="F98" s="5">
        <v>0</v>
      </c>
      <c r="G98" s="43">
        <v>0</v>
      </c>
      <c r="I98" t="str">
        <f t="shared" si="15"/>
        <v>Summer</v>
      </c>
    </row>
    <row r="99" spans="1:9" x14ac:dyDescent="0.25">
      <c r="A99">
        <f t="shared" si="16"/>
        <v>5</v>
      </c>
      <c r="B99" s="4">
        <v>2026</v>
      </c>
      <c r="C99" s="5" t="s">
        <v>38</v>
      </c>
      <c r="D99" s="5">
        <v>0</v>
      </c>
      <c r="E99" s="5">
        <v>0</v>
      </c>
      <c r="F99" s="5">
        <v>0</v>
      </c>
      <c r="G99" s="43">
        <v>0</v>
      </c>
      <c r="I99" t="str">
        <f t="shared" si="15"/>
        <v>Summer</v>
      </c>
    </row>
    <row r="100" spans="1:9" x14ac:dyDescent="0.25">
      <c r="A100">
        <f t="shared" si="16"/>
        <v>6</v>
      </c>
      <c r="B100" s="4">
        <v>2026</v>
      </c>
      <c r="C100" s="5" t="s">
        <v>41</v>
      </c>
      <c r="D100" s="5">
        <v>399.3</v>
      </c>
      <c r="E100" s="5">
        <v>399.3</v>
      </c>
      <c r="F100" s="5">
        <v>0</v>
      </c>
      <c r="G100" s="43">
        <v>0</v>
      </c>
      <c r="H100" s="27"/>
      <c r="I100" t="str">
        <f t="shared" si="15"/>
        <v>Summer</v>
      </c>
    </row>
    <row r="101" spans="1:9" x14ac:dyDescent="0.25">
      <c r="A101">
        <f t="shared" si="16"/>
        <v>7</v>
      </c>
      <c r="B101" s="4">
        <v>2026</v>
      </c>
      <c r="C101" s="5" t="s">
        <v>42</v>
      </c>
      <c r="D101" s="5">
        <v>0</v>
      </c>
      <c r="E101" s="5">
        <v>0</v>
      </c>
      <c r="F101" s="5">
        <v>0</v>
      </c>
      <c r="G101" s="43">
        <v>0</v>
      </c>
      <c r="I101" t="str">
        <f t="shared" si="15"/>
        <v>Winter</v>
      </c>
    </row>
    <row r="102" spans="1:9" x14ac:dyDescent="0.25">
      <c r="A102">
        <f t="shared" si="16"/>
        <v>8</v>
      </c>
      <c r="B102" s="7">
        <v>2026</v>
      </c>
      <c r="C102" s="65" t="s">
        <v>43</v>
      </c>
      <c r="D102" s="65">
        <v>329.6</v>
      </c>
      <c r="E102" s="65">
        <v>0</v>
      </c>
      <c r="F102" s="65">
        <v>329.6</v>
      </c>
      <c r="G102" s="66">
        <v>329.6</v>
      </c>
      <c r="I102" t="str">
        <f t="shared" si="15"/>
        <v>Summer</v>
      </c>
    </row>
    <row r="103" spans="1:9" x14ac:dyDescent="0.25">
      <c r="B103" s="57">
        <v>2027</v>
      </c>
      <c r="C103" s="46" t="s">
        <v>28</v>
      </c>
      <c r="D103" s="46">
        <v>1311</v>
      </c>
      <c r="E103" s="46">
        <v>91.323198218184046</v>
      </c>
      <c r="F103" s="46">
        <v>91.323198218184046</v>
      </c>
      <c r="G103" s="46">
        <v>1219.676801781816</v>
      </c>
    </row>
    <row r="104" spans="1:9" x14ac:dyDescent="0.25">
      <c r="A104">
        <v>0</v>
      </c>
      <c r="B104" s="4">
        <v>2027</v>
      </c>
      <c r="C104" s="5" t="s">
        <v>45</v>
      </c>
      <c r="D104" s="5">
        <v>0</v>
      </c>
      <c r="E104" s="5">
        <v>0</v>
      </c>
      <c r="F104" s="5">
        <v>0</v>
      </c>
      <c r="G104" s="43">
        <v>0</v>
      </c>
      <c r="I104" t="str">
        <f t="shared" ref="I104:I112" si="17">IF(ISNUMBER(FIND("SMR",C104)),"Summer","Winter")</f>
        <v>Winter</v>
      </c>
    </row>
    <row r="105" spans="1:9" x14ac:dyDescent="0.25">
      <c r="A105">
        <f t="shared" ref="A105:A112" si="18">A104+1</f>
        <v>1</v>
      </c>
      <c r="B105" s="4">
        <v>2027</v>
      </c>
      <c r="C105" s="5" t="s">
        <v>46</v>
      </c>
      <c r="D105" s="5">
        <v>0</v>
      </c>
      <c r="E105" s="5">
        <v>0</v>
      </c>
      <c r="F105" s="5">
        <v>0</v>
      </c>
      <c r="G105" s="43">
        <v>0</v>
      </c>
      <c r="I105" t="str">
        <f t="shared" si="17"/>
        <v>Winter</v>
      </c>
    </row>
    <row r="106" spans="1:9" x14ac:dyDescent="0.25">
      <c r="A106">
        <f t="shared" si="18"/>
        <v>2</v>
      </c>
      <c r="B106" s="4">
        <v>2027</v>
      </c>
      <c r="C106" s="5" t="s">
        <v>39</v>
      </c>
      <c r="D106" s="5">
        <v>100</v>
      </c>
      <c r="E106" s="5">
        <v>100</v>
      </c>
      <c r="F106" s="5">
        <v>0</v>
      </c>
      <c r="G106" s="43">
        <v>100</v>
      </c>
      <c r="I106" t="str">
        <f t="shared" si="17"/>
        <v>Winter</v>
      </c>
    </row>
    <row r="107" spans="1:9" x14ac:dyDescent="0.25">
      <c r="A107">
        <f t="shared" si="18"/>
        <v>3</v>
      </c>
      <c r="B107" s="4">
        <v>2027</v>
      </c>
      <c r="C107" s="5" t="s">
        <v>39</v>
      </c>
      <c r="D107" s="5">
        <v>0</v>
      </c>
      <c r="E107" s="5">
        <v>0</v>
      </c>
      <c r="F107" s="5">
        <v>0</v>
      </c>
      <c r="G107" s="43">
        <v>0</v>
      </c>
      <c r="I107" t="str">
        <f t="shared" si="17"/>
        <v>Winter</v>
      </c>
    </row>
    <row r="108" spans="1:9" x14ac:dyDescent="0.25">
      <c r="A108">
        <f t="shared" si="18"/>
        <v>4</v>
      </c>
      <c r="B108" s="4">
        <v>2027</v>
      </c>
      <c r="C108" s="5" t="s">
        <v>40</v>
      </c>
      <c r="D108" s="5">
        <v>0</v>
      </c>
      <c r="E108" s="5">
        <v>0</v>
      </c>
      <c r="F108" s="5">
        <v>0</v>
      </c>
      <c r="G108" s="43">
        <v>0</v>
      </c>
      <c r="I108" t="str">
        <f t="shared" si="17"/>
        <v>Summer</v>
      </c>
    </row>
    <row r="109" spans="1:9" x14ac:dyDescent="0.25">
      <c r="A109">
        <f t="shared" si="18"/>
        <v>5</v>
      </c>
      <c r="B109" s="4">
        <v>2027</v>
      </c>
      <c r="C109" s="5" t="s">
        <v>38</v>
      </c>
      <c r="D109" s="5">
        <v>0</v>
      </c>
      <c r="E109" s="5">
        <v>0</v>
      </c>
      <c r="F109" s="5">
        <v>0</v>
      </c>
      <c r="G109" s="43">
        <v>0</v>
      </c>
      <c r="I109" t="str">
        <f t="shared" si="17"/>
        <v>Summer</v>
      </c>
    </row>
    <row r="110" spans="1:9" x14ac:dyDescent="0.25">
      <c r="A110">
        <f t="shared" si="18"/>
        <v>6</v>
      </c>
      <c r="B110" s="4">
        <v>2027</v>
      </c>
      <c r="C110" s="5" t="s">
        <v>41</v>
      </c>
      <c r="D110" s="5">
        <v>400</v>
      </c>
      <c r="E110" s="5">
        <v>400</v>
      </c>
      <c r="F110" s="5">
        <v>0</v>
      </c>
      <c r="G110" s="43">
        <v>0</v>
      </c>
      <c r="H110" s="27"/>
      <c r="I110" t="str">
        <f t="shared" si="17"/>
        <v>Summer</v>
      </c>
    </row>
    <row r="111" spans="1:9" x14ac:dyDescent="0.25">
      <c r="A111">
        <f t="shared" si="18"/>
        <v>7</v>
      </c>
      <c r="B111" s="4">
        <v>2027</v>
      </c>
      <c r="C111" s="5" t="s">
        <v>42</v>
      </c>
      <c r="D111" s="5">
        <v>0</v>
      </c>
      <c r="E111" s="5">
        <v>0</v>
      </c>
      <c r="F111" s="5">
        <v>0</v>
      </c>
      <c r="G111" s="43">
        <v>0</v>
      </c>
      <c r="I111" t="str">
        <f t="shared" si="17"/>
        <v>Winter</v>
      </c>
    </row>
    <row r="112" spans="1:9" x14ac:dyDescent="0.25">
      <c r="A112">
        <f t="shared" si="18"/>
        <v>8</v>
      </c>
      <c r="B112" s="7">
        <v>2027</v>
      </c>
      <c r="C112" s="65" t="s">
        <v>43</v>
      </c>
      <c r="D112" s="65">
        <v>343.4</v>
      </c>
      <c r="E112" s="65">
        <v>0</v>
      </c>
      <c r="F112" s="65">
        <v>343.4</v>
      </c>
      <c r="G112" s="66">
        <v>343.4</v>
      </c>
      <c r="I112" t="str">
        <f t="shared" si="17"/>
        <v>Summer</v>
      </c>
    </row>
    <row r="113" spans="1:9" x14ac:dyDescent="0.25">
      <c r="B113" s="57">
        <v>2028</v>
      </c>
      <c r="C113" s="46" t="s">
        <v>28</v>
      </c>
      <c r="D113" s="46">
        <v>1311</v>
      </c>
      <c r="E113" s="46">
        <v>91.323198218184046</v>
      </c>
      <c r="F113" s="46">
        <v>91.323198218184046</v>
      </c>
      <c r="G113" s="46">
        <v>1219.676801781816</v>
      </c>
    </row>
    <row r="114" spans="1:9" x14ac:dyDescent="0.25">
      <c r="A114">
        <v>0</v>
      </c>
      <c r="B114" s="4">
        <v>2028</v>
      </c>
      <c r="C114" s="5" t="s">
        <v>45</v>
      </c>
      <c r="D114" s="5">
        <v>0</v>
      </c>
      <c r="E114" s="5">
        <v>0</v>
      </c>
      <c r="F114" s="5">
        <v>0</v>
      </c>
      <c r="G114" s="43">
        <v>0</v>
      </c>
      <c r="I114" t="str">
        <f t="shared" ref="I114:I122" si="19">IF(ISNUMBER(FIND("SMR",C114)),"Summer","Winter")</f>
        <v>Winter</v>
      </c>
    </row>
    <row r="115" spans="1:9" x14ac:dyDescent="0.25">
      <c r="A115">
        <f t="shared" ref="A115:A122" si="20">A114+1</f>
        <v>1</v>
      </c>
      <c r="B115" s="4">
        <v>2028</v>
      </c>
      <c r="C115" s="5" t="s">
        <v>46</v>
      </c>
      <c r="D115" s="5">
        <v>142.30000000000001</v>
      </c>
      <c r="E115" s="5">
        <v>142.30000000000001</v>
      </c>
      <c r="F115" s="5">
        <v>0</v>
      </c>
      <c r="G115" s="43">
        <v>142.30000000000001</v>
      </c>
      <c r="I115" t="str">
        <f t="shared" si="19"/>
        <v>Winter</v>
      </c>
    </row>
    <row r="116" spans="1:9" x14ac:dyDescent="0.25">
      <c r="A116">
        <f t="shared" si="20"/>
        <v>2</v>
      </c>
      <c r="B116" s="4">
        <v>2028</v>
      </c>
      <c r="C116" s="5" t="s">
        <v>39</v>
      </c>
      <c r="D116" s="5">
        <v>100</v>
      </c>
      <c r="E116" s="5">
        <v>100</v>
      </c>
      <c r="F116" s="5">
        <v>0</v>
      </c>
      <c r="G116" s="43">
        <v>100</v>
      </c>
      <c r="I116" t="str">
        <f t="shared" si="19"/>
        <v>Winter</v>
      </c>
    </row>
    <row r="117" spans="1:9" x14ac:dyDescent="0.25">
      <c r="A117">
        <f t="shared" si="20"/>
        <v>3</v>
      </c>
      <c r="B117" s="4">
        <v>2028</v>
      </c>
      <c r="C117" s="5" t="s">
        <v>39</v>
      </c>
      <c r="D117" s="5">
        <v>229.7</v>
      </c>
      <c r="E117" s="5">
        <v>229.7</v>
      </c>
      <c r="F117" s="5">
        <v>0</v>
      </c>
      <c r="G117" s="43">
        <v>229.7</v>
      </c>
      <c r="I117" t="str">
        <f t="shared" si="19"/>
        <v>Winter</v>
      </c>
    </row>
    <row r="118" spans="1:9" x14ac:dyDescent="0.25">
      <c r="A118">
        <f t="shared" si="20"/>
        <v>4</v>
      </c>
      <c r="B118" s="4">
        <v>2028</v>
      </c>
      <c r="C118" s="5" t="s">
        <v>40</v>
      </c>
      <c r="D118" s="5">
        <v>0</v>
      </c>
      <c r="E118" s="5">
        <v>0</v>
      </c>
      <c r="F118" s="5">
        <v>0</v>
      </c>
      <c r="G118" s="43">
        <v>0</v>
      </c>
      <c r="I118" t="str">
        <f t="shared" si="19"/>
        <v>Summer</v>
      </c>
    </row>
    <row r="119" spans="1:9" x14ac:dyDescent="0.25">
      <c r="A119">
        <f t="shared" si="20"/>
        <v>5</v>
      </c>
      <c r="B119" s="4">
        <v>2028</v>
      </c>
      <c r="C119" s="5" t="s">
        <v>38</v>
      </c>
      <c r="D119" s="5">
        <v>375</v>
      </c>
      <c r="E119" s="5">
        <v>375</v>
      </c>
      <c r="F119" s="5">
        <v>0</v>
      </c>
      <c r="G119" s="43">
        <v>0</v>
      </c>
      <c r="I119" t="str">
        <f t="shared" si="19"/>
        <v>Summer</v>
      </c>
    </row>
    <row r="120" spans="1:9" x14ac:dyDescent="0.25">
      <c r="A120">
        <f t="shared" si="20"/>
        <v>6</v>
      </c>
      <c r="B120" s="4">
        <v>2028</v>
      </c>
      <c r="C120" s="5" t="s">
        <v>41</v>
      </c>
      <c r="D120" s="5">
        <v>400</v>
      </c>
      <c r="E120" s="5">
        <v>400</v>
      </c>
      <c r="F120" s="5">
        <v>0</v>
      </c>
      <c r="G120" s="43">
        <v>0</v>
      </c>
      <c r="H120" s="27"/>
      <c r="I120" t="str">
        <f t="shared" si="19"/>
        <v>Summer</v>
      </c>
    </row>
    <row r="121" spans="1:9" x14ac:dyDescent="0.25">
      <c r="A121">
        <f t="shared" si="20"/>
        <v>7</v>
      </c>
      <c r="B121" s="4">
        <v>2028</v>
      </c>
      <c r="C121" s="5" t="s">
        <v>42</v>
      </c>
      <c r="D121" s="5">
        <v>0</v>
      </c>
      <c r="E121" s="5">
        <v>0</v>
      </c>
      <c r="F121" s="5">
        <v>0</v>
      </c>
      <c r="G121" s="43">
        <v>0</v>
      </c>
      <c r="I121" t="str">
        <f t="shared" si="19"/>
        <v>Winter</v>
      </c>
    </row>
    <row r="122" spans="1:9" x14ac:dyDescent="0.25">
      <c r="A122">
        <f t="shared" si="20"/>
        <v>8</v>
      </c>
      <c r="B122" s="7">
        <v>2028</v>
      </c>
      <c r="C122" s="65" t="s">
        <v>43</v>
      </c>
      <c r="D122" s="65">
        <v>357.4</v>
      </c>
      <c r="E122" s="65">
        <v>0</v>
      </c>
      <c r="F122" s="65">
        <v>357.4</v>
      </c>
      <c r="G122" s="66">
        <v>357.4</v>
      </c>
      <c r="I122" t="str">
        <f t="shared" si="19"/>
        <v>Summer</v>
      </c>
    </row>
    <row r="123" spans="1:9" x14ac:dyDescent="0.25">
      <c r="B123" s="57">
        <v>2029</v>
      </c>
      <c r="C123" s="46" t="s">
        <v>28</v>
      </c>
      <c r="D123" s="46">
        <v>1311</v>
      </c>
      <c r="E123" s="46">
        <v>91.323198218184046</v>
      </c>
      <c r="F123" s="46">
        <v>91.323198218184046</v>
      </c>
      <c r="G123" s="46">
        <v>1219.676801781816</v>
      </c>
    </row>
    <row r="124" spans="1:9" x14ac:dyDescent="0.25">
      <c r="A124">
        <v>0</v>
      </c>
      <c r="B124" s="4">
        <v>2029</v>
      </c>
      <c r="C124" s="5" t="s">
        <v>45</v>
      </c>
      <c r="D124" s="5">
        <v>0</v>
      </c>
      <c r="E124" s="5">
        <v>0</v>
      </c>
      <c r="F124" s="5">
        <v>0</v>
      </c>
      <c r="G124" s="43">
        <v>0</v>
      </c>
      <c r="I124" t="str">
        <f t="shared" ref="I124:I132" si="21">IF(ISNUMBER(FIND("SMR",C124)),"Summer","Winter")</f>
        <v>Winter</v>
      </c>
    </row>
    <row r="125" spans="1:9" x14ac:dyDescent="0.25">
      <c r="A125">
        <f t="shared" ref="A125:A132" si="22">A124+1</f>
        <v>1</v>
      </c>
      <c r="B125" s="4">
        <v>2029</v>
      </c>
      <c r="C125" s="5" t="s">
        <v>46</v>
      </c>
      <c r="D125" s="5">
        <v>300</v>
      </c>
      <c r="E125" s="5">
        <v>300</v>
      </c>
      <c r="F125" s="5">
        <v>0</v>
      </c>
      <c r="G125" s="43">
        <v>300</v>
      </c>
      <c r="I125" t="str">
        <f t="shared" si="21"/>
        <v>Winter</v>
      </c>
    </row>
    <row r="126" spans="1:9" x14ac:dyDescent="0.25">
      <c r="A126">
        <f t="shared" si="22"/>
        <v>2</v>
      </c>
      <c r="B126" s="4">
        <v>2029</v>
      </c>
      <c r="C126" s="5" t="s">
        <v>39</v>
      </c>
      <c r="D126" s="5">
        <v>100</v>
      </c>
      <c r="E126" s="5">
        <v>100</v>
      </c>
      <c r="F126" s="5">
        <v>0</v>
      </c>
      <c r="G126" s="43">
        <v>100</v>
      </c>
      <c r="I126" t="str">
        <f t="shared" si="21"/>
        <v>Winter</v>
      </c>
    </row>
    <row r="127" spans="1:9" x14ac:dyDescent="0.25">
      <c r="A127">
        <f t="shared" si="22"/>
        <v>3</v>
      </c>
      <c r="B127" s="4">
        <v>2029</v>
      </c>
      <c r="C127" s="5" t="s">
        <v>39</v>
      </c>
      <c r="D127" s="5">
        <v>400</v>
      </c>
      <c r="E127" s="5">
        <v>400</v>
      </c>
      <c r="F127" s="5">
        <v>0</v>
      </c>
      <c r="G127" s="43">
        <v>400</v>
      </c>
      <c r="I127" t="str">
        <f t="shared" si="21"/>
        <v>Winter</v>
      </c>
    </row>
    <row r="128" spans="1:9" x14ac:dyDescent="0.25">
      <c r="A128">
        <f t="shared" si="22"/>
        <v>4</v>
      </c>
      <c r="B128" s="4">
        <v>2029</v>
      </c>
      <c r="C128" s="5" t="s">
        <v>40</v>
      </c>
      <c r="D128" s="5">
        <v>100</v>
      </c>
      <c r="E128" s="5">
        <v>0</v>
      </c>
      <c r="F128" s="5">
        <v>100</v>
      </c>
      <c r="G128" s="43">
        <v>100</v>
      </c>
      <c r="I128" t="str">
        <f t="shared" si="21"/>
        <v>Summer</v>
      </c>
    </row>
    <row r="129" spans="1:9" x14ac:dyDescent="0.25">
      <c r="A129">
        <f t="shared" si="22"/>
        <v>5</v>
      </c>
      <c r="B129" s="4">
        <v>2029</v>
      </c>
      <c r="C129" s="5" t="s">
        <v>38</v>
      </c>
      <c r="D129" s="5">
        <v>375</v>
      </c>
      <c r="E129" s="5">
        <v>375</v>
      </c>
      <c r="F129" s="5">
        <v>0</v>
      </c>
      <c r="G129" s="43">
        <v>0</v>
      </c>
      <c r="I129" t="str">
        <f t="shared" si="21"/>
        <v>Summer</v>
      </c>
    </row>
    <row r="130" spans="1:9" x14ac:dyDescent="0.25">
      <c r="A130">
        <f t="shared" si="22"/>
        <v>6</v>
      </c>
      <c r="B130" s="4">
        <v>2029</v>
      </c>
      <c r="C130" s="5" t="s">
        <v>41</v>
      </c>
      <c r="D130" s="5">
        <v>400</v>
      </c>
      <c r="E130" s="5">
        <v>400</v>
      </c>
      <c r="F130" s="5">
        <v>0</v>
      </c>
      <c r="G130" s="43">
        <v>0</v>
      </c>
      <c r="H130" s="27"/>
      <c r="I130" t="str">
        <f t="shared" si="21"/>
        <v>Summer</v>
      </c>
    </row>
    <row r="131" spans="1:9" x14ac:dyDescent="0.25">
      <c r="A131">
        <f t="shared" si="22"/>
        <v>7</v>
      </c>
      <c r="B131" s="4">
        <v>2029</v>
      </c>
      <c r="C131" s="5" t="s">
        <v>42</v>
      </c>
      <c r="D131" s="5">
        <v>257.89999999999998</v>
      </c>
      <c r="E131" s="5">
        <v>0</v>
      </c>
      <c r="F131" s="5">
        <v>257.89999999999998</v>
      </c>
      <c r="G131" s="43">
        <v>0</v>
      </c>
      <c r="I131" t="str">
        <f t="shared" si="21"/>
        <v>Winter</v>
      </c>
    </row>
    <row r="132" spans="1:9" x14ac:dyDescent="0.25">
      <c r="A132">
        <f t="shared" si="22"/>
        <v>8</v>
      </c>
      <c r="B132" s="7">
        <v>2029</v>
      </c>
      <c r="C132" s="65" t="s">
        <v>43</v>
      </c>
      <c r="D132" s="65">
        <v>400</v>
      </c>
      <c r="E132" s="65">
        <v>0</v>
      </c>
      <c r="F132" s="65">
        <v>400</v>
      </c>
      <c r="G132" s="66">
        <v>400</v>
      </c>
      <c r="I132" t="str">
        <f t="shared" si="21"/>
        <v>Summer</v>
      </c>
    </row>
    <row r="133" spans="1:9" x14ac:dyDescent="0.25">
      <c r="B133" s="57">
        <v>2030</v>
      </c>
      <c r="C133" s="46" t="s">
        <v>28</v>
      </c>
      <c r="D133" s="46">
        <v>1311</v>
      </c>
      <c r="E133" s="46">
        <v>91.323198218184046</v>
      </c>
      <c r="F133" s="60">
        <v>91.323198218184046</v>
      </c>
      <c r="G133" s="46">
        <v>1219.676801781816</v>
      </c>
    </row>
    <row r="134" spans="1:9" x14ac:dyDescent="0.25">
      <c r="B134" s="7">
        <v>2030</v>
      </c>
      <c r="C134" s="67" t="s">
        <v>7</v>
      </c>
      <c r="D134" s="48">
        <v>629.58600000000001</v>
      </c>
      <c r="E134" s="48">
        <v>339.1038284295629</v>
      </c>
      <c r="F134" s="49">
        <v>339.1038284295629</v>
      </c>
      <c r="G134" s="48">
        <v>290.48217157043712</v>
      </c>
    </row>
    <row r="135" spans="1:9" x14ac:dyDescent="0.25">
      <c r="B135" s="7">
        <v>2030</v>
      </c>
      <c r="C135" s="67" t="s">
        <v>25</v>
      </c>
      <c r="D135" s="48">
        <v>21.262</v>
      </c>
      <c r="E135" s="48">
        <v>13.778450864302441</v>
      </c>
      <c r="F135" s="49">
        <v>13.778450864302441</v>
      </c>
      <c r="G135" s="48">
        <v>7.4835491356975599</v>
      </c>
    </row>
    <row r="136" spans="1:9" x14ac:dyDescent="0.25">
      <c r="B136" s="7">
        <v>2030</v>
      </c>
      <c r="C136" s="67" t="s">
        <v>8</v>
      </c>
      <c r="D136" s="48">
        <v>120.7</v>
      </c>
      <c r="E136" s="48">
        <v>0</v>
      </c>
      <c r="F136" s="49">
        <v>0</v>
      </c>
      <c r="G136" s="48">
        <v>120.7</v>
      </c>
    </row>
    <row r="137" spans="1:9" x14ac:dyDescent="0.25">
      <c r="A137">
        <v>0</v>
      </c>
      <c r="B137" s="4">
        <v>2030</v>
      </c>
      <c r="C137" s="61" t="s">
        <v>45</v>
      </c>
      <c r="D137" s="44">
        <v>0</v>
      </c>
      <c r="E137" s="44">
        <v>0</v>
      </c>
      <c r="F137" s="8">
        <v>0</v>
      </c>
      <c r="G137" s="43">
        <v>0</v>
      </c>
      <c r="I137" t="str">
        <f t="shared" ref="I137:I145" si="23">IF(ISNUMBER(FIND("SMR",C137)),"Summer","Winter")</f>
        <v>Winter</v>
      </c>
    </row>
    <row r="138" spans="1:9" x14ac:dyDescent="0.25">
      <c r="A138">
        <f t="shared" ref="A138:A145" si="24">A137+1</f>
        <v>1</v>
      </c>
      <c r="B138" s="4">
        <v>2030</v>
      </c>
      <c r="C138" s="5" t="s">
        <v>46</v>
      </c>
      <c r="D138" s="61">
        <v>300</v>
      </c>
      <c r="E138" s="44">
        <v>300</v>
      </c>
      <c r="F138" s="8">
        <v>0</v>
      </c>
      <c r="G138" s="43">
        <v>300</v>
      </c>
      <c r="I138" t="str">
        <f t="shared" si="23"/>
        <v>Winter</v>
      </c>
    </row>
    <row r="139" spans="1:9" x14ac:dyDescent="0.25">
      <c r="A139">
        <f t="shared" si="24"/>
        <v>2</v>
      </c>
      <c r="B139" s="4">
        <v>2030</v>
      </c>
      <c r="C139" s="5" t="s">
        <v>39</v>
      </c>
      <c r="D139" s="5">
        <v>100</v>
      </c>
      <c r="E139" s="61">
        <v>100</v>
      </c>
      <c r="F139" s="8">
        <v>0</v>
      </c>
      <c r="G139" s="43">
        <v>100</v>
      </c>
      <c r="I139" t="str">
        <f t="shared" si="23"/>
        <v>Winter</v>
      </c>
    </row>
    <row r="140" spans="1:9" x14ac:dyDescent="0.25">
      <c r="A140">
        <f t="shared" si="24"/>
        <v>3</v>
      </c>
      <c r="B140" s="4">
        <v>2030</v>
      </c>
      <c r="C140" s="5" t="s">
        <v>39</v>
      </c>
      <c r="D140" s="5">
        <v>400</v>
      </c>
      <c r="E140" s="61">
        <v>400</v>
      </c>
      <c r="F140" s="8">
        <v>0</v>
      </c>
      <c r="G140" s="43">
        <v>400</v>
      </c>
      <c r="I140" t="str">
        <f t="shared" si="23"/>
        <v>Winter</v>
      </c>
    </row>
    <row r="141" spans="1:9" x14ac:dyDescent="0.25">
      <c r="A141">
        <f t="shared" si="24"/>
        <v>4</v>
      </c>
      <c r="B141" s="4">
        <v>2030</v>
      </c>
      <c r="C141" s="5" t="s">
        <v>40</v>
      </c>
      <c r="D141" s="5">
        <v>100</v>
      </c>
      <c r="E141" s="5">
        <v>0</v>
      </c>
      <c r="F141" s="5">
        <v>100</v>
      </c>
      <c r="G141" s="43">
        <v>100</v>
      </c>
      <c r="I141" t="str">
        <f t="shared" si="23"/>
        <v>Summer</v>
      </c>
    </row>
    <row r="142" spans="1:9" x14ac:dyDescent="0.25">
      <c r="A142">
        <f t="shared" si="24"/>
        <v>5</v>
      </c>
      <c r="B142" s="4">
        <v>2030</v>
      </c>
      <c r="C142" s="5" t="s">
        <v>38</v>
      </c>
      <c r="D142" s="5">
        <v>375</v>
      </c>
      <c r="E142" s="5">
        <v>375</v>
      </c>
      <c r="F142" s="5">
        <v>0</v>
      </c>
      <c r="G142" s="43">
        <v>0</v>
      </c>
      <c r="I142" t="str">
        <f t="shared" si="23"/>
        <v>Summer</v>
      </c>
    </row>
    <row r="143" spans="1:9" x14ac:dyDescent="0.25">
      <c r="A143">
        <f t="shared" si="24"/>
        <v>6</v>
      </c>
      <c r="B143" s="4">
        <v>2030</v>
      </c>
      <c r="C143" s="5" t="s">
        <v>41</v>
      </c>
      <c r="D143" s="5">
        <v>400</v>
      </c>
      <c r="E143" s="5">
        <v>400</v>
      </c>
      <c r="F143" s="5">
        <v>0</v>
      </c>
      <c r="G143" s="43">
        <v>0</v>
      </c>
      <c r="H143" s="27"/>
      <c r="I143" t="str">
        <f t="shared" si="23"/>
        <v>Summer</v>
      </c>
    </row>
    <row r="144" spans="1:9" x14ac:dyDescent="0.25">
      <c r="A144">
        <f t="shared" si="24"/>
        <v>7</v>
      </c>
      <c r="B144" s="4">
        <v>2030</v>
      </c>
      <c r="C144" s="5" t="s">
        <v>42</v>
      </c>
      <c r="D144" s="5">
        <v>293.60000000000002</v>
      </c>
      <c r="E144" s="5">
        <v>0</v>
      </c>
      <c r="F144" s="5">
        <v>293.60000000000002</v>
      </c>
      <c r="G144" s="43">
        <v>0</v>
      </c>
      <c r="I144" t="str">
        <f t="shared" si="23"/>
        <v>Winter</v>
      </c>
    </row>
    <row r="145" spans="1:9" x14ac:dyDescent="0.25">
      <c r="A145">
        <f t="shared" si="24"/>
        <v>8</v>
      </c>
      <c r="B145" s="7">
        <v>2030</v>
      </c>
      <c r="C145" s="65" t="s">
        <v>43</v>
      </c>
      <c r="D145" s="65">
        <v>400</v>
      </c>
      <c r="E145" s="65">
        <v>0</v>
      </c>
      <c r="F145" s="65">
        <v>400</v>
      </c>
      <c r="G145" s="66">
        <v>400</v>
      </c>
      <c r="I145" t="str">
        <f t="shared" si="23"/>
        <v>Summer</v>
      </c>
    </row>
    <row r="146" spans="1:9" x14ac:dyDescent="0.25">
      <c r="B146" s="57">
        <v>2031</v>
      </c>
      <c r="C146" s="46" t="s">
        <v>28</v>
      </c>
      <c r="D146" s="46">
        <v>1311</v>
      </c>
      <c r="E146" s="46">
        <v>91.323198218184046</v>
      </c>
      <c r="F146" s="46">
        <v>91.323198218184046</v>
      </c>
      <c r="G146" s="46">
        <v>1219.676801781816</v>
      </c>
    </row>
    <row r="147" spans="1:9" x14ac:dyDescent="0.25">
      <c r="B147" s="7">
        <v>2031</v>
      </c>
      <c r="C147" s="67" t="s">
        <v>7</v>
      </c>
      <c r="D147" s="48">
        <v>629.58600000000001</v>
      </c>
      <c r="E147" s="48">
        <v>339.1038284295629</v>
      </c>
      <c r="F147" s="49">
        <v>339.1038284295629</v>
      </c>
      <c r="G147" s="48">
        <v>290.48217157043712</v>
      </c>
    </row>
    <row r="148" spans="1:9" x14ac:dyDescent="0.25">
      <c r="B148" s="7">
        <v>2031</v>
      </c>
      <c r="C148" s="67" t="s">
        <v>25</v>
      </c>
      <c r="D148" s="48">
        <v>115.871</v>
      </c>
      <c r="E148" s="48">
        <v>75.088085791439568</v>
      </c>
      <c r="F148" s="49">
        <v>75.088085791439568</v>
      </c>
      <c r="G148" s="48">
        <v>40.782914208560427</v>
      </c>
    </row>
    <row r="149" spans="1:9" x14ac:dyDescent="0.25">
      <c r="B149" s="7">
        <v>2031</v>
      </c>
      <c r="C149" s="67" t="s">
        <v>8</v>
      </c>
      <c r="D149" s="48">
        <v>120.7</v>
      </c>
      <c r="E149" s="48">
        <v>0</v>
      </c>
      <c r="F149" s="49">
        <v>0</v>
      </c>
      <c r="G149" s="48">
        <v>120.7</v>
      </c>
    </row>
    <row r="150" spans="1:9" x14ac:dyDescent="0.25">
      <c r="A150">
        <v>0</v>
      </c>
      <c r="B150" s="4">
        <v>2031</v>
      </c>
      <c r="C150" s="5" t="s">
        <v>45</v>
      </c>
      <c r="D150" s="5">
        <v>0</v>
      </c>
      <c r="E150" s="5">
        <v>0</v>
      </c>
      <c r="F150" s="5">
        <v>0</v>
      </c>
      <c r="G150" s="43">
        <v>0</v>
      </c>
      <c r="I150" t="str">
        <f t="shared" ref="I150:I158" si="25">IF(ISNUMBER(FIND("SMR",C150)),"Summer","Winter")</f>
        <v>Winter</v>
      </c>
    </row>
    <row r="151" spans="1:9" x14ac:dyDescent="0.25">
      <c r="A151">
        <f t="shared" ref="A151:A158" si="26">A150+1</f>
        <v>1</v>
      </c>
      <c r="B151" s="4">
        <v>2031</v>
      </c>
      <c r="C151" s="5" t="s">
        <v>46</v>
      </c>
      <c r="D151" s="5">
        <v>300</v>
      </c>
      <c r="E151" s="5">
        <v>300</v>
      </c>
      <c r="F151" s="5">
        <v>0</v>
      </c>
      <c r="G151" s="43">
        <v>300</v>
      </c>
      <c r="I151" t="str">
        <f t="shared" si="25"/>
        <v>Winter</v>
      </c>
    </row>
    <row r="152" spans="1:9" x14ac:dyDescent="0.25">
      <c r="A152">
        <f t="shared" si="26"/>
        <v>2</v>
      </c>
      <c r="B152" s="4">
        <v>2031</v>
      </c>
      <c r="C152" s="5" t="s">
        <v>39</v>
      </c>
      <c r="D152" s="5">
        <v>100</v>
      </c>
      <c r="E152" s="5">
        <v>100</v>
      </c>
      <c r="F152" s="5">
        <v>0</v>
      </c>
      <c r="G152" s="43">
        <v>100</v>
      </c>
      <c r="I152" t="str">
        <f t="shared" si="25"/>
        <v>Winter</v>
      </c>
    </row>
    <row r="153" spans="1:9" x14ac:dyDescent="0.25">
      <c r="A153">
        <f t="shared" si="26"/>
        <v>3</v>
      </c>
      <c r="B153" s="4">
        <v>2031</v>
      </c>
      <c r="C153" s="5" t="s">
        <v>39</v>
      </c>
      <c r="D153" s="5">
        <v>400</v>
      </c>
      <c r="E153" s="5">
        <v>400</v>
      </c>
      <c r="F153" s="5">
        <v>0</v>
      </c>
      <c r="G153" s="43">
        <v>400</v>
      </c>
      <c r="I153" t="str">
        <f t="shared" si="25"/>
        <v>Winter</v>
      </c>
    </row>
    <row r="154" spans="1:9" x14ac:dyDescent="0.25">
      <c r="A154">
        <f t="shared" si="26"/>
        <v>4</v>
      </c>
      <c r="B154" s="4">
        <v>2031</v>
      </c>
      <c r="C154" s="5" t="s">
        <v>40</v>
      </c>
      <c r="D154" s="5">
        <v>100</v>
      </c>
      <c r="E154" s="5">
        <v>0</v>
      </c>
      <c r="F154" s="5">
        <v>100</v>
      </c>
      <c r="G154" s="43">
        <v>100</v>
      </c>
      <c r="I154" t="str">
        <f t="shared" si="25"/>
        <v>Summer</v>
      </c>
    </row>
    <row r="155" spans="1:9" x14ac:dyDescent="0.25">
      <c r="A155">
        <f t="shared" si="26"/>
        <v>5</v>
      </c>
      <c r="B155" s="4">
        <v>2031</v>
      </c>
      <c r="C155" s="5" t="s">
        <v>38</v>
      </c>
      <c r="D155" s="5">
        <v>375</v>
      </c>
      <c r="E155" s="5">
        <v>375</v>
      </c>
      <c r="F155" s="5">
        <v>0</v>
      </c>
      <c r="G155" s="43">
        <v>0</v>
      </c>
      <c r="I155" t="str">
        <f t="shared" si="25"/>
        <v>Summer</v>
      </c>
    </row>
    <row r="156" spans="1:9" x14ac:dyDescent="0.25">
      <c r="A156">
        <f t="shared" si="26"/>
        <v>6</v>
      </c>
      <c r="B156" s="4">
        <v>2031</v>
      </c>
      <c r="C156" s="5" t="s">
        <v>41</v>
      </c>
      <c r="D156" s="5">
        <v>400</v>
      </c>
      <c r="E156" s="5">
        <v>400</v>
      </c>
      <c r="F156" s="5">
        <v>0</v>
      </c>
      <c r="G156" s="43">
        <v>0</v>
      </c>
      <c r="H156" s="27"/>
      <c r="I156" t="str">
        <f t="shared" si="25"/>
        <v>Summer</v>
      </c>
    </row>
    <row r="157" spans="1:9" x14ac:dyDescent="0.25">
      <c r="A157">
        <f t="shared" si="26"/>
        <v>7</v>
      </c>
      <c r="B157" s="4">
        <v>2031</v>
      </c>
      <c r="C157" s="5" t="s">
        <v>42</v>
      </c>
      <c r="D157" s="5">
        <v>309.39999999999998</v>
      </c>
      <c r="E157" s="5">
        <v>0</v>
      </c>
      <c r="F157" s="5">
        <v>309.39999999999998</v>
      </c>
      <c r="G157" s="43">
        <v>0</v>
      </c>
      <c r="I157" t="str">
        <f t="shared" si="25"/>
        <v>Winter</v>
      </c>
    </row>
    <row r="158" spans="1:9" x14ac:dyDescent="0.25">
      <c r="A158">
        <f t="shared" si="26"/>
        <v>8</v>
      </c>
      <c r="B158" s="7">
        <v>2031</v>
      </c>
      <c r="C158" s="65" t="s">
        <v>43</v>
      </c>
      <c r="D158" s="65">
        <v>400</v>
      </c>
      <c r="E158" s="65">
        <v>0</v>
      </c>
      <c r="F158" s="65">
        <v>400</v>
      </c>
      <c r="G158" s="66">
        <v>400</v>
      </c>
      <c r="I158" t="str">
        <f t="shared" si="25"/>
        <v>Summer</v>
      </c>
    </row>
    <row r="159" spans="1:9" x14ac:dyDescent="0.25">
      <c r="B159" s="57">
        <v>2032</v>
      </c>
      <c r="C159" s="46" t="s">
        <v>28</v>
      </c>
      <c r="D159" s="46">
        <v>1311</v>
      </c>
      <c r="E159" s="46">
        <v>91.323198218184046</v>
      </c>
      <c r="F159" s="46">
        <v>91.323198218184046</v>
      </c>
      <c r="G159" s="46">
        <v>1219.676801781816</v>
      </c>
    </row>
    <row r="160" spans="1:9" x14ac:dyDescent="0.25">
      <c r="B160" s="7">
        <v>2032</v>
      </c>
      <c r="C160" s="67" t="s">
        <v>7</v>
      </c>
      <c r="D160" s="48">
        <v>641.62300000000005</v>
      </c>
      <c r="E160" s="48">
        <v>345.58712504480951</v>
      </c>
      <c r="F160" s="49">
        <v>345.58712504480951</v>
      </c>
      <c r="G160" s="48">
        <v>296.03587495519054</v>
      </c>
    </row>
    <row r="161" spans="1:9" x14ac:dyDescent="0.25">
      <c r="B161" s="7">
        <v>2032</v>
      </c>
      <c r="C161" s="67" t="s">
        <v>25</v>
      </c>
      <c r="D161" s="48">
        <v>236.12899999999999</v>
      </c>
      <c r="E161" s="48">
        <v>153.01908682799694</v>
      </c>
      <c r="F161" s="49">
        <v>153.01908682799694</v>
      </c>
      <c r="G161" s="48">
        <v>83.109913172003047</v>
      </c>
    </row>
    <row r="162" spans="1:9" x14ac:dyDescent="0.25">
      <c r="B162" s="7">
        <v>2032</v>
      </c>
      <c r="C162" s="67" t="s">
        <v>8</v>
      </c>
      <c r="D162" s="48">
        <v>120.7</v>
      </c>
      <c r="E162" s="48">
        <v>0</v>
      </c>
      <c r="F162" s="49">
        <v>0</v>
      </c>
      <c r="G162" s="48">
        <v>120.7</v>
      </c>
    </row>
    <row r="163" spans="1:9" x14ac:dyDescent="0.25">
      <c r="A163">
        <v>0</v>
      </c>
      <c r="B163" s="4">
        <v>2032</v>
      </c>
      <c r="C163" s="5" t="s">
        <v>45</v>
      </c>
      <c r="D163" s="5">
        <v>0</v>
      </c>
      <c r="E163" s="5">
        <v>0</v>
      </c>
      <c r="F163" s="5">
        <v>0</v>
      </c>
      <c r="G163" s="43">
        <v>0</v>
      </c>
      <c r="I163" t="str">
        <f t="shared" ref="I163:I171" si="27">IF(ISNUMBER(FIND("SMR",C163)),"Summer","Winter")</f>
        <v>Winter</v>
      </c>
    </row>
    <row r="164" spans="1:9" x14ac:dyDescent="0.25">
      <c r="A164">
        <f t="shared" ref="A164:A171" si="28">A163+1</f>
        <v>1</v>
      </c>
      <c r="B164" s="4">
        <v>2032</v>
      </c>
      <c r="C164" s="5" t="s">
        <v>46</v>
      </c>
      <c r="D164" s="5">
        <v>300</v>
      </c>
      <c r="E164" s="5">
        <v>300</v>
      </c>
      <c r="F164" s="5">
        <v>0</v>
      </c>
      <c r="G164" s="43">
        <v>300</v>
      </c>
      <c r="I164" t="str">
        <f t="shared" si="27"/>
        <v>Winter</v>
      </c>
    </row>
    <row r="165" spans="1:9" x14ac:dyDescent="0.25">
      <c r="A165">
        <f t="shared" si="28"/>
        <v>2</v>
      </c>
      <c r="B165" s="4">
        <v>2032</v>
      </c>
      <c r="C165" s="5" t="s">
        <v>39</v>
      </c>
      <c r="D165" s="5">
        <v>100</v>
      </c>
      <c r="E165" s="5">
        <v>100</v>
      </c>
      <c r="F165" s="5">
        <v>0</v>
      </c>
      <c r="G165" s="43">
        <v>100</v>
      </c>
      <c r="I165" t="str">
        <f t="shared" si="27"/>
        <v>Winter</v>
      </c>
    </row>
    <row r="166" spans="1:9" x14ac:dyDescent="0.25">
      <c r="A166">
        <f t="shared" si="28"/>
        <v>3</v>
      </c>
      <c r="B166" s="4">
        <v>2032</v>
      </c>
      <c r="C166" s="5" t="s">
        <v>39</v>
      </c>
      <c r="D166" s="5">
        <v>400</v>
      </c>
      <c r="E166" s="5">
        <v>400</v>
      </c>
      <c r="F166" s="5">
        <v>0</v>
      </c>
      <c r="G166" s="43">
        <v>400</v>
      </c>
      <c r="I166" t="str">
        <f t="shared" si="27"/>
        <v>Winter</v>
      </c>
    </row>
    <row r="167" spans="1:9" x14ac:dyDescent="0.25">
      <c r="A167">
        <f t="shared" si="28"/>
        <v>4</v>
      </c>
      <c r="B167" s="4">
        <v>2032</v>
      </c>
      <c r="C167" s="5" t="s">
        <v>40</v>
      </c>
      <c r="D167" s="5">
        <v>100</v>
      </c>
      <c r="E167" s="5">
        <v>0</v>
      </c>
      <c r="F167" s="5">
        <v>100</v>
      </c>
      <c r="G167" s="43">
        <v>100</v>
      </c>
      <c r="I167" t="str">
        <f t="shared" si="27"/>
        <v>Summer</v>
      </c>
    </row>
    <row r="168" spans="1:9" x14ac:dyDescent="0.25">
      <c r="A168">
        <f t="shared" si="28"/>
        <v>5</v>
      </c>
      <c r="B168" s="4">
        <v>2032</v>
      </c>
      <c r="C168" s="5" t="s">
        <v>38</v>
      </c>
      <c r="D168" s="5">
        <v>375</v>
      </c>
      <c r="E168" s="5">
        <v>375</v>
      </c>
      <c r="F168" s="5">
        <v>0</v>
      </c>
      <c r="G168" s="43">
        <v>0</v>
      </c>
      <c r="I168" t="str">
        <f t="shared" si="27"/>
        <v>Summer</v>
      </c>
    </row>
    <row r="169" spans="1:9" x14ac:dyDescent="0.25">
      <c r="A169">
        <f t="shared" si="28"/>
        <v>6</v>
      </c>
      <c r="B169" s="4">
        <v>2032</v>
      </c>
      <c r="C169" s="5" t="s">
        <v>41</v>
      </c>
      <c r="D169" s="5">
        <v>400</v>
      </c>
      <c r="E169" s="5">
        <v>400</v>
      </c>
      <c r="F169" s="5">
        <v>0</v>
      </c>
      <c r="G169" s="43">
        <v>0</v>
      </c>
      <c r="H169" s="27"/>
      <c r="I169" t="str">
        <f t="shared" si="27"/>
        <v>Summer</v>
      </c>
    </row>
    <row r="170" spans="1:9" x14ac:dyDescent="0.25">
      <c r="A170">
        <f t="shared" si="28"/>
        <v>7</v>
      </c>
      <c r="B170" s="4">
        <v>2032</v>
      </c>
      <c r="C170" s="5" t="s">
        <v>42</v>
      </c>
      <c r="D170" s="5">
        <v>276.39999999999998</v>
      </c>
      <c r="E170" s="5">
        <v>0</v>
      </c>
      <c r="F170" s="5">
        <v>276.39999999999998</v>
      </c>
      <c r="G170" s="43">
        <v>0</v>
      </c>
      <c r="I170" t="str">
        <f t="shared" si="27"/>
        <v>Winter</v>
      </c>
    </row>
    <row r="171" spans="1:9" x14ac:dyDescent="0.25">
      <c r="A171">
        <f t="shared" si="28"/>
        <v>8</v>
      </c>
      <c r="B171" s="7">
        <v>2032</v>
      </c>
      <c r="C171" s="65" t="s">
        <v>43</v>
      </c>
      <c r="D171" s="65">
        <v>400</v>
      </c>
      <c r="E171" s="65">
        <v>0</v>
      </c>
      <c r="F171" s="65">
        <v>400</v>
      </c>
      <c r="G171" s="66">
        <v>400</v>
      </c>
      <c r="I171" t="str">
        <f t="shared" si="27"/>
        <v>Summer</v>
      </c>
    </row>
    <row r="172" spans="1:9" x14ac:dyDescent="0.25">
      <c r="B172" s="57">
        <v>2033</v>
      </c>
      <c r="C172" s="46" t="s">
        <v>28</v>
      </c>
      <c r="D172" s="46">
        <v>1311</v>
      </c>
      <c r="E172" s="46">
        <v>91.323198218184046</v>
      </c>
      <c r="F172" s="46">
        <v>91.323198218184046</v>
      </c>
      <c r="G172" s="46">
        <v>1219.676801781816</v>
      </c>
    </row>
    <row r="173" spans="1:9" x14ac:dyDescent="0.25">
      <c r="B173" s="7">
        <v>2033</v>
      </c>
      <c r="C173" s="67" t="s">
        <v>7</v>
      </c>
      <c r="D173" s="48">
        <v>649.99600000000009</v>
      </c>
      <c r="E173" s="48">
        <v>350.09693999533368</v>
      </c>
      <c r="F173" s="49">
        <v>350.09693999533368</v>
      </c>
      <c r="G173" s="48">
        <v>299.89906000466641</v>
      </c>
    </row>
    <row r="174" spans="1:9" x14ac:dyDescent="0.25">
      <c r="B174" s="7">
        <v>2033</v>
      </c>
      <c r="C174" s="67" t="s">
        <v>25</v>
      </c>
      <c r="D174" s="48">
        <v>405</v>
      </c>
      <c r="E174" s="48">
        <v>262.45285486043122</v>
      </c>
      <c r="F174" s="49">
        <v>262.45285486043122</v>
      </c>
      <c r="G174" s="48">
        <v>142.54714513956878</v>
      </c>
    </row>
    <row r="175" spans="1:9" x14ac:dyDescent="0.25">
      <c r="B175" s="7">
        <v>2033</v>
      </c>
      <c r="C175" s="67" t="s">
        <v>8</v>
      </c>
      <c r="D175" s="48">
        <v>120.7</v>
      </c>
      <c r="E175" s="48">
        <v>0</v>
      </c>
      <c r="F175" s="49">
        <v>0</v>
      </c>
      <c r="G175" s="48">
        <v>120.7</v>
      </c>
    </row>
    <row r="176" spans="1:9" x14ac:dyDescent="0.25">
      <c r="B176" s="7">
        <v>2033</v>
      </c>
      <c r="C176" s="67" t="s">
        <v>26</v>
      </c>
      <c r="D176" s="48">
        <v>799.10199999999998</v>
      </c>
      <c r="E176" s="48">
        <v>476.84316335025881</v>
      </c>
      <c r="F176" s="49">
        <v>476.84316335025881</v>
      </c>
      <c r="G176" s="48">
        <v>322.25883664974117</v>
      </c>
    </row>
    <row r="177" spans="1:9" x14ac:dyDescent="0.25">
      <c r="B177" s="7">
        <v>2033</v>
      </c>
      <c r="C177" s="67" t="s">
        <v>9</v>
      </c>
      <c r="D177" s="48">
        <v>800</v>
      </c>
      <c r="E177" s="67">
        <v>0</v>
      </c>
      <c r="F177" s="49">
        <v>0</v>
      </c>
      <c r="G177" s="48">
        <v>800</v>
      </c>
    </row>
    <row r="178" spans="1:9" x14ac:dyDescent="0.25">
      <c r="A178">
        <v>0</v>
      </c>
      <c r="B178" s="4">
        <v>2033</v>
      </c>
      <c r="C178" s="5" t="s">
        <v>45</v>
      </c>
      <c r="D178" s="5">
        <v>0</v>
      </c>
      <c r="E178" s="5">
        <v>0</v>
      </c>
      <c r="F178" s="5">
        <v>0</v>
      </c>
      <c r="G178" s="43">
        <v>0</v>
      </c>
      <c r="I178" t="str">
        <f t="shared" ref="I178:I186" si="29">IF(ISNUMBER(FIND("SMR",C178)),"Summer","Winter")</f>
        <v>Winter</v>
      </c>
    </row>
    <row r="179" spans="1:9" x14ac:dyDescent="0.25">
      <c r="A179">
        <f t="shared" ref="A179:A186" si="30">A178+1</f>
        <v>1</v>
      </c>
      <c r="B179" s="4">
        <v>2033</v>
      </c>
      <c r="C179" s="5" t="s">
        <v>46</v>
      </c>
      <c r="D179" s="5">
        <v>300</v>
      </c>
      <c r="E179" s="5">
        <v>300</v>
      </c>
      <c r="F179" s="5">
        <v>0</v>
      </c>
      <c r="G179" s="43">
        <v>300</v>
      </c>
      <c r="I179" t="str">
        <f t="shared" si="29"/>
        <v>Winter</v>
      </c>
    </row>
    <row r="180" spans="1:9" x14ac:dyDescent="0.25">
      <c r="A180">
        <f t="shared" si="30"/>
        <v>2</v>
      </c>
      <c r="B180" s="4">
        <v>2033</v>
      </c>
      <c r="C180" s="5" t="s">
        <v>39</v>
      </c>
      <c r="D180" s="5">
        <v>100</v>
      </c>
      <c r="E180" s="5">
        <v>100</v>
      </c>
      <c r="F180" s="5">
        <v>0</v>
      </c>
      <c r="G180" s="43">
        <v>100</v>
      </c>
      <c r="I180" t="str">
        <f t="shared" si="29"/>
        <v>Winter</v>
      </c>
    </row>
    <row r="181" spans="1:9" x14ac:dyDescent="0.25">
      <c r="A181">
        <f t="shared" si="30"/>
        <v>3</v>
      </c>
      <c r="B181" s="4">
        <v>2033</v>
      </c>
      <c r="C181" s="5" t="s">
        <v>39</v>
      </c>
      <c r="D181" s="5">
        <v>400</v>
      </c>
      <c r="E181" s="5">
        <v>400</v>
      </c>
      <c r="F181" s="5">
        <v>0</v>
      </c>
      <c r="G181" s="43">
        <v>400</v>
      </c>
      <c r="I181" t="str">
        <f t="shared" si="29"/>
        <v>Winter</v>
      </c>
    </row>
    <row r="182" spans="1:9" x14ac:dyDescent="0.25">
      <c r="A182">
        <f t="shared" si="30"/>
        <v>4</v>
      </c>
      <c r="B182" s="4">
        <v>2033</v>
      </c>
      <c r="C182" s="5" t="s">
        <v>40</v>
      </c>
      <c r="D182" s="5">
        <v>100</v>
      </c>
      <c r="E182" s="5">
        <v>0</v>
      </c>
      <c r="F182" s="5">
        <v>100</v>
      </c>
      <c r="G182" s="43">
        <v>100</v>
      </c>
      <c r="I182" t="str">
        <f t="shared" si="29"/>
        <v>Summer</v>
      </c>
    </row>
    <row r="183" spans="1:9" x14ac:dyDescent="0.25">
      <c r="A183">
        <f t="shared" si="30"/>
        <v>5</v>
      </c>
      <c r="B183" s="4">
        <v>2033</v>
      </c>
      <c r="C183" s="5" t="s">
        <v>38</v>
      </c>
      <c r="D183" s="5">
        <v>375</v>
      </c>
      <c r="E183" s="5">
        <v>206.04331270244882</v>
      </c>
      <c r="F183" s="5">
        <v>0</v>
      </c>
      <c r="G183" s="43">
        <v>168.95668729755118</v>
      </c>
      <c r="I183" t="str">
        <f t="shared" si="29"/>
        <v>Summer</v>
      </c>
    </row>
    <row r="184" spans="1:9" x14ac:dyDescent="0.25">
      <c r="A184">
        <f t="shared" si="30"/>
        <v>6</v>
      </c>
      <c r="B184" s="4">
        <v>2033</v>
      </c>
      <c r="C184" s="5" t="s">
        <v>41</v>
      </c>
      <c r="D184" s="5">
        <v>400</v>
      </c>
      <c r="E184" s="5">
        <v>0</v>
      </c>
      <c r="F184" s="5">
        <v>0</v>
      </c>
      <c r="G184" s="43">
        <v>400</v>
      </c>
      <c r="H184" s="27"/>
      <c r="I184" t="str">
        <f t="shared" si="29"/>
        <v>Summer</v>
      </c>
    </row>
    <row r="185" spans="1:9" x14ac:dyDescent="0.25">
      <c r="A185">
        <f t="shared" si="30"/>
        <v>7</v>
      </c>
      <c r="B185" s="4">
        <v>2033</v>
      </c>
      <c r="C185" s="5" t="s">
        <v>42</v>
      </c>
      <c r="D185" s="5">
        <v>367.7</v>
      </c>
      <c r="E185" s="5">
        <v>0</v>
      </c>
      <c r="F185" s="5">
        <v>367.7</v>
      </c>
      <c r="G185" s="43">
        <v>0</v>
      </c>
      <c r="I185" t="str">
        <f t="shared" si="29"/>
        <v>Winter</v>
      </c>
    </row>
    <row r="186" spans="1:9" x14ac:dyDescent="0.25">
      <c r="A186">
        <f t="shared" si="30"/>
        <v>8</v>
      </c>
      <c r="B186" s="7">
        <v>2033</v>
      </c>
      <c r="C186" s="65" t="s">
        <v>43</v>
      </c>
      <c r="D186" s="65">
        <v>400</v>
      </c>
      <c r="E186" s="65">
        <v>0</v>
      </c>
      <c r="F186" s="65">
        <v>400</v>
      </c>
      <c r="G186" s="66">
        <v>400</v>
      </c>
      <c r="I186" t="str">
        <f t="shared" si="29"/>
        <v>Summer</v>
      </c>
    </row>
    <row r="187" spans="1:9" x14ac:dyDescent="0.25">
      <c r="B187" s="57">
        <v>2034</v>
      </c>
      <c r="C187" s="46" t="s">
        <v>28</v>
      </c>
      <c r="D187" s="46">
        <v>1311</v>
      </c>
      <c r="E187" s="46">
        <v>91.323198218184046</v>
      </c>
      <c r="F187" s="46">
        <v>91.323198218184046</v>
      </c>
      <c r="G187" s="46">
        <v>1219.676801781816</v>
      </c>
    </row>
    <row r="188" spans="1:9" x14ac:dyDescent="0.25">
      <c r="B188" s="7">
        <v>2034</v>
      </c>
      <c r="C188" s="67" t="s">
        <v>7</v>
      </c>
      <c r="D188" s="48">
        <v>649.99600000000009</v>
      </c>
      <c r="E188" s="48">
        <v>350.09693999533368</v>
      </c>
      <c r="F188" s="49">
        <v>350.09693999533368</v>
      </c>
      <c r="G188" s="48">
        <v>299.89906000466641</v>
      </c>
    </row>
    <row r="189" spans="1:9" x14ac:dyDescent="0.25">
      <c r="B189" s="7">
        <v>2034</v>
      </c>
      <c r="C189" s="67" t="s">
        <v>25</v>
      </c>
      <c r="D189" s="48">
        <v>405</v>
      </c>
      <c r="E189" s="48">
        <v>262.45285486043122</v>
      </c>
      <c r="F189" s="49">
        <v>262.45285486043122</v>
      </c>
      <c r="G189" s="48">
        <v>142.54714513956878</v>
      </c>
    </row>
    <row r="190" spans="1:9" x14ac:dyDescent="0.25">
      <c r="B190" s="7">
        <v>2034</v>
      </c>
      <c r="C190" s="67" t="s">
        <v>8</v>
      </c>
      <c r="D190" s="48">
        <v>120.7</v>
      </c>
      <c r="E190" s="48">
        <v>0</v>
      </c>
      <c r="F190" s="49">
        <v>0</v>
      </c>
      <c r="G190" s="48">
        <v>120.7</v>
      </c>
    </row>
    <row r="191" spans="1:9" x14ac:dyDescent="0.25">
      <c r="B191" s="7">
        <v>2034</v>
      </c>
      <c r="C191" s="67" t="s">
        <v>26</v>
      </c>
      <c r="D191" s="48">
        <v>799.10199999999998</v>
      </c>
      <c r="E191" s="48">
        <v>476.84316335025881</v>
      </c>
      <c r="F191" s="49">
        <v>476.84316335025881</v>
      </c>
      <c r="G191" s="48">
        <v>322.25883664974117</v>
      </c>
    </row>
    <row r="192" spans="1:9" x14ac:dyDescent="0.25">
      <c r="B192" s="7">
        <v>2034</v>
      </c>
      <c r="C192" s="67" t="s">
        <v>9</v>
      </c>
      <c r="D192" s="48">
        <v>800</v>
      </c>
      <c r="E192" s="67">
        <v>0</v>
      </c>
      <c r="F192" s="49">
        <v>0</v>
      </c>
      <c r="G192" s="48">
        <v>800</v>
      </c>
    </row>
    <row r="193" spans="1:9" x14ac:dyDescent="0.25">
      <c r="A193">
        <v>0</v>
      </c>
      <c r="B193" s="4">
        <v>2034</v>
      </c>
      <c r="C193" s="5" t="s">
        <v>45</v>
      </c>
      <c r="D193" s="5">
        <v>0</v>
      </c>
      <c r="E193" s="5">
        <v>0</v>
      </c>
      <c r="F193" s="5">
        <v>0</v>
      </c>
      <c r="G193" s="43">
        <v>0</v>
      </c>
      <c r="I193" t="str">
        <f t="shared" ref="I193:I201" si="31">IF(ISNUMBER(FIND("SMR",C193)),"Summer","Winter")</f>
        <v>Winter</v>
      </c>
    </row>
    <row r="194" spans="1:9" x14ac:dyDescent="0.25">
      <c r="A194">
        <f t="shared" ref="A194:A201" si="32">A193+1</f>
        <v>1</v>
      </c>
      <c r="B194" s="4">
        <v>2034</v>
      </c>
      <c r="C194" s="5" t="s">
        <v>46</v>
      </c>
      <c r="D194" s="5">
        <v>289.39999999999998</v>
      </c>
      <c r="E194" s="5">
        <v>289.39999999999998</v>
      </c>
      <c r="F194" s="5">
        <v>0</v>
      </c>
      <c r="G194" s="43">
        <v>289.39999999999998</v>
      </c>
      <c r="I194" t="str">
        <f t="shared" si="31"/>
        <v>Winter</v>
      </c>
    </row>
    <row r="195" spans="1:9" x14ac:dyDescent="0.25">
      <c r="A195">
        <f t="shared" si="32"/>
        <v>2</v>
      </c>
      <c r="B195" s="4">
        <v>2034</v>
      </c>
      <c r="C195" s="5" t="s">
        <v>39</v>
      </c>
      <c r="D195" s="5">
        <v>100</v>
      </c>
      <c r="E195" s="5">
        <v>100</v>
      </c>
      <c r="F195" s="5">
        <v>0</v>
      </c>
      <c r="G195" s="43">
        <v>100</v>
      </c>
      <c r="I195" t="str">
        <f t="shared" si="31"/>
        <v>Winter</v>
      </c>
    </row>
    <row r="196" spans="1:9" x14ac:dyDescent="0.25">
      <c r="A196">
        <f t="shared" si="32"/>
        <v>3</v>
      </c>
      <c r="B196" s="4">
        <v>2034</v>
      </c>
      <c r="C196" s="5" t="s">
        <v>39</v>
      </c>
      <c r="D196" s="5">
        <v>400</v>
      </c>
      <c r="E196" s="5">
        <v>400</v>
      </c>
      <c r="F196" s="5">
        <v>0</v>
      </c>
      <c r="G196" s="43">
        <v>400</v>
      </c>
      <c r="I196" t="str">
        <f t="shared" si="31"/>
        <v>Winter</v>
      </c>
    </row>
    <row r="197" spans="1:9" x14ac:dyDescent="0.25">
      <c r="A197">
        <f t="shared" si="32"/>
        <v>4</v>
      </c>
      <c r="B197" s="4">
        <v>2034</v>
      </c>
      <c r="C197" s="5" t="s">
        <v>40</v>
      </c>
      <c r="D197" s="5">
        <v>100</v>
      </c>
      <c r="E197" s="5">
        <v>0</v>
      </c>
      <c r="F197" s="5">
        <v>100</v>
      </c>
      <c r="G197" s="43">
        <v>100</v>
      </c>
      <c r="I197" t="str">
        <f t="shared" si="31"/>
        <v>Summer</v>
      </c>
    </row>
    <row r="198" spans="1:9" x14ac:dyDescent="0.25">
      <c r="A198">
        <f t="shared" si="32"/>
        <v>5</v>
      </c>
      <c r="B198" s="4">
        <v>2034</v>
      </c>
      <c r="C198" s="5" t="s">
        <v>38</v>
      </c>
      <c r="D198" s="5">
        <v>375</v>
      </c>
      <c r="E198" s="5">
        <v>175.72976909479462</v>
      </c>
      <c r="F198" s="5">
        <v>0</v>
      </c>
      <c r="G198" s="43">
        <v>199.27023090520538</v>
      </c>
      <c r="I198" t="str">
        <f t="shared" si="31"/>
        <v>Summer</v>
      </c>
    </row>
    <row r="199" spans="1:9" x14ac:dyDescent="0.25">
      <c r="A199">
        <f t="shared" si="32"/>
        <v>6</v>
      </c>
      <c r="B199" s="4">
        <v>2034</v>
      </c>
      <c r="C199" s="5" t="s">
        <v>41</v>
      </c>
      <c r="D199" s="5">
        <v>400</v>
      </c>
      <c r="E199" s="5">
        <v>0</v>
      </c>
      <c r="F199" s="5">
        <v>0</v>
      </c>
      <c r="G199" s="43">
        <v>400</v>
      </c>
      <c r="H199" s="27"/>
      <c r="I199" t="str">
        <f t="shared" si="31"/>
        <v>Summer</v>
      </c>
    </row>
    <row r="200" spans="1:9" x14ac:dyDescent="0.25">
      <c r="A200">
        <f t="shared" si="32"/>
        <v>7</v>
      </c>
      <c r="B200" s="4">
        <v>2034</v>
      </c>
      <c r="C200" s="5" t="s">
        <v>42</v>
      </c>
      <c r="D200" s="5">
        <v>375</v>
      </c>
      <c r="E200" s="5">
        <v>0</v>
      </c>
      <c r="F200" s="5">
        <v>375</v>
      </c>
      <c r="G200" s="43">
        <v>0</v>
      </c>
      <c r="I200" t="str">
        <f t="shared" si="31"/>
        <v>Winter</v>
      </c>
    </row>
    <row r="201" spans="1:9" x14ac:dyDescent="0.25">
      <c r="A201">
        <f t="shared" si="32"/>
        <v>8</v>
      </c>
      <c r="B201" s="7">
        <v>2034</v>
      </c>
      <c r="C201" s="65" t="s">
        <v>43</v>
      </c>
      <c r="D201" s="65">
        <v>400</v>
      </c>
      <c r="E201" s="65">
        <v>0</v>
      </c>
      <c r="F201" s="65">
        <v>400</v>
      </c>
      <c r="G201" s="66">
        <v>400</v>
      </c>
      <c r="I201" t="str">
        <f t="shared" si="31"/>
        <v>Summer</v>
      </c>
    </row>
    <row r="202" spans="1:9" x14ac:dyDescent="0.25">
      <c r="B202" s="57">
        <v>2035</v>
      </c>
      <c r="C202" s="46" t="s">
        <v>28</v>
      </c>
      <c r="D202" s="46">
        <v>1311</v>
      </c>
      <c r="E202" s="46">
        <v>91.323198218184046</v>
      </c>
      <c r="F202" s="46">
        <v>91.323198218184046</v>
      </c>
      <c r="G202" s="46">
        <v>1219.676801781816</v>
      </c>
    </row>
    <row r="203" spans="1:9" x14ac:dyDescent="0.25">
      <c r="B203" s="7">
        <v>2035</v>
      </c>
      <c r="C203" s="67" t="s">
        <v>7</v>
      </c>
      <c r="D203" s="48">
        <v>649.99600000000009</v>
      </c>
      <c r="E203" s="48">
        <v>350.09693999533368</v>
      </c>
      <c r="F203" s="49">
        <v>350.09693999533368</v>
      </c>
      <c r="G203" s="48">
        <v>299.89906000466641</v>
      </c>
    </row>
    <row r="204" spans="1:9" x14ac:dyDescent="0.25">
      <c r="B204" s="7">
        <v>2035</v>
      </c>
      <c r="C204" s="67" t="s">
        <v>25</v>
      </c>
      <c r="D204" s="48">
        <v>405</v>
      </c>
      <c r="E204" s="48">
        <v>262.45285486043122</v>
      </c>
      <c r="F204" s="49">
        <v>262.45285486043122</v>
      </c>
      <c r="G204" s="48">
        <v>142.54714513956878</v>
      </c>
    </row>
    <row r="205" spans="1:9" x14ac:dyDescent="0.25">
      <c r="B205" s="7">
        <v>2035</v>
      </c>
      <c r="C205" s="67" t="s">
        <v>8</v>
      </c>
      <c r="D205" s="48">
        <v>120.7</v>
      </c>
      <c r="E205" s="48">
        <v>0</v>
      </c>
      <c r="F205" s="49">
        <v>0</v>
      </c>
      <c r="G205" s="48">
        <v>120.7</v>
      </c>
    </row>
    <row r="206" spans="1:9" x14ac:dyDescent="0.25">
      <c r="B206" s="7">
        <v>2035</v>
      </c>
      <c r="C206" s="67" t="s">
        <v>26</v>
      </c>
      <c r="D206" s="48">
        <v>800.10199999999998</v>
      </c>
      <c r="E206" s="48">
        <v>476.84316335025881</v>
      </c>
      <c r="F206" s="49">
        <v>476.84316335025881</v>
      </c>
      <c r="G206" s="48">
        <v>323.25883664974117</v>
      </c>
    </row>
    <row r="207" spans="1:9" x14ac:dyDescent="0.25">
      <c r="B207" s="7">
        <v>2035</v>
      </c>
      <c r="C207" s="67" t="s">
        <v>27</v>
      </c>
      <c r="D207" s="48">
        <v>5</v>
      </c>
      <c r="E207" s="49">
        <v>0.59672377662708742</v>
      </c>
      <c r="F207" s="49">
        <v>0.59672377662708742</v>
      </c>
      <c r="G207" s="48">
        <v>4.403276223372913</v>
      </c>
    </row>
    <row r="208" spans="1:9" x14ac:dyDescent="0.25">
      <c r="B208" s="7">
        <v>2035</v>
      </c>
      <c r="C208" s="67" t="s">
        <v>9</v>
      </c>
      <c r="D208" s="48">
        <v>800</v>
      </c>
      <c r="E208" s="49">
        <v>0</v>
      </c>
      <c r="F208" s="49">
        <v>0</v>
      </c>
      <c r="G208" s="48">
        <v>800</v>
      </c>
    </row>
    <row r="209" spans="1:9" x14ac:dyDescent="0.25">
      <c r="B209" s="7">
        <v>2035</v>
      </c>
      <c r="C209" s="67" t="s">
        <v>29</v>
      </c>
      <c r="D209" s="48">
        <v>135.51499999999999</v>
      </c>
      <c r="E209" s="49">
        <v>0</v>
      </c>
      <c r="F209" s="49">
        <v>0</v>
      </c>
      <c r="G209" s="48">
        <v>135.51499999999999</v>
      </c>
    </row>
    <row r="210" spans="1:9" x14ac:dyDescent="0.25">
      <c r="B210" s="7">
        <v>2035</v>
      </c>
      <c r="C210" s="67" t="s">
        <v>30</v>
      </c>
      <c r="D210" s="48">
        <v>124.554</v>
      </c>
      <c r="E210" s="48">
        <v>0</v>
      </c>
      <c r="F210" s="49">
        <v>0</v>
      </c>
      <c r="G210" s="48">
        <v>124.554</v>
      </c>
    </row>
    <row r="211" spans="1:9" x14ac:dyDescent="0.25">
      <c r="B211" s="7">
        <v>2035</v>
      </c>
      <c r="C211" s="67" t="s">
        <v>31</v>
      </c>
      <c r="D211" s="48">
        <v>72.546999999999997</v>
      </c>
      <c r="E211" s="48">
        <v>0</v>
      </c>
      <c r="F211" s="49">
        <v>0</v>
      </c>
      <c r="G211" s="48">
        <v>72.546999999999997</v>
      </c>
    </row>
    <row r="212" spans="1:9" x14ac:dyDescent="0.25">
      <c r="A212">
        <v>0</v>
      </c>
      <c r="B212" s="4">
        <v>2035</v>
      </c>
      <c r="C212" s="5" t="s">
        <v>45</v>
      </c>
      <c r="D212" s="61">
        <v>300</v>
      </c>
      <c r="E212" s="44">
        <v>0</v>
      </c>
      <c r="F212" s="8">
        <v>300</v>
      </c>
      <c r="G212" s="43">
        <v>0</v>
      </c>
      <c r="I212" t="str">
        <f t="shared" ref="I212:I220" si="33">IF(ISNUMBER(FIND("SMR",C212)),"Summer","Winter")</f>
        <v>Winter</v>
      </c>
    </row>
    <row r="213" spans="1:9" x14ac:dyDescent="0.25">
      <c r="A213">
        <f t="shared" ref="A213:A220" si="34">A212+1</f>
        <v>1</v>
      </c>
      <c r="B213" s="4">
        <v>2035</v>
      </c>
      <c r="C213" s="5" t="s">
        <v>46</v>
      </c>
      <c r="D213" s="61">
        <v>300</v>
      </c>
      <c r="E213" s="44">
        <v>300</v>
      </c>
      <c r="F213" s="8">
        <v>0</v>
      </c>
      <c r="G213" s="43">
        <v>300</v>
      </c>
      <c r="I213" t="str">
        <f t="shared" si="33"/>
        <v>Winter</v>
      </c>
    </row>
    <row r="214" spans="1:9" x14ac:dyDescent="0.25">
      <c r="A214">
        <f t="shared" si="34"/>
        <v>2</v>
      </c>
      <c r="B214" s="4">
        <v>2035</v>
      </c>
      <c r="C214" s="5" t="s">
        <v>39</v>
      </c>
      <c r="D214" s="61">
        <v>100</v>
      </c>
      <c r="E214" s="44">
        <v>100</v>
      </c>
      <c r="F214" s="8">
        <v>0</v>
      </c>
      <c r="G214" s="43">
        <v>100</v>
      </c>
      <c r="I214" t="str">
        <f t="shared" si="33"/>
        <v>Winter</v>
      </c>
    </row>
    <row r="215" spans="1:9" x14ac:dyDescent="0.25">
      <c r="A215">
        <f t="shared" si="34"/>
        <v>3</v>
      </c>
      <c r="B215" s="4">
        <v>2035</v>
      </c>
      <c r="C215" s="5" t="s">
        <v>39</v>
      </c>
      <c r="D215" s="61">
        <v>400</v>
      </c>
      <c r="E215" s="44">
        <v>400</v>
      </c>
      <c r="F215" s="8">
        <v>0</v>
      </c>
      <c r="G215" s="43">
        <v>400</v>
      </c>
      <c r="I215" t="str">
        <f t="shared" si="33"/>
        <v>Winter</v>
      </c>
    </row>
    <row r="216" spans="1:9" x14ac:dyDescent="0.25">
      <c r="A216">
        <f t="shared" si="34"/>
        <v>4</v>
      </c>
      <c r="B216" s="4">
        <v>2035</v>
      </c>
      <c r="C216" s="5" t="s">
        <v>40</v>
      </c>
      <c r="D216" s="5">
        <v>375</v>
      </c>
      <c r="E216" s="61">
        <v>145.75926500879552</v>
      </c>
      <c r="F216" s="8">
        <v>0</v>
      </c>
      <c r="G216" s="43">
        <v>229.24073499120448</v>
      </c>
      <c r="I216" t="str">
        <f t="shared" si="33"/>
        <v>Summer</v>
      </c>
    </row>
    <row r="217" spans="1:9" x14ac:dyDescent="0.25">
      <c r="A217">
        <f t="shared" si="34"/>
        <v>5</v>
      </c>
      <c r="B217" s="4">
        <v>2035</v>
      </c>
      <c r="C217" s="5" t="s">
        <v>38</v>
      </c>
      <c r="D217" s="5">
        <v>400</v>
      </c>
      <c r="E217" s="61">
        <v>0</v>
      </c>
      <c r="F217" s="8">
        <v>0</v>
      </c>
      <c r="G217" s="43">
        <v>400</v>
      </c>
      <c r="I217" t="str">
        <f t="shared" si="33"/>
        <v>Summer</v>
      </c>
    </row>
    <row r="218" spans="1:9" x14ac:dyDescent="0.25">
      <c r="A218">
        <f t="shared" si="34"/>
        <v>6</v>
      </c>
      <c r="B218" s="4">
        <v>2035</v>
      </c>
      <c r="C218" s="5" t="s">
        <v>41</v>
      </c>
      <c r="D218" s="61">
        <v>100</v>
      </c>
      <c r="E218" s="44">
        <v>0</v>
      </c>
      <c r="F218" s="8">
        <v>100</v>
      </c>
      <c r="G218" s="43">
        <v>100</v>
      </c>
      <c r="H218" s="27"/>
      <c r="I218" t="str">
        <f t="shared" si="33"/>
        <v>Summer</v>
      </c>
    </row>
    <row r="219" spans="1:9" x14ac:dyDescent="0.25">
      <c r="A219">
        <f t="shared" si="34"/>
        <v>7</v>
      </c>
      <c r="B219" s="4">
        <v>2035</v>
      </c>
      <c r="C219" s="5" t="s">
        <v>43</v>
      </c>
      <c r="D219" s="61">
        <v>231.4</v>
      </c>
      <c r="E219" s="44">
        <v>0</v>
      </c>
      <c r="F219" s="8">
        <v>231.4</v>
      </c>
      <c r="G219" s="43">
        <v>231.4</v>
      </c>
      <c r="I219" t="str">
        <f t="shared" si="33"/>
        <v>Summer</v>
      </c>
    </row>
    <row r="220" spans="1:9" x14ac:dyDescent="0.25">
      <c r="A220">
        <f t="shared" si="34"/>
        <v>8</v>
      </c>
      <c r="B220" s="7">
        <v>2035</v>
      </c>
      <c r="C220" s="65" t="s">
        <v>44</v>
      </c>
      <c r="D220" s="65">
        <v>400</v>
      </c>
      <c r="E220" s="58">
        <v>0</v>
      </c>
      <c r="F220" s="9">
        <v>314.35926500879555</v>
      </c>
      <c r="G220" s="66">
        <v>400</v>
      </c>
      <c r="I220" t="str">
        <f t="shared" si="33"/>
        <v>Summer</v>
      </c>
    </row>
    <row r="221" spans="1:9" x14ac:dyDescent="0.25">
      <c r="B221" s="57">
        <v>2036</v>
      </c>
      <c r="C221" s="60" t="s">
        <v>28</v>
      </c>
      <c r="D221" s="46">
        <v>1311</v>
      </c>
      <c r="E221" s="46">
        <v>91.323198218184046</v>
      </c>
      <c r="F221" s="60">
        <v>91.323198218184046</v>
      </c>
      <c r="G221" s="46">
        <v>1219.676801781816</v>
      </c>
    </row>
    <row r="222" spans="1:9" x14ac:dyDescent="0.25">
      <c r="B222" s="7">
        <v>2036</v>
      </c>
      <c r="C222" s="49" t="s">
        <v>7</v>
      </c>
      <c r="D222" s="48">
        <v>649.99600000000009</v>
      </c>
      <c r="E222" s="48">
        <v>350.09693999533368</v>
      </c>
      <c r="F222" s="49">
        <v>350.09693999533368</v>
      </c>
      <c r="G222" s="48">
        <v>299.89906000466641</v>
      </c>
    </row>
    <row r="223" spans="1:9" x14ac:dyDescent="0.25">
      <c r="B223" s="7">
        <v>2036</v>
      </c>
      <c r="C223" s="49" t="s">
        <v>25</v>
      </c>
      <c r="D223" s="48">
        <v>405</v>
      </c>
      <c r="E223" s="48">
        <v>262.45285486043122</v>
      </c>
      <c r="F223" s="49">
        <v>262.45285486043122</v>
      </c>
      <c r="G223" s="48">
        <v>142.54714513956878</v>
      </c>
    </row>
    <row r="224" spans="1:9" x14ac:dyDescent="0.25">
      <c r="B224" s="7">
        <v>2036</v>
      </c>
      <c r="C224" s="49" t="s">
        <v>8</v>
      </c>
      <c r="D224" s="48">
        <v>120.7</v>
      </c>
      <c r="E224" s="48">
        <v>0</v>
      </c>
      <c r="F224" s="49">
        <v>0</v>
      </c>
      <c r="G224" s="48">
        <v>120.7</v>
      </c>
    </row>
    <row r="225" spans="1:9" x14ac:dyDescent="0.25">
      <c r="B225" s="7">
        <v>2036</v>
      </c>
      <c r="C225" s="49" t="s">
        <v>26</v>
      </c>
      <c r="D225" s="48">
        <v>800.10199999999998</v>
      </c>
      <c r="E225" s="48">
        <v>476.84316335025881</v>
      </c>
      <c r="F225" s="49">
        <v>476.84316335025881</v>
      </c>
      <c r="G225" s="48">
        <v>323.25883664974117</v>
      </c>
    </row>
    <row r="226" spans="1:9" x14ac:dyDescent="0.25">
      <c r="B226" s="7">
        <v>2036</v>
      </c>
      <c r="C226" s="49" t="s">
        <v>27</v>
      </c>
      <c r="D226" s="48">
        <v>5</v>
      </c>
      <c r="E226" s="48">
        <v>0.59672377662708742</v>
      </c>
      <c r="F226" s="49">
        <v>0.59672377662708742</v>
      </c>
      <c r="G226" s="48">
        <v>4.403276223372913</v>
      </c>
    </row>
    <row r="227" spans="1:9" x14ac:dyDescent="0.25">
      <c r="B227" s="7">
        <v>2036</v>
      </c>
      <c r="C227" s="49" t="s">
        <v>9</v>
      </c>
      <c r="D227" s="48">
        <v>800</v>
      </c>
      <c r="E227" s="48">
        <v>0</v>
      </c>
      <c r="F227" s="49">
        <v>0</v>
      </c>
      <c r="G227" s="48">
        <v>800</v>
      </c>
    </row>
    <row r="228" spans="1:9" x14ac:dyDescent="0.25">
      <c r="B228" s="7">
        <v>2036</v>
      </c>
      <c r="C228" s="49" t="s">
        <v>29</v>
      </c>
      <c r="D228" s="48">
        <v>135.51499999999999</v>
      </c>
      <c r="E228" s="49">
        <v>0</v>
      </c>
      <c r="F228" s="49">
        <v>0</v>
      </c>
      <c r="G228" s="48">
        <v>135.51499999999999</v>
      </c>
    </row>
    <row r="229" spans="1:9" x14ac:dyDescent="0.25">
      <c r="B229" s="7">
        <v>2036</v>
      </c>
      <c r="C229" s="49" t="s">
        <v>30</v>
      </c>
      <c r="D229" s="48">
        <v>124.554</v>
      </c>
      <c r="E229" s="49">
        <v>0</v>
      </c>
      <c r="F229" s="49">
        <v>0</v>
      </c>
      <c r="G229" s="48">
        <v>124.554</v>
      </c>
    </row>
    <row r="230" spans="1:9" x14ac:dyDescent="0.25">
      <c r="B230" s="7">
        <v>2036</v>
      </c>
      <c r="C230" s="49" t="s">
        <v>31</v>
      </c>
      <c r="D230" s="48">
        <v>72.546999999999997</v>
      </c>
      <c r="E230" s="49">
        <v>0</v>
      </c>
      <c r="F230" s="49">
        <v>0</v>
      </c>
      <c r="G230" s="48">
        <v>72.546999999999997</v>
      </c>
    </row>
    <row r="231" spans="1:9" x14ac:dyDescent="0.25">
      <c r="B231" s="7"/>
      <c r="C231" s="49" t="s">
        <v>32</v>
      </c>
      <c r="D231" s="48">
        <v>149.11000000000001</v>
      </c>
      <c r="E231" s="49">
        <v>0</v>
      </c>
      <c r="F231" s="49">
        <v>0</v>
      </c>
      <c r="G231" s="48">
        <v>149.11000000000001</v>
      </c>
    </row>
    <row r="232" spans="1:9" x14ac:dyDescent="0.25">
      <c r="A232">
        <v>0</v>
      </c>
      <c r="B232" s="7">
        <v>2036</v>
      </c>
      <c r="C232" s="8" t="s">
        <v>45</v>
      </c>
      <c r="D232" s="61">
        <v>300</v>
      </c>
      <c r="E232" s="8">
        <v>0</v>
      </c>
      <c r="F232" s="5">
        <v>300</v>
      </c>
      <c r="G232" s="43">
        <v>0</v>
      </c>
      <c r="I232" t="str">
        <f t="shared" ref="I232:I240" si="35">IF(ISNUMBER(FIND("SMR",C232)),"Summer","Winter")</f>
        <v>Winter</v>
      </c>
    </row>
    <row r="233" spans="1:9" x14ac:dyDescent="0.25">
      <c r="A233">
        <f t="shared" ref="A233:A240" si="36">A232+1</f>
        <v>1</v>
      </c>
      <c r="B233" s="7">
        <v>2036</v>
      </c>
      <c r="C233" s="8" t="s">
        <v>46</v>
      </c>
      <c r="D233" s="61">
        <v>300</v>
      </c>
      <c r="E233" s="8">
        <v>300</v>
      </c>
      <c r="F233" s="5">
        <v>0</v>
      </c>
      <c r="G233" s="43">
        <v>300</v>
      </c>
      <c r="I233" t="str">
        <f t="shared" si="35"/>
        <v>Winter</v>
      </c>
    </row>
    <row r="234" spans="1:9" x14ac:dyDescent="0.25">
      <c r="A234">
        <f t="shared" si="36"/>
        <v>2</v>
      </c>
      <c r="B234" s="7">
        <v>2036</v>
      </c>
      <c r="C234" s="8" t="s">
        <v>39</v>
      </c>
      <c r="D234" s="61">
        <v>100</v>
      </c>
      <c r="E234" s="8">
        <v>100</v>
      </c>
      <c r="F234" s="5">
        <v>0</v>
      </c>
      <c r="G234" s="43">
        <v>100</v>
      </c>
      <c r="I234" t="str">
        <f t="shared" si="35"/>
        <v>Winter</v>
      </c>
    </row>
    <row r="235" spans="1:9" x14ac:dyDescent="0.25">
      <c r="A235">
        <f t="shared" si="36"/>
        <v>3</v>
      </c>
      <c r="B235" s="7">
        <v>2036</v>
      </c>
      <c r="C235" s="8" t="s">
        <v>39</v>
      </c>
      <c r="D235" s="5">
        <v>369.3</v>
      </c>
      <c r="E235" s="5">
        <v>265.17206943166684</v>
      </c>
      <c r="F235" s="5">
        <v>0</v>
      </c>
      <c r="G235" s="43">
        <v>369.3</v>
      </c>
      <c r="I235" t="str">
        <f t="shared" si="35"/>
        <v>Winter</v>
      </c>
    </row>
    <row r="236" spans="1:9" x14ac:dyDescent="0.25">
      <c r="A236">
        <f t="shared" si="36"/>
        <v>4</v>
      </c>
      <c r="B236" s="7">
        <v>2036</v>
      </c>
      <c r="C236" s="8" t="s">
        <v>40</v>
      </c>
      <c r="D236" s="5">
        <v>375</v>
      </c>
      <c r="E236" s="5">
        <v>0</v>
      </c>
      <c r="F236" s="5">
        <v>0</v>
      </c>
      <c r="G236" s="43">
        <v>375</v>
      </c>
      <c r="I236" t="str">
        <f t="shared" si="35"/>
        <v>Summer</v>
      </c>
    </row>
    <row r="237" spans="1:9" x14ac:dyDescent="0.25">
      <c r="A237">
        <f t="shared" si="36"/>
        <v>5</v>
      </c>
      <c r="B237" s="7">
        <v>2036</v>
      </c>
      <c r="C237" s="8" t="s">
        <v>38</v>
      </c>
      <c r="D237" s="5">
        <v>400</v>
      </c>
      <c r="E237" s="5">
        <v>0</v>
      </c>
      <c r="F237" s="5">
        <v>0</v>
      </c>
      <c r="G237" s="43">
        <v>400</v>
      </c>
      <c r="I237" t="str">
        <f t="shared" si="35"/>
        <v>Summer</v>
      </c>
    </row>
    <row r="238" spans="1:9" x14ac:dyDescent="0.25">
      <c r="A238">
        <f t="shared" si="36"/>
        <v>6</v>
      </c>
      <c r="B238" s="7">
        <v>2036</v>
      </c>
      <c r="C238" s="8" t="s">
        <v>41</v>
      </c>
      <c r="D238" s="5">
        <v>100</v>
      </c>
      <c r="E238" s="5">
        <v>0</v>
      </c>
      <c r="F238" s="5">
        <v>100</v>
      </c>
      <c r="G238" s="43">
        <v>100</v>
      </c>
      <c r="H238" s="27"/>
      <c r="I238" t="str">
        <f t="shared" si="35"/>
        <v>Summer</v>
      </c>
    </row>
    <row r="239" spans="1:9" x14ac:dyDescent="0.25">
      <c r="A239">
        <f t="shared" si="36"/>
        <v>7</v>
      </c>
      <c r="B239" s="7">
        <v>2036</v>
      </c>
      <c r="C239" s="8" t="s">
        <v>43</v>
      </c>
      <c r="D239" s="5">
        <v>375</v>
      </c>
      <c r="E239" s="5">
        <v>0</v>
      </c>
      <c r="F239" s="5">
        <v>265.17206943166684</v>
      </c>
      <c r="G239" s="43">
        <v>375</v>
      </c>
      <c r="I239" t="str">
        <f t="shared" si="35"/>
        <v>Summer</v>
      </c>
    </row>
    <row r="240" spans="1:9" x14ac:dyDescent="0.25">
      <c r="A240">
        <f t="shared" si="36"/>
        <v>8</v>
      </c>
      <c r="B240" s="7">
        <v>2036</v>
      </c>
      <c r="C240" s="65" t="s">
        <v>44</v>
      </c>
      <c r="D240" s="65">
        <v>400</v>
      </c>
      <c r="E240" s="65">
        <v>0</v>
      </c>
      <c r="F240" s="65">
        <v>0</v>
      </c>
      <c r="G240" s="66">
        <v>400</v>
      </c>
      <c r="I240" t="str">
        <f t="shared" si="35"/>
        <v>Summer</v>
      </c>
    </row>
  </sheetData>
  <mergeCells count="2">
    <mergeCell ref="B4:G4"/>
    <mergeCell ref="M6:P6"/>
  </mergeCells>
  <pageMargins left="0.7" right="0.7" top="0.75" bottom="0.75" header="0.3" footer="0.3"/>
  <pageSetup scale="52" orientation="portrait" r:id="rId1"/>
  <rowBreaks count="2" manualBreakCount="2">
    <brk id="82" max="16383" man="1"/>
    <brk id="171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0"/>
  <sheetViews>
    <sheetView view="pageBreakPreview" topLeftCell="A196" zoomScale="60" zoomScaleNormal="70" workbookViewId="0">
      <selection activeCell="M236" sqref="M236"/>
    </sheetView>
  </sheetViews>
  <sheetFormatPr defaultRowHeight="15" x14ac:dyDescent="0.25"/>
  <cols>
    <col min="1" max="1" width="9.140625" customWidth="1"/>
    <col min="2" max="2" width="8.85546875" style="45"/>
    <col min="3" max="3" width="31.140625" style="45" customWidth="1"/>
    <col min="4" max="4" width="12.28515625" style="45" customWidth="1"/>
    <col min="5" max="6" width="14.5703125" style="45" customWidth="1"/>
    <col min="7" max="7" width="13.85546875" style="45" customWidth="1"/>
    <col min="8" max="8" width="9.140625" customWidth="1"/>
    <col min="9" max="9" width="9.140625" hidden="1" customWidth="1"/>
    <col min="10" max="10" width="1" hidden="1" customWidth="1"/>
    <col min="11" max="11" width="5.85546875" hidden="1" customWidth="1"/>
    <col min="13" max="13" width="13.28515625" customWidth="1"/>
    <col min="14" max="14" width="16.42578125" customWidth="1"/>
    <col min="15" max="16" width="13.140625" customWidth="1"/>
    <col min="17" max="17" width="10.28515625" customWidth="1"/>
    <col min="18" max="18" width="13.85546875" customWidth="1"/>
    <col min="19" max="19" width="14.85546875" customWidth="1"/>
    <col min="20" max="20" width="16.140625" customWidth="1"/>
    <col min="21" max="21" width="18.42578125" customWidth="1"/>
  </cols>
  <sheetData>
    <row r="1" spans="1:21" x14ac:dyDescent="0.25">
      <c r="B1" s="34"/>
      <c r="C1" s="34"/>
      <c r="D1" s="34"/>
      <c r="E1" s="34"/>
      <c r="F1" s="34"/>
      <c r="G1" s="34"/>
    </row>
    <row r="2" spans="1:21" ht="18.75" x14ac:dyDescent="0.3">
      <c r="A2" s="1"/>
      <c r="B2" s="35" t="s">
        <v>0</v>
      </c>
      <c r="C2" s="35"/>
      <c r="D2" s="35"/>
      <c r="E2" s="35"/>
      <c r="F2" s="35"/>
      <c r="G2" s="35"/>
    </row>
    <row r="3" spans="1:21" ht="15.75" thickBot="1" x14ac:dyDescent="0.3">
      <c r="A3" s="1"/>
      <c r="B3" s="34"/>
      <c r="C3" s="34"/>
      <c r="D3" s="34"/>
      <c r="E3" s="34"/>
      <c r="F3" s="34"/>
      <c r="G3" s="34"/>
    </row>
    <row r="4" spans="1:21" ht="15.75" customHeight="1" thickBot="1" x14ac:dyDescent="0.3">
      <c r="A4" s="1"/>
      <c r="B4" s="72" t="s">
        <v>1</v>
      </c>
      <c r="C4" s="73"/>
      <c r="D4" s="73"/>
      <c r="E4" s="73"/>
      <c r="F4" s="73"/>
      <c r="G4" s="74"/>
      <c r="R4" s="45"/>
      <c r="S4" s="45"/>
      <c r="T4" s="45"/>
      <c r="U4" s="45"/>
    </row>
    <row r="5" spans="1:21" ht="15.75" thickBot="1" x14ac:dyDescent="0.3">
      <c r="A5" s="1"/>
      <c r="B5" s="6"/>
      <c r="C5" s="36"/>
      <c r="D5" s="6"/>
      <c r="E5" s="6"/>
      <c r="F5" s="6"/>
      <c r="G5" s="6"/>
      <c r="R5" s="45"/>
      <c r="S5" s="45"/>
      <c r="T5" s="45"/>
      <c r="U5" s="45"/>
    </row>
    <row r="6" spans="1:21" ht="39" customHeight="1" thickBot="1" x14ac:dyDescent="0.3">
      <c r="A6" s="1"/>
      <c r="B6" s="37" t="s">
        <v>2</v>
      </c>
      <c r="C6" s="38" t="s">
        <v>3</v>
      </c>
      <c r="D6" s="37" t="s">
        <v>5</v>
      </c>
      <c r="E6" s="39" t="s">
        <v>35</v>
      </c>
      <c r="F6" s="40" t="s">
        <v>36</v>
      </c>
      <c r="G6" s="41" t="s">
        <v>4</v>
      </c>
      <c r="I6" s="6" t="s">
        <v>6</v>
      </c>
      <c r="L6" s="10"/>
      <c r="M6" s="75" t="s">
        <v>14</v>
      </c>
      <c r="N6" s="76"/>
      <c r="O6" s="76"/>
      <c r="P6" s="77"/>
      <c r="Q6" s="11" t="s">
        <v>13</v>
      </c>
      <c r="R6" s="19"/>
      <c r="S6" s="19"/>
      <c r="T6" s="12"/>
      <c r="U6" s="23"/>
    </row>
    <row r="7" spans="1:21" ht="28.5" customHeight="1" x14ac:dyDescent="0.25">
      <c r="B7" s="2">
        <v>2017</v>
      </c>
      <c r="C7" s="3" t="s">
        <v>38</v>
      </c>
      <c r="D7" s="3">
        <v>90.3</v>
      </c>
      <c r="E7" s="3">
        <v>90.3</v>
      </c>
      <c r="F7" s="3">
        <v>90.3</v>
      </c>
      <c r="G7" s="42">
        <v>0</v>
      </c>
      <c r="I7" t="str">
        <f>IF(ISNUMBER(FIND("SMR",C7)),"Summer","Winter")</f>
        <v>Summer</v>
      </c>
      <c r="L7" s="13" t="s">
        <v>2</v>
      </c>
      <c r="M7" s="20" t="s">
        <v>15</v>
      </c>
      <c r="N7" s="20" t="s">
        <v>16</v>
      </c>
      <c r="O7" s="20" t="s">
        <v>17</v>
      </c>
      <c r="P7" s="20" t="s">
        <v>18</v>
      </c>
      <c r="Q7" s="14" t="s">
        <v>19</v>
      </c>
      <c r="R7" s="14" t="s">
        <v>22</v>
      </c>
      <c r="S7" s="14" t="s">
        <v>23</v>
      </c>
      <c r="T7" s="14" t="s">
        <v>20</v>
      </c>
      <c r="U7" s="14" t="s">
        <v>21</v>
      </c>
    </row>
    <row r="8" spans="1:21" x14ac:dyDescent="0.25">
      <c r="B8" s="4">
        <v>2017</v>
      </c>
      <c r="C8" s="5" t="s">
        <v>39</v>
      </c>
      <c r="D8" s="5">
        <v>0</v>
      </c>
      <c r="E8" s="5">
        <v>0</v>
      </c>
      <c r="F8" s="5">
        <v>0</v>
      </c>
      <c r="G8" s="43">
        <v>0</v>
      </c>
      <c r="I8" t="str">
        <f t="shared" ref="I8:I15" si="0">IF(ISNUMBER(FIND("SMR",C8)),"Summer","Winter")</f>
        <v>Winter</v>
      </c>
      <c r="L8" s="15">
        <v>2017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21">
        <f>Displacement!P8/Displacement!$P$6+Displacement!Q8/Displacement!$Q$6+Displacement!R8/Displacement!$R$6+Displacement!S8/Displacement!$S$6</f>
        <v>0</v>
      </c>
      <c r="S8" s="21">
        <f>Displacement!F8/Displacement!$F$6+Displacement!G8/Displacement!$G$6+Displacement!H8/Displacement!$H$6+Displacement!I8/Displacement!$I$6+Displacement!J8/Displacement!$J$6+Displacement!K8/Displacement!$K$6+Displacement!L8/Displacement!$L$6</f>
        <v>0</v>
      </c>
      <c r="T8" s="21">
        <v>-11.023</v>
      </c>
      <c r="U8" s="22">
        <v>-11.023</v>
      </c>
    </row>
    <row r="9" spans="1:21" x14ac:dyDescent="0.25">
      <c r="B9" s="4">
        <v>2017</v>
      </c>
      <c r="C9" s="5" t="s">
        <v>40</v>
      </c>
      <c r="D9" s="5">
        <v>0</v>
      </c>
      <c r="E9" s="5">
        <v>0</v>
      </c>
      <c r="F9" s="5">
        <v>0</v>
      </c>
      <c r="G9" s="43">
        <v>0</v>
      </c>
      <c r="I9" t="str">
        <f t="shared" si="0"/>
        <v>Summer</v>
      </c>
      <c r="L9" s="15">
        <v>2018</v>
      </c>
      <c r="M9" s="16">
        <v>0</v>
      </c>
      <c r="N9" s="16">
        <v>0</v>
      </c>
      <c r="O9" s="16">
        <v>0</v>
      </c>
      <c r="P9" s="16">
        <v>0</v>
      </c>
      <c r="Q9" s="21">
        <v>0</v>
      </c>
      <c r="R9" s="21">
        <f>Displacement!P9/Displacement!$P$6+Displacement!Q9/Displacement!$Q$6+Displacement!R9/Displacement!$R$6+Displacement!S9/Displacement!$S$6</f>
        <v>0</v>
      </c>
      <c r="S9" s="21">
        <f>Displacement!F9/Displacement!$F$6+Displacement!G9/Displacement!$G$6+Displacement!H9/Displacement!$H$6+Displacement!I9/Displacement!$I$6+Displacement!J9/Displacement!$J$6+Displacement!K9/Displacement!$K$6+Displacement!L9/Displacement!$L$6</f>
        <v>0</v>
      </c>
      <c r="T9" s="22">
        <v>79.479115000000007</v>
      </c>
      <c r="U9" s="22">
        <v>79.479115000000007</v>
      </c>
    </row>
    <row r="10" spans="1:21" x14ac:dyDescent="0.25">
      <c r="B10" s="4">
        <v>2017</v>
      </c>
      <c r="C10" s="5" t="s">
        <v>41</v>
      </c>
      <c r="D10" s="5">
        <v>0</v>
      </c>
      <c r="E10" s="5">
        <v>0</v>
      </c>
      <c r="F10" s="5">
        <v>0</v>
      </c>
      <c r="G10" s="43">
        <v>0</v>
      </c>
      <c r="I10" t="str">
        <f t="shared" si="0"/>
        <v>Summer</v>
      </c>
      <c r="L10" s="15">
        <v>2019</v>
      </c>
      <c r="M10" s="16">
        <v>0</v>
      </c>
      <c r="N10" s="16">
        <v>0</v>
      </c>
      <c r="O10" s="16">
        <v>0</v>
      </c>
      <c r="P10" s="16">
        <v>0</v>
      </c>
      <c r="Q10" s="21">
        <v>0</v>
      </c>
      <c r="R10" s="21">
        <f>Displacement!P10/Displacement!$P$6+Displacement!Q10/Displacement!$Q$6+Displacement!R10/Displacement!$R$6+Displacement!S10/Displacement!$S$6</f>
        <v>0</v>
      </c>
      <c r="S10" s="21">
        <f>Displacement!F10/Displacement!$F$6+Displacement!G10/Displacement!$G$6+Displacement!H10/Displacement!$H$6+Displacement!I10/Displacement!$I$6+Displacement!J10/Displacement!$J$6+Displacement!K10/Displacement!$K$6+Displacement!L10/Displacement!$L$6</f>
        <v>0</v>
      </c>
      <c r="T10" s="22">
        <v>335.08273442500007</v>
      </c>
      <c r="U10" s="22">
        <v>303.10000000000002</v>
      </c>
    </row>
    <row r="11" spans="1:21" x14ac:dyDescent="0.25">
      <c r="B11" s="4">
        <v>2017</v>
      </c>
      <c r="C11" s="5" t="s">
        <v>42</v>
      </c>
      <c r="D11" s="5">
        <v>0</v>
      </c>
      <c r="E11" s="5">
        <v>0</v>
      </c>
      <c r="F11" s="5">
        <v>0</v>
      </c>
      <c r="G11" s="43">
        <v>0</v>
      </c>
      <c r="I11" t="str">
        <f t="shared" si="0"/>
        <v>Winter</v>
      </c>
      <c r="L11" s="15">
        <v>2020</v>
      </c>
      <c r="M11" s="16">
        <v>0</v>
      </c>
      <c r="N11" s="16">
        <v>0</v>
      </c>
      <c r="O11" s="16">
        <v>0</v>
      </c>
      <c r="P11" s="16">
        <v>0</v>
      </c>
      <c r="Q11" s="21">
        <v>0</v>
      </c>
      <c r="R11" s="21">
        <f>Displacement!P11/Displacement!$P$6+Displacement!Q11/Displacement!$Q$6+Displacement!R11/Displacement!$R$6+Displacement!S11/Displacement!$S$6</f>
        <v>0</v>
      </c>
      <c r="S11" s="21">
        <f>Displacement!F11/Displacement!$F$6+Displacement!G11/Displacement!$G$6+Displacement!H11/Displacement!$H$6+Displacement!I11/Displacement!$I$6+Displacement!J11/Displacement!$J$6+Displacement!K11/Displacement!$K$6+Displacement!L11/Displacement!$L$6</f>
        <v>0</v>
      </c>
      <c r="T11" s="22">
        <v>462.70000000000005</v>
      </c>
      <c r="U11" s="22">
        <v>296.39999999999998</v>
      </c>
    </row>
    <row r="12" spans="1:21" x14ac:dyDescent="0.25">
      <c r="B12" s="4">
        <v>2017</v>
      </c>
      <c r="C12" s="5" t="s">
        <v>43</v>
      </c>
      <c r="D12" s="5">
        <v>0</v>
      </c>
      <c r="E12" s="5">
        <v>0</v>
      </c>
      <c r="F12" s="5">
        <v>0</v>
      </c>
      <c r="G12" s="43">
        <v>0</v>
      </c>
      <c r="I12" t="str">
        <f t="shared" si="0"/>
        <v>Summer</v>
      </c>
      <c r="L12" s="15">
        <v>2021</v>
      </c>
      <c r="M12" s="16">
        <v>0</v>
      </c>
      <c r="N12" s="16">
        <v>0</v>
      </c>
      <c r="O12" s="16">
        <v>0</v>
      </c>
      <c r="P12" s="16">
        <v>1310.5999999999999</v>
      </c>
      <c r="Q12" s="21">
        <v>0</v>
      </c>
      <c r="R12" s="21">
        <f>Displacement!P12/Displacement!$P$6+Displacement!Q12/Displacement!$Q$6+Displacement!R12/Displacement!$R$6+Displacement!S12/Displacement!$S$6</f>
        <v>0</v>
      </c>
      <c r="S12" s="21">
        <f>Displacement!F12/Displacement!$F$6+Displacement!G12/Displacement!$G$6+Displacement!H12/Displacement!$H$6+Displacement!I12/Displacement!$I$6+Displacement!J12/Displacement!$J$6+Displacement!K12/Displacement!$K$6+Displacement!L12/Displacement!$L$6</f>
        <v>577.99492543154463</v>
      </c>
      <c r="T12" s="22">
        <v>395.2</v>
      </c>
      <c r="U12" s="22">
        <v>302.8</v>
      </c>
    </row>
    <row r="13" spans="1:21" x14ac:dyDescent="0.25">
      <c r="B13" s="4">
        <v>2017</v>
      </c>
      <c r="C13" s="5" t="s">
        <v>44</v>
      </c>
      <c r="D13" s="5">
        <v>311.39999999999998</v>
      </c>
      <c r="E13" s="5">
        <v>311.39999999999998</v>
      </c>
      <c r="F13" s="5">
        <v>311.39999999999998</v>
      </c>
      <c r="G13" s="43">
        <v>0</v>
      </c>
      <c r="I13" t="str">
        <f t="shared" si="0"/>
        <v>Summer</v>
      </c>
      <c r="L13" s="15">
        <v>2022</v>
      </c>
      <c r="M13" s="16">
        <v>0</v>
      </c>
      <c r="N13" s="16">
        <v>0</v>
      </c>
      <c r="O13" s="16">
        <v>0</v>
      </c>
      <c r="P13" s="16">
        <v>1310.5999999999999</v>
      </c>
      <c r="Q13" s="21">
        <v>0</v>
      </c>
      <c r="R13" s="21">
        <f>Displacement!P13/Displacement!$P$6+Displacement!Q13/Displacement!$Q$6+Displacement!R13/Displacement!$R$6+Displacement!S13/Displacement!$S$6</f>
        <v>0</v>
      </c>
      <c r="S13" s="21">
        <f>Displacement!F13/Displacement!$F$6+Displacement!G13/Displacement!$G$6+Displacement!H13/Displacement!$H$6+Displacement!I13/Displacement!$I$6+Displacement!J13/Displacement!$J$6+Displacement!K13/Displacement!$K$6+Displacement!L13/Displacement!$L$6</f>
        <v>577.99492543154463</v>
      </c>
      <c r="T13" s="22">
        <v>444.8</v>
      </c>
      <c r="U13" s="22">
        <v>304.60000000000002</v>
      </c>
    </row>
    <row r="14" spans="1:21" x14ac:dyDescent="0.25">
      <c r="B14" s="4">
        <v>2017</v>
      </c>
      <c r="C14" s="5" t="s">
        <v>45</v>
      </c>
      <c r="D14" s="5">
        <v>0</v>
      </c>
      <c r="E14" s="5">
        <v>0</v>
      </c>
      <c r="F14" s="5">
        <v>0</v>
      </c>
      <c r="G14" s="43">
        <v>0</v>
      </c>
      <c r="I14" t="str">
        <f t="shared" si="0"/>
        <v>Winter</v>
      </c>
      <c r="L14" s="15">
        <v>2023</v>
      </c>
      <c r="M14" s="16">
        <v>0</v>
      </c>
      <c r="N14" s="16">
        <v>0</v>
      </c>
      <c r="O14" s="16">
        <v>0</v>
      </c>
      <c r="P14" s="16">
        <v>1310.5999999999999</v>
      </c>
      <c r="Q14" s="21">
        <v>0</v>
      </c>
      <c r="R14" s="21">
        <f>Displacement!P14/Displacement!$P$6+Displacement!Q14/Displacement!$Q$6+Displacement!R14/Displacement!$R$6+Displacement!S14/Displacement!$S$6</f>
        <v>0</v>
      </c>
      <c r="S14" s="21">
        <f>Displacement!F14/Displacement!$F$6+Displacement!G14/Displacement!$G$6+Displacement!H14/Displacement!$H$6+Displacement!I14/Displacement!$I$6+Displacement!J14/Displacement!$J$6+Displacement!K14/Displacement!$K$6+Displacement!L14/Displacement!$L$6</f>
        <v>577.99492543154463</v>
      </c>
      <c r="T14" s="22">
        <v>418.7</v>
      </c>
      <c r="U14" s="22">
        <v>310.3</v>
      </c>
    </row>
    <row r="15" spans="1:21" x14ac:dyDescent="0.25">
      <c r="B15" s="4">
        <v>2017</v>
      </c>
      <c r="C15" s="5" t="s">
        <v>46</v>
      </c>
      <c r="D15" s="5">
        <v>253.2</v>
      </c>
      <c r="E15" s="5">
        <v>253.2</v>
      </c>
      <c r="F15" s="5">
        <v>253.2</v>
      </c>
      <c r="G15" s="43">
        <v>0</v>
      </c>
      <c r="I15" t="str">
        <f t="shared" si="0"/>
        <v>Winter</v>
      </c>
      <c r="L15" s="15">
        <v>2024</v>
      </c>
      <c r="M15" s="16">
        <v>0</v>
      </c>
      <c r="N15" s="16">
        <v>0</v>
      </c>
      <c r="O15" s="16">
        <v>0</v>
      </c>
      <c r="P15" s="16">
        <v>1310.5999999999999</v>
      </c>
      <c r="Q15" s="21">
        <v>0</v>
      </c>
      <c r="R15" s="21">
        <f>Displacement!P15/Displacement!$P$6+Displacement!Q15/Displacement!$Q$6+Displacement!R15/Displacement!$R$6+Displacement!S15/Displacement!$S$6</f>
        <v>0</v>
      </c>
      <c r="S15" s="21">
        <f>Displacement!F15/Displacement!$F$6+Displacement!G15/Displacement!$G$6+Displacement!H15/Displacement!$H$6+Displacement!I15/Displacement!$I$6+Displacement!J15/Displacement!$J$6+Displacement!K15/Displacement!$K$6+Displacement!L15/Displacement!$L$6</f>
        <v>577.99492543154463</v>
      </c>
      <c r="T15" s="22">
        <v>428.2</v>
      </c>
      <c r="U15" s="22">
        <v>304</v>
      </c>
    </row>
    <row r="16" spans="1:21" x14ac:dyDescent="0.25">
      <c r="B16" s="2">
        <v>2018</v>
      </c>
      <c r="C16" s="3" t="s">
        <v>39</v>
      </c>
      <c r="D16" s="3">
        <v>0</v>
      </c>
      <c r="E16" s="3">
        <v>0</v>
      </c>
      <c r="F16" s="3">
        <v>0</v>
      </c>
      <c r="G16" s="42">
        <v>0</v>
      </c>
      <c r="I16" t="str">
        <f>IF(ISNUMBER(FIND("SMR",C16)),"Summer","Winter")</f>
        <v>Winter</v>
      </c>
      <c r="L16" s="15">
        <v>2025</v>
      </c>
      <c r="M16" s="16">
        <v>0</v>
      </c>
      <c r="N16" s="16">
        <v>0</v>
      </c>
      <c r="O16" s="16">
        <v>0</v>
      </c>
      <c r="P16" s="16">
        <v>1310.5999999999999</v>
      </c>
      <c r="Q16" s="21">
        <v>0</v>
      </c>
      <c r="R16" s="21">
        <f>Displacement!P16/Displacement!$P$6+Displacement!Q16/Displacement!$Q$6+Displacement!R16/Displacement!$R$6+Displacement!S16/Displacement!$S$6</f>
        <v>0</v>
      </c>
      <c r="S16" s="21">
        <f>Displacement!F16/Displacement!$F$6+Displacement!G16/Displacement!$G$6+Displacement!H16/Displacement!$H$6+Displacement!I16/Displacement!$I$6+Displacement!J16/Displacement!$J$6+Displacement!K16/Displacement!$K$6+Displacement!L16/Displacement!$L$6</f>
        <v>577.99492543154463</v>
      </c>
      <c r="T16" s="22">
        <v>537.79999999999995</v>
      </c>
      <c r="U16" s="22">
        <v>316.89999999999998</v>
      </c>
    </row>
    <row r="17" spans="2:21" x14ac:dyDescent="0.25">
      <c r="B17" s="4">
        <v>2018</v>
      </c>
      <c r="C17" s="5" t="s">
        <v>40</v>
      </c>
      <c r="D17" s="5">
        <v>0</v>
      </c>
      <c r="E17" s="5">
        <v>0</v>
      </c>
      <c r="F17" s="5">
        <v>0</v>
      </c>
      <c r="G17" s="43">
        <v>0</v>
      </c>
      <c r="I17" t="str">
        <f t="shared" ref="I17:I24" si="1">IF(ISNUMBER(FIND("SMR",C17)),"Summer","Winter")</f>
        <v>Summer</v>
      </c>
      <c r="L17" s="15">
        <v>2026</v>
      </c>
      <c r="M17" s="16">
        <v>0</v>
      </c>
      <c r="N17" s="16">
        <v>0</v>
      </c>
      <c r="O17" s="16">
        <v>0</v>
      </c>
      <c r="P17" s="16">
        <v>1310.5999999999999</v>
      </c>
      <c r="Q17" s="21">
        <v>0</v>
      </c>
      <c r="R17" s="21">
        <f>Displacement!P17/Displacement!$P$6+Displacement!Q17/Displacement!$Q$6+Displacement!R17/Displacement!$R$6+Displacement!S17/Displacement!$S$6</f>
        <v>0</v>
      </c>
      <c r="S17" s="21">
        <f>Displacement!F17/Displacement!$F$6+Displacement!G17/Displacement!$G$6+Displacement!H17/Displacement!$H$6+Displacement!I17/Displacement!$I$6+Displacement!J17/Displacement!$J$6+Displacement!K17/Displacement!$K$6+Displacement!L17/Displacement!$L$6</f>
        <v>577.99492543154463</v>
      </c>
      <c r="T17" s="22">
        <v>499.3</v>
      </c>
      <c r="U17" s="22">
        <v>329.6</v>
      </c>
    </row>
    <row r="18" spans="2:21" x14ac:dyDescent="0.25">
      <c r="B18" s="4">
        <v>2018</v>
      </c>
      <c r="C18" s="5" t="s">
        <v>38</v>
      </c>
      <c r="D18" s="5">
        <v>3.8</v>
      </c>
      <c r="E18" s="5">
        <v>3.8</v>
      </c>
      <c r="F18" s="5">
        <v>3.8</v>
      </c>
      <c r="G18" s="43">
        <v>0</v>
      </c>
      <c r="I18" t="str">
        <f t="shared" si="1"/>
        <v>Summer</v>
      </c>
      <c r="L18" s="15">
        <v>2027</v>
      </c>
      <c r="M18" s="16">
        <v>0</v>
      </c>
      <c r="N18" s="16">
        <v>0</v>
      </c>
      <c r="O18" s="16">
        <v>0</v>
      </c>
      <c r="P18" s="16">
        <v>1310.5999999999999</v>
      </c>
      <c r="Q18" s="21">
        <v>0</v>
      </c>
      <c r="R18" s="21">
        <f>Displacement!P18/Displacement!$P$6+Displacement!Q18/Displacement!$Q$6+Displacement!R18/Displacement!$R$6+Displacement!S18/Displacement!$S$6</f>
        <v>0</v>
      </c>
      <c r="S18" s="21">
        <f>Displacement!F18/Displacement!$F$6+Displacement!G18/Displacement!$G$6+Displacement!H18/Displacement!$H$6+Displacement!I18/Displacement!$I$6+Displacement!J18/Displacement!$J$6+Displacement!K18/Displacement!$K$6+Displacement!L18/Displacement!$L$6</f>
        <v>577.99492543154463</v>
      </c>
      <c r="T18" s="22">
        <v>500</v>
      </c>
      <c r="U18" s="22">
        <v>343.4</v>
      </c>
    </row>
    <row r="19" spans="2:21" x14ac:dyDescent="0.25">
      <c r="B19" s="4">
        <v>2018</v>
      </c>
      <c r="C19" s="5" t="s">
        <v>42</v>
      </c>
      <c r="D19" s="5">
        <v>0</v>
      </c>
      <c r="E19" s="5">
        <v>0</v>
      </c>
      <c r="F19" s="5">
        <v>0</v>
      </c>
      <c r="G19" s="43">
        <v>0</v>
      </c>
      <c r="I19" t="str">
        <f t="shared" si="1"/>
        <v>Winter</v>
      </c>
      <c r="L19" s="15">
        <v>2028</v>
      </c>
      <c r="M19" s="16">
        <v>0</v>
      </c>
      <c r="N19" s="16">
        <v>0</v>
      </c>
      <c r="O19" s="16">
        <v>0</v>
      </c>
      <c r="P19" s="16">
        <v>1310.5999999999999</v>
      </c>
      <c r="Q19" s="21">
        <v>0</v>
      </c>
      <c r="R19" s="21">
        <f>Displacement!P19/Displacement!$P$6+Displacement!Q19/Displacement!$Q$6+Displacement!R19/Displacement!$R$6+Displacement!S19/Displacement!$S$6</f>
        <v>0</v>
      </c>
      <c r="S19" s="21">
        <f>Displacement!F19/Displacement!$F$6+Displacement!G19/Displacement!$G$6+Displacement!H19/Displacement!$H$6+Displacement!I19/Displacement!$I$6+Displacement!J19/Displacement!$J$6+Displacement!K19/Displacement!$K$6+Displacement!L19/Displacement!$L$6</f>
        <v>577.99492543154463</v>
      </c>
      <c r="T19" s="22">
        <v>1247</v>
      </c>
      <c r="U19" s="22">
        <v>357.4</v>
      </c>
    </row>
    <row r="20" spans="2:21" x14ac:dyDescent="0.25">
      <c r="B20" s="4">
        <v>2018</v>
      </c>
      <c r="C20" s="5" t="s">
        <v>41</v>
      </c>
      <c r="D20" s="5">
        <v>0</v>
      </c>
      <c r="E20" s="5">
        <v>0</v>
      </c>
      <c r="F20" s="5">
        <v>0</v>
      </c>
      <c r="G20" s="43">
        <v>0</v>
      </c>
      <c r="I20" t="str">
        <f t="shared" si="1"/>
        <v>Summer</v>
      </c>
      <c r="L20" s="15">
        <v>2029</v>
      </c>
      <c r="M20" s="16">
        <v>0</v>
      </c>
      <c r="N20" s="16">
        <v>0</v>
      </c>
      <c r="O20" s="16">
        <v>0</v>
      </c>
      <c r="P20" s="16">
        <v>1310.5999999999999</v>
      </c>
      <c r="Q20" s="21">
        <v>0</v>
      </c>
      <c r="R20" s="21">
        <f>Displacement!P20/Displacement!$P$6+Displacement!Q20/Displacement!$Q$6+Displacement!R20/Displacement!$R$6+Displacement!S20/Displacement!$S$6</f>
        <v>0</v>
      </c>
      <c r="S20" s="21">
        <f>Displacement!F20/Displacement!$F$6+Displacement!G20/Displacement!$G$6+Displacement!H20/Displacement!$H$6+Displacement!I20/Displacement!$I$6+Displacement!J20/Displacement!$J$6+Displacement!K20/Displacement!$K$6+Displacement!L20/Displacement!$L$6</f>
        <v>577.99492543154463</v>
      </c>
      <c r="T20" s="22">
        <v>1575</v>
      </c>
      <c r="U20" s="22">
        <v>757.9</v>
      </c>
    </row>
    <row r="21" spans="2:21" x14ac:dyDescent="0.25">
      <c r="B21" s="4">
        <v>2018</v>
      </c>
      <c r="C21" s="5" t="s">
        <v>45</v>
      </c>
      <c r="D21" s="5">
        <v>0</v>
      </c>
      <c r="E21" s="5">
        <v>0</v>
      </c>
      <c r="F21" s="5">
        <v>0</v>
      </c>
      <c r="G21" s="43">
        <v>0</v>
      </c>
      <c r="I21" t="str">
        <f t="shared" si="1"/>
        <v>Winter</v>
      </c>
      <c r="L21" s="15">
        <v>2030</v>
      </c>
      <c r="M21" s="16">
        <v>0</v>
      </c>
      <c r="N21" s="16">
        <v>0</v>
      </c>
      <c r="O21" s="16">
        <v>650.84799999999996</v>
      </c>
      <c r="P21" s="16">
        <v>1431.3</v>
      </c>
      <c r="Q21" s="21">
        <v>0</v>
      </c>
      <c r="R21" s="21">
        <f>Displacement!P21/Displacement!$P$6+Displacement!Q21/Displacement!$Q$6+Displacement!R21/Displacement!$R$6+Displacement!S21/Displacement!$S$6</f>
        <v>650.84799999999996</v>
      </c>
      <c r="S21" s="21">
        <f>Displacement!F21/Displacement!$F$6+Displacement!G21/Displacement!$G$6+Displacement!H21/Displacement!$H$6+Displacement!I21/Displacement!$I$6+Displacement!J21/Displacement!$J$6+Displacement!K21/Displacement!$K$6+Displacement!L21/Displacement!$L$6</f>
        <v>577.99492543154463</v>
      </c>
      <c r="T21" s="22">
        <v>1575</v>
      </c>
      <c r="U21" s="22">
        <v>793.6</v>
      </c>
    </row>
    <row r="22" spans="2:21" x14ac:dyDescent="0.25">
      <c r="B22" s="4">
        <v>2018</v>
      </c>
      <c r="C22" s="5" t="s">
        <v>46</v>
      </c>
      <c r="D22" s="5">
        <v>308</v>
      </c>
      <c r="E22" s="5">
        <v>308</v>
      </c>
      <c r="F22" s="5">
        <v>308</v>
      </c>
      <c r="G22" s="43">
        <v>0</v>
      </c>
      <c r="I22" t="str">
        <f t="shared" si="1"/>
        <v>Winter</v>
      </c>
      <c r="L22" s="15">
        <v>2031</v>
      </c>
      <c r="M22" s="16">
        <v>0</v>
      </c>
      <c r="N22" s="16">
        <v>0</v>
      </c>
      <c r="O22" s="16">
        <v>745.45699999999999</v>
      </c>
      <c r="P22" s="16">
        <v>1431.3</v>
      </c>
      <c r="Q22" s="21">
        <v>0</v>
      </c>
      <c r="R22" s="21">
        <f>Displacement!P22/Displacement!$P$6+Displacement!Q22/Displacement!$Q$6+Displacement!R22/Displacement!$R$6+Displacement!S22/Displacement!$S$6</f>
        <v>745.45699999999999</v>
      </c>
      <c r="S22" s="21">
        <f>Displacement!F22/Displacement!$F$6+Displacement!G22/Displacement!$G$6+Displacement!H22/Displacement!$H$6+Displacement!I22/Displacement!$I$6+Displacement!J22/Displacement!$J$6+Displacement!K22/Displacement!$K$6+Displacement!L22/Displacement!$L$6</f>
        <v>577.99492543154463</v>
      </c>
      <c r="T22" s="22">
        <v>1575</v>
      </c>
      <c r="U22" s="22">
        <v>809.4</v>
      </c>
    </row>
    <row r="23" spans="2:21" x14ac:dyDescent="0.25">
      <c r="B23" s="4">
        <v>2018</v>
      </c>
      <c r="C23" s="5" t="s">
        <v>43</v>
      </c>
      <c r="D23" s="5">
        <v>0</v>
      </c>
      <c r="E23" s="5">
        <v>0</v>
      </c>
      <c r="F23" s="5">
        <v>0</v>
      </c>
      <c r="G23" s="43">
        <v>0</v>
      </c>
      <c r="I23" t="str">
        <f t="shared" si="1"/>
        <v>Summer</v>
      </c>
      <c r="L23" s="15">
        <v>2032</v>
      </c>
      <c r="M23" s="16">
        <v>0</v>
      </c>
      <c r="N23" s="16">
        <v>0</v>
      </c>
      <c r="O23" s="16">
        <v>877.75200000000007</v>
      </c>
      <c r="P23" s="16">
        <v>1431.3</v>
      </c>
      <c r="Q23" s="21">
        <v>0</v>
      </c>
      <c r="R23" s="21">
        <f>Displacement!P23/Displacement!$P$6+Displacement!Q23/Displacement!$Q$6+Displacement!R23/Displacement!$R$6+Displacement!S23/Displacement!$S$6</f>
        <v>877.75200000000007</v>
      </c>
      <c r="S23" s="21">
        <f>Displacement!F23/Displacement!$F$6+Displacement!G23/Displacement!$G$6+Displacement!H23/Displacement!$H$6+Displacement!I23/Displacement!$I$6+Displacement!J23/Displacement!$J$6+Displacement!K23/Displacement!$K$6+Displacement!L23/Displacement!$L$6</f>
        <v>577.99492543154463</v>
      </c>
      <c r="T23" s="22">
        <v>1575</v>
      </c>
      <c r="U23" s="22">
        <v>776.4</v>
      </c>
    </row>
    <row r="24" spans="2:21" x14ac:dyDescent="0.25">
      <c r="B24" s="4">
        <v>2018</v>
      </c>
      <c r="C24" s="5" t="s">
        <v>44</v>
      </c>
      <c r="D24" s="5">
        <v>315.10000000000002</v>
      </c>
      <c r="E24" s="5">
        <v>315.10000000000002</v>
      </c>
      <c r="F24" s="5">
        <v>315.10000000000002</v>
      </c>
      <c r="G24" s="43">
        <v>0</v>
      </c>
      <c r="I24" t="str">
        <f t="shared" si="1"/>
        <v>Summer</v>
      </c>
      <c r="L24" s="15">
        <v>2033</v>
      </c>
      <c r="M24" s="16">
        <v>0</v>
      </c>
      <c r="N24" s="16">
        <v>0</v>
      </c>
      <c r="O24" s="16">
        <v>1854.098</v>
      </c>
      <c r="P24" s="16">
        <v>2231.3000000000002</v>
      </c>
      <c r="Q24" s="21">
        <v>0</v>
      </c>
      <c r="R24" s="21">
        <f>Displacement!P24/Displacement!$P$6+Displacement!Q24/Displacement!$Q$6+Displacement!R24/Displacement!$R$6+Displacement!S24/Displacement!$S$6</f>
        <v>1854.098</v>
      </c>
      <c r="S24" s="21">
        <f>Displacement!F24/Displacement!$F$6+Displacement!G24/Displacement!$G$6+Displacement!H24/Displacement!$H$6+Displacement!I24/Displacement!$I$6+Displacement!J24/Displacement!$J$6+Displacement!K24/Displacement!$K$6+Displacement!L24/Displacement!$L$6</f>
        <v>577.99492543154463</v>
      </c>
      <c r="T24" s="22">
        <v>1006.0433127024488</v>
      </c>
      <c r="U24" s="22">
        <v>867.7</v>
      </c>
    </row>
    <row r="25" spans="2:21" x14ac:dyDescent="0.25">
      <c r="B25" s="2">
        <v>2019</v>
      </c>
      <c r="C25" s="3" t="s">
        <v>39</v>
      </c>
      <c r="D25" s="3">
        <v>0</v>
      </c>
      <c r="E25" s="3">
        <v>0</v>
      </c>
      <c r="F25" s="3">
        <v>0</v>
      </c>
      <c r="G25" s="42">
        <v>0</v>
      </c>
      <c r="I25" t="str">
        <f>IF(ISNUMBER(FIND("SMR",C25)),"Summer","Winter")</f>
        <v>Winter</v>
      </c>
      <c r="L25" s="15">
        <v>2034</v>
      </c>
      <c r="M25" s="16">
        <v>0</v>
      </c>
      <c r="N25" s="16">
        <v>0</v>
      </c>
      <c r="O25" s="16">
        <v>1854.098</v>
      </c>
      <c r="P25" s="16">
        <v>2231.3000000000002</v>
      </c>
      <c r="Q25" s="21">
        <v>0</v>
      </c>
      <c r="R25" s="21">
        <f>Displacement!P25/Displacement!$P$6+Displacement!Q25/Displacement!$Q$6+Displacement!R25/Displacement!$R$6+Displacement!S25/Displacement!$S$6</f>
        <v>1854.098</v>
      </c>
      <c r="S25" s="21">
        <f>Displacement!F25/Displacement!$F$6+Displacement!G25/Displacement!$G$6+Displacement!H25/Displacement!$H$6+Displacement!I25/Displacement!$I$6+Displacement!J25/Displacement!$J$6+Displacement!K25/Displacement!$K$6+Displacement!L25/Displacement!$L$6</f>
        <v>577.99492543154463</v>
      </c>
      <c r="T25" s="22">
        <v>965.1297690947946</v>
      </c>
      <c r="U25" s="22">
        <v>875</v>
      </c>
    </row>
    <row r="26" spans="2:21" x14ac:dyDescent="0.25">
      <c r="B26" s="4">
        <v>2019</v>
      </c>
      <c r="C26" s="5" t="s">
        <v>40</v>
      </c>
      <c r="D26" s="5">
        <v>0</v>
      </c>
      <c r="E26" s="5">
        <v>0</v>
      </c>
      <c r="F26" s="5">
        <v>0</v>
      </c>
      <c r="G26" s="43">
        <v>0</v>
      </c>
      <c r="I26" t="str">
        <f t="shared" ref="I26:I33" si="2">IF(ISNUMBER(FIND("SMR",C26)),"Summer","Winter")</f>
        <v>Summer</v>
      </c>
      <c r="L26" s="15">
        <v>2035</v>
      </c>
      <c r="M26" s="16">
        <v>0</v>
      </c>
      <c r="N26" s="16">
        <v>0</v>
      </c>
      <c r="O26" s="16">
        <v>1860.098</v>
      </c>
      <c r="P26" s="16">
        <v>2563.9160000000002</v>
      </c>
      <c r="Q26" s="21">
        <v>0</v>
      </c>
      <c r="R26" s="21">
        <f>Displacement!P26/Displacement!$P$6+Displacement!Q26/Displacement!$Q$6+Displacement!R26/Displacement!$R$6+Displacement!S26/Displacement!$S$6</f>
        <v>1860.098</v>
      </c>
      <c r="S26" s="21">
        <f>Displacement!F26/Displacement!$F$6+Displacement!G26/Displacement!$G$6+Displacement!H26/Displacement!$H$6+Displacement!I26/Displacement!$I$6+Displacement!J26/Displacement!$J$6+Displacement!K26/Displacement!$K$6+Displacement!L26/Displacement!$L$6</f>
        <v>577.99492543154463</v>
      </c>
      <c r="T26" s="22">
        <v>945.75926500879552</v>
      </c>
      <c r="U26" s="22">
        <v>945.75926500879552</v>
      </c>
    </row>
    <row r="27" spans="2:21" x14ac:dyDescent="0.25">
      <c r="B27" s="4">
        <v>2019</v>
      </c>
      <c r="C27" s="5" t="s">
        <v>42</v>
      </c>
      <c r="D27" s="5">
        <v>0</v>
      </c>
      <c r="E27" s="5">
        <v>0</v>
      </c>
      <c r="F27" s="5">
        <v>0</v>
      </c>
      <c r="G27" s="43">
        <v>0</v>
      </c>
      <c r="I27" t="str">
        <f t="shared" si="2"/>
        <v>Winter</v>
      </c>
      <c r="L27" s="17">
        <v>2036</v>
      </c>
      <c r="M27" s="18">
        <v>0</v>
      </c>
      <c r="N27" s="18">
        <v>0</v>
      </c>
      <c r="O27" s="18">
        <v>1860.098</v>
      </c>
      <c r="P27" s="18">
        <v>2713.0260000000003</v>
      </c>
      <c r="Q27" s="32">
        <v>0</v>
      </c>
      <c r="R27" s="32">
        <f>Displacement!P27/Displacement!$P$6+Displacement!Q27/Displacement!$Q$6+Displacement!R27/Displacement!$R$6+Displacement!S27/Displacement!$S$6</f>
        <v>1860.098</v>
      </c>
      <c r="S27" s="32">
        <f>Displacement!F27/Displacement!$F$6+Displacement!G27/Displacement!$G$6+Displacement!H27/Displacement!$H$6+Displacement!I27/Displacement!$I$6+Displacement!J27/Displacement!$J$6+Displacement!K27/Displacement!$K$6+Displacement!L27/Displacement!$L$6</f>
        <v>577.99492543154463</v>
      </c>
      <c r="T27" s="33">
        <v>665.17206943166684</v>
      </c>
      <c r="U27" s="33">
        <v>665.17206943166684</v>
      </c>
    </row>
    <row r="28" spans="2:21" x14ac:dyDescent="0.25">
      <c r="B28" s="4">
        <v>2019</v>
      </c>
      <c r="C28" s="5" t="s">
        <v>38</v>
      </c>
      <c r="D28" s="5">
        <v>100</v>
      </c>
      <c r="E28" s="5">
        <v>100</v>
      </c>
      <c r="F28" s="5">
        <v>100</v>
      </c>
      <c r="G28" s="43">
        <v>0</v>
      </c>
      <c r="I28" t="str">
        <f t="shared" si="2"/>
        <v>Summer</v>
      </c>
      <c r="L28" s="17"/>
      <c r="M28" s="18"/>
      <c r="N28" s="18"/>
      <c r="O28" s="24"/>
      <c r="P28" s="24"/>
      <c r="Q28" s="25"/>
      <c r="R28" s="68"/>
      <c r="S28" s="68"/>
      <c r="T28" s="68"/>
      <c r="U28" s="69"/>
    </row>
    <row r="29" spans="2:21" x14ac:dyDescent="0.25">
      <c r="B29" s="4">
        <v>2019</v>
      </c>
      <c r="C29" s="5" t="s">
        <v>41</v>
      </c>
      <c r="D29" s="5">
        <v>0</v>
      </c>
      <c r="E29" s="5">
        <v>0</v>
      </c>
      <c r="F29" s="5">
        <v>0</v>
      </c>
      <c r="G29" s="43">
        <v>0</v>
      </c>
      <c r="I29" t="str">
        <f t="shared" si="2"/>
        <v>Summer</v>
      </c>
      <c r="R29" s="45"/>
      <c r="S29" s="45"/>
      <c r="T29" s="45"/>
      <c r="U29" s="45"/>
    </row>
    <row r="30" spans="2:21" x14ac:dyDescent="0.25">
      <c r="B30" s="4">
        <v>2019</v>
      </c>
      <c r="C30" s="5" t="s">
        <v>45</v>
      </c>
      <c r="D30" s="5">
        <v>0</v>
      </c>
      <c r="E30" s="5">
        <v>0</v>
      </c>
      <c r="F30" s="5">
        <v>0</v>
      </c>
      <c r="G30" s="43">
        <v>0</v>
      </c>
      <c r="I30" t="str">
        <f t="shared" si="2"/>
        <v>Winter</v>
      </c>
    </row>
    <row r="31" spans="2:21" x14ac:dyDescent="0.25">
      <c r="B31" s="4">
        <v>2019</v>
      </c>
      <c r="C31" s="5" t="s">
        <v>46</v>
      </c>
      <c r="D31" s="5">
        <v>303.10000000000002</v>
      </c>
      <c r="E31" s="5">
        <v>303.10000000000002</v>
      </c>
      <c r="F31" s="5">
        <v>303.10000000000002</v>
      </c>
      <c r="G31" s="43">
        <v>0</v>
      </c>
      <c r="I31" t="str">
        <f t="shared" si="2"/>
        <v>Winter</v>
      </c>
    </row>
    <row r="32" spans="2:21" x14ac:dyDescent="0.25">
      <c r="B32" s="4">
        <v>2019</v>
      </c>
      <c r="C32" s="5" t="s">
        <v>43</v>
      </c>
      <c r="D32" s="5">
        <v>123.6</v>
      </c>
      <c r="E32" s="5">
        <v>123.6</v>
      </c>
      <c r="F32" s="5">
        <v>123.6</v>
      </c>
      <c r="G32" s="43">
        <v>0</v>
      </c>
      <c r="I32" t="str">
        <f t="shared" si="2"/>
        <v>Summer</v>
      </c>
    </row>
    <row r="33" spans="1:9" x14ac:dyDescent="0.25">
      <c r="B33" s="4">
        <v>2019</v>
      </c>
      <c r="C33" s="5" t="s">
        <v>44</v>
      </c>
      <c r="D33" s="5">
        <v>400</v>
      </c>
      <c r="E33" s="5">
        <v>400</v>
      </c>
      <c r="F33" s="5">
        <v>400</v>
      </c>
      <c r="G33" s="43">
        <v>0</v>
      </c>
      <c r="I33" t="str">
        <f t="shared" si="2"/>
        <v>Summer</v>
      </c>
    </row>
    <row r="34" spans="1:9" x14ac:dyDescent="0.25">
      <c r="B34" s="2">
        <v>2020</v>
      </c>
      <c r="C34" s="3" t="s">
        <v>39</v>
      </c>
      <c r="D34" s="3">
        <v>0</v>
      </c>
      <c r="E34" s="3">
        <v>0</v>
      </c>
      <c r="F34" s="3">
        <v>0</v>
      </c>
      <c r="G34" s="42">
        <v>0</v>
      </c>
      <c r="I34" t="str">
        <f>IF(ISNUMBER(FIND("SMR",C34)),"Summer","Winter")</f>
        <v>Winter</v>
      </c>
    </row>
    <row r="35" spans="1:9" x14ac:dyDescent="0.25">
      <c r="B35" s="4">
        <v>2020</v>
      </c>
      <c r="C35" s="5" t="s">
        <v>40</v>
      </c>
      <c r="D35" s="5">
        <v>0</v>
      </c>
      <c r="E35" s="5">
        <v>0</v>
      </c>
      <c r="F35" s="5">
        <v>0</v>
      </c>
      <c r="G35" s="43">
        <v>0</v>
      </c>
      <c r="I35" t="str">
        <f t="shared" ref="I35:I42" si="3">IF(ISNUMBER(FIND("SMR",C35)),"Summer","Winter")</f>
        <v>Summer</v>
      </c>
    </row>
    <row r="36" spans="1:9" x14ac:dyDescent="0.25">
      <c r="B36" s="4">
        <v>2020</v>
      </c>
      <c r="C36" s="5" t="s">
        <v>42</v>
      </c>
      <c r="D36" s="5">
        <v>0</v>
      </c>
      <c r="E36" s="5">
        <v>0</v>
      </c>
      <c r="F36" s="5">
        <v>0</v>
      </c>
      <c r="G36" s="43">
        <v>0</v>
      </c>
      <c r="I36" t="str">
        <f t="shared" si="3"/>
        <v>Winter</v>
      </c>
    </row>
    <row r="37" spans="1:9" x14ac:dyDescent="0.25">
      <c r="B37" s="4">
        <v>2020</v>
      </c>
      <c r="C37" s="5" t="s">
        <v>38</v>
      </c>
      <c r="D37" s="5">
        <v>70.900000000000006</v>
      </c>
      <c r="E37" s="5">
        <v>70.900000000000006</v>
      </c>
      <c r="F37" s="5">
        <v>70.900000000000006</v>
      </c>
      <c r="G37" s="43">
        <v>0</v>
      </c>
      <c r="I37" t="str">
        <f t="shared" si="3"/>
        <v>Summer</v>
      </c>
    </row>
    <row r="38" spans="1:9" x14ac:dyDescent="0.25">
      <c r="B38" s="4">
        <v>2020</v>
      </c>
      <c r="C38" s="5" t="s">
        <v>45</v>
      </c>
      <c r="D38" s="5">
        <v>0</v>
      </c>
      <c r="E38" s="5">
        <v>0</v>
      </c>
      <c r="F38" s="5">
        <v>0</v>
      </c>
      <c r="G38" s="43">
        <v>0</v>
      </c>
      <c r="I38" t="str">
        <f t="shared" si="3"/>
        <v>Winter</v>
      </c>
    </row>
    <row r="39" spans="1:9" x14ac:dyDescent="0.25">
      <c r="B39" s="4">
        <v>2020</v>
      </c>
      <c r="C39" s="5" t="s">
        <v>46</v>
      </c>
      <c r="D39" s="5">
        <v>296.39999999999998</v>
      </c>
      <c r="E39" s="5">
        <v>296.39999999999998</v>
      </c>
      <c r="F39" s="5">
        <v>296.39999999999998</v>
      </c>
      <c r="G39" s="43">
        <v>0</v>
      </c>
      <c r="I39" t="str">
        <f t="shared" si="3"/>
        <v>Winter</v>
      </c>
    </row>
    <row r="40" spans="1:9" x14ac:dyDescent="0.25">
      <c r="B40" s="4">
        <v>2020</v>
      </c>
      <c r="C40" s="5" t="s">
        <v>41</v>
      </c>
      <c r="D40" s="5">
        <v>0</v>
      </c>
      <c r="E40" s="5">
        <v>0</v>
      </c>
      <c r="F40" s="5">
        <v>0</v>
      </c>
      <c r="G40" s="43">
        <v>0</v>
      </c>
      <c r="I40" t="str">
        <f t="shared" si="3"/>
        <v>Summer</v>
      </c>
    </row>
    <row r="41" spans="1:9" x14ac:dyDescent="0.25">
      <c r="B41" s="4">
        <v>2020</v>
      </c>
      <c r="C41" s="5" t="s">
        <v>43</v>
      </c>
      <c r="D41" s="5">
        <v>0</v>
      </c>
      <c r="E41" s="5">
        <v>0</v>
      </c>
      <c r="F41" s="5">
        <v>0</v>
      </c>
      <c r="G41" s="43">
        <v>0</v>
      </c>
      <c r="I41" t="str">
        <f t="shared" si="3"/>
        <v>Summer</v>
      </c>
    </row>
    <row r="42" spans="1:9" x14ac:dyDescent="0.25">
      <c r="B42" s="4">
        <v>2020</v>
      </c>
      <c r="C42" s="5" t="s">
        <v>44</v>
      </c>
      <c r="D42" s="5">
        <v>391.8</v>
      </c>
      <c r="E42" s="5">
        <v>391.8</v>
      </c>
      <c r="F42" s="5">
        <v>391.8</v>
      </c>
      <c r="G42" s="43">
        <v>0</v>
      </c>
      <c r="I42" t="str">
        <f t="shared" si="3"/>
        <v>Summer</v>
      </c>
    </row>
    <row r="43" spans="1:9" x14ac:dyDescent="0.25">
      <c r="B43" s="57">
        <v>2021</v>
      </c>
      <c r="C43" s="46" t="s">
        <v>28</v>
      </c>
      <c r="D43" s="46">
        <v>1311</v>
      </c>
      <c r="E43" s="46">
        <v>91.323198218184046</v>
      </c>
      <c r="F43" s="46">
        <v>91.323198218184046</v>
      </c>
      <c r="G43" s="47">
        <v>1219.676801781816</v>
      </c>
    </row>
    <row r="44" spans="1:9" x14ac:dyDescent="0.25">
      <c r="A44">
        <v>0</v>
      </c>
      <c r="B44" s="4">
        <v>2021</v>
      </c>
      <c r="C44" s="5" t="s">
        <v>39</v>
      </c>
      <c r="D44" s="5">
        <v>0</v>
      </c>
      <c r="E44" s="5">
        <v>0</v>
      </c>
      <c r="F44" s="5">
        <v>0</v>
      </c>
      <c r="G44" s="43">
        <v>0</v>
      </c>
      <c r="I44" t="str">
        <f t="shared" ref="I44:I52" si="4">IF(ISNUMBER(FIND("SMR",C44)),"Summer","Winter")</f>
        <v>Winter</v>
      </c>
    </row>
    <row r="45" spans="1:9" x14ac:dyDescent="0.25">
      <c r="A45">
        <f t="shared" ref="A45:A52" si="5">A44+1</f>
        <v>1</v>
      </c>
      <c r="B45" s="4">
        <v>2021</v>
      </c>
      <c r="C45" s="5" t="s">
        <v>39</v>
      </c>
      <c r="D45" s="5">
        <v>0</v>
      </c>
      <c r="E45" s="5">
        <v>0</v>
      </c>
      <c r="F45" s="5">
        <v>0</v>
      </c>
      <c r="G45" s="43">
        <v>0</v>
      </c>
      <c r="I45" t="str">
        <f t="shared" si="4"/>
        <v>Winter</v>
      </c>
    </row>
    <row r="46" spans="1:9" x14ac:dyDescent="0.25">
      <c r="A46">
        <f t="shared" si="5"/>
        <v>2</v>
      </c>
      <c r="B46" s="4">
        <v>2021</v>
      </c>
      <c r="C46" s="5" t="s">
        <v>39</v>
      </c>
      <c r="D46" s="5">
        <v>0</v>
      </c>
      <c r="E46" s="5">
        <v>0</v>
      </c>
      <c r="F46" s="5">
        <v>0</v>
      </c>
      <c r="G46" s="43">
        <v>0</v>
      </c>
      <c r="I46" t="str">
        <f t="shared" si="4"/>
        <v>Winter</v>
      </c>
    </row>
    <row r="47" spans="1:9" x14ac:dyDescent="0.25">
      <c r="A47">
        <f t="shared" si="5"/>
        <v>3</v>
      </c>
      <c r="B47" s="4">
        <v>2021</v>
      </c>
      <c r="C47" s="5" t="s">
        <v>39</v>
      </c>
      <c r="D47" s="5">
        <v>0</v>
      </c>
      <c r="E47" s="5">
        <v>0</v>
      </c>
      <c r="F47" s="5">
        <v>0</v>
      </c>
      <c r="G47" s="43">
        <v>0</v>
      </c>
      <c r="I47" t="str">
        <f t="shared" si="4"/>
        <v>Winter</v>
      </c>
    </row>
    <row r="48" spans="1:9" x14ac:dyDescent="0.25">
      <c r="A48">
        <f t="shared" si="5"/>
        <v>4</v>
      </c>
      <c r="B48" s="4">
        <v>2021</v>
      </c>
      <c r="C48" s="5" t="s">
        <v>40</v>
      </c>
      <c r="D48" s="5">
        <v>0</v>
      </c>
      <c r="E48" s="5">
        <v>0</v>
      </c>
      <c r="F48" s="5">
        <v>0</v>
      </c>
      <c r="G48" s="43">
        <v>0</v>
      </c>
      <c r="I48" t="str">
        <f t="shared" si="4"/>
        <v>Summer</v>
      </c>
    </row>
    <row r="49" spans="1:9" x14ac:dyDescent="0.25">
      <c r="A49">
        <f t="shared" si="5"/>
        <v>5</v>
      </c>
      <c r="B49" s="4">
        <v>2021</v>
      </c>
      <c r="C49" s="5" t="s">
        <v>42</v>
      </c>
      <c r="D49" s="5">
        <v>302.8</v>
      </c>
      <c r="E49" s="5">
        <v>0</v>
      </c>
      <c r="F49" s="5">
        <v>302.8</v>
      </c>
      <c r="G49" s="43">
        <v>0</v>
      </c>
      <c r="I49" t="str">
        <f t="shared" si="4"/>
        <v>Winter</v>
      </c>
    </row>
    <row r="50" spans="1:9" x14ac:dyDescent="0.25">
      <c r="A50">
        <f t="shared" si="5"/>
        <v>6</v>
      </c>
      <c r="B50" s="4">
        <v>2021</v>
      </c>
      <c r="C50" s="5" t="s">
        <v>45</v>
      </c>
      <c r="D50" s="5">
        <v>0</v>
      </c>
      <c r="E50" s="5">
        <v>0</v>
      </c>
      <c r="F50" s="5">
        <v>0</v>
      </c>
      <c r="G50" s="43">
        <v>0</v>
      </c>
      <c r="H50" s="27"/>
      <c r="I50" t="str">
        <f t="shared" si="4"/>
        <v>Winter</v>
      </c>
    </row>
    <row r="51" spans="1:9" x14ac:dyDescent="0.25">
      <c r="A51">
        <f t="shared" si="5"/>
        <v>7</v>
      </c>
      <c r="B51" s="4">
        <v>2021</v>
      </c>
      <c r="C51" s="5" t="s">
        <v>38</v>
      </c>
      <c r="D51" s="5">
        <v>0</v>
      </c>
      <c r="E51" s="5">
        <v>0</v>
      </c>
      <c r="F51" s="5">
        <v>0</v>
      </c>
      <c r="G51" s="43">
        <v>0</v>
      </c>
      <c r="I51" t="str">
        <f t="shared" si="4"/>
        <v>Summer</v>
      </c>
    </row>
    <row r="52" spans="1:9" x14ac:dyDescent="0.25">
      <c r="A52">
        <f t="shared" si="5"/>
        <v>8</v>
      </c>
      <c r="B52" s="7">
        <v>2021</v>
      </c>
      <c r="C52" s="65" t="s">
        <v>46</v>
      </c>
      <c r="D52" s="65">
        <v>395.2</v>
      </c>
      <c r="E52" s="65">
        <v>395.2</v>
      </c>
      <c r="F52" s="65">
        <v>0</v>
      </c>
      <c r="G52" s="66">
        <v>395.2</v>
      </c>
      <c r="I52" t="str">
        <f t="shared" si="4"/>
        <v>Winter</v>
      </c>
    </row>
    <row r="53" spans="1:9" x14ac:dyDescent="0.25">
      <c r="B53" s="57">
        <v>2022</v>
      </c>
      <c r="C53" s="46" t="s">
        <v>28</v>
      </c>
      <c r="D53" s="46">
        <v>1311</v>
      </c>
      <c r="E53" s="46">
        <v>91.323198218184046</v>
      </c>
      <c r="F53" s="46">
        <v>91.323198218184046</v>
      </c>
      <c r="G53" s="46">
        <v>1219.676801781816</v>
      </c>
    </row>
    <row r="54" spans="1:9" x14ac:dyDescent="0.25">
      <c r="A54">
        <v>0</v>
      </c>
      <c r="B54" s="4">
        <v>2022</v>
      </c>
      <c r="C54" s="5" t="s">
        <v>43</v>
      </c>
      <c r="D54" s="5">
        <v>0</v>
      </c>
      <c r="E54" s="5">
        <v>0</v>
      </c>
      <c r="F54" s="5">
        <v>0</v>
      </c>
      <c r="G54" s="43">
        <v>0</v>
      </c>
      <c r="I54" t="str">
        <f t="shared" ref="I54:I62" si="6">IF(ISNUMBER(FIND("SMR",C54)),"Summer","Winter")</f>
        <v>Summer</v>
      </c>
    </row>
    <row r="55" spans="1:9" x14ac:dyDescent="0.25">
      <c r="A55">
        <f t="shared" ref="A55:A62" si="7">A54+1</f>
        <v>1</v>
      </c>
      <c r="B55" s="4">
        <v>2022</v>
      </c>
      <c r="C55" s="5" t="s">
        <v>44</v>
      </c>
      <c r="D55" s="5">
        <v>0</v>
      </c>
      <c r="E55" s="5">
        <v>0</v>
      </c>
      <c r="F55" s="5">
        <v>0</v>
      </c>
      <c r="G55" s="43">
        <v>0</v>
      </c>
      <c r="I55" t="str">
        <f t="shared" si="6"/>
        <v>Summer</v>
      </c>
    </row>
    <row r="56" spans="1:9" x14ac:dyDescent="0.25">
      <c r="A56">
        <f t="shared" si="7"/>
        <v>2</v>
      </c>
      <c r="B56" s="4">
        <v>2022</v>
      </c>
      <c r="C56" s="5" t="s">
        <v>39</v>
      </c>
      <c r="D56" s="5">
        <v>0</v>
      </c>
      <c r="E56" s="5">
        <v>0</v>
      </c>
      <c r="F56" s="5">
        <v>0</v>
      </c>
      <c r="G56" s="43">
        <v>0</v>
      </c>
      <c r="I56" t="str">
        <f t="shared" si="6"/>
        <v>Winter</v>
      </c>
    </row>
    <row r="57" spans="1:9" x14ac:dyDescent="0.25">
      <c r="A57">
        <f t="shared" si="7"/>
        <v>3</v>
      </c>
      <c r="B57" s="4">
        <v>2022</v>
      </c>
      <c r="C57" s="5" t="s">
        <v>39</v>
      </c>
      <c r="D57" s="5">
        <v>0</v>
      </c>
      <c r="E57" s="5">
        <v>0</v>
      </c>
      <c r="F57" s="5">
        <v>0</v>
      </c>
      <c r="G57" s="43">
        <v>0</v>
      </c>
      <c r="I57" t="str">
        <f t="shared" si="6"/>
        <v>Winter</v>
      </c>
    </row>
    <row r="58" spans="1:9" x14ac:dyDescent="0.25">
      <c r="A58">
        <f t="shared" si="7"/>
        <v>4</v>
      </c>
      <c r="B58" s="4">
        <v>2022</v>
      </c>
      <c r="C58" s="5" t="s">
        <v>40</v>
      </c>
      <c r="D58" s="5">
        <v>0</v>
      </c>
      <c r="E58" s="5">
        <v>0</v>
      </c>
      <c r="F58" s="5">
        <v>0</v>
      </c>
      <c r="G58" s="43">
        <v>0</v>
      </c>
      <c r="I58" t="str">
        <f t="shared" si="6"/>
        <v>Summer</v>
      </c>
    </row>
    <row r="59" spans="1:9" x14ac:dyDescent="0.25">
      <c r="A59">
        <f t="shared" si="7"/>
        <v>5</v>
      </c>
      <c r="B59" s="4">
        <v>2022</v>
      </c>
      <c r="C59" s="5" t="s">
        <v>42</v>
      </c>
      <c r="D59" s="5">
        <v>0</v>
      </c>
      <c r="E59" s="5">
        <v>0</v>
      </c>
      <c r="F59" s="5">
        <v>0</v>
      </c>
      <c r="G59" s="43">
        <v>0</v>
      </c>
      <c r="I59" t="str">
        <f t="shared" si="6"/>
        <v>Winter</v>
      </c>
    </row>
    <row r="60" spans="1:9" x14ac:dyDescent="0.25">
      <c r="A60">
        <f t="shared" si="7"/>
        <v>6</v>
      </c>
      <c r="B60" s="4">
        <v>2022</v>
      </c>
      <c r="C60" s="5" t="s">
        <v>38</v>
      </c>
      <c r="D60" s="5">
        <v>304.60000000000002</v>
      </c>
      <c r="E60" s="5">
        <v>0</v>
      </c>
      <c r="F60" s="5">
        <v>304.60000000000002</v>
      </c>
      <c r="G60" s="43">
        <v>304.60000000000002</v>
      </c>
      <c r="H60" s="27"/>
      <c r="I60" t="str">
        <f t="shared" si="6"/>
        <v>Summer</v>
      </c>
    </row>
    <row r="61" spans="1:9" x14ac:dyDescent="0.25">
      <c r="A61">
        <f t="shared" si="7"/>
        <v>7</v>
      </c>
      <c r="B61" s="4">
        <v>2022</v>
      </c>
      <c r="C61" s="5" t="s">
        <v>41</v>
      </c>
      <c r="D61" s="5">
        <v>44.8</v>
      </c>
      <c r="E61" s="5">
        <v>44.8</v>
      </c>
      <c r="F61" s="5">
        <v>0</v>
      </c>
      <c r="G61" s="43">
        <v>0</v>
      </c>
      <c r="I61" t="str">
        <f t="shared" si="6"/>
        <v>Summer</v>
      </c>
    </row>
    <row r="62" spans="1:9" x14ac:dyDescent="0.25">
      <c r="A62">
        <f t="shared" si="7"/>
        <v>8</v>
      </c>
      <c r="B62" s="7">
        <v>2022</v>
      </c>
      <c r="C62" s="65" t="s">
        <v>45</v>
      </c>
      <c r="D62" s="65">
        <v>400</v>
      </c>
      <c r="E62" s="65">
        <v>400</v>
      </c>
      <c r="F62" s="65">
        <v>0</v>
      </c>
      <c r="G62" s="66">
        <v>400</v>
      </c>
      <c r="I62" t="str">
        <f t="shared" si="6"/>
        <v>Winter</v>
      </c>
    </row>
    <row r="63" spans="1:9" x14ac:dyDescent="0.25">
      <c r="B63" s="57">
        <v>2023</v>
      </c>
      <c r="C63" s="46" t="s">
        <v>28</v>
      </c>
      <c r="D63" s="46">
        <v>1311</v>
      </c>
      <c r="E63" s="46">
        <v>91.323198218184046</v>
      </c>
      <c r="F63" s="46">
        <v>91.323198218184046</v>
      </c>
      <c r="G63" s="46">
        <v>1219.676801781816</v>
      </c>
    </row>
    <row r="64" spans="1:9" x14ac:dyDescent="0.25">
      <c r="A64">
        <v>0</v>
      </c>
      <c r="B64" s="4">
        <v>2023</v>
      </c>
      <c r="C64" s="5" t="s">
        <v>43</v>
      </c>
      <c r="D64" s="5">
        <v>0</v>
      </c>
      <c r="E64" s="5">
        <v>0</v>
      </c>
      <c r="F64" s="5">
        <v>0</v>
      </c>
      <c r="G64" s="43">
        <v>0</v>
      </c>
      <c r="I64" t="str">
        <f t="shared" ref="I64:I72" si="8">IF(ISNUMBER(FIND("SMR",C64)),"Summer","Winter")</f>
        <v>Summer</v>
      </c>
    </row>
    <row r="65" spans="1:9" x14ac:dyDescent="0.25">
      <c r="A65">
        <f t="shared" ref="A65:A72" si="9">A64+1</f>
        <v>1</v>
      </c>
      <c r="B65" s="4">
        <v>2023</v>
      </c>
      <c r="C65" s="5" t="s">
        <v>44</v>
      </c>
      <c r="D65" s="5">
        <v>0</v>
      </c>
      <c r="E65" s="5">
        <v>0</v>
      </c>
      <c r="F65" s="5">
        <v>0</v>
      </c>
      <c r="G65" s="43">
        <v>0</v>
      </c>
      <c r="I65" t="str">
        <f t="shared" si="8"/>
        <v>Summer</v>
      </c>
    </row>
    <row r="66" spans="1:9" x14ac:dyDescent="0.25">
      <c r="A66">
        <f t="shared" si="9"/>
        <v>2</v>
      </c>
      <c r="B66" s="4">
        <v>2023</v>
      </c>
      <c r="C66" s="5" t="s">
        <v>39</v>
      </c>
      <c r="D66" s="5">
        <v>32</v>
      </c>
      <c r="E66" s="5">
        <v>32</v>
      </c>
      <c r="F66" s="5">
        <v>0</v>
      </c>
      <c r="G66" s="43">
        <v>32</v>
      </c>
      <c r="I66" t="str">
        <f t="shared" si="8"/>
        <v>Winter</v>
      </c>
    </row>
    <row r="67" spans="1:9" x14ac:dyDescent="0.25">
      <c r="A67">
        <f t="shared" si="9"/>
        <v>3</v>
      </c>
      <c r="B67" s="4">
        <v>2023</v>
      </c>
      <c r="C67" s="5" t="s">
        <v>39</v>
      </c>
      <c r="D67" s="5">
        <v>0</v>
      </c>
      <c r="E67" s="5">
        <v>0</v>
      </c>
      <c r="F67" s="5">
        <v>0</v>
      </c>
      <c r="G67" s="43">
        <v>0</v>
      </c>
      <c r="I67" t="str">
        <f t="shared" si="8"/>
        <v>Winter</v>
      </c>
    </row>
    <row r="68" spans="1:9" x14ac:dyDescent="0.25">
      <c r="A68">
        <f t="shared" si="9"/>
        <v>4</v>
      </c>
      <c r="B68" s="4">
        <v>2023</v>
      </c>
      <c r="C68" s="5" t="s">
        <v>40</v>
      </c>
      <c r="D68" s="5">
        <v>0</v>
      </c>
      <c r="E68" s="5">
        <v>0</v>
      </c>
      <c r="F68" s="5">
        <v>0</v>
      </c>
      <c r="G68" s="43">
        <v>0</v>
      </c>
      <c r="I68" t="str">
        <f t="shared" si="8"/>
        <v>Summer</v>
      </c>
    </row>
    <row r="69" spans="1:9" x14ac:dyDescent="0.25">
      <c r="A69">
        <f t="shared" si="9"/>
        <v>5</v>
      </c>
      <c r="B69" s="4">
        <v>2023</v>
      </c>
      <c r="C69" s="5" t="s">
        <v>38</v>
      </c>
      <c r="D69" s="5">
        <v>0</v>
      </c>
      <c r="E69" s="5">
        <v>0</v>
      </c>
      <c r="F69" s="5">
        <v>0</v>
      </c>
      <c r="G69" s="43">
        <v>0</v>
      </c>
      <c r="I69" t="str">
        <f t="shared" si="8"/>
        <v>Summer</v>
      </c>
    </row>
    <row r="70" spans="1:9" x14ac:dyDescent="0.25">
      <c r="A70">
        <f t="shared" si="9"/>
        <v>6</v>
      </c>
      <c r="B70" s="4">
        <v>2023</v>
      </c>
      <c r="C70" s="5" t="s">
        <v>42</v>
      </c>
      <c r="D70" s="5">
        <v>310.3</v>
      </c>
      <c r="E70" s="5">
        <v>0</v>
      </c>
      <c r="F70" s="5">
        <v>310.3</v>
      </c>
      <c r="G70" s="43">
        <v>0</v>
      </c>
      <c r="H70" s="27"/>
      <c r="I70" t="str">
        <f t="shared" si="8"/>
        <v>Winter</v>
      </c>
    </row>
    <row r="71" spans="1:9" x14ac:dyDescent="0.25">
      <c r="A71">
        <f t="shared" si="9"/>
        <v>7</v>
      </c>
      <c r="B71" s="4">
        <v>2023</v>
      </c>
      <c r="C71" s="5" t="s">
        <v>41</v>
      </c>
      <c r="D71" s="5">
        <v>0</v>
      </c>
      <c r="E71" s="5">
        <v>0</v>
      </c>
      <c r="F71" s="5">
        <v>0</v>
      </c>
      <c r="G71" s="43">
        <v>0</v>
      </c>
      <c r="I71" t="str">
        <f t="shared" si="8"/>
        <v>Summer</v>
      </c>
    </row>
    <row r="72" spans="1:9" x14ac:dyDescent="0.25">
      <c r="A72">
        <f t="shared" si="9"/>
        <v>8</v>
      </c>
      <c r="B72" s="7">
        <v>2023</v>
      </c>
      <c r="C72" s="65" t="s">
        <v>45</v>
      </c>
      <c r="D72" s="65">
        <v>386.7</v>
      </c>
      <c r="E72" s="65">
        <v>386.7</v>
      </c>
      <c r="F72" s="65">
        <v>0</v>
      </c>
      <c r="G72" s="66">
        <v>386.7</v>
      </c>
      <c r="I72" t="str">
        <f t="shared" si="8"/>
        <v>Winter</v>
      </c>
    </row>
    <row r="73" spans="1:9" x14ac:dyDescent="0.25">
      <c r="B73" s="57">
        <v>2024</v>
      </c>
      <c r="C73" s="46" t="s">
        <v>28</v>
      </c>
      <c r="D73" s="46">
        <v>1311</v>
      </c>
      <c r="E73" s="46">
        <v>91.323198218184046</v>
      </c>
      <c r="F73" s="46">
        <v>91.323198218184046</v>
      </c>
      <c r="G73" s="46">
        <v>1219.676801781816</v>
      </c>
    </row>
    <row r="74" spans="1:9" x14ac:dyDescent="0.25">
      <c r="A74">
        <v>0</v>
      </c>
      <c r="B74" s="4">
        <v>2024</v>
      </c>
      <c r="C74" s="5" t="s">
        <v>44</v>
      </c>
      <c r="D74" s="5">
        <v>0</v>
      </c>
      <c r="E74" s="5">
        <v>0</v>
      </c>
      <c r="F74" s="5">
        <v>0</v>
      </c>
      <c r="G74" s="43">
        <v>0</v>
      </c>
      <c r="I74" t="str">
        <f t="shared" ref="I74:I82" si="10">IF(ISNUMBER(FIND("SMR",C74)),"Summer","Winter")</f>
        <v>Summer</v>
      </c>
    </row>
    <row r="75" spans="1:9" x14ac:dyDescent="0.25">
      <c r="A75">
        <f t="shared" ref="A75:A82" si="11">A74+1</f>
        <v>1</v>
      </c>
      <c r="B75" s="4">
        <v>2024</v>
      </c>
      <c r="C75" s="5" t="s">
        <v>46</v>
      </c>
      <c r="D75" s="5">
        <v>0</v>
      </c>
      <c r="E75" s="5">
        <v>0</v>
      </c>
      <c r="F75" s="5">
        <v>0</v>
      </c>
      <c r="G75" s="43">
        <v>0</v>
      </c>
      <c r="I75" t="str">
        <f t="shared" si="10"/>
        <v>Winter</v>
      </c>
    </row>
    <row r="76" spans="1:9" x14ac:dyDescent="0.25">
      <c r="A76">
        <f t="shared" si="11"/>
        <v>2</v>
      </c>
      <c r="B76" s="4">
        <v>2024</v>
      </c>
      <c r="C76" s="5" t="s">
        <v>39</v>
      </c>
      <c r="D76" s="5">
        <v>57.8</v>
      </c>
      <c r="E76" s="5">
        <v>57.8</v>
      </c>
      <c r="F76" s="5">
        <v>0</v>
      </c>
      <c r="G76" s="43">
        <v>57.8</v>
      </c>
      <c r="I76" t="str">
        <f t="shared" si="10"/>
        <v>Winter</v>
      </c>
    </row>
    <row r="77" spans="1:9" x14ac:dyDescent="0.25">
      <c r="A77">
        <f t="shared" si="11"/>
        <v>3</v>
      </c>
      <c r="B77" s="4">
        <v>2024</v>
      </c>
      <c r="C77" s="5" t="s">
        <v>39</v>
      </c>
      <c r="D77" s="5">
        <v>0</v>
      </c>
      <c r="E77" s="5">
        <v>0</v>
      </c>
      <c r="F77" s="5">
        <v>0</v>
      </c>
      <c r="G77" s="43">
        <v>0</v>
      </c>
      <c r="I77" t="str">
        <f t="shared" si="10"/>
        <v>Winter</v>
      </c>
    </row>
    <row r="78" spans="1:9" x14ac:dyDescent="0.25">
      <c r="A78">
        <f t="shared" si="11"/>
        <v>4</v>
      </c>
      <c r="B78" s="4">
        <v>2024</v>
      </c>
      <c r="C78" s="5" t="s">
        <v>40</v>
      </c>
      <c r="D78" s="5">
        <v>0</v>
      </c>
      <c r="E78" s="5">
        <v>0</v>
      </c>
      <c r="F78" s="5">
        <v>0</v>
      </c>
      <c r="G78" s="43">
        <v>0</v>
      </c>
      <c r="I78" t="str">
        <f t="shared" si="10"/>
        <v>Summer</v>
      </c>
    </row>
    <row r="79" spans="1:9" x14ac:dyDescent="0.25">
      <c r="A79">
        <f t="shared" si="11"/>
        <v>5</v>
      </c>
      <c r="B79" s="4">
        <v>2024</v>
      </c>
      <c r="C79" s="5" t="s">
        <v>38</v>
      </c>
      <c r="D79" s="5">
        <v>0</v>
      </c>
      <c r="E79" s="5">
        <v>0</v>
      </c>
      <c r="F79" s="5">
        <v>0</v>
      </c>
      <c r="G79" s="43">
        <v>0</v>
      </c>
      <c r="I79" t="str">
        <f t="shared" si="10"/>
        <v>Summer</v>
      </c>
    </row>
    <row r="80" spans="1:9" x14ac:dyDescent="0.25">
      <c r="A80">
        <f t="shared" si="11"/>
        <v>6</v>
      </c>
      <c r="B80" s="4">
        <v>2024</v>
      </c>
      <c r="C80" s="5" t="s">
        <v>41</v>
      </c>
      <c r="D80" s="5">
        <v>0</v>
      </c>
      <c r="E80" s="5">
        <v>0</v>
      </c>
      <c r="F80" s="5">
        <v>0</v>
      </c>
      <c r="G80" s="43">
        <v>0</v>
      </c>
      <c r="H80" s="27"/>
      <c r="I80" t="str">
        <f t="shared" si="10"/>
        <v>Summer</v>
      </c>
    </row>
    <row r="81" spans="1:9" x14ac:dyDescent="0.25">
      <c r="A81">
        <f t="shared" si="11"/>
        <v>7</v>
      </c>
      <c r="B81" s="4">
        <v>2024</v>
      </c>
      <c r="C81" s="5" t="s">
        <v>42</v>
      </c>
      <c r="D81" s="5">
        <v>370.4</v>
      </c>
      <c r="E81" s="5">
        <v>370.4</v>
      </c>
      <c r="F81" s="5">
        <v>0</v>
      </c>
      <c r="G81" s="43">
        <v>370.4</v>
      </c>
      <c r="I81" t="str">
        <f t="shared" si="10"/>
        <v>Winter</v>
      </c>
    </row>
    <row r="82" spans="1:9" x14ac:dyDescent="0.25">
      <c r="A82">
        <f t="shared" si="11"/>
        <v>8</v>
      </c>
      <c r="B82" s="7">
        <v>2024</v>
      </c>
      <c r="C82" s="65" t="s">
        <v>43</v>
      </c>
      <c r="D82" s="65">
        <v>304</v>
      </c>
      <c r="E82" s="65">
        <v>0</v>
      </c>
      <c r="F82" s="65">
        <v>304</v>
      </c>
      <c r="G82" s="66">
        <v>304</v>
      </c>
      <c r="I82" t="str">
        <f t="shared" si="10"/>
        <v>Summer</v>
      </c>
    </row>
    <row r="83" spans="1:9" x14ac:dyDescent="0.25">
      <c r="B83" s="57">
        <v>2025</v>
      </c>
      <c r="C83" s="46" t="s">
        <v>28</v>
      </c>
      <c r="D83" s="46">
        <v>1311</v>
      </c>
      <c r="E83" s="46">
        <v>91.323198218184046</v>
      </c>
      <c r="F83" s="46">
        <v>91.323198218184046</v>
      </c>
      <c r="G83" s="46">
        <v>1219.676801781816</v>
      </c>
    </row>
    <row r="84" spans="1:9" x14ac:dyDescent="0.25">
      <c r="A84">
        <v>0</v>
      </c>
      <c r="B84" s="4">
        <v>2025</v>
      </c>
      <c r="C84" s="5" t="s">
        <v>45</v>
      </c>
      <c r="D84" s="5">
        <v>0</v>
      </c>
      <c r="E84" s="5">
        <v>0</v>
      </c>
      <c r="F84" s="5">
        <v>0</v>
      </c>
      <c r="G84" s="43">
        <v>0</v>
      </c>
      <c r="I84" t="str">
        <f t="shared" ref="I84:I92" si="12">IF(ISNUMBER(FIND("SMR",C84)),"Summer","Winter")</f>
        <v>Winter</v>
      </c>
    </row>
    <row r="85" spans="1:9" x14ac:dyDescent="0.25">
      <c r="A85">
        <f t="shared" ref="A85:A92" si="13">A84+1</f>
        <v>1</v>
      </c>
      <c r="B85" s="4">
        <v>2025</v>
      </c>
      <c r="C85" s="5" t="s">
        <v>46</v>
      </c>
      <c r="D85" s="5">
        <v>0</v>
      </c>
      <c r="E85" s="5">
        <v>0</v>
      </c>
      <c r="F85" s="5">
        <v>0</v>
      </c>
      <c r="G85" s="43">
        <v>0</v>
      </c>
      <c r="I85" t="str">
        <f t="shared" si="12"/>
        <v>Winter</v>
      </c>
    </row>
    <row r="86" spans="1:9" x14ac:dyDescent="0.25">
      <c r="A86">
        <f t="shared" si="13"/>
        <v>2</v>
      </c>
      <c r="B86" s="4">
        <v>2025</v>
      </c>
      <c r="C86" s="5" t="s">
        <v>39</v>
      </c>
      <c r="D86" s="5">
        <v>100</v>
      </c>
      <c r="E86" s="5">
        <v>100</v>
      </c>
      <c r="F86" s="5">
        <v>0</v>
      </c>
      <c r="G86" s="43">
        <v>100</v>
      </c>
      <c r="I86" t="str">
        <f t="shared" si="12"/>
        <v>Winter</v>
      </c>
    </row>
    <row r="87" spans="1:9" x14ac:dyDescent="0.25">
      <c r="A87">
        <f t="shared" si="13"/>
        <v>3</v>
      </c>
      <c r="B87" s="4">
        <v>2025</v>
      </c>
      <c r="C87" s="5" t="s">
        <v>39</v>
      </c>
      <c r="D87" s="5">
        <v>0</v>
      </c>
      <c r="E87" s="5">
        <v>0</v>
      </c>
      <c r="F87" s="5">
        <v>0</v>
      </c>
      <c r="G87" s="43">
        <v>0</v>
      </c>
      <c r="I87" t="str">
        <f t="shared" si="12"/>
        <v>Winter</v>
      </c>
    </row>
    <row r="88" spans="1:9" x14ac:dyDescent="0.25">
      <c r="A88">
        <f t="shared" si="13"/>
        <v>4</v>
      </c>
      <c r="B88" s="4">
        <v>2025</v>
      </c>
      <c r="C88" s="5" t="s">
        <v>40</v>
      </c>
      <c r="D88" s="5">
        <v>0</v>
      </c>
      <c r="E88" s="5">
        <v>0</v>
      </c>
      <c r="F88" s="5">
        <v>0</v>
      </c>
      <c r="G88" s="43">
        <v>0</v>
      </c>
      <c r="I88" t="str">
        <f t="shared" si="12"/>
        <v>Summer</v>
      </c>
    </row>
    <row r="89" spans="1:9" x14ac:dyDescent="0.25">
      <c r="A89">
        <f t="shared" si="13"/>
        <v>5</v>
      </c>
      <c r="B89" s="4">
        <v>2025</v>
      </c>
      <c r="C89" s="5" t="s">
        <v>38</v>
      </c>
      <c r="D89" s="5">
        <v>37.799999999999997</v>
      </c>
      <c r="E89" s="5">
        <v>37.799999999999997</v>
      </c>
      <c r="F89" s="5">
        <v>0</v>
      </c>
      <c r="G89" s="43">
        <v>0</v>
      </c>
      <c r="I89" t="str">
        <f t="shared" si="12"/>
        <v>Summer</v>
      </c>
    </row>
    <row r="90" spans="1:9" x14ac:dyDescent="0.25">
      <c r="A90">
        <f t="shared" si="13"/>
        <v>6</v>
      </c>
      <c r="B90" s="4">
        <v>2025</v>
      </c>
      <c r="C90" s="5" t="s">
        <v>41</v>
      </c>
      <c r="D90" s="5">
        <v>400</v>
      </c>
      <c r="E90" s="5">
        <v>399.99999999999994</v>
      </c>
      <c r="F90" s="5">
        <v>0</v>
      </c>
      <c r="G90" s="43">
        <v>0</v>
      </c>
      <c r="H90" s="27"/>
      <c r="I90" t="str">
        <f t="shared" si="12"/>
        <v>Summer</v>
      </c>
    </row>
    <row r="91" spans="1:9" x14ac:dyDescent="0.25">
      <c r="A91">
        <f t="shared" si="13"/>
        <v>7</v>
      </c>
      <c r="B91" s="4">
        <v>2025</v>
      </c>
      <c r="C91" s="5" t="s">
        <v>42</v>
      </c>
      <c r="D91" s="5">
        <v>0</v>
      </c>
      <c r="E91" s="5">
        <v>0</v>
      </c>
      <c r="F91" s="5">
        <v>0</v>
      </c>
      <c r="G91" s="43">
        <v>0</v>
      </c>
      <c r="I91" t="str">
        <f t="shared" si="12"/>
        <v>Winter</v>
      </c>
    </row>
    <row r="92" spans="1:9" x14ac:dyDescent="0.25">
      <c r="A92">
        <f t="shared" si="13"/>
        <v>8</v>
      </c>
      <c r="B92" s="7">
        <v>2025</v>
      </c>
      <c r="C92" s="65" t="s">
        <v>43</v>
      </c>
      <c r="D92" s="65">
        <v>316.89999999999998</v>
      </c>
      <c r="E92" s="65">
        <v>0</v>
      </c>
      <c r="F92" s="65">
        <v>316.89999999999998</v>
      </c>
      <c r="G92" s="66">
        <v>316.89999999999998</v>
      </c>
      <c r="I92" t="str">
        <f t="shared" si="12"/>
        <v>Summer</v>
      </c>
    </row>
    <row r="93" spans="1:9" x14ac:dyDescent="0.25">
      <c r="B93" s="57">
        <v>2026</v>
      </c>
      <c r="C93" s="46" t="s">
        <v>28</v>
      </c>
      <c r="D93" s="46">
        <v>1311</v>
      </c>
      <c r="E93" s="46">
        <v>91.323198218184046</v>
      </c>
      <c r="F93" s="46">
        <v>91.323198218184046</v>
      </c>
      <c r="G93" s="46">
        <v>1219.676801781816</v>
      </c>
    </row>
    <row r="94" spans="1:9" x14ac:dyDescent="0.25">
      <c r="A94">
        <v>0</v>
      </c>
      <c r="B94" s="4">
        <v>2026</v>
      </c>
      <c r="C94" s="5" t="s">
        <v>45</v>
      </c>
      <c r="D94" s="5">
        <v>0</v>
      </c>
      <c r="E94" s="5">
        <v>0</v>
      </c>
      <c r="F94" s="5">
        <v>0</v>
      </c>
      <c r="G94" s="43">
        <v>0</v>
      </c>
      <c r="I94" t="str">
        <f t="shared" ref="I94:I102" si="14">IF(ISNUMBER(FIND("SMR",C94)),"Summer","Winter")</f>
        <v>Winter</v>
      </c>
    </row>
    <row r="95" spans="1:9" x14ac:dyDescent="0.25">
      <c r="A95">
        <f t="shared" ref="A95:A102" si="15">A94+1</f>
        <v>1</v>
      </c>
      <c r="B95" s="4">
        <v>2026</v>
      </c>
      <c r="C95" s="5" t="s">
        <v>46</v>
      </c>
      <c r="D95" s="5">
        <v>0</v>
      </c>
      <c r="E95" s="5">
        <v>0</v>
      </c>
      <c r="F95" s="5">
        <v>0</v>
      </c>
      <c r="G95" s="43">
        <v>0</v>
      </c>
      <c r="I95" t="str">
        <f t="shared" si="14"/>
        <v>Winter</v>
      </c>
    </row>
    <row r="96" spans="1:9" x14ac:dyDescent="0.25">
      <c r="A96">
        <f t="shared" si="15"/>
        <v>2</v>
      </c>
      <c r="B96" s="4">
        <v>2026</v>
      </c>
      <c r="C96" s="5" t="s">
        <v>39</v>
      </c>
      <c r="D96" s="5">
        <v>100</v>
      </c>
      <c r="E96" s="5">
        <v>100</v>
      </c>
      <c r="F96" s="5">
        <v>0</v>
      </c>
      <c r="G96" s="43">
        <v>100</v>
      </c>
      <c r="I96" t="str">
        <f t="shared" si="14"/>
        <v>Winter</v>
      </c>
    </row>
    <row r="97" spans="1:9" x14ac:dyDescent="0.25">
      <c r="A97">
        <f t="shared" si="15"/>
        <v>3</v>
      </c>
      <c r="B97" s="4">
        <v>2026</v>
      </c>
      <c r="C97" s="5" t="s">
        <v>39</v>
      </c>
      <c r="D97" s="5">
        <v>0</v>
      </c>
      <c r="E97" s="5">
        <v>0</v>
      </c>
      <c r="F97" s="5">
        <v>0</v>
      </c>
      <c r="G97" s="43">
        <v>0</v>
      </c>
      <c r="I97" t="str">
        <f t="shared" si="14"/>
        <v>Winter</v>
      </c>
    </row>
    <row r="98" spans="1:9" x14ac:dyDescent="0.25">
      <c r="A98">
        <f t="shared" si="15"/>
        <v>4</v>
      </c>
      <c r="B98" s="4">
        <v>2026</v>
      </c>
      <c r="C98" s="5" t="s">
        <v>40</v>
      </c>
      <c r="D98" s="5">
        <v>0</v>
      </c>
      <c r="E98" s="5">
        <v>0</v>
      </c>
      <c r="F98" s="5">
        <v>0</v>
      </c>
      <c r="G98" s="43">
        <v>0</v>
      </c>
      <c r="I98" t="str">
        <f t="shared" si="14"/>
        <v>Summer</v>
      </c>
    </row>
    <row r="99" spans="1:9" x14ac:dyDescent="0.25">
      <c r="A99">
        <f t="shared" si="15"/>
        <v>5</v>
      </c>
      <c r="B99" s="4">
        <v>2026</v>
      </c>
      <c r="C99" s="5" t="s">
        <v>38</v>
      </c>
      <c r="D99" s="5">
        <v>0</v>
      </c>
      <c r="E99" s="5">
        <v>0</v>
      </c>
      <c r="F99" s="5">
        <v>0</v>
      </c>
      <c r="G99" s="43">
        <v>0</v>
      </c>
      <c r="I99" t="str">
        <f t="shared" si="14"/>
        <v>Summer</v>
      </c>
    </row>
    <row r="100" spans="1:9" x14ac:dyDescent="0.25">
      <c r="A100">
        <f t="shared" si="15"/>
        <v>6</v>
      </c>
      <c r="B100" s="4">
        <v>2026</v>
      </c>
      <c r="C100" s="5" t="s">
        <v>41</v>
      </c>
      <c r="D100" s="5">
        <v>399.3</v>
      </c>
      <c r="E100" s="5">
        <v>399.3</v>
      </c>
      <c r="F100" s="5">
        <v>0</v>
      </c>
      <c r="G100" s="43">
        <v>0</v>
      </c>
      <c r="H100" s="27"/>
      <c r="I100" t="str">
        <f t="shared" si="14"/>
        <v>Summer</v>
      </c>
    </row>
    <row r="101" spans="1:9" x14ac:dyDescent="0.25">
      <c r="A101">
        <f t="shared" si="15"/>
        <v>7</v>
      </c>
      <c r="B101" s="4">
        <v>2026</v>
      </c>
      <c r="C101" s="5" t="s">
        <v>42</v>
      </c>
      <c r="D101" s="5">
        <v>0</v>
      </c>
      <c r="E101" s="5">
        <v>0</v>
      </c>
      <c r="F101" s="5">
        <v>0</v>
      </c>
      <c r="G101" s="43">
        <v>0</v>
      </c>
      <c r="I101" t="str">
        <f t="shared" si="14"/>
        <v>Winter</v>
      </c>
    </row>
    <row r="102" spans="1:9" x14ac:dyDescent="0.25">
      <c r="A102">
        <f t="shared" si="15"/>
        <v>8</v>
      </c>
      <c r="B102" s="7">
        <v>2026</v>
      </c>
      <c r="C102" s="65" t="s">
        <v>43</v>
      </c>
      <c r="D102" s="65">
        <v>329.6</v>
      </c>
      <c r="E102" s="65">
        <v>0</v>
      </c>
      <c r="F102" s="65">
        <v>329.6</v>
      </c>
      <c r="G102" s="66">
        <v>329.6</v>
      </c>
      <c r="I102" t="str">
        <f t="shared" si="14"/>
        <v>Summer</v>
      </c>
    </row>
    <row r="103" spans="1:9" x14ac:dyDescent="0.25">
      <c r="B103" s="57">
        <v>2027</v>
      </c>
      <c r="C103" s="46" t="s">
        <v>28</v>
      </c>
      <c r="D103" s="46">
        <v>1311</v>
      </c>
      <c r="E103" s="46">
        <v>91.323198218184046</v>
      </c>
      <c r="F103" s="46">
        <v>91.323198218184046</v>
      </c>
      <c r="G103" s="46">
        <v>1219.676801781816</v>
      </c>
    </row>
    <row r="104" spans="1:9" x14ac:dyDescent="0.25">
      <c r="A104">
        <v>0</v>
      </c>
      <c r="B104" s="4">
        <v>2027</v>
      </c>
      <c r="C104" s="5" t="s">
        <v>45</v>
      </c>
      <c r="D104" s="5">
        <v>0</v>
      </c>
      <c r="E104" s="5">
        <v>0</v>
      </c>
      <c r="F104" s="5">
        <v>0</v>
      </c>
      <c r="G104" s="43">
        <v>0</v>
      </c>
      <c r="I104" t="str">
        <f t="shared" ref="I104:I112" si="16">IF(ISNUMBER(FIND("SMR",C104)),"Summer","Winter")</f>
        <v>Winter</v>
      </c>
    </row>
    <row r="105" spans="1:9" x14ac:dyDescent="0.25">
      <c r="A105">
        <f t="shared" ref="A105:A112" si="17">A104+1</f>
        <v>1</v>
      </c>
      <c r="B105" s="4">
        <v>2027</v>
      </c>
      <c r="C105" s="5" t="s">
        <v>46</v>
      </c>
      <c r="D105" s="5">
        <v>0</v>
      </c>
      <c r="E105" s="5">
        <v>0</v>
      </c>
      <c r="F105" s="5">
        <v>0</v>
      </c>
      <c r="G105" s="43">
        <v>0</v>
      </c>
      <c r="I105" t="str">
        <f t="shared" si="16"/>
        <v>Winter</v>
      </c>
    </row>
    <row r="106" spans="1:9" x14ac:dyDescent="0.25">
      <c r="A106">
        <f t="shared" si="17"/>
        <v>2</v>
      </c>
      <c r="B106" s="4">
        <v>2027</v>
      </c>
      <c r="C106" s="5" t="s">
        <v>39</v>
      </c>
      <c r="D106" s="5">
        <v>100</v>
      </c>
      <c r="E106" s="5">
        <v>100</v>
      </c>
      <c r="F106" s="5">
        <v>0</v>
      </c>
      <c r="G106" s="43">
        <v>100</v>
      </c>
      <c r="I106" t="str">
        <f t="shared" si="16"/>
        <v>Winter</v>
      </c>
    </row>
    <row r="107" spans="1:9" x14ac:dyDescent="0.25">
      <c r="A107">
        <f t="shared" si="17"/>
        <v>3</v>
      </c>
      <c r="B107" s="4">
        <v>2027</v>
      </c>
      <c r="C107" s="5" t="s">
        <v>39</v>
      </c>
      <c r="D107" s="5">
        <v>0</v>
      </c>
      <c r="E107" s="5">
        <v>0</v>
      </c>
      <c r="F107" s="5">
        <v>0</v>
      </c>
      <c r="G107" s="43">
        <v>0</v>
      </c>
      <c r="I107" t="str">
        <f t="shared" si="16"/>
        <v>Winter</v>
      </c>
    </row>
    <row r="108" spans="1:9" x14ac:dyDescent="0.25">
      <c r="A108">
        <f t="shared" si="17"/>
        <v>4</v>
      </c>
      <c r="B108" s="4">
        <v>2027</v>
      </c>
      <c r="C108" s="5" t="s">
        <v>40</v>
      </c>
      <c r="D108" s="5">
        <v>0</v>
      </c>
      <c r="E108" s="5">
        <v>0</v>
      </c>
      <c r="F108" s="5">
        <v>0</v>
      </c>
      <c r="G108" s="43">
        <v>0</v>
      </c>
      <c r="I108" t="str">
        <f t="shared" si="16"/>
        <v>Summer</v>
      </c>
    </row>
    <row r="109" spans="1:9" x14ac:dyDescent="0.25">
      <c r="A109">
        <f t="shared" si="17"/>
        <v>5</v>
      </c>
      <c r="B109" s="4">
        <v>2027</v>
      </c>
      <c r="C109" s="5" t="s">
        <v>38</v>
      </c>
      <c r="D109" s="5">
        <v>0</v>
      </c>
      <c r="E109" s="5">
        <v>0</v>
      </c>
      <c r="F109" s="5">
        <v>0</v>
      </c>
      <c r="G109" s="43">
        <v>0</v>
      </c>
      <c r="I109" t="str">
        <f t="shared" si="16"/>
        <v>Summer</v>
      </c>
    </row>
    <row r="110" spans="1:9" x14ac:dyDescent="0.25">
      <c r="A110">
        <f t="shared" si="17"/>
        <v>6</v>
      </c>
      <c r="B110" s="4">
        <v>2027</v>
      </c>
      <c r="C110" s="5" t="s">
        <v>41</v>
      </c>
      <c r="D110" s="5">
        <v>400</v>
      </c>
      <c r="E110" s="5">
        <v>400</v>
      </c>
      <c r="F110" s="5">
        <v>0</v>
      </c>
      <c r="G110" s="43">
        <v>0</v>
      </c>
      <c r="H110" s="27"/>
      <c r="I110" t="str">
        <f t="shared" si="16"/>
        <v>Summer</v>
      </c>
    </row>
    <row r="111" spans="1:9" x14ac:dyDescent="0.25">
      <c r="A111">
        <f t="shared" si="17"/>
        <v>7</v>
      </c>
      <c r="B111" s="4">
        <v>2027</v>
      </c>
      <c r="C111" s="5" t="s">
        <v>42</v>
      </c>
      <c r="D111" s="5">
        <v>0</v>
      </c>
      <c r="E111" s="5">
        <v>0</v>
      </c>
      <c r="F111" s="5">
        <v>0</v>
      </c>
      <c r="G111" s="43">
        <v>0</v>
      </c>
      <c r="I111" t="str">
        <f t="shared" si="16"/>
        <v>Winter</v>
      </c>
    </row>
    <row r="112" spans="1:9" x14ac:dyDescent="0.25">
      <c r="A112">
        <f t="shared" si="17"/>
        <v>8</v>
      </c>
      <c r="B112" s="7">
        <v>2027</v>
      </c>
      <c r="C112" s="65" t="s">
        <v>43</v>
      </c>
      <c r="D112" s="65">
        <v>343.4</v>
      </c>
      <c r="E112" s="65">
        <v>0</v>
      </c>
      <c r="F112" s="65">
        <v>343.4</v>
      </c>
      <c r="G112" s="66">
        <v>343.4</v>
      </c>
      <c r="I112" t="str">
        <f t="shared" si="16"/>
        <v>Summer</v>
      </c>
    </row>
    <row r="113" spans="1:9" x14ac:dyDescent="0.25">
      <c r="B113" s="57">
        <v>2028</v>
      </c>
      <c r="C113" s="46" t="s">
        <v>28</v>
      </c>
      <c r="D113" s="46">
        <v>1311</v>
      </c>
      <c r="E113" s="46">
        <v>91.323198218184046</v>
      </c>
      <c r="F113" s="46">
        <v>91.323198218184046</v>
      </c>
      <c r="G113" s="46">
        <v>1219.676801781816</v>
      </c>
    </row>
    <row r="114" spans="1:9" x14ac:dyDescent="0.25">
      <c r="A114">
        <v>0</v>
      </c>
      <c r="B114" s="4">
        <v>2028</v>
      </c>
      <c r="C114" s="5" t="s">
        <v>45</v>
      </c>
      <c r="D114" s="5">
        <v>0</v>
      </c>
      <c r="E114" s="5">
        <v>0</v>
      </c>
      <c r="F114" s="5">
        <v>0</v>
      </c>
      <c r="G114" s="43">
        <v>0</v>
      </c>
      <c r="I114" t="str">
        <f t="shared" ref="I114:I122" si="18">IF(ISNUMBER(FIND("SMR",C114)),"Summer","Winter")</f>
        <v>Winter</v>
      </c>
    </row>
    <row r="115" spans="1:9" x14ac:dyDescent="0.25">
      <c r="A115">
        <f t="shared" ref="A115:A122" si="19">A114+1</f>
        <v>1</v>
      </c>
      <c r="B115" s="4">
        <v>2028</v>
      </c>
      <c r="C115" s="5" t="s">
        <v>46</v>
      </c>
      <c r="D115" s="5">
        <v>142.30000000000001</v>
      </c>
      <c r="E115" s="5">
        <v>142.30000000000001</v>
      </c>
      <c r="F115" s="5">
        <v>0</v>
      </c>
      <c r="G115" s="43">
        <v>142.30000000000001</v>
      </c>
      <c r="I115" t="str">
        <f t="shared" si="18"/>
        <v>Winter</v>
      </c>
    </row>
    <row r="116" spans="1:9" x14ac:dyDescent="0.25">
      <c r="A116">
        <f t="shared" si="19"/>
        <v>2</v>
      </c>
      <c r="B116" s="4">
        <v>2028</v>
      </c>
      <c r="C116" s="5" t="s">
        <v>39</v>
      </c>
      <c r="D116" s="5">
        <v>100</v>
      </c>
      <c r="E116" s="5">
        <v>100</v>
      </c>
      <c r="F116" s="5">
        <v>0</v>
      </c>
      <c r="G116" s="43">
        <v>100</v>
      </c>
      <c r="I116" t="str">
        <f t="shared" si="18"/>
        <v>Winter</v>
      </c>
    </row>
    <row r="117" spans="1:9" x14ac:dyDescent="0.25">
      <c r="A117">
        <f t="shared" si="19"/>
        <v>3</v>
      </c>
      <c r="B117" s="4">
        <v>2028</v>
      </c>
      <c r="C117" s="5" t="s">
        <v>39</v>
      </c>
      <c r="D117" s="5">
        <v>229.7</v>
      </c>
      <c r="E117" s="5">
        <v>229.7</v>
      </c>
      <c r="F117" s="5">
        <v>0</v>
      </c>
      <c r="G117" s="43">
        <v>229.7</v>
      </c>
      <c r="I117" t="str">
        <f t="shared" si="18"/>
        <v>Winter</v>
      </c>
    </row>
    <row r="118" spans="1:9" x14ac:dyDescent="0.25">
      <c r="A118">
        <f t="shared" si="19"/>
        <v>4</v>
      </c>
      <c r="B118" s="4">
        <v>2028</v>
      </c>
      <c r="C118" s="5" t="s">
        <v>40</v>
      </c>
      <c r="D118" s="5">
        <v>0</v>
      </c>
      <c r="E118" s="5">
        <v>0</v>
      </c>
      <c r="F118" s="5">
        <v>0</v>
      </c>
      <c r="G118" s="43">
        <v>0</v>
      </c>
      <c r="I118" t="str">
        <f t="shared" si="18"/>
        <v>Summer</v>
      </c>
    </row>
    <row r="119" spans="1:9" x14ac:dyDescent="0.25">
      <c r="A119">
        <f t="shared" si="19"/>
        <v>5</v>
      </c>
      <c r="B119" s="4">
        <v>2028</v>
      </c>
      <c r="C119" s="5" t="s">
        <v>38</v>
      </c>
      <c r="D119" s="5">
        <v>375</v>
      </c>
      <c r="E119" s="5">
        <v>375</v>
      </c>
      <c r="F119" s="5">
        <v>0</v>
      </c>
      <c r="G119" s="43">
        <v>0</v>
      </c>
      <c r="I119" t="str">
        <f t="shared" si="18"/>
        <v>Summer</v>
      </c>
    </row>
    <row r="120" spans="1:9" x14ac:dyDescent="0.25">
      <c r="A120">
        <f t="shared" si="19"/>
        <v>6</v>
      </c>
      <c r="B120" s="4">
        <v>2028</v>
      </c>
      <c r="C120" s="5" t="s">
        <v>41</v>
      </c>
      <c r="D120" s="5">
        <v>400</v>
      </c>
      <c r="E120" s="5">
        <v>400</v>
      </c>
      <c r="F120" s="5">
        <v>0</v>
      </c>
      <c r="G120" s="43">
        <v>0</v>
      </c>
      <c r="H120" s="27"/>
      <c r="I120" t="str">
        <f t="shared" si="18"/>
        <v>Summer</v>
      </c>
    </row>
    <row r="121" spans="1:9" x14ac:dyDescent="0.25">
      <c r="A121">
        <f t="shared" si="19"/>
        <v>7</v>
      </c>
      <c r="B121" s="4">
        <v>2028</v>
      </c>
      <c r="C121" s="5" t="s">
        <v>42</v>
      </c>
      <c r="D121" s="5">
        <v>0</v>
      </c>
      <c r="E121" s="5">
        <v>0</v>
      </c>
      <c r="F121" s="5">
        <v>0</v>
      </c>
      <c r="G121" s="43">
        <v>0</v>
      </c>
      <c r="I121" t="str">
        <f t="shared" si="18"/>
        <v>Winter</v>
      </c>
    </row>
    <row r="122" spans="1:9" x14ac:dyDescent="0.25">
      <c r="A122">
        <f t="shared" si="19"/>
        <v>8</v>
      </c>
      <c r="B122" s="7">
        <v>2028</v>
      </c>
      <c r="C122" s="65" t="s">
        <v>43</v>
      </c>
      <c r="D122" s="65">
        <v>357.4</v>
      </c>
      <c r="E122" s="65">
        <v>0</v>
      </c>
      <c r="F122" s="65">
        <v>357.4</v>
      </c>
      <c r="G122" s="66">
        <v>357.4</v>
      </c>
      <c r="I122" t="str">
        <f t="shared" si="18"/>
        <v>Summer</v>
      </c>
    </row>
    <row r="123" spans="1:9" x14ac:dyDescent="0.25">
      <c r="B123" s="57">
        <v>2029</v>
      </c>
      <c r="C123" s="46" t="s">
        <v>28</v>
      </c>
      <c r="D123" s="46">
        <v>1311</v>
      </c>
      <c r="E123" s="46">
        <v>91.323198218184046</v>
      </c>
      <c r="F123" s="46">
        <v>91.323198218184046</v>
      </c>
      <c r="G123" s="46">
        <v>1219.676801781816</v>
      </c>
    </row>
    <row r="124" spans="1:9" x14ac:dyDescent="0.25">
      <c r="A124">
        <v>0</v>
      </c>
      <c r="B124" s="4">
        <v>2029</v>
      </c>
      <c r="C124" s="5" t="s">
        <v>45</v>
      </c>
      <c r="D124" s="5">
        <v>0</v>
      </c>
      <c r="E124" s="5">
        <v>0</v>
      </c>
      <c r="F124" s="5">
        <v>0</v>
      </c>
      <c r="G124" s="43">
        <v>0</v>
      </c>
      <c r="I124" t="str">
        <f t="shared" ref="I124:I132" si="20">IF(ISNUMBER(FIND("SMR",C124)),"Summer","Winter")</f>
        <v>Winter</v>
      </c>
    </row>
    <row r="125" spans="1:9" x14ac:dyDescent="0.25">
      <c r="A125">
        <f t="shared" ref="A125:A132" si="21">A124+1</f>
        <v>1</v>
      </c>
      <c r="B125" s="4">
        <v>2029</v>
      </c>
      <c r="C125" s="5" t="s">
        <v>46</v>
      </c>
      <c r="D125" s="5">
        <v>300</v>
      </c>
      <c r="E125" s="5">
        <v>300</v>
      </c>
      <c r="F125" s="5">
        <v>0</v>
      </c>
      <c r="G125" s="43">
        <v>300</v>
      </c>
      <c r="I125" t="str">
        <f t="shared" si="20"/>
        <v>Winter</v>
      </c>
    </row>
    <row r="126" spans="1:9" x14ac:dyDescent="0.25">
      <c r="A126">
        <f t="shared" si="21"/>
        <v>2</v>
      </c>
      <c r="B126" s="4">
        <v>2029</v>
      </c>
      <c r="C126" s="5" t="s">
        <v>39</v>
      </c>
      <c r="D126" s="5">
        <v>100</v>
      </c>
      <c r="E126" s="5">
        <v>100</v>
      </c>
      <c r="F126" s="5">
        <v>0</v>
      </c>
      <c r="G126" s="43">
        <v>100</v>
      </c>
      <c r="I126" t="str">
        <f t="shared" si="20"/>
        <v>Winter</v>
      </c>
    </row>
    <row r="127" spans="1:9" x14ac:dyDescent="0.25">
      <c r="A127">
        <f t="shared" si="21"/>
        <v>3</v>
      </c>
      <c r="B127" s="4">
        <v>2029</v>
      </c>
      <c r="C127" s="5" t="s">
        <v>39</v>
      </c>
      <c r="D127" s="5">
        <v>400</v>
      </c>
      <c r="E127" s="5">
        <v>400</v>
      </c>
      <c r="F127" s="5">
        <v>0</v>
      </c>
      <c r="G127" s="43">
        <v>400</v>
      </c>
      <c r="I127" t="str">
        <f t="shared" si="20"/>
        <v>Winter</v>
      </c>
    </row>
    <row r="128" spans="1:9" x14ac:dyDescent="0.25">
      <c r="A128">
        <f t="shared" si="21"/>
        <v>4</v>
      </c>
      <c r="B128" s="4">
        <v>2029</v>
      </c>
      <c r="C128" s="5" t="s">
        <v>40</v>
      </c>
      <c r="D128" s="5">
        <v>100</v>
      </c>
      <c r="E128" s="5">
        <v>0</v>
      </c>
      <c r="F128" s="5">
        <v>100</v>
      </c>
      <c r="G128" s="43">
        <v>100</v>
      </c>
      <c r="I128" t="str">
        <f t="shared" si="20"/>
        <v>Summer</v>
      </c>
    </row>
    <row r="129" spans="1:9" x14ac:dyDescent="0.25">
      <c r="A129">
        <f t="shared" si="21"/>
        <v>5</v>
      </c>
      <c r="B129" s="4">
        <v>2029</v>
      </c>
      <c r="C129" s="5" t="s">
        <v>38</v>
      </c>
      <c r="D129" s="5">
        <v>375</v>
      </c>
      <c r="E129" s="5">
        <v>375</v>
      </c>
      <c r="F129" s="5">
        <v>0</v>
      </c>
      <c r="G129" s="43">
        <v>0</v>
      </c>
      <c r="I129" t="str">
        <f t="shared" si="20"/>
        <v>Summer</v>
      </c>
    </row>
    <row r="130" spans="1:9" x14ac:dyDescent="0.25">
      <c r="A130">
        <f t="shared" si="21"/>
        <v>6</v>
      </c>
      <c r="B130" s="4">
        <v>2029</v>
      </c>
      <c r="C130" s="5" t="s">
        <v>41</v>
      </c>
      <c r="D130" s="5">
        <v>400</v>
      </c>
      <c r="E130" s="5">
        <v>400</v>
      </c>
      <c r="F130" s="5">
        <v>0</v>
      </c>
      <c r="G130" s="43">
        <v>0</v>
      </c>
      <c r="H130" s="27"/>
      <c r="I130" t="str">
        <f t="shared" si="20"/>
        <v>Summer</v>
      </c>
    </row>
    <row r="131" spans="1:9" x14ac:dyDescent="0.25">
      <c r="A131">
        <f t="shared" si="21"/>
        <v>7</v>
      </c>
      <c r="B131" s="4">
        <v>2029</v>
      </c>
      <c r="C131" s="5" t="s">
        <v>42</v>
      </c>
      <c r="D131" s="5">
        <v>257.89999999999998</v>
      </c>
      <c r="E131" s="5">
        <v>0</v>
      </c>
      <c r="F131" s="5">
        <v>257.89999999999998</v>
      </c>
      <c r="G131" s="43">
        <v>0</v>
      </c>
      <c r="I131" t="str">
        <f t="shared" si="20"/>
        <v>Winter</v>
      </c>
    </row>
    <row r="132" spans="1:9" x14ac:dyDescent="0.25">
      <c r="A132">
        <f t="shared" si="21"/>
        <v>8</v>
      </c>
      <c r="B132" s="7">
        <v>2029</v>
      </c>
      <c r="C132" s="65" t="s">
        <v>43</v>
      </c>
      <c r="D132" s="65">
        <v>400</v>
      </c>
      <c r="E132" s="65">
        <v>0</v>
      </c>
      <c r="F132" s="65">
        <v>400</v>
      </c>
      <c r="G132" s="66">
        <v>400</v>
      </c>
      <c r="I132" t="str">
        <f t="shared" si="20"/>
        <v>Summer</v>
      </c>
    </row>
    <row r="133" spans="1:9" x14ac:dyDescent="0.25">
      <c r="B133" s="57">
        <v>2030</v>
      </c>
      <c r="C133" s="46" t="s">
        <v>28</v>
      </c>
      <c r="D133" s="46">
        <v>1311</v>
      </c>
      <c r="E133" s="46">
        <v>91.323198218184046</v>
      </c>
      <c r="F133" s="60">
        <v>91.323198218184046</v>
      </c>
      <c r="G133" s="46">
        <v>1219.676801781816</v>
      </c>
    </row>
    <row r="134" spans="1:9" x14ac:dyDescent="0.25">
      <c r="B134" s="7">
        <v>2030</v>
      </c>
      <c r="C134" s="67" t="s">
        <v>7</v>
      </c>
      <c r="D134" s="48">
        <v>629.58600000000001</v>
      </c>
      <c r="E134" s="48">
        <v>339.1038284295629</v>
      </c>
      <c r="F134" s="49">
        <v>339.1038284295629</v>
      </c>
      <c r="G134" s="48">
        <v>290.48217157043712</v>
      </c>
    </row>
    <row r="135" spans="1:9" x14ac:dyDescent="0.25">
      <c r="B135" s="7">
        <v>2030</v>
      </c>
      <c r="C135" s="67" t="s">
        <v>25</v>
      </c>
      <c r="D135" s="48">
        <v>21.262</v>
      </c>
      <c r="E135" s="48">
        <v>13.778450864302441</v>
      </c>
      <c r="F135" s="49">
        <v>13.778450864302441</v>
      </c>
      <c r="G135" s="48">
        <v>7.4835491356975599</v>
      </c>
    </row>
    <row r="136" spans="1:9" x14ac:dyDescent="0.25">
      <c r="B136" s="7">
        <v>2030</v>
      </c>
      <c r="C136" s="67" t="s">
        <v>8</v>
      </c>
      <c r="D136" s="48">
        <v>120.7</v>
      </c>
      <c r="E136" s="48">
        <v>0</v>
      </c>
      <c r="F136" s="49">
        <v>0</v>
      </c>
      <c r="G136" s="48">
        <v>120.7</v>
      </c>
    </row>
    <row r="137" spans="1:9" x14ac:dyDescent="0.25">
      <c r="A137">
        <v>0</v>
      </c>
      <c r="B137" s="4">
        <v>2030</v>
      </c>
      <c r="C137" s="61" t="s">
        <v>45</v>
      </c>
      <c r="D137" s="44">
        <v>0</v>
      </c>
      <c r="E137" s="44">
        <v>0</v>
      </c>
      <c r="F137" s="8">
        <v>0</v>
      </c>
      <c r="G137" s="43">
        <v>0</v>
      </c>
      <c r="I137" t="str">
        <f t="shared" ref="I137:I145" si="22">IF(ISNUMBER(FIND("SMR",C137)),"Summer","Winter")</f>
        <v>Winter</v>
      </c>
    </row>
    <row r="138" spans="1:9" x14ac:dyDescent="0.25">
      <c r="A138">
        <f t="shared" ref="A138:A145" si="23">A137+1</f>
        <v>1</v>
      </c>
      <c r="B138" s="4">
        <v>2030</v>
      </c>
      <c r="C138" s="5" t="s">
        <v>46</v>
      </c>
      <c r="D138" s="61">
        <v>300</v>
      </c>
      <c r="E138" s="44">
        <v>300</v>
      </c>
      <c r="F138" s="8">
        <v>0</v>
      </c>
      <c r="G138" s="43">
        <v>300</v>
      </c>
      <c r="I138" t="str">
        <f t="shared" si="22"/>
        <v>Winter</v>
      </c>
    </row>
    <row r="139" spans="1:9" x14ac:dyDescent="0.25">
      <c r="A139">
        <f t="shared" si="23"/>
        <v>2</v>
      </c>
      <c r="B139" s="4">
        <v>2030</v>
      </c>
      <c r="C139" s="5" t="s">
        <v>39</v>
      </c>
      <c r="D139" s="5">
        <v>100</v>
      </c>
      <c r="E139" s="61">
        <v>100</v>
      </c>
      <c r="F139" s="8">
        <v>0</v>
      </c>
      <c r="G139" s="43">
        <v>100</v>
      </c>
      <c r="I139" t="str">
        <f t="shared" si="22"/>
        <v>Winter</v>
      </c>
    </row>
    <row r="140" spans="1:9" x14ac:dyDescent="0.25">
      <c r="A140">
        <f t="shared" si="23"/>
        <v>3</v>
      </c>
      <c r="B140" s="4">
        <v>2030</v>
      </c>
      <c r="C140" s="5" t="s">
        <v>39</v>
      </c>
      <c r="D140" s="5">
        <v>400</v>
      </c>
      <c r="E140" s="61">
        <v>400</v>
      </c>
      <c r="F140" s="8">
        <v>0</v>
      </c>
      <c r="G140" s="43">
        <v>400</v>
      </c>
      <c r="I140" t="str">
        <f t="shared" si="22"/>
        <v>Winter</v>
      </c>
    </row>
    <row r="141" spans="1:9" x14ac:dyDescent="0.25">
      <c r="A141">
        <f t="shared" si="23"/>
        <v>4</v>
      </c>
      <c r="B141" s="4">
        <v>2030</v>
      </c>
      <c r="C141" s="5" t="s">
        <v>40</v>
      </c>
      <c r="D141" s="5">
        <v>100</v>
      </c>
      <c r="E141" s="5">
        <v>0</v>
      </c>
      <c r="F141" s="5">
        <v>100</v>
      </c>
      <c r="G141" s="43">
        <v>100</v>
      </c>
      <c r="I141" t="str">
        <f t="shared" si="22"/>
        <v>Summer</v>
      </c>
    </row>
    <row r="142" spans="1:9" x14ac:dyDescent="0.25">
      <c r="A142">
        <f t="shared" si="23"/>
        <v>5</v>
      </c>
      <c r="B142" s="4">
        <v>2030</v>
      </c>
      <c r="C142" s="5" t="s">
        <v>38</v>
      </c>
      <c r="D142" s="5">
        <v>375</v>
      </c>
      <c r="E142" s="5">
        <v>375</v>
      </c>
      <c r="F142" s="5">
        <v>0</v>
      </c>
      <c r="G142" s="43">
        <v>0</v>
      </c>
      <c r="I142" t="str">
        <f t="shared" si="22"/>
        <v>Summer</v>
      </c>
    </row>
    <row r="143" spans="1:9" x14ac:dyDescent="0.25">
      <c r="A143">
        <f t="shared" si="23"/>
        <v>6</v>
      </c>
      <c r="B143" s="4">
        <v>2030</v>
      </c>
      <c r="C143" s="5" t="s">
        <v>41</v>
      </c>
      <c r="D143" s="5">
        <v>400</v>
      </c>
      <c r="E143" s="5">
        <v>400</v>
      </c>
      <c r="F143" s="5">
        <v>0</v>
      </c>
      <c r="G143" s="43">
        <v>0</v>
      </c>
      <c r="H143" s="27"/>
      <c r="I143" t="str">
        <f t="shared" si="22"/>
        <v>Summer</v>
      </c>
    </row>
    <row r="144" spans="1:9" x14ac:dyDescent="0.25">
      <c r="A144">
        <f t="shared" si="23"/>
        <v>7</v>
      </c>
      <c r="B144" s="4">
        <v>2030</v>
      </c>
      <c r="C144" s="5" t="s">
        <v>42</v>
      </c>
      <c r="D144" s="5">
        <v>293.60000000000002</v>
      </c>
      <c r="E144" s="5">
        <v>0</v>
      </c>
      <c r="F144" s="5">
        <v>293.60000000000002</v>
      </c>
      <c r="G144" s="43">
        <v>0</v>
      </c>
      <c r="I144" t="str">
        <f t="shared" si="22"/>
        <v>Winter</v>
      </c>
    </row>
    <row r="145" spans="1:9" x14ac:dyDescent="0.25">
      <c r="A145">
        <f t="shared" si="23"/>
        <v>8</v>
      </c>
      <c r="B145" s="7">
        <v>2030</v>
      </c>
      <c r="C145" s="65" t="s">
        <v>43</v>
      </c>
      <c r="D145" s="65">
        <v>400</v>
      </c>
      <c r="E145" s="65">
        <v>0</v>
      </c>
      <c r="F145" s="65">
        <v>400</v>
      </c>
      <c r="G145" s="66">
        <v>400</v>
      </c>
      <c r="I145" t="str">
        <f t="shared" si="22"/>
        <v>Summer</v>
      </c>
    </row>
    <row r="146" spans="1:9" x14ac:dyDescent="0.25">
      <c r="B146" s="57">
        <v>2031</v>
      </c>
      <c r="C146" s="46" t="s">
        <v>28</v>
      </c>
      <c r="D146" s="46">
        <v>1311</v>
      </c>
      <c r="E146" s="46">
        <v>91.323198218184046</v>
      </c>
      <c r="F146" s="46">
        <v>91.323198218184046</v>
      </c>
      <c r="G146" s="46">
        <v>1219.676801781816</v>
      </c>
    </row>
    <row r="147" spans="1:9" x14ac:dyDescent="0.25">
      <c r="B147" s="7">
        <v>2031</v>
      </c>
      <c r="C147" s="67" t="s">
        <v>7</v>
      </c>
      <c r="D147" s="48">
        <v>629.58600000000001</v>
      </c>
      <c r="E147" s="48">
        <v>339.1038284295629</v>
      </c>
      <c r="F147" s="49">
        <v>339.1038284295629</v>
      </c>
      <c r="G147" s="48">
        <v>290.48217157043712</v>
      </c>
    </row>
    <row r="148" spans="1:9" x14ac:dyDescent="0.25">
      <c r="B148" s="7">
        <v>2031</v>
      </c>
      <c r="C148" s="67" t="s">
        <v>25</v>
      </c>
      <c r="D148" s="48">
        <v>115.871</v>
      </c>
      <c r="E148" s="48">
        <v>75.088085791439568</v>
      </c>
      <c r="F148" s="49">
        <v>75.088085791439568</v>
      </c>
      <c r="G148" s="48">
        <v>40.782914208560427</v>
      </c>
    </row>
    <row r="149" spans="1:9" x14ac:dyDescent="0.25">
      <c r="B149" s="7">
        <v>2031</v>
      </c>
      <c r="C149" s="67" t="s">
        <v>8</v>
      </c>
      <c r="D149" s="48">
        <v>120.7</v>
      </c>
      <c r="E149" s="48">
        <v>0</v>
      </c>
      <c r="F149" s="49">
        <v>0</v>
      </c>
      <c r="G149" s="48">
        <v>120.7</v>
      </c>
    </row>
    <row r="150" spans="1:9" x14ac:dyDescent="0.25">
      <c r="A150">
        <v>0</v>
      </c>
      <c r="B150" s="4">
        <v>2031</v>
      </c>
      <c r="C150" s="5" t="s">
        <v>45</v>
      </c>
      <c r="D150" s="5">
        <v>0</v>
      </c>
      <c r="E150" s="5">
        <v>0</v>
      </c>
      <c r="F150" s="5">
        <v>0</v>
      </c>
      <c r="G150" s="43">
        <v>0</v>
      </c>
      <c r="I150" t="str">
        <f t="shared" ref="I150:I158" si="24">IF(ISNUMBER(FIND("SMR",C150)),"Summer","Winter")</f>
        <v>Winter</v>
      </c>
    </row>
    <row r="151" spans="1:9" x14ac:dyDescent="0.25">
      <c r="A151">
        <f t="shared" ref="A151:A158" si="25">A150+1</f>
        <v>1</v>
      </c>
      <c r="B151" s="4">
        <v>2031</v>
      </c>
      <c r="C151" s="5" t="s">
        <v>46</v>
      </c>
      <c r="D151" s="5">
        <v>300</v>
      </c>
      <c r="E151" s="5">
        <v>300</v>
      </c>
      <c r="F151" s="5">
        <v>0</v>
      </c>
      <c r="G151" s="43">
        <v>300</v>
      </c>
      <c r="I151" t="str">
        <f t="shared" si="24"/>
        <v>Winter</v>
      </c>
    </row>
    <row r="152" spans="1:9" x14ac:dyDescent="0.25">
      <c r="A152">
        <f t="shared" si="25"/>
        <v>2</v>
      </c>
      <c r="B152" s="4">
        <v>2031</v>
      </c>
      <c r="C152" s="5" t="s">
        <v>39</v>
      </c>
      <c r="D152" s="5">
        <v>100</v>
      </c>
      <c r="E152" s="5">
        <v>100</v>
      </c>
      <c r="F152" s="5">
        <v>0</v>
      </c>
      <c r="G152" s="43">
        <v>100</v>
      </c>
      <c r="I152" t="str">
        <f t="shared" si="24"/>
        <v>Winter</v>
      </c>
    </row>
    <row r="153" spans="1:9" x14ac:dyDescent="0.25">
      <c r="A153">
        <f t="shared" si="25"/>
        <v>3</v>
      </c>
      <c r="B153" s="4">
        <v>2031</v>
      </c>
      <c r="C153" s="5" t="s">
        <v>39</v>
      </c>
      <c r="D153" s="5">
        <v>400</v>
      </c>
      <c r="E153" s="5">
        <v>400</v>
      </c>
      <c r="F153" s="5">
        <v>0</v>
      </c>
      <c r="G153" s="43">
        <v>400</v>
      </c>
      <c r="I153" t="str">
        <f t="shared" si="24"/>
        <v>Winter</v>
      </c>
    </row>
    <row r="154" spans="1:9" x14ac:dyDescent="0.25">
      <c r="A154">
        <f t="shared" si="25"/>
        <v>4</v>
      </c>
      <c r="B154" s="4">
        <v>2031</v>
      </c>
      <c r="C154" s="5" t="s">
        <v>40</v>
      </c>
      <c r="D154" s="5">
        <v>100</v>
      </c>
      <c r="E154" s="5">
        <v>0</v>
      </c>
      <c r="F154" s="5">
        <v>100</v>
      </c>
      <c r="G154" s="43">
        <v>100</v>
      </c>
      <c r="I154" t="str">
        <f t="shared" si="24"/>
        <v>Summer</v>
      </c>
    </row>
    <row r="155" spans="1:9" x14ac:dyDescent="0.25">
      <c r="A155">
        <f t="shared" si="25"/>
        <v>5</v>
      </c>
      <c r="B155" s="4">
        <v>2031</v>
      </c>
      <c r="C155" s="5" t="s">
        <v>38</v>
      </c>
      <c r="D155" s="5">
        <v>375</v>
      </c>
      <c r="E155" s="5">
        <v>375</v>
      </c>
      <c r="F155" s="5">
        <v>0</v>
      </c>
      <c r="G155" s="43">
        <v>0</v>
      </c>
      <c r="I155" t="str">
        <f t="shared" si="24"/>
        <v>Summer</v>
      </c>
    </row>
    <row r="156" spans="1:9" x14ac:dyDescent="0.25">
      <c r="A156">
        <f t="shared" si="25"/>
        <v>6</v>
      </c>
      <c r="B156" s="4">
        <v>2031</v>
      </c>
      <c r="C156" s="5" t="s">
        <v>41</v>
      </c>
      <c r="D156" s="5">
        <v>400</v>
      </c>
      <c r="E156" s="5">
        <v>400</v>
      </c>
      <c r="F156" s="5">
        <v>0</v>
      </c>
      <c r="G156" s="43">
        <v>0</v>
      </c>
      <c r="H156" s="27"/>
      <c r="I156" t="str">
        <f t="shared" si="24"/>
        <v>Summer</v>
      </c>
    </row>
    <row r="157" spans="1:9" x14ac:dyDescent="0.25">
      <c r="A157">
        <f t="shared" si="25"/>
        <v>7</v>
      </c>
      <c r="B157" s="4">
        <v>2031</v>
      </c>
      <c r="C157" s="5" t="s">
        <v>42</v>
      </c>
      <c r="D157" s="5">
        <v>309.39999999999998</v>
      </c>
      <c r="E157" s="5">
        <v>0</v>
      </c>
      <c r="F157" s="5">
        <v>309.39999999999998</v>
      </c>
      <c r="G157" s="43">
        <v>0</v>
      </c>
      <c r="I157" t="str">
        <f t="shared" si="24"/>
        <v>Winter</v>
      </c>
    </row>
    <row r="158" spans="1:9" x14ac:dyDescent="0.25">
      <c r="A158">
        <f t="shared" si="25"/>
        <v>8</v>
      </c>
      <c r="B158" s="7">
        <v>2031</v>
      </c>
      <c r="C158" s="65" t="s">
        <v>43</v>
      </c>
      <c r="D158" s="65">
        <v>400</v>
      </c>
      <c r="E158" s="65">
        <v>0</v>
      </c>
      <c r="F158" s="65">
        <v>400</v>
      </c>
      <c r="G158" s="66">
        <v>400</v>
      </c>
      <c r="I158" t="str">
        <f t="shared" si="24"/>
        <v>Summer</v>
      </c>
    </row>
    <row r="159" spans="1:9" x14ac:dyDescent="0.25">
      <c r="B159" s="57">
        <v>2032</v>
      </c>
      <c r="C159" s="46" t="s">
        <v>28</v>
      </c>
      <c r="D159" s="46">
        <v>1311</v>
      </c>
      <c r="E159" s="46">
        <v>91.323198218184046</v>
      </c>
      <c r="F159" s="46">
        <v>91.323198218184046</v>
      </c>
      <c r="G159" s="46">
        <v>1219.676801781816</v>
      </c>
    </row>
    <row r="160" spans="1:9" x14ac:dyDescent="0.25">
      <c r="B160" s="7">
        <v>2032</v>
      </c>
      <c r="C160" s="67" t="s">
        <v>7</v>
      </c>
      <c r="D160" s="48">
        <v>641.62300000000005</v>
      </c>
      <c r="E160" s="48">
        <v>345.58712504480951</v>
      </c>
      <c r="F160" s="49">
        <v>345.58712504480951</v>
      </c>
      <c r="G160" s="48">
        <v>296.03587495519054</v>
      </c>
    </row>
    <row r="161" spans="1:9" x14ac:dyDescent="0.25">
      <c r="B161" s="7">
        <v>2032</v>
      </c>
      <c r="C161" s="67" t="s">
        <v>25</v>
      </c>
      <c r="D161" s="48">
        <v>236.12899999999999</v>
      </c>
      <c r="E161" s="48">
        <v>153.01908682799694</v>
      </c>
      <c r="F161" s="49">
        <v>153.01908682799694</v>
      </c>
      <c r="G161" s="48">
        <v>83.109913172003047</v>
      </c>
    </row>
    <row r="162" spans="1:9" x14ac:dyDescent="0.25">
      <c r="B162" s="7">
        <v>2032</v>
      </c>
      <c r="C162" s="67" t="s">
        <v>8</v>
      </c>
      <c r="D162" s="48">
        <v>120.7</v>
      </c>
      <c r="E162" s="48">
        <v>0</v>
      </c>
      <c r="F162" s="49">
        <v>0</v>
      </c>
      <c r="G162" s="48">
        <v>120.7</v>
      </c>
    </row>
    <row r="163" spans="1:9" x14ac:dyDescent="0.25">
      <c r="A163">
        <v>0</v>
      </c>
      <c r="B163" s="4">
        <v>2032</v>
      </c>
      <c r="C163" s="5" t="s">
        <v>45</v>
      </c>
      <c r="D163" s="5">
        <v>0</v>
      </c>
      <c r="E163" s="5">
        <v>0</v>
      </c>
      <c r="F163" s="5">
        <v>0</v>
      </c>
      <c r="G163" s="43">
        <v>0</v>
      </c>
      <c r="I163" t="str">
        <f t="shared" ref="I163:I171" si="26">IF(ISNUMBER(FIND("SMR",C163)),"Summer","Winter")</f>
        <v>Winter</v>
      </c>
    </row>
    <row r="164" spans="1:9" x14ac:dyDescent="0.25">
      <c r="A164">
        <f t="shared" ref="A164:A171" si="27">A163+1</f>
        <v>1</v>
      </c>
      <c r="B164" s="4">
        <v>2032</v>
      </c>
      <c r="C164" s="5" t="s">
        <v>46</v>
      </c>
      <c r="D164" s="5">
        <v>300</v>
      </c>
      <c r="E164" s="5">
        <v>300</v>
      </c>
      <c r="F164" s="5">
        <v>0</v>
      </c>
      <c r="G164" s="43">
        <v>300</v>
      </c>
      <c r="I164" t="str">
        <f t="shared" si="26"/>
        <v>Winter</v>
      </c>
    </row>
    <row r="165" spans="1:9" x14ac:dyDescent="0.25">
      <c r="A165">
        <f t="shared" si="27"/>
        <v>2</v>
      </c>
      <c r="B165" s="4">
        <v>2032</v>
      </c>
      <c r="C165" s="5" t="s">
        <v>39</v>
      </c>
      <c r="D165" s="5">
        <v>100</v>
      </c>
      <c r="E165" s="5">
        <v>100</v>
      </c>
      <c r="F165" s="5">
        <v>0</v>
      </c>
      <c r="G165" s="43">
        <v>100</v>
      </c>
      <c r="I165" t="str">
        <f t="shared" si="26"/>
        <v>Winter</v>
      </c>
    </row>
    <row r="166" spans="1:9" x14ac:dyDescent="0.25">
      <c r="A166">
        <f t="shared" si="27"/>
        <v>3</v>
      </c>
      <c r="B166" s="4">
        <v>2032</v>
      </c>
      <c r="C166" s="5" t="s">
        <v>39</v>
      </c>
      <c r="D166" s="5">
        <v>400</v>
      </c>
      <c r="E166" s="5">
        <v>400</v>
      </c>
      <c r="F166" s="5">
        <v>0</v>
      </c>
      <c r="G166" s="43">
        <v>400</v>
      </c>
      <c r="I166" t="str">
        <f t="shared" si="26"/>
        <v>Winter</v>
      </c>
    </row>
    <row r="167" spans="1:9" x14ac:dyDescent="0.25">
      <c r="A167">
        <f t="shared" si="27"/>
        <v>4</v>
      </c>
      <c r="B167" s="4">
        <v>2032</v>
      </c>
      <c r="C167" s="5" t="s">
        <v>40</v>
      </c>
      <c r="D167" s="5">
        <v>100</v>
      </c>
      <c r="E167" s="5">
        <v>0</v>
      </c>
      <c r="F167" s="5">
        <v>100</v>
      </c>
      <c r="G167" s="43">
        <v>100</v>
      </c>
      <c r="I167" t="str">
        <f t="shared" si="26"/>
        <v>Summer</v>
      </c>
    </row>
    <row r="168" spans="1:9" x14ac:dyDescent="0.25">
      <c r="A168">
        <f t="shared" si="27"/>
        <v>5</v>
      </c>
      <c r="B168" s="4">
        <v>2032</v>
      </c>
      <c r="C168" s="5" t="s">
        <v>38</v>
      </c>
      <c r="D168" s="5">
        <v>375</v>
      </c>
      <c r="E168" s="5">
        <v>375</v>
      </c>
      <c r="F168" s="5">
        <v>0</v>
      </c>
      <c r="G168" s="43">
        <v>0</v>
      </c>
      <c r="I168" t="str">
        <f t="shared" si="26"/>
        <v>Summer</v>
      </c>
    </row>
    <row r="169" spans="1:9" x14ac:dyDescent="0.25">
      <c r="A169">
        <f t="shared" si="27"/>
        <v>6</v>
      </c>
      <c r="B169" s="4">
        <v>2032</v>
      </c>
      <c r="C169" s="5" t="s">
        <v>41</v>
      </c>
      <c r="D169" s="5">
        <v>400</v>
      </c>
      <c r="E169" s="5">
        <v>400</v>
      </c>
      <c r="F169" s="5">
        <v>0</v>
      </c>
      <c r="G169" s="43">
        <v>0</v>
      </c>
      <c r="H169" s="27"/>
      <c r="I169" t="str">
        <f t="shared" si="26"/>
        <v>Summer</v>
      </c>
    </row>
    <row r="170" spans="1:9" x14ac:dyDescent="0.25">
      <c r="A170">
        <f t="shared" si="27"/>
        <v>7</v>
      </c>
      <c r="B170" s="4">
        <v>2032</v>
      </c>
      <c r="C170" s="5" t="s">
        <v>42</v>
      </c>
      <c r="D170" s="5">
        <v>276.39999999999998</v>
      </c>
      <c r="E170" s="5">
        <v>0</v>
      </c>
      <c r="F170" s="5">
        <v>276.39999999999998</v>
      </c>
      <c r="G170" s="43">
        <v>0</v>
      </c>
      <c r="I170" t="str">
        <f t="shared" si="26"/>
        <v>Winter</v>
      </c>
    </row>
    <row r="171" spans="1:9" x14ac:dyDescent="0.25">
      <c r="A171">
        <f t="shared" si="27"/>
        <v>8</v>
      </c>
      <c r="B171" s="7">
        <v>2032</v>
      </c>
      <c r="C171" s="65" t="s">
        <v>43</v>
      </c>
      <c r="D171" s="65">
        <v>400</v>
      </c>
      <c r="E171" s="65">
        <v>0</v>
      </c>
      <c r="F171" s="65">
        <v>400</v>
      </c>
      <c r="G171" s="66">
        <v>400</v>
      </c>
      <c r="I171" t="str">
        <f t="shared" si="26"/>
        <v>Summer</v>
      </c>
    </row>
    <row r="172" spans="1:9" x14ac:dyDescent="0.25">
      <c r="B172" s="57">
        <v>2033</v>
      </c>
      <c r="C172" s="46" t="s">
        <v>28</v>
      </c>
      <c r="D172" s="46">
        <v>1311</v>
      </c>
      <c r="E172" s="46">
        <v>91.323198218184046</v>
      </c>
      <c r="F172" s="46">
        <v>91.323198218184046</v>
      </c>
      <c r="G172" s="46">
        <v>1219.676801781816</v>
      </c>
    </row>
    <row r="173" spans="1:9" x14ac:dyDescent="0.25">
      <c r="B173" s="7">
        <v>2033</v>
      </c>
      <c r="C173" s="67" t="s">
        <v>7</v>
      </c>
      <c r="D173" s="48">
        <v>649.99600000000009</v>
      </c>
      <c r="E173" s="48">
        <v>350.09693999533368</v>
      </c>
      <c r="F173" s="49">
        <v>350.09693999533368</v>
      </c>
      <c r="G173" s="48">
        <v>299.89906000466641</v>
      </c>
    </row>
    <row r="174" spans="1:9" x14ac:dyDescent="0.25">
      <c r="B174" s="7">
        <v>2033</v>
      </c>
      <c r="C174" s="67" t="s">
        <v>25</v>
      </c>
      <c r="D174" s="48">
        <v>405</v>
      </c>
      <c r="E174" s="48">
        <v>262.45285486043122</v>
      </c>
      <c r="F174" s="49">
        <v>262.45285486043122</v>
      </c>
      <c r="G174" s="48">
        <v>142.54714513956878</v>
      </c>
    </row>
    <row r="175" spans="1:9" x14ac:dyDescent="0.25">
      <c r="B175" s="7">
        <v>2033</v>
      </c>
      <c r="C175" s="67" t="s">
        <v>8</v>
      </c>
      <c r="D175" s="48">
        <v>120.7</v>
      </c>
      <c r="E175" s="48">
        <v>0</v>
      </c>
      <c r="F175" s="49">
        <v>0</v>
      </c>
      <c r="G175" s="48">
        <v>120.7</v>
      </c>
    </row>
    <row r="176" spans="1:9" x14ac:dyDescent="0.25">
      <c r="B176" s="7">
        <v>2033</v>
      </c>
      <c r="C176" s="67" t="s">
        <v>26</v>
      </c>
      <c r="D176" s="48">
        <v>799.10199999999998</v>
      </c>
      <c r="E176" s="48">
        <v>476.84316335025881</v>
      </c>
      <c r="F176" s="49">
        <v>476.84316335025881</v>
      </c>
      <c r="G176" s="48">
        <v>322.25883664974117</v>
      </c>
    </row>
    <row r="177" spans="1:9" x14ac:dyDescent="0.25">
      <c r="B177" s="7">
        <v>2033</v>
      </c>
      <c r="C177" s="67" t="s">
        <v>9</v>
      </c>
      <c r="D177" s="48">
        <v>800</v>
      </c>
      <c r="E177" s="67">
        <v>0</v>
      </c>
      <c r="F177" s="49">
        <v>0</v>
      </c>
      <c r="G177" s="48">
        <v>800</v>
      </c>
    </row>
    <row r="178" spans="1:9" x14ac:dyDescent="0.25">
      <c r="A178">
        <v>0</v>
      </c>
      <c r="B178" s="4">
        <v>2033</v>
      </c>
      <c r="C178" s="5" t="s">
        <v>45</v>
      </c>
      <c r="D178" s="5">
        <v>0</v>
      </c>
      <c r="E178" s="5">
        <v>0</v>
      </c>
      <c r="F178" s="5">
        <v>0</v>
      </c>
      <c r="G178" s="43">
        <v>0</v>
      </c>
      <c r="I178" t="str">
        <f t="shared" ref="I178:I186" si="28">IF(ISNUMBER(FIND("SMR",C178)),"Summer","Winter")</f>
        <v>Winter</v>
      </c>
    </row>
    <row r="179" spans="1:9" x14ac:dyDescent="0.25">
      <c r="A179">
        <f t="shared" ref="A179:A186" si="29">A178+1</f>
        <v>1</v>
      </c>
      <c r="B179" s="4">
        <v>2033</v>
      </c>
      <c r="C179" s="5" t="s">
        <v>46</v>
      </c>
      <c r="D179" s="5">
        <v>300</v>
      </c>
      <c r="E179" s="5">
        <v>300</v>
      </c>
      <c r="F179" s="5">
        <v>0</v>
      </c>
      <c r="G179" s="43">
        <v>300</v>
      </c>
      <c r="I179" t="str">
        <f t="shared" si="28"/>
        <v>Winter</v>
      </c>
    </row>
    <row r="180" spans="1:9" x14ac:dyDescent="0.25">
      <c r="A180">
        <f t="shared" si="29"/>
        <v>2</v>
      </c>
      <c r="B180" s="4">
        <v>2033</v>
      </c>
      <c r="C180" s="5" t="s">
        <v>39</v>
      </c>
      <c r="D180" s="5">
        <v>100</v>
      </c>
      <c r="E180" s="5">
        <v>100</v>
      </c>
      <c r="F180" s="5">
        <v>0</v>
      </c>
      <c r="G180" s="43">
        <v>100</v>
      </c>
      <c r="I180" t="str">
        <f t="shared" si="28"/>
        <v>Winter</v>
      </c>
    </row>
    <row r="181" spans="1:9" x14ac:dyDescent="0.25">
      <c r="A181">
        <f t="shared" si="29"/>
        <v>3</v>
      </c>
      <c r="B181" s="4">
        <v>2033</v>
      </c>
      <c r="C181" s="5" t="s">
        <v>39</v>
      </c>
      <c r="D181" s="5">
        <v>400</v>
      </c>
      <c r="E181" s="5">
        <v>400</v>
      </c>
      <c r="F181" s="5">
        <v>0</v>
      </c>
      <c r="G181" s="43">
        <v>400</v>
      </c>
      <c r="I181" t="str">
        <f t="shared" si="28"/>
        <v>Winter</v>
      </c>
    </row>
    <row r="182" spans="1:9" x14ac:dyDescent="0.25">
      <c r="A182">
        <f t="shared" si="29"/>
        <v>4</v>
      </c>
      <c r="B182" s="4">
        <v>2033</v>
      </c>
      <c r="C182" s="5" t="s">
        <v>40</v>
      </c>
      <c r="D182" s="5">
        <v>100</v>
      </c>
      <c r="E182" s="5">
        <v>0</v>
      </c>
      <c r="F182" s="5">
        <v>100</v>
      </c>
      <c r="G182" s="43">
        <v>100</v>
      </c>
      <c r="I182" t="str">
        <f t="shared" si="28"/>
        <v>Summer</v>
      </c>
    </row>
    <row r="183" spans="1:9" x14ac:dyDescent="0.25">
      <c r="A183">
        <f t="shared" si="29"/>
        <v>5</v>
      </c>
      <c r="B183" s="4">
        <v>2033</v>
      </c>
      <c r="C183" s="5" t="s">
        <v>38</v>
      </c>
      <c r="D183" s="5">
        <v>375</v>
      </c>
      <c r="E183" s="5">
        <v>306.04331270244893</v>
      </c>
      <c r="F183" s="5">
        <v>0</v>
      </c>
      <c r="G183" s="43">
        <v>68.956687297551071</v>
      </c>
      <c r="I183" t="str">
        <f t="shared" si="28"/>
        <v>Summer</v>
      </c>
    </row>
    <row r="184" spans="1:9" x14ac:dyDescent="0.25">
      <c r="A184">
        <f t="shared" si="29"/>
        <v>6</v>
      </c>
      <c r="B184" s="4">
        <v>2033</v>
      </c>
      <c r="C184" s="5" t="s">
        <v>41</v>
      </c>
      <c r="D184" s="5">
        <v>400</v>
      </c>
      <c r="E184" s="5">
        <v>0</v>
      </c>
      <c r="F184" s="5">
        <v>0</v>
      </c>
      <c r="G184" s="43">
        <v>400</v>
      </c>
      <c r="H184" s="27"/>
      <c r="I184" t="str">
        <f t="shared" si="28"/>
        <v>Summer</v>
      </c>
    </row>
    <row r="185" spans="1:9" x14ac:dyDescent="0.25">
      <c r="A185">
        <f t="shared" si="29"/>
        <v>7</v>
      </c>
      <c r="B185" s="4">
        <v>2033</v>
      </c>
      <c r="C185" s="5" t="s">
        <v>42</v>
      </c>
      <c r="D185" s="5">
        <v>367.7</v>
      </c>
      <c r="E185" s="5">
        <v>0</v>
      </c>
      <c r="F185" s="5">
        <v>367.7</v>
      </c>
      <c r="G185" s="43">
        <v>0</v>
      </c>
      <c r="I185" t="str">
        <f t="shared" si="28"/>
        <v>Winter</v>
      </c>
    </row>
    <row r="186" spans="1:9" x14ac:dyDescent="0.25">
      <c r="A186">
        <f t="shared" si="29"/>
        <v>8</v>
      </c>
      <c r="B186" s="7">
        <v>2033</v>
      </c>
      <c r="C186" s="65" t="s">
        <v>43</v>
      </c>
      <c r="D186" s="65">
        <v>400</v>
      </c>
      <c r="E186" s="65">
        <v>0</v>
      </c>
      <c r="F186" s="65">
        <v>400</v>
      </c>
      <c r="G186" s="66">
        <v>400</v>
      </c>
      <c r="I186" t="str">
        <f t="shared" si="28"/>
        <v>Summer</v>
      </c>
    </row>
    <row r="187" spans="1:9" x14ac:dyDescent="0.25">
      <c r="B187" s="57">
        <v>2034</v>
      </c>
      <c r="C187" s="46" t="s">
        <v>28</v>
      </c>
      <c r="D187" s="46">
        <v>1311</v>
      </c>
      <c r="E187" s="46">
        <v>91.323198218184046</v>
      </c>
      <c r="F187" s="46">
        <v>91.323198218184046</v>
      </c>
      <c r="G187" s="46">
        <v>1219.676801781816</v>
      </c>
    </row>
    <row r="188" spans="1:9" x14ac:dyDescent="0.25">
      <c r="B188" s="7">
        <v>2034</v>
      </c>
      <c r="C188" s="67" t="s">
        <v>7</v>
      </c>
      <c r="D188" s="48">
        <v>649.99600000000009</v>
      </c>
      <c r="E188" s="48">
        <v>350.09693999533368</v>
      </c>
      <c r="F188" s="49">
        <v>350.09693999533368</v>
      </c>
      <c r="G188" s="48">
        <v>299.89906000466641</v>
      </c>
    </row>
    <row r="189" spans="1:9" x14ac:dyDescent="0.25">
      <c r="B189" s="7">
        <v>2034</v>
      </c>
      <c r="C189" s="67" t="s">
        <v>25</v>
      </c>
      <c r="D189" s="48">
        <v>405</v>
      </c>
      <c r="E189" s="48">
        <v>262.45285486043122</v>
      </c>
      <c r="F189" s="49">
        <v>262.45285486043122</v>
      </c>
      <c r="G189" s="48">
        <v>142.54714513956878</v>
      </c>
    </row>
    <row r="190" spans="1:9" x14ac:dyDescent="0.25">
      <c r="B190" s="7">
        <v>2034</v>
      </c>
      <c r="C190" s="67" t="s">
        <v>8</v>
      </c>
      <c r="D190" s="48">
        <v>120.7</v>
      </c>
      <c r="E190" s="48">
        <v>0</v>
      </c>
      <c r="F190" s="49">
        <v>0</v>
      </c>
      <c r="G190" s="48">
        <v>120.7</v>
      </c>
    </row>
    <row r="191" spans="1:9" x14ac:dyDescent="0.25">
      <c r="B191" s="7">
        <v>2034</v>
      </c>
      <c r="C191" s="67" t="s">
        <v>26</v>
      </c>
      <c r="D191" s="48">
        <v>799.10199999999998</v>
      </c>
      <c r="E191" s="48">
        <v>476.84316335025881</v>
      </c>
      <c r="F191" s="49">
        <v>476.84316335025881</v>
      </c>
      <c r="G191" s="48">
        <v>322.25883664974117</v>
      </c>
    </row>
    <row r="192" spans="1:9" x14ac:dyDescent="0.25">
      <c r="B192" s="7">
        <v>2034</v>
      </c>
      <c r="C192" s="67" t="s">
        <v>9</v>
      </c>
      <c r="D192" s="48">
        <v>800</v>
      </c>
      <c r="E192" s="67">
        <v>0</v>
      </c>
      <c r="F192" s="49">
        <v>0</v>
      </c>
      <c r="G192" s="48">
        <v>800</v>
      </c>
    </row>
    <row r="193" spans="1:9" x14ac:dyDescent="0.25">
      <c r="A193">
        <v>0</v>
      </c>
      <c r="B193" s="4">
        <v>2034</v>
      </c>
      <c r="C193" s="5" t="s">
        <v>45</v>
      </c>
      <c r="D193" s="5">
        <v>0</v>
      </c>
      <c r="E193" s="5">
        <v>0</v>
      </c>
      <c r="F193" s="5">
        <v>0</v>
      </c>
      <c r="G193" s="43">
        <v>0</v>
      </c>
      <c r="I193" t="str">
        <f t="shared" ref="I193:I201" si="30">IF(ISNUMBER(FIND("SMR",C193)),"Summer","Winter")</f>
        <v>Winter</v>
      </c>
    </row>
    <row r="194" spans="1:9" x14ac:dyDescent="0.25">
      <c r="A194">
        <f t="shared" ref="A194:A201" si="31">A193+1</f>
        <v>1</v>
      </c>
      <c r="B194" s="4">
        <v>2034</v>
      </c>
      <c r="C194" s="5" t="s">
        <v>46</v>
      </c>
      <c r="D194" s="5">
        <v>289.39999999999998</v>
      </c>
      <c r="E194" s="5">
        <v>289.39999999999998</v>
      </c>
      <c r="F194" s="5">
        <v>0</v>
      </c>
      <c r="G194" s="43">
        <v>289.39999999999998</v>
      </c>
      <c r="I194" t="str">
        <f t="shared" si="30"/>
        <v>Winter</v>
      </c>
    </row>
    <row r="195" spans="1:9" x14ac:dyDescent="0.25">
      <c r="A195">
        <f t="shared" si="31"/>
        <v>2</v>
      </c>
      <c r="B195" s="4">
        <v>2034</v>
      </c>
      <c r="C195" s="5" t="s">
        <v>39</v>
      </c>
      <c r="D195" s="5">
        <v>100</v>
      </c>
      <c r="E195" s="5">
        <v>100</v>
      </c>
      <c r="F195" s="5">
        <v>0</v>
      </c>
      <c r="G195" s="43">
        <v>100</v>
      </c>
      <c r="I195" t="str">
        <f t="shared" si="30"/>
        <v>Winter</v>
      </c>
    </row>
    <row r="196" spans="1:9" x14ac:dyDescent="0.25">
      <c r="A196">
        <f t="shared" si="31"/>
        <v>3</v>
      </c>
      <c r="B196" s="4">
        <v>2034</v>
      </c>
      <c r="C196" s="5" t="s">
        <v>39</v>
      </c>
      <c r="D196" s="5">
        <v>400</v>
      </c>
      <c r="E196" s="5">
        <v>400</v>
      </c>
      <c r="F196" s="5">
        <v>0</v>
      </c>
      <c r="G196" s="43">
        <v>400</v>
      </c>
      <c r="I196" t="str">
        <f t="shared" si="30"/>
        <v>Winter</v>
      </c>
    </row>
    <row r="197" spans="1:9" x14ac:dyDescent="0.25">
      <c r="A197">
        <f t="shared" si="31"/>
        <v>4</v>
      </c>
      <c r="B197" s="4">
        <v>2034</v>
      </c>
      <c r="C197" s="5" t="s">
        <v>40</v>
      </c>
      <c r="D197" s="5">
        <v>100</v>
      </c>
      <c r="E197" s="5">
        <v>0</v>
      </c>
      <c r="F197" s="5">
        <v>100</v>
      </c>
      <c r="G197" s="43">
        <v>100</v>
      </c>
      <c r="I197" t="str">
        <f t="shared" si="30"/>
        <v>Summer</v>
      </c>
    </row>
    <row r="198" spans="1:9" x14ac:dyDescent="0.25">
      <c r="A198">
        <f t="shared" si="31"/>
        <v>5</v>
      </c>
      <c r="B198" s="4">
        <v>2034</v>
      </c>
      <c r="C198" s="5" t="s">
        <v>38</v>
      </c>
      <c r="D198" s="5">
        <v>375</v>
      </c>
      <c r="E198" s="5">
        <v>275.72976909479473</v>
      </c>
      <c r="F198" s="5">
        <v>0</v>
      </c>
      <c r="G198" s="43">
        <v>99.270230905205267</v>
      </c>
      <c r="I198" t="str">
        <f t="shared" si="30"/>
        <v>Summer</v>
      </c>
    </row>
    <row r="199" spans="1:9" x14ac:dyDescent="0.25">
      <c r="A199">
        <f t="shared" si="31"/>
        <v>6</v>
      </c>
      <c r="B199" s="4">
        <v>2034</v>
      </c>
      <c r="C199" s="5" t="s">
        <v>41</v>
      </c>
      <c r="D199" s="5">
        <v>400</v>
      </c>
      <c r="E199" s="5">
        <v>0</v>
      </c>
      <c r="F199" s="5">
        <v>0</v>
      </c>
      <c r="G199" s="43">
        <v>400</v>
      </c>
      <c r="H199" s="27"/>
      <c r="I199" t="str">
        <f t="shared" si="30"/>
        <v>Summer</v>
      </c>
    </row>
    <row r="200" spans="1:9" x14ac:dyDescent="0.25">
      <c r="A200">
        <f t="shared" si="31"/>
        <v>7</v>
      </c>
      <c r="B200" s="4">
        <v>2034</v>
      </c>
      <c r="C200" s="5" t="s">
        <v>42</v>
      </c>
      <c r="D200" s="5">
        <v>375</v>
      </c>
      <c r="E200" s="5">
        <v>0</v>
      </c>
      <c r="F200" s="5">
        <v>375</v>
      </c>
      <c r="G200" s="43">
        <v>0</v>
      </c>
      <c r="I200" t="str">
        <f t="shared" si="30"/>
        <v>Winter</v>
      </c>
    </row>
    <row r="201" spans="1:9" x14ac:dyDescent="0.25">
      <c r="A201">
        <f t="shared" si="31"/>
        <v>8</v>
      </c>
      <c r="B201" s="7">
        <v>2034</v>
      </c>
      <c r="C201" s="65" t="s">
        <v>43</v>
      </c>
      <c r="D201" s="65">
        <v>400</v>
      </c>
      <c r="E201" s="65">
        <v>0</v>
      </c>
      <c r="F201" s="65">
        <v>400</v>
      </c>
      <c r="G201" s="66">
        <v>400</v>
      </c>
      <c r="I201" t="str">
        <f t="shared" si="30"/>
        <v>Summer</v>
      </c>
    </row>
    <row r="202" spans="1:9" x14ac:dyDescent="0.25">
      <c r="B202" s="57">
        <v>2035</v>
      </c>
      <c r="C202" s="46" t="s">
        <v>28</v>
      </c>
      <c r="D202" s="46">
        <v>1311</v>
      </c>
      <c r="E202" s="46">
        <v>91.323198218184046</v>
      </c>
      <c r="F202" s="46">
        <v>91.323198218184046</v>
      </c>
      <c r="G202" s="46">
        <v>1219.676801781816</v>
      </c>
    </row>
    <row r="203" spans="1:9" x14ac:dyDescent="0.25">
      <c r="B203" s="7">
        <v>2035</v>
      </c>
      <c r="C203" s="67" t="s">
        <v>7</v>
      </c>
      <c r="D203" s="48">
        <v>649.99600000000009</v>
      </c>
      <c r="E203" s="48">
        <v>350.09693999533368</v>
      </c>
      <c r="F203" s="49">
        <v>350.09693999533368</v>
      </c>
      <c r="G203" s="48">
        <v>299.89906000466641</v>
      </c>
    </row>
    <row r="204" spans="1:9" x14ac:dyDescent="0.25">
      <c r="B204" s="7">
        <v>2035</v>
      </c>
      <c r="C204" s="67" t="s">
        <v>25</v>
      </c>
      <c r="D204" s="48">
        <v>405</v>
      </c>
      <c r="E204" s="48">
        <v>262.45285486043122</v>
      </c>
      <c r="F204" s="49">
        <v>262.45285486043122</v>
      </c>
      <c r="G204" s="48">
        <v>142.54714513956878</v>
      </c>
    </row>
    <row r="205" spans="1:9" x14ac:dyDescent="0.25">
      <c r="B205" s="7">
        <v>2035</v>
      </c>
      <c r="C205" s="67" t="s">
        <v>8</v>
      </c>
      <c r="D205" s="48">
        <v>120.7</v>
      </c>
      <c r="E205" s="48">
        <v>0</v>
      </c>
      <c r="F205" s="49">
        <v>0</v>
      </c>
      <c r="G205" s="48">
        <v>120.7</v>
      </c>
    </row>
    <row r="206" spans="1:9" x14ac:dyDescent="0.25">
      <c r="B206" s="7">
        <v>2035</v>
      </c>
      <c r="C206" s="67" t="s">
        <v>26</v>
      </c>
      <c r="D206" s="48">
        <v>800.10199999999998</v>
      </c>
      <c r="E206" s="48">
        <v>476.84316335025881</v>
      </c>
      <c r="F206" s="49">
        <v>476.84316335025881</v>
      </c>
      <c r="G206" s="48">
        <v>323.25883664974117</v>
      </c>
    </row>
    <row r="207" spans="1:9" x14ac:dyDescent="0.25">
      <c r="B207" s="7">
        <v>2035</v>
      </c>
      <c r="C207" s="67" t="s">
        <v>27</v>
      </c>
      <c r="D207" s="48">
        <v>5</v>
      </c>
      <c r="E207" s="49">
        <v>0.59672377662708742</v>
      </c>
      <c r="F207" s="49">
        <v>0.59672377662708742</v>
      </c>
      <c r="G207" s="48">
        <v>4.403276223372913</v>
      </c>
    </row>
    <row r="208" spans="1:9" x14ac:dyDescent="0.25">
      <c r="B208" s="7">
        <v>2035</v>
      </c>
      <c r="C208" s="67" t="s">
        <v>9</v>
      </c>
      <c r="D208" s="48">
        <v>800</v>
      </c>
      <c r="E208" s="49">
        <v>0</v>
      </c>
      <c r="F208" s="49">
        <v>0</v>
      </c>
      <c r="G208" s="48">
        <v>800</v>
      </c>
    </row>
    <row r="209" spans="1:9" x14ac:dyDescent="0.25">
      <c r="B209" s="7">
        <v>2035</v>
      </c>
      <c r="C209" s="67" t="s">
        <v>29</v>
      </c>
      <c r="D209" s="48">
        <v>135.51499999999999</v>
      </c>
      <c r="E209" s="49">
        <v>0</v>
      </c>
      <c r="F209" s="49">
        <v>0</v>
      </c>
      <c r="G209" s="48">
        <v>135.51499999999999</v>
      </c>
    </row>
    <row r="210" spans="1:9" x14ac:dyDescent="0.25">
      <c r="B210" s="7">
        <v>2035</v>
      </c>
      <c r="C210" s="67" t="s">
        <v>30</v>
      </c>
      <c r="D210" s="48">
        <v>124.554</v>
      </c>
      <c r="E210" s="48">
        <v>0</v>
      </c>
      <c r="F210" s="49">
        <v>0</v>
      </c>
      <c r="G210" s="48">
        <v>124.554</v>
      </c>
    </row>
    <row r="211" spans="1:9" x14ac:dyDescent="0.25">
      <c r="B211" s="7">
        <v>2035</v>
      </c>
      <c r="C211" s="67" t="s">
        <v>31</v>
      </c>
      <c r="D211" s="48">
        <v>72.546999999999997</v>
      </c>
      <c r="E211" s="48">
        <v>0</v>
      </c>
      <c r="F211" s="49">
        <v>0</v>
      </c>
      <c r="G211" s="48">
        <v>72.546999999999997</v>
      </c>
    </row>
    <row r="212" spans="1:9" x14ac:dyDescent="0.25">
      <c r="A212">
        <v>0</v>
      </c>
      <c r="B212" s="4">
        <v>2035</v>
      </c>
      <c r="C212" s="5" t="s">
        <v>45</v>
      </c>
      <c r="D212" s="61">
        <v>300</v>
      </c>
      <c r="E212" s="44">
        <v>0</v>
      </c>
      <c r="F212" s="8">
        <v>300</v>
      </c>
      <c r="G212" s="43">
        <v>0</v>
      </c>
      <c r="I212" t="str">
        <f t="shared" ref="I212:I220" si="32">IF(ISNUMBER(FIND("SMR",C212)),"Summer","Winter")</f>
        <v>Winter</v>
      </c>
    </row>
    <row r="213" spans="1:9" x14ac:dyDescent="0.25">
      <c r="A213">
        <f t="shared" ref="A213:A220" si="33">A212+1</f>
        <v>1</v>
      </c>
      <c r="B213" s="4">
        <v>2035</v>
      </c>
      <c r="C213" s="5" t="s">
        <v>46</v>
      </c>
      <c r="D213" s="61">
        <v>300</v>
      </c>
      <c r="E213" s="44">
        <v>300</v>
      </c>
      <c r="F213" s="8">
        <v>0</v>
      </c>
      <c r="G213" s="43">
        <v>300</v>
      </c>
      <c r="I213" t="str">
        <f t="shared" si="32"/>
        <v>Winter</v>
      </c>
    </row>
    <row r="214" spans="1:9" x14ac:dyDescent="0.25">
      <c r="A214">
        <f t="shared" si="33"/>
        <v>2</v>
      </c>
      <c r="B214" s="4">
        <v>2035</v>
      </c>
      <c r="C214" s="5" t="s">
        <v>39</v>
      </c>
      <c r="D214" s="61">
        <v>100</v>
      </c>
      <c r="E214" s="44">
        <v>100</v>
      </c>
      <c r="F214" s="8">
        <v>0</v>
      </c>
      <c r="G214" s="43">
        <v>100</v>
      </c>
      <c r="I214" t="str">
        <f t="shared" si="32"/>
        <v>Winter</v>
      </c>
    </row>
    <row r="215" spans="1:9" x14ac:dyDescent="0.25">
      <c r="A215">
        <f t="shared" si="33"/>
        <v>3</v>
      </c>
      <c r="B215" s="4">
        <v>2035</v>
      </c>
      <c r="C215" s="5" t="s">
        <v>39</v>
      </c>
      <c r="D215" s="61">
        <v>400</v>
      </c>
      <c r="E215" s="44">
        <v>400</v>
      </c>
      <c r="F215" s="8">
        <v>0</v>
      </c>
      <c r="G215" s="43">
        <v>400</v>
      </c>
      <c r="I215" t="str">
        <f t="shared" si="32"/>
        <v>Winter</v>
      </c>
    </row>
    <row r="216" spans="1:9" x14ac:dyDescent="0.25">
      <c r="A216">
        <f t="shared" si="33"/>
        <v>4</v>
      </c>
      <c r="B216" s="4">
        <v>2035</v>
      </c>
      <c r="C216" s="5" t="s">
        <v>40</v>
      </c>
      <c r="D216" s="5">
        <v>375</v>
      </c>
      <c r="E216" s="61">
        <v>245.75926500879564</v>
      </c>
      <c r="F216" s="8">
        <v>0</v>
      </c>
      <c r="G216" s="43">
        <v>129.24073499120436</v>
      </c>
      <c r="I216" t="str">
        <f t="shared" si="32"/>
        <v>Summer</v>
      </c>
    </row>
    <row r="217" spans="1:9" x14ac:dyDescent="0.25">
      <c r="A217">
        <f t="shared" si="33"/>
        <v>5</v>
      </c>
      <c r="B217" s="4">
        <v>2035</v>
      </c>
      <c r="C217" s="5" t="s">
        <v>38</v>
      </c>
      <c r="D217" s="5">
        <v>400</v>
      </c>
      <c r="E217" s="61">
        <v>0</v>
      </c>
      <c r="F217" s="8">
        <v>0</v>
      </c>
      <c r="G217" s="43">
        <v>400</v>
      </c>
      <c r="I217" t="str">
        <f t="shared" si="32"/>
        <v>Summer</v>
      </c>
    </row>
    <row r="218" spans="1:9" x14ac:dyDescent="0.25">
      <c r="A218">
        <f t="shared" si="33"/>
        <v>6</v>
      </c>
      <c r="B218" s="4">
        <v>2035</v>
      </c>
      <c r="C218" s="5" t="s">
        <v>41</v>
      </c>
      <c r="D218" s="61">
        <v>100</v>
      </c>
      <c r="E218" s="44">
        <v>0</v>
      </c>
      <c r="F218" s="8">
        <v>100</v>
      </c>
      <c r="G218" s="43">
        <v>100</v>
      </c>
      <c r="H218" s="27"/>
      <c r="I218" t="str">
        <f t="shared" si="32"/>
        <v>Summer</v>
      </c>
    </row>
    <row r="219" spans="1:9" x14ac:dyDescent="0.25">
      <c r="A219">
        <f t="shared" si="33"/>
        <v>7</v>
      </c>
      <c r="B219" s="4">
        <v>2035</v>
      </c>
      <c r="C219" s="5" t="s">
        <v>43</v>
      </c>
      <c r="D219" s="61">
        <v>231.4</v>
      </c>
      <c r="E219" s="44">
        <v>0</v>
      </c>
      <c r="F219" s="8">
        <v>231.4</v>
      </c>
      <c r="G219" s="43">
        <v>231.4</v>
      </c>
      <c r="I219" t="str">
        <f t="shared" si="32"/>
        <v>Summer</v>
      </c>
    </row>
    <row r="220" spans="1:9" x14ac:dyDescent="0.25">
      <c r="A220">
        <f t="shared" si="33"/>
        <v>8</v>
      </c>
      <c r="B220" s="7">
        <v>2035</v>
      </c>
      <c r="C220" s="65" t="s">
        <v>44</v>
      </c>
      <c r="D220" s="65">
        <v>400</v>
      </c>
      <c r="E220" s="58">
        <v>0</v>
      </c>
      <c r="F220" s="9">
        <v>400</v>
      </c>
      <c r="G220" s="66">
        <v>400</v>
      </c>
      <c r="I220" t="str">
        <f t="shared" si="32"/>
        <v>Summer</v>
      </c>
    </row>
    <row r="221" spans="1:9" x14ac:dyDescent="0.25">
      <c r="B221" s="57">
        <v>2036</v>
      </c>
      <c r="C221" s="60" t="s">
        <v>28</v>
      </c>
      <c r="D221" s="46">
        <v>1311</v>
      </c>
      <c r="E221" s="46">
        <v>91.323198218184046</v>
      </c>
      <c r="F221" s="60">
        <v>91.323198218184046</v>
      </c>
      <c r="G221" s="46">
        <v>1219.676801781816</v>
      </c>
    </row>
    <row r="222" spans="1:9" x14ac:dyDescent="0.25">
      <c r="B222" s="7">
        <v>2036</v>
      </c>
      <c r="C222" s="49" t="s">
        <v>7</v>
      </c>
      <c r="D222" s="48">
        <v>649.99600000000009</v>
      </c>
      <c r="E222" s="48">
        <v>350.09693999533368</v>
      </c>
      <c r="F222" s="49">
        <v>350.09693999533368</v>
      </c>
      <c r="G222" s="48">
        <v>299.89906000466641</v>
      </c>
    </row>
    <row r="223" spans="1:9" x14ac:dyDescent="0.25">
      <c r="B223" s="7">
        <v>2036</v>
      </c>
      <c r="C223" s="49" t="s">
        <v>25</v>
      </c>
      <c r="D223" s="48">
        <v>405</v>
      </c>
      <c r="E223" s="48">
        <v>262.45285486043122</v>
      </c>
      <c r="F223" s="49">
        <v>262.45285486043122</v>
      </c>
      <c r="G223" s="48">
        <v>142.54714513956878</v>
      </c>
    </row>
    <row r="224" spans="1:9" x14ac:dyDescent="0.25">
      <c r="B224" s="7">
        <v>2036</v>
      </c>
      <c r="C224" s="49" t="s">
        <v>8</v>
      </c>
      <c r="D224" s="48">
        <v>120.7</v>
      </c>
      <c r="E224" s="48">
        <v>0</v>
      </c>
      <c r="F224" s="49">
        <v>0</v>
      </c>
      <c r="G224" s="48">
        <v>120.7</v>
      </c>
    </row>
    <row r="225" spans="1:9" x14ac:dyDescent="0.25">
      <c r="B225" s="7">
        <v>2036</v>
      </c>
      <c r="C225" s="49" t="s">
        <v>26</v>
      </c>
      <c r="D225" s="48">
        <v>800.10199999999998</v>
      </c>
      <c r="E225" s="48">
        <v>476.84316335025881</v>
      </c>
      <c r="F225" s="49">
        <v>476.84316335025881</v>
      </c>
      <c r="G225" s="48">
        <v>323.25883664974117</v>
      </c>
    </row>
    <row r="226" spans="1:9" x14ac:dyDescent="0.25">
      <c r="B226" s="7">
        <v>2036</v>
      </c>
      <c r="C226" s="49" t="s">
        <v>27</v>
      </c>
      <c r="D226" s="48">
        <v>5</v>
      </c>
      <c r="E226" s="48">
        <v>0.59672377662708742</v>
      </c>
      <c r="F226" s="49">
        <v>0.59672377662708742</v>
      </c>
      <c r="G226" s="48">
        <v>4.403276223372913</v>
      </c>
    </row>
    <row r="227" spans="1:9" x14ac:dyDescent="0.25">
      <c r="B227" s="7">
        <v>2036</v>
      </c>
      <c r="C227" s="49" t="s">
        <v>9</v>
      </c>
      <c r="D227" s="48">
        <v>800</v>
      </c>
      <c r="E227" s="48">
        <v>0</v>
      </c>
      <c r="F227" s="49">
        <v>0</v>
      </c>
      <c r="G227" s="48">
        <v>800</v>
      </c>
    </row>
    <row r="228" spans="1:9" x14ac:dyDescent="0.25">
      <c r="B228" s="7">
        <v>2036</v>
      </c>
      <c r="C228" s="49" t="s">
        <v>29</v>
      </c>
      <c r="D228" s="48">
        <v>135.51499999999999</v>
      </c>
      <c r="E228" s="49">
        <v>0</v>
      </c>
      <c r="F228" s="49">
        <v>0</v>
      </c>
      <c r="G228" s="48">
        <v>135.51499999999999</v>
      </c>
    </row>
    <row r="229" spans="1:9" x14ac:dyDescent="0.25">
      <c r="B229" s="7">
        <v>2036</v>
      </c>
      <c r="C229" s="49" t="s">
        <v>30</v>
      </c>
      <c r="D229" s="48">
        <v>124.554</v>
      </c>
      <c r="E229" s="49">
        <v>0</v>
      </c>
      <c r="F229" s="49">
        <v>0</v>
      </c>
      <c r="G229" s="48">
        <v>124.554</v>
      </c>
    </row>
    <row r="230" spans="1:9" x14ac:dyDescent="0.25">
      <c r="B230" s="7">
        <v>2036</v>
      </c>
      <c r="C230" s="49" t="s">
        <v>31</v>
      </c>
      <c r="D230" s="48">
        <v>72.546999999999997</v>
      </c>
      <c r="E230" s="49">
        <v>0</v>
      </c>
      <c r="F230" s="49">
        <v>0</v>
      </c>
      <c r="G230" s="48">
        <v>72.546999999999997</v>
      </c>
    </row>
    <row r="231" spans="1:9" x14ac:dyDescent="0.25">
      <c r="B231" s="7"/>
      <c r="C231" s="49" t="s">
        <v>32</v>
      </c>
      <c r="D231" s="48">
        <v>149.11000000000001</v>
      </c>
      <c r="E231" s="49">
        <v>0</v>
      </c>
      <c r="F231" s="49">
        <v>0</v>
      </c>
      <c r="G231" s="48">
        <v>149.11000000000001</v>
      </c>
    </row>
    <row r="232" spans="1:9" x14ac:dyDescent="0.25">
      <c r="A232">
        <v>0</v>
      </c>
      <c r="B232" s="7">
        <v>2036</v>
      </c>
      <c r="C232" s="8" t="s">
        <v>45</v>
      </c>
      <c r="D232" s="61">
        <v>300</v>
      </c>
      <c r="E232" s="8">
        <v>0</v>
      </c>
      <c r="F232" s="5">
        <v>300</v>
      </c>
      <c r="G232" s="43">
        <v>0</v>
      </c>
      <c r="I232" t="str">
        <f t="shared" ref="I232:I240" si="34">IF(ISNUMBER(FIND("SMR",C232)),"Summer","Winter")</f>
        <v>Winter</v>
      </c>
    </row>
    <row r="233" spans="1:9" x14ac:dyDescent="0.25">
      <c r="A233">
        <f t="shared" ref="A233:A240" si="35">A232+1</f>
        <v>1</v>
      </c>
      <c r="B233" s="7">
        <v>2036</v>
      </c>
      <c r="C233" s="8" t="s">
        <v>46</v>
      </c>
      <c r="D233" s="61">
        <v>300</v>
      </c>
      <c r="E233" s="8">
        <v>300</v>
      </c>
      <c r="F233" s="5">
        <v>0</v>
      </c>
      <c r="G233" s="43">
        <v>300</v>
      </c>
      <c r="I233" t="str">
        <f t="shared" si="34"/>
        <v>Winter</v>
      </c>
    </row>
    <row r="234" spans="1:9" x14ac:dyDescent="0.25">
      <c r="A234">
        <f t="shared" si="35"/>
        <v>2</v>
      </c>
      <c r="B234" s="7">
        <v>2036</v>
      </c>
      <c r="C234" s="8" t="s">
        <v>39</v>
      </c>
      <c r="D234" s="61">
        <v>100</v>
      </c>
      <c r="E234" s="8">
        <v>100</v>
      </c>
      <c r="F234" s="5">
        <v>0</v>
      </c>
      <c r="G234" s="43">
        <v>100</v>
      </c>
      <c r="I234" t="str">
        <f t="shared" si="34"/>
        <v>Winter</v>
      </c>
    </row>
    <row r="235" spans="1:9" x14ac:dyDescent="0.25">
      <c r="A235">
        <f t="shared" si="35"/>
        <v>3</v>
      </c>
      <c r="B235" s="7">
        <v>2036</v>
      </c>
      <c r="C235" s="8" t="s">
        <v>39</v>
      </c>
      <c r="D235" s="5">
        <v>369.3</v>
      </c>
      <c r="E235" s="5">
        <v>365.17206943166684</v>
      </c>
      <c r="F235" s="5">
        <v>0</v>
      </c>
      <c r="G235" s="43">
        <v>369.3</v>
      </c>
      <c r="I235" t="str">
        <f t="shared" si="34"/>
        <v>Winter</v>
      </c>
    </row>
    <row r="236" spans="1:9" x14ac:dyDescent="0.25">
      <c r="A236">
        <f t="shared" si="35"/>
        <v>4</v>
      </c>
      <c r="B236" s="7">
        <v>2036</v>
      </c>
      <c r="C236" s="8" t="s">
        <v>40</v>
      </c>
      <c r="D236" s="5">
        <v>375</v>
      </c>
      <c r="E236" s="5">
        <v>0</v>
      </c>
      <c r="F236" s="5">
        <v>0</v>
      </c>
      <c r="G236" s="43">
        <v>375</v>
      </c>
      <c r="I236" t="str">
        <f t="shared" si="34"/>
        <v>Summer</v>
      </c>
    </row>
    <row r="237" spans="1:9" x14ac:dyDescent="0.25">
      <c r="A237">
        <f t="shared" si="35"/>
        <v>5</v>
      </c>
      <c r="B237" s="7">
        <v>2036</v>
      </c>
      <c r="C237" s="8" t="s">
        <v>38</v>
      </c>
      <c r="D237" s="5">
        <v>400</v>
      </c>
      <c r="E237" s="5">
        <v>0</v>
      </c>
      <c r="F237" s="5">
        <v>0</v>
      </c>
      <c r="G237" s="43">
        <v>400</v>
      </c>
      <c r="I237" t="str">
        <f t="shared" si="34"/>
        <v>Summer</v>
      </c>
    </row>
    <row r="238" spans="1:9" x14ac:dyDescent="0.25">
      <c r="A238">
        <f t="shared" si="35"/>
        <v>6</v>
      </c>
      <c r="B238" s="7">
        <v>2036</v>
      </c>
      <c r="C238" s="8" t="s">
        <v>41</v>
      </c>
      <c r="D238" s="5">
        <v>100</v>
      </c>
      <c r="E238" s="5">
        <v>0</v>
      </c>
      <c r="F238" s="5">
        <v>100</v>
      </c>
      <c r="G238" s="43">
        <v>100</v>
      </c>
      <c r="H238" s="27"/>
      <c r="I238" t="str">
        <f t="shared" si="34"/>
        <v>Summer</v>
      </c>
    </row>
    <row r="239" spans="1:9" x14ac:dyDescent="0.25">
      <c r="A239">
        <f t="shared" si="35"/>
        <v>7</v>
      </c>
      <c r="B239" s="7">
        <v>2036</v>
      </c>
      <c r="C239" s="8" t="s">
        <v>43</v>
      </c>
      <c r="D239" s="5">
        <v>375</v>
      </c>
      <c r="E239" s="5">
        <v>0</v>
      </c>
      <c r="F239" s="5">
        <v>365.17206943166684</v>
      </c>
      <c r="G239" s="43">
        <v>375</v>
      </c>
      <c r="I239" t="str">
        <f t="shared" si="34"/>
        <v>Summer</v>
      </c>
    </row>
    <row r="240" spans="1:9" x14ac:dyDescent="0.25">
      <c r="A240">
        <f t="shared" si="35"/>
        <v>8</v>
      </c>
      <c r="B240" s="7">
        <v>2036</v>
      </c>
      <c r="C240" s="65" t="s">
        <v>44</v>
      </c>
      <c r="D240" s="65">
        <v>400</v>
      </c>
      <c r="E240" s="65">
        <v>0</v>
      </c>
      <c r="F240" s="65">
        <v>0</v>
      </c>
      <c r="G240" s="66">
        <v>400</v>
      </c>
      <c r="I240" t="str">
        <f t="shared" si="34"/>
        <v>Summer</v>
      </c>
    </row>
  </sheetData>
  <mergeCells count="2">
    <mergeCell ref="B4:G4"/>
    <mergeCell ref="M6:P6"/>
  </mergeCells>
  <pageMargins left="0.7" right="0.7" top="0.75" bottom="0.75" header="0.3" footer="0.3"/>
  <pageSetup scale="52" orientation="portrait" r:id="rId1"/>
  <rowBreaks count="2" manualBreakCount="2">
    <brk id="82" max="16383" man="1"/>
    <brk id="171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C48"/>
  <sheetViews>
    <sheetView zoomScale="70" zoomScaleNormal="70" workbookViewId="0">
      <selection activeCell="A27" sqref="A27"/>
    </sheetView>
  </sheetViews>
  <sheetFormatPr defaultRowHeight="15" x14ac:dyDescent="0.25"/>
  <cols>
    <col min="1" max="1" width="18.7109375" customWidth="1"/>
    <col min="13" max="13" width="1.42578125" customWidth="1"/>
    <col min="14" max="14" width="1.7109375" customWidth="1"/>
    <col min="15" max="15" width="18.7109375" customWidth="1"/>
    <col min="27" max="28" width="1.42578125" customWidth="1"/>
    <col min="29" max="29" width="18.7109375" customWidth="1"/>
    <col min="41" max="41" width="1.42578125" customWidth="1"/>
    <col min="42" max="42" width="1.7109375" customWidth="1"/>
    <col min="43" max="43" width="18.7109375" customWidth="1"/>
    <col min="55" max="55" width="1.42578125" customWidth="1"/>
  </cols>
  <sheetData>
    <row r="4" spans="1:55" x14ac:dyDescent="0.25">
      <c r="A4" s="56" t="s">
        <v>34</v>
      </c>
      <c r="AC4" s="56" t="s">
        <v>33</v>
      </c>
    </row>
    <row r="5" spans="1:55" x14ac:dyDescent="0.25">
      <c r="A5" s="50" t="s">
        <v>10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2"/>
      <c r="O5" s="50" t="s">
        <v>11</v>
      </c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  <c r="AC5" s="50" t="s">
        <v>10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2"/>
      <c r="AQ5" s="50" t="s">
        <v>11</v>
      </c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2"/>
    </row>
    <row r="6" spans="1:55" x14ac:dyDescent="0.25">
      <c r="A6" s="53" t="s">
        <v>24</v>
      </c>
      <c r="B6" s="54">
        <v>0.53861399146353772</v>
      </c>
      <c r="C6" s="54">
        <v>0.59672377662708742</v>
      </c>
      <c r="D6" s="54">
        <v>0.37912293315598289</v>
      </c>
      <c r="E6" s="54">
        <v>0.64803174039612643</v>
      </c>
      <c r="F6" s="54">
        <v>0.158</v>
      </c>
      <c r="G6" s="54">
        <v>0.158</v>
      </c>
      <c r="H6" s="54">
        <v>0.158</v>
      </c>
      <c r="I6" s="54">
        <v>0.11776428835036618</v>
      </c>
      <c r="J6" s="54">
        <v>0.11776428835036618</v>
      </c>
      <c r="K6" s="54">
        <v>0.11776428835036618</v>
      </c>
      <c r="L6" s="54">
        <v>0.158</v>
      </c>
      <c r="M6" s="55"/>
      <c r="O6" s="53" t="s">
        <v>24</v>
      </c>
      <c r="P6" s="54">
        <v>0.53861399146353772</v>
      </c>
      <c r="Q6" s="54">
        <v>0.59672377662708742</v>
      </c>
      <c r="R6" s="54">
        <v>0.37912293315598289</v>
      </c>
      <c r="S6" s="54">
        <v>0.64803174039612643</v>
      </c>
      <c r="T6" s="54">
        <v>0.158</v>
      </c>
      <c r="U6" s="54">
        <v>0.158</v>
      </c>
      <c r="V6" s="54">
        <v>0.158</v>
      </c>
      <c r="W6" s="54">
        <v>0.11776428835036618</v>
      </c>
      <c r="X6" s="54">
        <v>0.11776428835036618</v>
      </c>
      <c r="Y6" s="54">
        <v>0.11776428835036618</v>
      </c>
      <c r="Z6" s="54">
        <v>0.158</v>
      </c>
      <c r="AA6" s="55"/>
      <c r="AC6" s="53" t="s">
        <v>24</v>
      </c>
      <c r="AD6" s="54">
        <v>0.53861399146353772</v>
      </c>
      <c r="AE6" s="54">
        <v>0.59672377662708742</v>
      </c>
      <c r="AF6" s="54">
        <v>0.37912293315598289</v>
      </c>
      <c r="AG6" s="54">
        <v>0.64803174039612643</v>
      </c>
      <c r="AH6" s="54">
        <v>0.158</v>
      </c>
      <c r="AI6" s="54">
        <v>0.158</v>
      </c>
      <c r="AJ6" s="54">
        <v>0.158</v>
      </c>
      <c r="AK6" s="54">
        <v>0.11776428835036618</v>
      </c>
      <c r="AL6" s="54">
        <v>0.11776428835036618</v>
      </c>
      <c r="AM6" s="54">
        <v>0.11776428835036618</v>
      </c>
      <c r="AN6" s="54">
        <v>0.158</v>
      </c>
      <c r="AO6" s="55"/>
      <c r="AQ6" s="71" t="s">
        <v>24</v>
      </c>
      <c r="AR6" s="54">
        <v>0.53861399146353772</v>
      </c>
      <c r="AS6" s="54">
        <v>0.59672377662708742</v>
      </c>
      <c r="AT6" s="54">
        <v>0.37912293315598289</v>
      </c>
      <c r="AU6" s="54">
        <v>0.64803174039612643</v>
      </c>
      <c r="AV6" s="54">
        <v>0.158</v>
      </c>
      <c r="AW6" s="54">
        <v>0.158</v>
      </c>
      <c r="AX6" s="54">
        <v>0.158</v>
      </c>
      <c r="AY6" s="54">
        <v>0.11776428835036618</v>
      </c>
      <c r="AZ6" s="54">
        <v>0.11776428835036618</v>
      </c>
      <c r="BA6" s="54">
        <v>0.11776428835036618</v>
      </c>
      <c r="BB6" s="54">
        <v>0.158</v>
      </c>
      <c r="BC6" s="55"/>
    </row>
    <row r="7" spans="1:55" s="63" customFormat="1" ht="60" x14ac:dyDescent="0.25">
      <c r="A7" s="70" t="s">
        <v>12</v>
      </c>
      <c r="B7" s="59" t="s">
        <v>7</v>
      </c>
      <c r="C7" s="59" t="s">
        <v>26</v>
      </c>
      <c r="D7" s="59" t="s">
        <v>27</v>
      </c>
      <c r="E7" s="59" t="s">
        <v>25</v>
      </c>
      <c r="F7" s="59" t="s">
        <v>28</v>
      </c>
      <c r="G7" s="59" t="s">
        <v>8</v>
      </c>
      <c r="H7" s="59" t="s">
        <v>9</v>
      </c>
      <c r="I7" s="59" t="s">
        <v>29</v>
      </c>
      <c r="J7" s="59" t="s">
        <v>30</v>
      </c>
      <c r="K7" s="59" t="s">
        <v>31</v>
      </c>
      <c r="L7" s="59" t="s">
        <v>32</v>
      </c>
      <c r="M7" s="62"/>
      <c r="O7" s="70" t="s">
        <v>12</v>
      </c>
      <c r="P7" s="59" t="s">
        <v>7</v>
      </c>
      <c r="Q7" s="59" t="s">
        <v>26</v>
      </c>
      <c r="R7" s="59" t="s">
        <v>27</v>
      </c>
      <c r="S7" s="59" t="s">
        <v>25</v>
      </c>
      <c r="T7" s="59" t="s">
        <v>28</v>
      </c>
      <c r="U7" s="59" t="s">
        <v>8</v>
      </c>
      <c r="V7" s="59" t="s">
        <v>9</v>
      </c>
      <c r="W7" s="59" t="s">
        <v>29</v>
      </c>
      <c r="X7" s="59" t="s">
        <v>30</v>
      </c>
      <c r="Y7" s="59" t="s">
        <v>31</v>
      </c>
      <c r="Z7" s="59" t="s">
        <v>32</v>
      </c>
      <c r="AA7" s="62"/>
      <c r="AC7" s="70" t="s">
        <v>37</v>
      </c>
      <c r="AD7" s="59" t="s">
        <v>7</v>
      </c>
      <c r="AE7" s="59" t="s">
        <v>26</v>
      </c>
      <c r="AF7" s="59" t="s">
        <v>27</v>
      </c>
      <c r="AG7" s="59" t="s">
        <v>25</v>
      </c>
      <c r="AH7" s="59" t="s">
        <v>28</v>
      </c>
      <c r="AI7" s="59" t="s">
        <v>8</v>
      </c>
      <c r="AJ7" s="59" t="s">
        <v>9</v>
      </c>
      <c r="AK7" s="59" t="s">
        <v>29</v>
      </c>
      <c r="AL7" s="59" t="s">
        <v>30</v>
      </c>
      <c r="AM7" s="59" t="s">
        <v>31</v>
      </c>
      <c r="AN7" s="59" t="s">
        <v>32</v>
      </c>
      <c r="AO7" s="62"/>
      <c r="AQ7" s="70" t="s">
        <v>37</v>
      </c>
      <c r="AR7" s="59" t="s">
        <v>7</v>
      </c>
      <c r="AS7" s="59" t="s">
        <v>26</v>
      </c>
      <c r="AT7" s="59" t="s">
        <v>27</v>
      </c>
      <c r="AU7" s="59" t="s">
        <v>25</v>
      </c>
      <c r="AV7" s="59" t="s">
        <v>28</v>
      </c>
      <c r="AW7" s="59" t="s">
        <v>8</v>
      </c>
      <c r="AX7" s="59" t="s">
        <v>9</v>
      </c>
      <c r="AY7" s="59" t="s">
        <v>29</v>
      </c>
      <c r="AZ7" s="59" t="s">
        <v>30</v>
      </c>
      <c r="BA7" s="59" t="s">
        <v>31</v>
      </c>
      <c r="BB7" s="59" t="s">
        <v>32</v>
      </c>
      <c r="BC7" s="62"/>
    </row>
    <row r="8" spans="1:55" x14ac:dyDescent="0.25">
      <c r="A8" s="27">
        <v>2017</v>
      </c>
      <c r="B8" s="29">
        <v>0</v>
      </c>
      <c r="C8" s="29">
        <v>0</v>
      </c>
      <c r="D8" s="29">
        <v>0</v>
      </c>
      <c r="E8" s="29">
        <f>E29</f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8"/>
      <c r="O8" s="27">
        <v>2017</v>
      </c>
      <c r="P8" s="29">
        <v>0</v>
      </c>
      <c r="Q8" s="29">
        <v>0</v>
      </c>
      <c r="R8" s="29">
        <v>0</v>
      </c>
      <c r="S8" s="29">
        <f>S29</f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8"/>
      <c r="AC8" s="27">
        <v>2017</v>
      </c>
      <c r="AD8" s="29">
        <f>B8/B$6</f>
        <v>0</v>
      </c>
      <c r="AE8" s="29">
        <f t="shared" ref="AE8:AE27" si="0">C8/C$6</f>
        <v>0</v>
      </c>
      <c r="AF8" s="29">
        <f t="shared" ref="AF8:AF27" si="1">D8/D$6</f>
        <v>0</v>
      </c>
      <c r="AG8" s="29">
        <f t="shared" ref="AG8:AG27" si="2">E8/E$6</f>
        <v>0</v>
      </c>
      <c r="AH8" s="29">
        <f t="shared" ref="AH8:AH27" si="3">F8/F$6</f>
        <v>0</v>
      </c>
      <c r="AI8" s="29">
        <f t="shared" ref="AI8:AI27" si="4">G8/G$6</f>
        <v>0</v>
      </c>
      <c r="AJ8" s="29">
        <f t="shared" ref="AJ8:AJ27" si="5">H8/H$6</f>
        <v>0</v>
      </c>
      <c r="AK8" s="29">
        <f t="shared" ref="AK8:AK27" si="6">I8/I$6</f>
        <v>0</v>
      </c>
      <c r="AL8" s="29">
        <f t="shared" ref="AL8:AL27" si="7">J8/J$6</f>
        <v>0</v>
      </c>
      <c r="AM8" s="29">
        <f t="shared" ref="AM8:AM27" si="8">K8/K$6</f>
        <v>0</v>
      </c>
      <c r="AN8" s="29">
        <f t="shared" ref="AN8:AN27" si="9">L8/L$6</f>
        <v>0</v>
      </c>
      <c r="AO8" s="28"/>
      <c r="AQ8" s="27">
        <v>2017</v>
      </c>
      <c r="AR8" s="29">
        <f>P8/P$6</f>
        <v>0</v>
      </c>
      <c r="AS8" s="29">
        <f t="shared" ref="AS8:AS27" si="10">Q8/Q$6</f>
        <v>0</v>
      </c>
      <c r="AT8" s="29">
        <f t="shared" ref="AT8:AT27" si="11">R8/R$6</f>
        <v>0</v>
      </c>
      <c r="AU8" s="29">
        <f t="shared" ref="AU8:AU27" si="12">S8/S$6</f>
        <v>0</v>
      </c>
      <c r="AV8" s="29">
        <f t="shared" ref="AV8:AV27" si="13">T8/T$6</f>
        <v>0</v>
      </c>
      <c r="AW8" s="29">
        <f t="shared" ref="AW8:AW27" si="14">U8/U$6</f>
        <v>0</v>
      </c>
      <c r="AX8" s="29">
        <f t="shared" ref="AX8:AX27" si="15">V8/V$6</f>
        <v>0</v>
      </c>
      <c r="AY8" s="29">
        <f t="shared" ref="AY8:AY27" si="16">W8/W$6</f>
        <v>0</v>
      </c>
      <c r="AZ8" s="29">
        <f t="shared" ref="AZ8:AZ27" si="17">X8/X$6</f>
        <v>0</v>
      </c>
      <c r="BA8" s="29">
        <f t="shared" ref="BA8:BA27" si="18">Y8/Y$6</f>
        <v>0</v>
      </c>
      <c r="BB8" s="29">
        <f t="shared" ref="BB8:BB27" si="19">Z8/Z$6</f>
        <v>0</v>
      </c>
      <c r="BC8" s="28"/>
    </row>
    <row r="9" spans="1:55" x14ac:dyDescent="0.25">
      <c r="A9" s="27">
        <v>2018</v>
      </c>
      <c r="B9" s="29">
        <v>0</v>
      </c>
      <c r="C9" s="29">
        <v>0</v>
      </c>
      <c r="D9" s="29">
        <v>0</v>
      </c>
      <c r="E9" s="29">
        <f t="shared" ref="E9:E20" si="20">E30</f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8"/>
      <c r="O9" s="27">
        <v>2018</v>
      </c>
      <c r="P9" s="29">
        <v>0</v>
      </c>
      <c r="Q9" s="29">
        <v>0</v>
      </c>
      <c r="R9" s="29">
        <v>0</v>
      </c>
      <c r="S9" s="29">
        <f t="shared" ref="S9:S20" si="21">S30</f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8"/>
      <c r="AC9" s="27">
        <v>2018</v>
      </c>
      <c r="AD9" s="29">
        <f t="shared" ref="AD9:AD27" si="22">B9/B$6</f>
        <v>0</v>
      </c>
      <c r="AE9" s="29">
        <f t="shared" si="0"/>
        <v>0</v>
      </c>
      <c r="AF9" s="29">
        <f t="shared" si="1"/>
        <v>0</v>
      </c>
      <c r="AG9" s="29">
        <f t="shared" si="2"/>
        <v>0</v>
      </c>
      <c r="AH9" s="29">
        <f t="shared" si="3"/>
        <v>0</v>
      </c>
      <c r="AI9" s="29">
        <f t="shared" si="4"/>
        <v>0</v>
      </c>
      <c r="AJ9" s="29">
        <f t="shared" si="5"/>
        <v>0</v>
      </c>
      <c r="AK9" s="29">
        <f t="shared" si="6"/>
        <v>0</v>
      </c>
      <c r="AL9" s="29">
        <f t="shared" si="7"/>
        <v>0</v>
      </c>
      <c r="AM9" s="29">
        <f t="shared" si="8"/>
        <v>0</v>
      </c>
      <c r="AN9" s="29">
        <f t="shared" si="9"/>
        <v>0</v>
      </c>
      <c r="AO9" s="28"/>
      <c r="AQ9" s="27">
        <v>2018</v>
      </c>
      <c r="AR9" s="29">
        <f t="shared" ref="AR9:AR27" si="23">P9/P$6</f>
        <v>0</v>
      </c>
      <c r="AS9" s="29">
        <f t="shared" si="10"/>
        <v>0</v>
      </c>
      <c r="AT9" s="29">
        <f t="shared" si="11"/>
        <v>0</v>
      </c>
      <c r="AU9" s="29">
        <f t="shared" si="12"/>
        <v>0</v>
      </c>
      <c r="AV9" s="29">
        <f t="shared" si="13"/>
        <v>0</v>
      </c>
      <c r="AW9" s="29">
        <f t="shared" si="14"/>
        <v>0</v>
      </c>
      <c r="AX9" s="29">
        <f t="shared" si="15"/>
        <v>0</v>
      </c>
      <c r="AY9" s="29">
        <f t="shared" si="16"/>
        <v>0</v>
      </c>
      <c r="AZ9" s="29">
        <f t="shared" si="17"/>
        <v>0</v>
      </c>
      <c r="BA9" s="29">
        <f t="shared" si="18"/>
        <v>0</v>
      </c>
      <c r="BB9" s="29">
        <f t="shared" si="19"/>
        <v>0</v>
      </c>
      <c r="BC9" s="28"/>
    </row>
    <row r="10" spans="1:55" x14ac:dyDescent="0.25">
      <c r="A10" s="27">
        <v>2019</v>
      </c>
      <c r="B10" s="29">
        <v>0</v>
      </c>
      <c r="C10" s="29">
        <v>0</v>
      </c>
      <c r="D10" s="29">
        <v>0</v>
      </c>
      <c r="E10" s="29">
        <f t="shared" si="20"/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8"/>
      <c r="O10" s="27">
        <v>2019</v>
      </c>
      <c r="P10" s="29">
        <v>0</v>
      </c>
      <c r="Q10" s="29">
        <v>0</v>
      </c>
      <c r="R10" s="29">
        <v>0</v>
      </c>
      <c r="S10" s="29">
        <f t="shared" si="21"/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8"/>
      <c r="AC10" s="27">
        <v>2019</v>
      </c>
      <c r="AD10" s="29">
        <f t="shared" si="22"/>
        <v>0</v>
      </c>
      <c r="AE10" s="29">
        <f t="shared" si="0"/>
        <v>0</v>
      </c>
      <c r="AF10" s="29">
        <f t="shared" si="1"/>
        <v>0</v>
      </c>
      <c r="AG10" s="29">
        <f t="shared" si="2"/>
        <v>0</v>
      </c>
      <c r="AH10" s="29">
        <f t="shared" si="3"/>
        <v>0</v>
      </c>
      <c r="AI10" s="29">
        <f t="shared" si="4"/>
        <v>0</v>
      </c>
      <c r="AJ10" s="29">
        <f t="shared" si="5"/>
        <v>0</v>
      </c>
      <c r="AK10" s="29">
        <f t="shared" si="6"/>
        <v>0</v>
      </c>
      <c r="AL10" s="29">
        <f t="shared" si="7"/>
        <v>0</v>
      </c>
      <c r="AM10" s="29">
        <f t="shared" si="8"/>
        <v>0</v>
      </c>
      <c r="AN10" s="29">
        <f t="shared" si="9"/>
        <v>0</v>
      </c>
      <c r="AO10" s="28"/>
      <c r="AQ10" s="27">
        <v>2019</v>
      </c>
      <c r="AR10" s="29">
        <f t="shared" si="23"/>
        <v>0</v>
      </c>
      <c r="AS10" s="29">
        <f t="shared" si="10"/>
        <v>0</v>
      </c>
      <c r="AT10" s="29">
        <f t="shared" si="11"/>
        <v>0</v>
      </c>
      <c r="AU10" s="29">
        <f t="shared" si="12"/>
        <v>0</v>
      </c>
      <c r="AV10" s="29">
        <f t="shared" si="13"/>
        <v>0</v>
      </c>
      <c r="AW10" s="29">
        <f t="shared" si="14"/>
        <v>0</v>
      </c>
      <c r="AX10" s="29">
        <f t="shared" si="15"/>
        <v>0</v>
      </c>
      <c r="AY10" s="29">
        <f t="shared" si="16"/>
        <v>0</v>
      </c>
      <c r="AZ10" s="29">
        <f t="shared" si="17"/>
        <v>0</v>
      </c>
      <c r="BA10" s="29">
        <f t="shared" si="18"/>
        <v>0</v>
      </c>
      <c r="BB10" s="29">
        <f t="shared" si="19"/>
        <v>0</v>
      </c>
      <c r="BC10" s="28"/>
    </row>
    <row r="11" spans="1:55" x14ac:dyDescent="0.25">
      <c r="A11" s="27">
        <v>2020</v>
      </c>
      <c r="B11" s="29">
        <v>0</v>
      </c>
      <c r="C11" s="29">
        <v>0</v>
      </c>
      <c r="D11" s="29">
        <v>0</v>
      </c>
      <c r="E11" s="29">
        <f t="shared" si="20"/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8"/>
      <c r="O11" s="27">
        <v>2020</v>
      </c>
      <c r="P11" s="29">
        <v>0</v>
      </c>
      <c r="Q11" s="29">
        <v>0</v>
      </c>
      <c r="R11" s="29">
        <v>0</v>
      </c>
      <c r="S11" s="29">
        <f t="shared" si="21"/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8"/>
      <c r="AC11" s="27">
        <v>2020</v>
      </c>
      <c r="AD11" s="29">
        <f t="shared" si="22"/>
        <v>0</v>
      </c>
      <c r="AE11" s="29">
        <f t="shared" si="0"/>
        <v>0</v>
      </c>
      <c r="AF11" s="29">
        <f t="shared" si="1"/>
        <v>0</v>
      </c>
      <c r="AG11" s="29">
        <f t="shared" si="2"/>
        <v>0</v>
      </c>
      <c r="AH11" s="29">
        <f t="shared" si="3"/>
        <v>0</v>
      </c>
      <c r="AI11" s="29">
        <f t="shared" si="4"/>
        <v>0</v>
      </c>
      <c r="AJ11" s="29">
        <f t="shared" si="5"/>
        <v>0</v>
      </c>
      <c r="AK11" s="29">
        <f t="shared" si="6"/>
        <v>0</v>
      </c>
      <c r="AL11" s="29">
        <f t="shared" si="7"/>
        <v>0</v>
      </c>
      <c r="AM11" s="29">
        <f t="shared" si="8"/>
        <v>0</v>
      </c>
      <c r="AN11" s="29">
        <f t="shared" si="9"/>
        <v>0</v>
      </c>
      <c r="AO11" s="28"/>
      <c r="AQ11" s="27">
        <v>2020</v>
      </c>
      <c r="AR11" s="29">
        <f t="shared" si="23"/>
        <v>0</v>
      </c>
      <c r="AS11" s="29">
        <f t="shared" si="10"/>
        <v>0</v>
      </c>
      <c r="AT11" s="29">
        <f t="shared" si="11"/>
        <v>0</v>
      </c>
      <c r="AU11" s="29">
        <f t="shared" si="12"/>
        <v>0</v>
      </c>
      <c r="AV11" s="29">
        <f t="shared" si="13"/>
        <v>0</v>
      </c>
      <c r="AW11" s="29">
        <f t="shared" si="14"/>
        <v>0</v>
      </c>
      <c r="AX11" s="29">
        <f t="shared" si="15"/>
        <v>0</v>
      </c>
      <c r="AY11" s="29">
        <f t="shared" si="16"/>
        <v>0</v>
      </c>
      <c r="AZ11" s="29">
        <f t="shared" si="17"/>
        <v>0</v>
      </c>
      <c r="BA11" s="29">
        <f t="shared" si="18"/>
        <v>0</v>
      </c>
      <c r="BB11" s="29">
        <f t="shared" si="19"/>
        <v>0</v>
      </c>
      <c r="BC11" s="28"/>
    </row>
    <row r="12" spans="1:55" x14ac:dyDescent="0.25">
      <c r="A12" s="27">
        <v>2021</v>
      </c>
      <c r="B12" s="29">
        <v>0</v>
      </c>
      <c r="C12" s="29">
        <v>0</v>
      </c>
      <c r="D12" s="29">
        <v>0</v>
      </c>
      <c r="E12" s="29">
        <f t="shared" si="20"/>
        <v>0</v>
      </c>
      <c r="F12" s="29">
        <v>91.323198218184046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8"/>
      <c r="O12" s="27">
        <v>2021</v>
      </c>
      <c r="P12" s="29">
        <v>0</v>
      </c>
      <c r="Q12" s="29">
        <v>0</v>
      </c>
      <c r="R12" s="29">
        <v>0</v>
      </c>
      <c r="S12" s="29">
        <f t="shared" si="21"/>
        <v>0</v>
      </c>
      <c r="T12" s="29">
        <v>91.323198218184046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8"/>
      <c r="AC12" s="27">
        <v>2021</v>
      </c>
      <c r="AD12" s="29">
        <f t="shared" si="22"/>
        <v>0</v>
      </c>
      <c r="AE12" s="29">
        <f t="shared" si="0"/>
        <v>0</v>
      </c>
      <c r="AF12" s="29">
        <f t="shared" si="1"/>
        <v>0</v>
      </c>
      <c r="AG12" s="29">
        <f t="shared" si="2"/>
        <v>0</v>
      </c>
      <c r="AH12" s="29">
        <f t="shared" si="3"/>
        <v>577.99492543154463</v>
      </c>
      <c r="AI12" s="29">
        <f t="shared" si="4"/>
        <v>0</v>
      </c>
      <c r="AJ12" s="29">
        <f t="shared" si="5"/>
        <v>0</v>
      </c>
      <c r="AK12" s="29">
        <f t="shared" si="6"/>
        <v>0</v>
      </c>
      <c r="AL12" s="29">
        <f t="shared" si="7"/>
        <v>0</v>
      </c>
      <c r="AM12" s="29">
        <f t="shared" si="8"/>
        <v>0</v>
      </c>
      <c r="AN12" s="29">
        <f t="shared" si="9"/>
        <v>0</v>
      </c>
      <c r="AO12" s="28"/>
      <c r="AQ12" s="27">
        <v>2021</v>
      </c>
      <c r="AR12" s="29">
        <f t="shared" si="23"/>
        <v>0</v>
      </c>
      <c r="AS12" s="29">
        <f t="shared" si="10"/>
        <v>0</v>
      </c>
      <c r="AT12" s="29">
        <f t="shared" si="11"/>
        <v>0</v>
      </c>
      <c r="AU12" s="29">
        <f t="shared" si="12"/>
        <v>0</v>
      </c>
      <c r="AV12" s="29">
        <f t="shared" si="13"/>
        <v>577.99492543154463</v>
      </c>
      <c r="AW12" s="29">
        <f t="shared" si="14"/>
        <v>0</v>
      </c>
      <c r="AX12" s="29">
        <f t="shared" si="15"/>
        <v>0</v>
      </c>
      <c r="AY12" s="29">
        <f t="shared" si="16"/>
        <v>0</v>
      </c>
      <c r="AZ12" s="29">
        <f t="shared" si="17"/>
        <v>0</v>
      </c>
      <c r="BA12" s="29">
        <f t="shared" si="18"/>
        <v>0</v>
      </c>
      <c r="BB12" s="29">
        <f t="shared" si="19"/>
        <v>0</v>
      </c>
      <c r="BC12" s="28"/>
    </row>
    <row r="13" spans="1:55" x14ac:dyDescent="0.25">
      <c r="A13" s="27">
        <v>2022</v>
      </c>
      <c r="B13" s="29">
        <v>0</v>
      </c>
      <c r="C13" s="29">
        <v>0</v>
      </c>
      <c r="D13" s="29">
        <v>0</v>
      </c>
      <c r="E13" s="29">
        <f t="shared" si="20"/>
        <v>0</v>
      </c>
      <c r="F13" s="29">
        <v>91.323198218184046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8"/>
      <c r="O13" s="27">
        <v>2022</v>
      </c>
      <c r="P13" s="29">
        <v>0</v>
      </c>
      <c r="Q13" s="29">
        <v>0</v>
      </c>
      <c r="R13" s="29">
        <v>0</v>
      </c>
      <c r="S13" s="29">
        <f t="shared" si="21"/>
        <v>0</v>
      </c>
      <c r="T13" s="29">
        <v>91.323198218184046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8"/>
      <c r="AC13" s="27">
        <v>2022</v>
      </c>
      <c r="AD13" s="29">
        <f t="shared" si="22"/>
        <v>0</v>
      </c>
      <c r="AE13" s="29">
        <f t="shared" si="0"/>
        <v>0</v>
      </c>
      <c r="AF13" s="29">
        <f t="shared" si="1"/>
        <v>0</v>
      </c>
      <c r="AG13" s="29">
        <f t="shared" si="2"/>
        <v>0</v>
      </c>
      <c r="AH13" s="29">
        <f t="shared" si="3"/>
        <v>577.99492543154463</v>
      </c>
      <c r="AI13" s="29">
        <f t="shared" si="4"/>
        <v>0</v>
      </c>
      <c r="AJ13" s="29">
        <f t="shared" si="5"/>
        <v>0</v>
      </c>
      <c r="AK13" s="29">
        <f t="shared" si="6"/>
        <v>0</v>
      </c>
      <c r="AL13" s="29">
        <f t="shared" si="7"/>
        <v>0</v>
      </c>
      <c r="AM13" s="29">
        <f t="shared" si="8"/>
        <v>0</v>
      </c>
      <c r="AN13" s="29">
        <f t="shared" si="9"/>
        <v>0</v>
      </c>
      <c r="AO13" s="28"/>
      <c r="AQ13" s="27">
        <v>2022</v>
      </c>
      <c r="AR13" s="29">
        <f t="shared" si="23"/>
        <v>0</v>
      </c>
      <c r="AS13" s="29">
        <f t="shared" si="10"/>
        <v>0</v>
      </c>
      <c r="AT13" s="29">
        <f t="shared" si="11"/>
        <v>0</v>
      </c>
      <c r="AU13" s="29">
        <f t="shared" si="12"/>
        <v>0</v>
      </c>
      <c r="AV13" s="29">
        <f t="shared" si="13"/>
        <v>577.99492543154463</v>
      </c>
      <c r="AW13" s="29">
        <f t="shared" si="14"/>
        <v>0</v>
      </c>
      <c r="AX13" s="29">
        <f t="shared" si="15"/>
        <v>0</v>
      </c>
      <c r="AY13" s="29">
        <f t="shared" si="16"/>
        <v>0</v>
      </c>
      <c r="AZ13" s="29">
        <f t="shared" si="17"/>
        <v>0</v>
      </c>
      <c r="BA13" s="29">
        <f t="shared" si="18"/>
        <v>0</v>
      </c>
      <c r="BB13" s="29">
        <f t="shared" si="19"/>
        <v>0</v>
      </c>
      <c r="BC13" s="28"/>
    </row>
    <row r="14" spans="1:55" x14ac:dyDescent="0.25">
      <c r="A14" s="27">
        <v>2023</v>
      </c>
      <c r="B14" s="29">
        <v>0</v>
      </c>
      <c r="C14" s="29">
        <v>0</v>
      </c>
      <c r="D14" s="29">
        <v>0</v>
      </c>
      <c r="E14" s="29">
        <f t="shared" si="20"/>
        <v>0</v>
      </c>
      <c r="F14" s="29">
        <v>91.323198218184046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8"/>
      <c r="O14" s="27">
        <v>2023</v>
      </c>
      <c r="P14" s="29">
        <v>0</v>
      </c>
      <c r="Q14" s="29">
        <v>0</v>
      </c>
      <c r="R14" s="29">
        <v>0</v>
      </c>
      <c r="S14" s="29">
        <f t="shared" si="21"/>
        <v>0</v>
      </c>
      <c r="T14" s="29">
        <v>91.323198218184046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8"/>
      <c r="AC14" s="27">
        <v>2023</v>
      </c>
      <c r="AD14" s="29">
        <f t="shared" si="22"/>
        <v>0</v>
      </c>
      <c r="AE14" s="29">
        <f t="shared" si="0"/>
        <v>0</v>
      </c>
      <c r="AF14" s="29">
        <f t="shared" si="1"/>
        <v>0</v>
      </c>
      <c r="AG14" s="29">
        <f t="shared" si="2"/>
        <v>0</v>
      </c>
      <c r="AH14" s="29">
        <f t="shared" si="3"/>
        <v>577.99492543154463</v>
      </c>
      <c r="AI14" s="29">
        <f t="shared" si="4"/>
        <v>0</v>
      </c>
      <c r="AJ14" s="29">
        <f t="shared" si="5"/>
        <v>0</v>
      </c>
      <c r="AK14" s="29">
        <f t="shared" si="6"/>
        <v>0</v>
      </c>
      <c r="AL14" s="29">
        <f t="shared" si="7"/>
        <v>0</v>
      </c>
      <c r="AM14" s="29">
        <f t="shared" si="8"/>
        <v>0</v>
      </c>
      <c r="AN14" s="29">
        <f t="shared" si="9"/>
        <v>0</v>
      </c>
      <c r="AO14" s="28"/>
      <c r="AQ14" s="27">
        <v>2023</v>
      </c>
      <c r="AR14" s="29">
        <f t="shared" si="23"/>
        <v>0</v>
      </c>
      <c r="AS14" s="29">
        <f t="shared" si="10"/>
        <v>0</v>
      </c>
      <c r="AT14" s="29">
        <f t="shared" si="11"/>
        <v>0</v>
      </c>
      <c r="AU14" s="29">
        <f t="shared" si="12"/>
        <v>0</v>
      </c>
      <c r="AV14" s="29">
        <f t="shared" si="13"/>
        <v>577.99492543154463</v>
      </c>
      <c r="AW14" s="29">
        <f t="shared" si="14"/>
        <v>0</v>
      </c>
      <c r="AX14" s="29">
        <f t="shared" si="15"/>
        <v>0</v>
      </c>
      <c r="AY14" s="29">
        <f t="shared" si="16"/>
        <v>0</v>
      </c>
      <c r="AZ14" s="29">
        <f t="shared" si="17"/>
        <v>0</v>
      </c>
      <c r="BA14" s="29">
        <f t="shared" si="18"/>
        <v>0</v>
      </c>
      <c r="BB14" s="29">
        <f t="shared" si="19"/>
        <v>0</v>
      </c>
      <c r="BC14" s="28"/>
    </row>
    <row r="15" spans="1:55" x14ac:dyDescent="0.25">
      <c r="A15" s="27">
        <v>2024</v>
      </c>
      <c r="B15" s="29">
        <v>0</v>
      </c>
      <c r="C15" s="29">
        <v>0</v>
      </c>
      <c r="D15" s="29">
        <v>0</v>
      </c>
      <c r="E15" s="29">
        <f t="shared" si="20"/>
        <v>0</v>
      </c>
      <c r="F15" s="29">
        <v>91.323198218184046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8"/>
      <c r="O15" s="27">
        <v>2024</v>
      </c>
      <c r="P15" s="29">
        <v>0</v>
      </c>
      <c r="Q15" s="29">
        <v>0</v>
      </c>
      <c r="R15" s="29">
        <v>0</v>
      </c>
      <c r="S15" s="29">
        <f t="shared" si="21"/>
        <v>0</v>
      </c>
      <c r="T15" s="29">
        <v>91.323198218184046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8"/>
      <c r="AC15" s="27">
        <v>2024</v>
      </c>
      <c r="AD15" s="29">
        <f t="shared" si="22"/>
        <v>0</v>
      </c>
      <c r="AE15" s="29">
        <f t="shared" si="0"/>
        <v>0</v>
      </c>
      <c r="AF15" s="29">
        <f t="shared" si="1"/>
        <v>0</v>
      </c>
      <c r="AG15" s="29">
        <f t="shared" si="2"/>
        <v>0</v>
      </c>
      <c r="AH15" s="29">
        <f t="shared" si="3"/>
        <v>577.99492543154463</v>
      </c>
      <c r="AI15" s="29">
        <f t="shared" si="4"/>
        <v>0</v>
      </c>
      <c r="AJ15" s="29">
        <f t="shared" si="5"/>
        <v>0</v>
      </c>
      <c r="AK15" s="29">
        <f t="shared" si="6"/>
        <v>0</v>
      </c>
      <c r="AL15" s="29">
        <f t="shared" si="7"/>
        <v>0</v>
      </c>
      <c r="AM15" s="29">
        <f t="shared" si="8"/>
        <v>0</v>
      </c>
      <c r="AN15" s="29">
        <f t="shared" si="9"/>
        <v>0</v>
      </c>
      <c r="AO15" s="28"/>
      <c r="AQ15" s="27">
        <v>2024</v>
      </c>
      <c r="AR15" s="29">
        <f t="shared" si="23"/>
        <v>0</v>
      </c>
      <c r="AS15" s="29">
        <f t="shared" si="10"/>
        <v>0</v>
      </c>
      <c r="AT15" s="29">
        <f t="shared" si="11"/>
        <v>0</v>
      </c>
      <c r="AU15" s="29">
        <f t="shared" si="12"/>
        <v>0</v>
      </c>
      <c r="AV15" s="29">
        <f t="shared" si="13"/>
        <v>577.99492543154463</v>
      </c>
      <c r="AW15" s="29">
        <f t="shared" si="14"/>
        <v>0</v>
      </c>
      <c r="AX15" s="29">
        <f t="shared" si="15"/>
        <v>0</v>
      </c>
      <c r="AY15" s="29">
        <f t="shared" si="16"/>
        <v>0</v>
      </c>
      <c r="AZ15" s="29">
        <f t="shared" si="17"/>
        <v>0</v>
      </c>
      <c r="BA15" s="29">
        <f t="shared" si="18"/>
        <v>0</v>
      </c>
      <c r="BB15" s="29">
        <f t="shared" si="19"/>
        <v>0</v>
      </c>
      <c r="BC15" s="28"/>
    </row>
    <row r="16" spans="1:55" x14ac:dyDescent="0.25">
      <c r="A16" s="27">
        <v>2025</v>
      </c>
      <c r="B16" s="29">
        <v>0</v>
      </c>
      <c r="C16" s="29">
        <v>0</v>
      </c>
      <c r="D16" s="29">
        <v>0</v>
      </c>
      <c r="E16" s="29">
        <f t="shared" si="20"/>
        <v>0</v>
      </c>
      <c r="F16" s="29">
        <v>91.323198218184046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8"/>
      <c r="O16" s="27">
        <v>2025</v>
      </c>
      <c r="P16" s="29">
        <v>0</v>
      </c>
      <c r="Q16" s="29">
        <v>0</v>
      </c>
      <c r="R16" s="29">
        <v>0</v>
      </c>
      <c r="S16" s="29">
        <f t="shared" si="21"/>
        <v>0</v>
      </c>
      <c r="T16" s="29">
        <v>91.323198218184046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8"/>
      <c r="AC16" s="27">
        <v>2025</v>
      </c>
      <c r="AD16" s="29">
        <f t="shared" si="22"/>
        <v>0</v>
      </c>
      <c r="AE16" s="29">
        <f t="shared" si="0"/>
        <v>0</v>
      </c>
      <c r="AF16" s="29">
        <f t="shared" si="1"/>
        <v>0</v>
      </c>
      <c r="AG16" s="29">
        <f t="shared" si="2"/>
        <v>0</v>
      </c>
      <c r="AH16" s="29">
        <f t="shared" si="3"/>
        <v>577.99492543154463</v>
      </c>
      <c r="AI16" s="29">
        <f t="shared" si="4"/>
        <v>0</v>
      </c>
      <c r="AJ16" s="29">
        <f t="shared" si="5"/>
        <v>0</v>
      </c>
      <c r="AK16" s="29">
        <f t="shared" si="6"/>
        <v>0</v>
      </c>
      <c r="AL16" s="29">
        <f t="shared" si="7"/>
        <v>0</v>
      </c>
      <c r="AM16" s="29">
        <f t="shared" si="8"/>
        <v>0</v>
      </c>
      <c r="AN16" s="29">
        <f t="shared" si="9"/>
        <v>0</v>
      </c>
      <c r="AO16" s="28"/>
      <c r="AQ16" s="27">
        <v>2025</v>
      </c>
      <c r="AR16" s="29">
        <f t="shared" si="23"/>
        <v>0</v>
      </c>
      <c r="AS16" s="29">
        <f t="shared" si="10"/>
        <v>0</v>
      </c>
      <c r="AT16" s="29">
        <f t="shared" si="11"/>
        <v>0</v>
      </c>
      <c r="AU16" s="29">
        <f t="shared" si="12"/>
        <v>0</v>
      </c>
      <c r="AV16" s="29">
        <f t="shared" si="13"/>
        <v>577.99492543154463</v>
      </c>
      <c r="AW16" s="29">
        <f t="shared" si="14"/>
        <v>0</v>
      </c>
      <c r="AX16" s="29">
        <f t="shared" si="15"/>
        <v>0</v>
      </c>
      <c r="AY16" s="29">
        <f t="shared" si="16"/>
        <v>0</v>
      </c>
      <c r="AZ16" s="29">
        <f t="shared" si="17"/>
        <v>0</v>
      </c>
      <c r="BA16" s="29">
        <f t="shared" si="18"/>
        <v>0</v>
      </c>
      <c r="BB16" s="29">
        <f t="shared" si="19"/>
        <v>0</v>
      </c>
      <c r="BC16" s="28"/>
    </row>
    <row r="17" spans="1:55" x14ac:dyDescent="0.25">
      <c r="A17" s="27">
        <v>2026</v>
      </c>
      <c r="B17" s="29">
        <v>0</v>
      </c>
      <c r="C17" s="29">
        <v>0</v>
      </c>
      <c r="D17" s="29">
        <v>0</v>
      </c>
      <c r="E17" s="29">
        <f t="shared" si="20"/>
        <v>0</v>
      </c>
      <c r="F17" s="29">
        <v>91.323198218184046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8"/>
      <c r="O17" s="27">
        <v>2026</v>
      </c>
      <c r="P17" s="29">
        <v>0</v>
      </c>
      <c r="Q17" s="29">
        <v>0</v>
      </c>
      <c r="R17" s="29">
        <v>0</v>
      </c>
      <c r="S17" s="29">
        <f t="shared" si="21"/>
        <v>0</v>
      </c>
      <c r="T17" s="29">
        <v>91.323198218184046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8"/>
      <c r="AC17" s="27">
        <v>2026</v>
      </c>
      <c r="AD17" s="29">
        <f t="shared" si="22"/>
        <v>0</v>
      </c>
      <c r="AE17" s="29">
        <f t="shared" si="0"/>
        <v>0</v>
      </c>
      <c r="AF17" s="29">
        <f t="shared" si="1"/>
        <v>0</v>
      </c>
      <c r="AG17" s="29">
        <f t="shared" si="2"/>
        <v>0</v>
      </c>
      <c r="AH17" s="29">
        <f t="shared" si="3"/>
        <v>577.99492543154463</v>
      </c>
      <c r="AI17" s="29">
        <f t="shared" si="4"/>
        <v>0</v>
      </c>
      <c r="AJ17" s="29">
        <f t="shared" si="5"/>
        <v>0</v>
      </c>
      <c r="AK17" s="29">
        <f t="shared" si="6"/>
        <v>0</v>
      </c>
      <c r="AL17" s="29">
        <f t="shared" si="7"/>
        <v>0</v>
      </c>
      <c r="AM17" s="29">
        <f t="shared" si="8"/>
        <v>0</v>
      </c>
      <c r="AN17" s="29">
        <f t="shared" si="9"/>
        <v>0</v>
      </c>
      <c r="AO17" s="28"/>
      <c r="AQ17" s="27">
        <v>2026</v>
      </c>
      <c r="AR17" s="29">
        <f t="shared" si="23"/>
        <v>0</v>
      </c>
      <c r="AS17" s="29">
        <f t="shared" si="10"/>
        <v>0</v>
      </c>
      <c r="AT17" s="29">
        <f t="shared" si="11"/>
        <v>0</v>
      </c>
      <c r="AU17" s="29">
        <f t="shared" si="12"/>
        <v>0</v>
      </c>
      <c r="AV17" s="29">
        <f t="shared" si="13"/>
        <v>577.99492543154463</v>
      </c>
      <c r="AW17" s="29">
        <f t="shared" si="14"/>
        <v>0</v>
      </c>
      <c r="AX17" s="29">
        <f t="shared" si="15"/>
        <v>0</v>
      </c>
      <c r="AY17" s="29">
        <f t="shared" si="16"/>
        <v>0</v>
      </c>
      <c r="AZ17" s="29">
        <f t="shared" si="17"/>
        <v>0</v>
      </c>
      <c r="BA17" s="29">
        <f t="shared" si="18"/>
        <v>0</v>
      </c>
      <c r="BB17" s="29">
        <f t="shared" si="19"/>
        <v>0</v>
      </c>
      <c r="BC17" s="28"/>
    </row>
    <row r="18" spans="1:55" x14ac:dyDescent="0.25">
      <c r="A18" s="27">
        <v>2027</v>
      </c>
      <c r="B18" s="29">
        <v>0</v>
      </c>
      <c r="C18" s="29">
        <v>0</v>
      </c>
      <c r="D18" s="29">
        <v>0</v>
      </c>
      <c r="E18" s="29">
        <f t="shared" si="20"/>
        <v>0</v>
      </c>
      <c r="F18" s="29">
        <v>91.323198218184046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8"/>
      <c r="O18" s="27">
        <v>2027</v>
      </c>
      <c r="P18" s="29">
        <v>0</v>
      </c>
      <c r="Q18" s="29">
        <v>0</v>
      </c>
      <c r="R18" s="29">
        <v>0</v>
      </c>
      <c r="S18" s="29">
        <f t="shared" si="21"/>
        <v>0</v>
      </c>
      <c r="T18" s="29">
        <v>91.323198218184046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8"/>
      <c r="AC18" s="27">
        <v>2027</v>
      </c>
      <c r="AD18" s="29">
        <f t="shared" si="22"/>
        <v>0</v>
      </c>
      <c r="AE18" s="29">
        <f t="shared" si="0"/>
        <v>0</v>
      </c>
      <c r="AF18" s="29">
        <f t="shared" si="1"/>
        <v>0</v>
      </c>
      <c r="AG18" s="29">
        <f t="shared" si="2"/>
        <v>0</v>
      </c>
      <c r="AH18" s="29">
        <f t="shared" si="3"/>
        <v>577.99492543154463</v>
      </c>
      <c r="AI18" s="29">
        <f t="shared" si="4"/>
        <v>0</v>
      </c>
      <c r="AJ18" s="29">
        <f t="shared" si="5"/>
        <v>0</v>
      </c>
      <c r="AK18" s="29">
        <f t="shared" si="6"/>
        <v>0</v>
      </c>
      <c r="AL18" s="29">
        <f t="shared" si="7"/>
        <v>0</v>
      </c>
      <c r="AM18" s="29">
        <f t="shared" si="8"/>
        <v>0</v>
      </c>
      <c r="AN18" s="29">
        <f t="shared" si="9"/>
        <v>0</v>
      </c>
      <c r="AO18" s="28"/>
      <c r="AQ18" s="27">
        <v>2027</v>
      </c>
      <c r="AR18" s="29">
        <f t="shared" si="23"/>
        <v>0</v>
      </c>
      <c r="AS18" s="29">
        <f t="shared" si="10"/>
        <v>0</v>
      </c>
      <c r="AT18" s="29">
        <f t="shared" si="11"/>
        <v>0</v>
      </c>
      <c r="AU18" s="29">
        <f t="shared" si="12"/>
        <v>0</v>
      </c>
      <c r="AV18" s="29">
        <f t="shared" si="13"/>
        <v>577.99492543154463</v>
      </c>
      <c r="AW18" s="29">
        <f t="shared" si="14"/>
        <v>0</v>
      </c>
      <c r="AX18" s="29">
        <f t="shared" si="15"/>
        <v>0</v>
      </c>
      <c r="AY18" s="29">
        <f t="shared" si="16"/>
        <v>0</v>
      </c>
      <c r="AZ18" s="29">
        <f t="shared" si="17"/>
        <v>0</v>
      </c>
      <c r="BA18" s="29">
        <f t="shared" si="18"/>
        <v>0</v>
      </c>
      <c r="BB18" s="29">
        <f t="shared" si="19"/>
        <v>0</v>
      </c>
      <c r="BC18" s="28"/>
    </row>
    <row r="19" spans="1:55" x14ac:dyDescent="0.25">
      <c r="A19" s="27">
        <v>2028</v>
      </c>
      <c r="B19" s="29">
        <v>0</v>
      </c>
      <c r="C19" s="29">
        <v>0</v>
      </c>
      <c r="D19" s="29">
        <v>0</v>
      </c>
      <c r="E19" s="29">
        <f t="shared" si="20"/>
        <v>0</v>
      </c>
      <c r="F19" s="29">
        <v>91.323198218184046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8"/>
      <c r="O19" s="27">
        <v>2028</v>
      </c>
      <c r="P19" s="29">
        <v>0</v>
      </c>
      <c r="Q19" s="29">
        <v>0</v>
      </c>
      <c r="R19" s="29">
        <v>0</v>
      </c>
      <c r="S19" s="29">
        <f t="shared" si="21"/>
        <v>0</v>
      </c>
      <c r="T19" s="29">
        <v>91.323198218184046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8"/>
      <c r="AC19" s="27">
        <v>2028</v>
      </c>
      <c r="AD19" s="29">
        <f t="shared" si="22"/>
        <v>0</v>
      </c>
      <c r="AE19" s="29">
        <f t="shared" si="0"/>
        <v>0</v>
      </c>
      <c r="AF19" s="29">
        <f t="shared" si="1"/>
        <v>0</v>
      </c>
      <c r="AG19" s="29">
        <f t="shared" si="2"/>
        <v>0</v>
      </c>
      <c r="AH19" s="29">
        <f t="shared" si="3"/>
        <v>577.99492543154463</v>
      </c>
      <c r="AI19" s="29">
        <f t="shared" si="4"/>
        <v>0</v>
      </c>
      <c r="AJ19" s="29">
        <f t="shared" si="5"/>
        <v>0</v>
      </c>
      <c r="AK19" s="29">
        <f t="shared" si="6"/>
        <v>0</v>
      </c>
      <c r="AL19" s="29">
        <f t="shared" si="7"/>
        <v>0</v>
      </c>
      <c r="AM19" s="29">
        <f t="shared" si="8"/>
        <v>0</v>
      </c>
      <c r="AN19" s="29">
        <f t="shared" si="9"/>
        <v>0</v>
      </c>
      <c r="AO19" s="28"/>
      <c r="AQ19" s="27">
        <v>2028</v>
      </c>
      <c r="AR19" s="29">
        <f t="shared" si="23"/>
        <v>0</v>
      </c>
      <c r="AS19" s="29">
        <f t="shared" si="10"/>
        <v>0</v>
      </c>
      <c r="AT19" s="29">
        <f t="shared" si="11"/>
        <v>0</v>
      </c>
      <c r="AU19" s="29">
        <f t="shared" si="12"/>
        <v>0</v>
      </c>
      <c r="AV19" s="29">
        <f t="shared" si="13"/>
        <v>577.99492543154463</v>
      </c>
      <c r="AW19" s="29">
        <f t="shared" si="14"/>
        <v>0</v>
      </c>
      <c r="AX19" s="29">
        <f t="shared" si="15"/>
        <v>0</v>
      </c>
      <c r="AY19" s="29">
        <f t="shared" si="16"/>
        <v>0</v>
      </c>
      <c r="AZ19" s="29">
        <f t="shared" si="17"/>
        <v>0</v>
      </c>
      <c r="BA19" s="29">
        <f t="shared" si="18"/>
        <v>0</v>
      </c>
      <c r="BB19" s="29">
        <f t="shared" si="19"/>
        <v>0</v>
      </c>
      <c r="BC19" s="28"/>
    </row>
    <row r="20" spans="1:55" x14ac:dyDescent="0.25">
      <c r="A20" s="27">
        <v>2029</v>
      </c>
      <c r="B20" s="29">
        <v>0</v>
      </c>
      <c r="C20" s="29">
        <v>0</v>
      </c>
      <c r="D20" s="29">
        <v>0</v>
      </c>
      <c r="E20" s="29">
        <f t="shared" si="20"/>
        <v>0</v>
      </c>
      <c r="F20" s="29">
        <v>91.323198218184046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8"/>
      <c r="O20" s="27">
        <v>2029</v>
      </c>
      <c r="P20" s="29">
        <v>0</v>
      </c>
      <c r="Q20" s="29">
        <v>0</v>
      </c>
      <c r="R20" s="29">
        <v>0</v>
      </c>
      <c r="S20" s="29">
        <f t="shared" si="21"/>
        <v>0</v>
      </c>
      <c r="T20" s="29">
        <v>91.323198218184046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8"/>
      <c r="AC20" s="27">
        <v>2029</v>
      </c>
      <c r="AD20" s="29">
        <f t="shared" si="22"/>
        <v>0</v>
      </c>
      <c r="AE20" s="29">
        <f t="shared" si="0"/>
        <v>0</v>
      </c>
      <c r="AF20" s="29">
        <f t="shared" si="1"/>
        <v>0</v>
      </c>
      <c r="AG20" s="29">
        <f t="shared" si="2"/>
        <v>0</v>
      </c>
      <c r="AH20" s="29">
        <f t="shared" si="3"/>
        <v>577.99492543154463</v>
      </c>
      <c r="AI20" s="29">
        <f t="shared" si="4"/>
        <v>0</v>
      </c>
      <c r="AJ20" s="29">
        <f t="shared" si="5"/>
        <v>0</v>
      </c>
      <c r="AK20" s="29">
        <f t="shared" si="6"/>
        <v>0</v>
      </c>
      <c r="AL20" s="29">
        <f t="shared" si="7"/>
        <v>0</v>
      </c>
      <c r="AM20" s="29">
        <f t="shared" si="8"/>
        <v>0</v>
      </c>
      <c r="AN20" s="29">
        <f t="shared" si="9"/>
        <v>0</v>
      </c>
      <c r="AO20" s="28"/>
      <c r="AQ20" s="27">
        <v>2029</v>
      </c>
      <c r="AR20" s="29">
        <f t="shared" si="23"/>
        <v>0</v>
      </c>
      <c r="AS20" s="29">
        <f t="shared" si="10"/>
        <v>0</v>
      </c>
      <c r="AT20" s="29">
        <f t="shared" si="11"/>
        <v>0</v>
      </c>
      <c r="AU20" s="29">
        <f t="shared" si="12"/>
        <v>0</v>
      </c>
      <c r="AV20" s="29">
        <f t="shared" si="13"/>
        <v>577.99492543154463</v>
      </c>
      <c r="AW20" s="29">
        <f t="shared" si="14"/>
        <v>0</v>
      </c>
      <c r="AX20" s="29">
        <f t="shared" si="15"/>
        <v>0</v>
      </c>
      <c r="AY20" s="29">
        <f t="shared" si="16"/>
        <v>0</v>
      </c>
      <c r="AZ20" s="29">
        <f t="shared" si="17"/>
        <v>0</v>
      </c>
      <c r="BA20" s="29">
        <f t="shared" si="18"/>
        <v>0</v>
      </c>
      <c r="BB20" s="29">
        <f t="shared" si="19"/>
        <v>0</v>
      </c>
      <c r="BC20" s="28"/>
    </row>
    <row r="21" spans="1:55" x14ac:dyDescent="0.25">
      <c r="A21" s="27">
        <v>2030</v>
      </c>
      <c r="B21" s="29">
        <v>339.1038284295629</v>
      </c>
      <c r="C21" s="29">
        <v>0</v>
      </c>
      <c r="D21" s="29">
        <v>0</v>
      </c>
      <c r="E21" s="29">
        <v>13.778450864302441</v>
      </c>
      <c r="F21" s="29">
        <v>91.323198218184046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8"/>
      <c r="O21" s="27">
        <v>2030</v>
      </c>
      <c r="P21" s="29">
        <v>339.1038284295629</v>
      </c>
      <c r="Q21" s="29">
        <v>0</v>
      </c>
      <c r="R21" s="29">
        <v>0</v>
      </c>
      <c r="S21" s="29">
        <v>13.778450864302441</v>
      </c>
      <c r="T21" s="29">
        <v>91.323198218184046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8"/>
      <c r="AC21" s="27">
        <v>2030</v>
      </c>
      <c r="AD21" s="29">
        <f t="shared" si="22"/>
        <v>629.58600000000001</v>
      </c>
      <c r="AE21" s="29">
        <f t="shared" si="0"/>
        <v>0</v>
      </c>
      <c r="AF21" s="29">
        <f t="shared" si="1"/>
        <v>0</v>
      </c>
      <c r="AG21" s="29">
        <f t="shared" si="2"/>
        <v>21.262</v>
      </c>
      <c r="AH21" s="29">
        <f t="shared" si="3"/>
        <v>577.99492543154463</v>
      </c>
      <c r="AI21" s="29">
        <f t="shared" si="4"/>
        <v>0</v>
      </c>
      <c r="AJ21" s="29">
        <f t="shared" si="5"/>
        <v>0</v>
      </c>
      <c r="AK21" s="29">
        <f t="shared" si="6"/>
        <v>0</v>
      </c>
      <c r="AL21" s="29">
        <f t="shared" si="7"/>
        <v>0</v>
      </c>
      <c r="AM21" s="29">
        <f t="shared" si="8"/>
        <v>0</v>
      </c>
      <c r="AN21" s="29">
        <f t="shared" si="9"/>
        <v>0</v>
      </c>
      <c r="AO21" s="28"/>
      <c r="AQ21" s="27">
        <v>2030</v>
      </c>
      <c r="AR21" s="29">
        <f t="shared" si="23"/>
        <v>629.58600000000001</v>
      </c>
      <c r="AS21" s="29">
        <f t="shared" si="10"/>
        <v>0</v>
      </c>
      <c r="AT21" s="29">
        <f t="shared" si="11"/>
        <v>0</v>
      </c>
      <c r="AU21" s="29">
        <f t="shared" si="12"/>
        <v>21.262</v>
      </c>
      <c r="AV21" s="29">
        <f t="shared" si="13"/>
        <v>577.99492543154463</v>
      </c>
      <c r="AW21" s="29">
        <f t="shared" si="14"/>
        <v>0</v>
      </c>
      <c r="AX21" s="29">
        <f t="shared" si="15"/>
        <v>0</v>
      </c>
      <c r="AY21" s="29">
        <f t="shared" si="16"/>
        <v>0</v>
      </c>
      <c r="AZ21" s="29">
        <f t="shared" si="17"/>
        <v>0</v>
      </c>
      <c r="BA21" s="29">
        <f t="shared" si="18"/>
        <v>0</v>
      </c>
      <c r="BB21" s="29">
        <f t="shared" si="19"/>
        <v>0</v>
      </c>
      <c r="BC21" s="28"/>
    </row>
    <row r="22" spans="1:55" x14ac:dyDescent="0.25">
      <c r="A22" s="27">
        <v>2031</v>
      </c>
      <c r="B22" s="29">
        <v>339.1038284295629</v>
      </c>
      <c r="C22" s="29">
        <v>0</v>
      </c>
      <c r="D22" s="29">
        <v>0</v>
      </c>
      <c r="E22" s="29">
        <v>75.088085791439568</v>
      </c>
      <c r="F22" s="29">
        <v>91.323198218184046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8"/>
      <c r="O22" s="27">
        <v>2031</v>
      </c>
      <c r="P22" s="29">
        <v>339.1038284295629</v>
      </c>
      <c r="Q22" s="29">
        <v>0</v>
      </c>
      <c r="R22" s="29">
        <v>0</v>
      </c>
      <c r="S22" s="29">
        <v>75.088085791439568</v>
      </c>
      <c r="T22" s="29">
        <v>91.323198218184046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8"/>
      <c r="AC22" s="27">
        <v>2031</v>
      </c>
      <c r="AD22" s="29">
        <f t="shared" si="22"/>
        <v>629.58600000000001</v>
      </c>
      <c r="AE22" s="29">
        <f t="shared" si="0"/>
        <v>0</v>
      </c>
      <c r="AF22" s="29">
        <f t="shared" si="1"/>
        <v>0</v>
      </c>
      <c r="AG22" s="29">
        <f t="shared" si="2"/>
        <v>115.87100000000001</v>
      </c>
      <c r="AH22" s="29">
        <f t="shared" si="3"/>
        <v>577.99492543154463</v>
      </c>
      <c r="AI22" s="29">
        <f t="shared" si="4"/>
        <v>0</v>
      </c>
      <c r="AJ22" s="29">
        <f t="shared" si="5"/>
        <v>0</v>
      </c>
      <c r="AK22" s="29">
        <f t="shared" si="6"/>
        <v>0</v>
      </c>
      <c r="AL22" s="29">
        <f t="shared" si="7"/>
        <v>0</v>
      </c>
      <c r="AM22" s="29">
        <f t="shared" si="8"/>
        <v>0</v>
      </c>
      <c r="AN22" s="29">
        <f t="shared" si="9"/>
        <v>0</v>
      </c>
      <c r="AO22" s="28"/>
      <c r="AQ22" s="27">
        <v>2031</v>
      </c>
      <c r="AR22" s="29">
        <f t="shared" si="23"/>
        <v>629.58600000000001</v>
      </c>
      <c r="AS22" s="29">
        <f t="shared" si="10"/>
        <v>0</v>
      </c>
      <c r="AT22" s="29">
        <f t="shared" si="11"/>
        <v>0</v>
      </c>
      <c r="AU22" s="29">
        <f t="shared" si="12"/>
        <v>115.87100000000001</v>
      </c>
      <c r="AV22" s="29">
        <f t="shared" si="13"/>
        <v>577.99492543154463</v>
      </c>
      <c r="AW22" s="29">
        <f t="shared" si="14"/>
        <v>0</v>
      </c>
      <c r="AX22" s="29">
        <f t="shared" si="15"/>
        <v>0</v>
      </c>
      <c r="AY22" s="29">
        <f t="shared" si="16"/>
        <v>0</v>
      </c>
      <c r="AZ22" s="29">
        <f t="shared" si="17"/>
        <v>0</v>
      </c>
      <c r="BA22" s="29">
        <f t="shared" si="18"/>
        <v>0</v>
      </c>
      <c r="BB22" s="29">
        <f t="shared" si="19"/>
        <v>0</v>
      </c>
      <c r="BC22" s="28"/>
    </row>
    <row r="23" spans="1:55" x14ac:dyDescent="0.25">
      <c r="A23" s="27">
        <v>2032</v>
      </c>
      <c r="B23" s="29">
        <v>345.58712504480951</v>
      </c>
      <c r="C23" s="29">
        <v>0</v>
      </c>
      <c r="D23" s="29">
        <v>0</v>
      </c>
      <c r="E23" s="29">
        <v>153.01908682799694</v>
      </c>
      <c r="F23" s="29">
        <v>91.323198218184046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8"/>
      <c r="O23" s="27">
        <v>2032</v>
      </c>
      <c r="P23" s="29">
        <v>345.58712504480951</v>
      </c>
      <c r="Q23" s="29">
        <v>0</v>
      </c>
      <c r="R23" s="29">
        <v>0</v>
      </c>
      <c r="S23" s="29">
        <v>153.01908682799694</v>
      </c>
      <c r="T23" s="29">
        <v>91.323198218184046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8"/>
      <c r="AC23" s="27">
        <v>2032</v>
      </c>
      <c r="AD23" s="29">
        <f t="shared" si="22"/>
        <v>641.62300000000005</v>
      </c>
      <c r="AE23" s="29">
        <f t="shared" si="0"/>
        <v>0</v>
      </c>
      <c r="AF23" s="29">
        <f t="shared" si="1"/>
        <v>0</v>
      </c>
      <c r="AG23" s="29">
        <f t="shared" si="2"/>
        <v>236.12900000000002</v>
      </c>
      <c r="AH23" s="29">
        <f t="shared" si="3"/>
        <v>577.99492543154463</v>
      </c>
      <c r="AI23" s="29">
        <f t="shared" si="4"/>
        <v>0</v>
      </c>
      <c r="AJ23" s="29">
        <f t="shared" si="5"/>
        <v>0</v>
      </c>
      <c r="AK23" s="29">
        <f t="shared" si="6"/>
        <v>0</v>
      </c>
      <c r="AL23" s="29">
        <f t="shared" si="7"/>
        <v>0</v>
      </c>
      <c r="AM23" s="29">
        <f t="shared" si="8"/>
        <v>0</v>
      </c>
      <c r="AN23" s="29">
        <f t="shared" si="9"/>
        <v>0</v>
      </c>
      <c r="AO23" s="28"/>
      <c r="AQ23" s="27">
        <v>2032</v>
      </c>
      <c r="AR23" s="29">
        <f t="shared" si="23"/>
        <v>641.62300000000005</v>
      </c>
      <c r="AS23" s="29">
        <f t="shared" si="10"/>
        <v>0</v>
      </c>
      <c r="AT23" s="29">
        <f t="shared" si="11"/>
        <v>0</v>
      </c>
      <c r="AU23" s="29">
        <f t="shared" si="12"/>
        <v>236.12900000000002</v>
      </c>
      <c r="AV23" s="29">
        <f t="shared" si="13"/>
        <v>577.99492543154463</v>
      </c>
      <c r="AW23" s="29">
        <f t="shared" si="14"/>
        <v>0</v>
      </c>
      <c r="AX23" s="29">
        <f t="shared" si="15"/>
        <v>0</v>
      </c>
      <c r="AY23" s="29">
        <f t="shared" si="16"/>
        <v>0</v>
      </c>
      <c r="AZ23" s="29">
        <f t="shared" si="17"/>
        <v>0</v>
      </c>
      <c r="BA23" s="29">
        <f t="shared" si="18"/>
        <v>0</v>
      </c>
      <c r="BB23" s="29">
        <f t="shared" si="19"/>
        <v>0</v>
      </c>
      <c r="BC23" s="28"/>
    </row>
    <row r="24" spans="1:55" x14ac:dyDescent="0.25">
      <c r="A24" s="27">
        <v>2033</v>
      </c>
      <c r="B24" s="29">
        <v>350.09693999533368</v>
      </c>
      <c r="C24" s="29">
        <v>476.84316335025881</v>
      </c>
      <c r="D24" s="29">
        <v>0</v>
      </c>
      <c r="E24" s="29">
        <v>262.45285486043122</v>
      </c>
      <c r="F24" s="29">
        <v>91.323198218184046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8"/>
      <c r="O24" s="27">
        <v>2033</v>
      </c>
      <c r="P24" s="29">
        <v>350.09693999533368</v>
      </c>
      <c r="Q24" s="29">
        <v>476.84316335025881</v>
      </c>
      <c r="R24" s="29">
        <v>0</v>
      </c>
      <c r="S24" s="29">
        <v>262.45285486043122</v>
      </c>
      <c r="T24" s="29">
        <v>91.323198218184046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8"/>
      <c r="AC24" s="27">
        <v>2033</v>
      </c>
      <c r="AD24" s="29">
        <f t="shared" si="22"/>
        <v>649.99599999999998</v>
      </c>
      <c r="AE24" s="29">
        <f t="shared" si="0"/>
        <v>799.10199999999998</v>
      </c>
      <c r="AF24" s="29">
        <f t="shared" si="1"/>
        <v>0</v>
      </c>
      <c r="AG24" s="29">
        <f t="shared" si="2"/>
        <v>405</v>
      </c>
      <c r="AH24" s="29">
        <f t="shared" si="3"/>
        <v>577.99492543154463</v>
      </c>
      <c r="AI24" s="29">
        <f t="shared" si="4"/>
        <v>0</v>
      </c>
      <c r="AJ24" s="29">
        <f t="shared" si="5"/>
        <v>0</v>
      </c>
      <c r="AK24" s="29">
        <f t="shared" si="6"/>
        <v>0</v>
      </c>
      <c r="AL24" s="29">
        <f t="shared" si="7"/>
        <v>0</v>
      </c>
      <c r="AM24" s="29">
        <f t="shared" si="8"/>
        <v>0</v>
      </c>
      <c r="AN24" s="29">
        <f t="shared" si="9"/>
        <v>0</v>
      </c>
      <c r="AO24" s="28"/>
      <c r="AQ24" s="27">
        <v>2033</v>
      </c>
      <c r="AR24" s="29">
        <f t="shared" si="23"/>
        <v>649.99599999999998</v>
      </c>
      <c r="AS24" s="29">
        <f t="shared" si="10"/>
        <v>799.10199999999998</v>
      </c>
      <c r="AT24" s="29">
        <f t="shared" si="11"/>
        <v>0</v>
      </c>
      <c r="AU24" s="29">
        <f t="shared" si="12"/>
        <v>405</v>
      </c>
      <c r="AV24" s="29">
        <f t="shared" si="13"/>
        <v>577.99492543154463</v>
      </c>
      <c r="AW24" s="29">
        <f t="shared" si="14"/>
        <v>0</v>
      </c>
      <c r="AX24" s="29">
        <f t="shared" si="15"/>
        <v>0</v>
      </c>
      <c r="AY24" s="29">
        <f t="shared" si="16"/>
        <v>0</v>
      </c>
      <c r="AZ24" s="29">
        <f t="shared" si="17"/>
        <v>0</v>
      </c>
      <c r="BA24" s="29">
        <f t="shared" si="18"/>
        <v>0</v>
      </c>
      <c r="BB24" s="29">
        <f t="shared" si="19"/>
        <v>0</v>
      </c>
      <c r="BC24" s="28"/>
    </row>
    <row r="25" spans="1:55" x14ac:dyDescent="0.25">
      <c r="A25" s="27">
        <v>2034</v>
      </c>
      <c r="B25" s="29">
        <v>350.09693999533368</v>
      </c>
      <c r="C25" s="29">
        <v>476.84316335025881</v>
      </c>
      <c r="D25" s="29">
        <v>0</v>
      </c>
      <c r="E25" s="29">
        <v>262.45285486043122</v>
      </c>
      <c r="F25" s="29">
        <v>91.323198218184046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8"/>
      <c r="O25" s="27">
        <v>2034</v>
      </c>
      <c r="P25" s="29">
        <v>350.09693999533368</v>
      </c>
      <c r="Q25" s="29">
        <v>476.84316335025881</v>
      </c>
      <c r="R25" s="29">
        <v>0</v>
      </c>
      <c r="S25" s="29">
        <v>262.45285486043122</v>
      </c>
      <c r="T25" s="29">
        <v>91.323198218184046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8"/>
      <c r="AC25" s="27">
        <v>2034</v>
      </c>
      <c r="AD25" s="29">
        <f t="shared" si="22"/>
        <v>649.99599999999998</v>
      </c>
      <c r="AE25" s="29">
        <f t="shared" si="0"/>
        <v>799.10199999999998</v>
      </c>
      <c r="AF25" s="29">
        <f t="shared" si="1"/>
        <v>0</v>
      </c>
      <c r="AG25" s="29">
        <f t="shared" si="2"/>
        <v>405</v>
      </c>
      <c r="AH25" s="29">
        <f t="shared" si="3"/>
        <v>577.99492543154463</v>
      </c>
      <c r="AI25" s="29">
        <f t="shared" si="4"/>
        <v>0</v>
      </c>
      <c r="AJ25" s="29">
        <f t="shared" si="5"/>
        <v>0</v>
      </c>
      <c r="AK25" s="29">
        <f t="shared" si="6"/>
        <v>0</v>
      </c>
      <c r="AL25" s="29">
        <f t="shared" si="7"/>
        <v>0</v>
      </c>
      <c r="AM25" s="29">
        <f t="shared" si="8"/>
        <v>0</v>
      </c>
      <c r="AN25" s="29">
        <f t="shared" si="9"/>
        <v>0</v>
      </c>
      <c r="AO25" s="28"/>
      <c r="AQ25" s="27">
        <v>2034</v>
      </c>
      <c r="AR25" s="29">
        <f t="shared" si="23"/>
        <v>649.99599999999998</v>
      </c>
      <c r="AS25" s="29">
        <f t="shared" si="10"/>
        <v>799.10199999999998</v>
      </c>
      <c r="AT25" s="29">
        <f t="shared" si="11"/>
        <v>0</v>
      </c>
      <c r="AU25" s="29">
        <f t="shared" si="12"/>
        <v>405</v>
      </c>
      <c r="AV25" s="29">
        <f t="shared" si="13"/>
        <v>577.99492543154463</v>
      </c>
      <c r="AW25" s="29">
        <f t="shared" si="14"/>
        <v>0</v>
      </c>
      <c r="AX25" s="29">
        <f t="shared" si="15"/>
        <v>0</v>
      </c>
      <c r="AY25" s="29">
        <f t="shared" si="16"/>
        <v>0</v>
      </c>
      <c r="AZ25" s="29">
        <f t="shared" si="17"/>
        <v>0</v>
      </c>
      <c r="BA25" s="29">
        <f t="shared" si="18"/>
        <v>0</v>
      </c>
      <c r="BB25" s="29">
        <f t="shared" si="19"/>
        <v>0</v>
      </c>
      <c r="BC25" s="28"/>
    </row>
    <row r="26" spans="1:55" x14ac:dyDescent="0.25">
      <c r="A26" s="27">
        <v>2035</v>
      </c>
      <c r="B26" s="29">
        <v>350.09693999533368</v>
      </c>
      <c r="C26" s="29">
        <v>477.43988712688588</v>
      </c>
      <c r="D26" s="29">
        <v>1.8956146657799144</v>
      </c>
      <c r="E26" s="29">
        <v>262.45285486043122</v>
      </c>
      <c r="F26" s="29">
        <v>91.323198218184046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8"/>
      <c r="O26" s="27">
        <v>2035</v>
      </c>
      <c r="P26" s="29">
        <v>350.09693999533368</v>
      </c>
      <c r="Q26" s="29">
        <v>477.43988712688588</v>
      </c>
      <c r="R26" s="29">
        <v>1.8956146657799144</v>
      </c>
      <c r="S26" s="29">
        <v>262.45285486043122</v>
      </c>
      <c r="T26" s="29">
        <v>91.323198218184046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8"/>
      <c r="AC26" s="27">
        <v>2035</v>
      </c>
      <c r="AD26" s="29">
        <f t="shared" si="22"/>
        <v>649.99599999999998</v>
      </c>
      <c r="AE26" s="29">
        <f t="shared" si="0"/>
        <v>800.10199999999998</v>
      </c>
      <c r="AF26" s="29">
        <f t="shared" si="1"/>
        <v>5</v>
      </c>
      <c r="AG26" s="29">
        <f t="shared" si="2"/>
        <v>405</v>
      </c>
      <c r="AH26" s="29">
        <f t="shared" si="3"/>
        <v>577.99492543154463</v>
      </c>
      <c r="AI26" s="29">
        <f t="shared" si="4"/>
        <v>0</v>
      </c>
      <c r="AJ26" s="29">
        <f t="shared" si="5"/>
        <v>0</v>
      </c>
      <c r="AK26" s="29">
        <f t="shared" si="6"/>
        <v>0</v>
      </c>
      <c r="AL26" s="29">
        <f t="shared" si="7"/>
        <v>0</v>
      </c>
      <c r="AM26" s="29">
        <f t="shared" si="8"/>
        <v>0</v>
      </c>
      <c r="AN26" s="29">
        <f t="shared" si="9"/>
        <v>0</v>
      </c>
      <c r="AO26" s="28"/>
      <c r="AQ26" s="27">
        <v>2035</v>
      </c>
      <c r="AR26" s="29">
        <f t="shared" si="23"/>
        <v>649.99599999999998</v>
      </c>
      <c r="AS26" s="29">
        <f t="shared" si="10"/>
        <v>800.10199999999998</v>
      </c>
      <c r="AT26" s="29">
        <f t="shared" si="11"/>
        <v>5</v>
      </c>
      <c r="AU26" s="29">
        <f t="shared" si="12"/>
        <v>405</v>
      </c>
      <c r="AV26" s="29">
        <f t="shared" si="13"/>
        <v>577.99492543154463</v>
      </c>
      <c r="AW26" s="29">
        <f t="shared" si="14"/>
        <v>0</v>
      </c>
      <c r="AX26" s="29">
        <f t="shared" si="15"/>
        <v>0</v>
      </c>
      <c r="AY26" s="29">
        <f t="shared" si="16"/>
        <v>0</v>
      </c>
      <c r="AZ26" s="29">
        <f t="shared" si="17"/>
        <v>0</v>
      </c>
      <c r="BA26" s="29">
        <f t="shared" si="18"/>
        <v>0</v>
      </c>
      <c r="BB26" s="29">
        <f t="shared" si="19"/>
        <v>0</v>
      </c>
      <c r="BC26" s="28"/>
    </row>
    <row r="27" spans="1:55" x14ac:dyDescent="0.25">
      <c r="A27" s="30">
        <v>2036</v>
      </c>
      <c r="B27" s="31">
        <v>350.09693999533368</v>
      </c>
      <c r="C27" s="31">
        <v>477.43988712688588</v>
      </c>
      <c r="D27" s="31">
        <v>1.8956146657799144</v>
      </c>
      <c r="E27" s="31">
        <v>262.45285486043122</v>
      </c>
      <c r="F27" s="31">
        <v>91.323198218184046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26"/>
      <c r="O27" s="30">
        <v>2036</v>
      </c>
      <c r="P27" s="31">
        <v>350.09693999533368</v>
      </c>
      <c r="Q27" s="31">
        <v>477.43988712688588</v>
      </c>
      <c r="R27" s="31">
        <v>1.8956146657799144</v>
      </c>
      <c r="S27" s="31">
        <v>262.45285486043122</v>
      </c>
      <c r="T27" s="31">
        <v>91.323198218184046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26"/>
      <c r="AC27" s="30">
        <v>2036</v>
      </c>
      <c r="AD27" s="31">
        <f t="shared" si="22"/>
        <v>649.99599999999998</v>
      </c>
      <c r="AE27" s="31">
        <f t="shared" si="0"/>
        <v>800.10199999999998</v>
      </c>
      <c r="AF27" s="31">
        <f t="shared" si="1"/>
        <v>5</v>
      </c>
      <c r="AG27" s="31">
        <f t="shared" si="2"/>
        <v>405</v>
      </c>
      <c r="AH27" s="31">
        <f t="shared" si="3"/>
        <v>577.99492543154463</v>
      </c>
      <c r="AI27" s="31">
        <f t="shared" si="4"/>
        <v>0</v>
      </c>
      <c r="AJ27" s="31">
        <f t="shared" si="5"/>
        <v>0</v>
      </c>
      <c r="AK27" s="31">
        <f t="shared" si="6"/>
        <v>0</v>
      </c>
      <c r="AL27" s="31">
        <f t="shared" si="7"/>
        <v>0</v>
      </c>
      <c r="AM27" s="31">
        <f t="shared" si="8"/>
        <v>0</v>
      </c>
      <c r="AN27" s="31">
        <f t="shared" si="9"/>
        <v>0</v>
      </c>
      <c r="AO27" s="26"/>
      <c r="AQ27" s="30">
        <v>2036</v>
      </c>
      <c r="AR27" s="31">
        <f t="shared" si="23"/>
        <v>649.99599999999998</v>
      </c>
      <c r="AS27" s="31">
        <f t="shared" si="10"/>
        <v>800.10199999999998</v>
      </c>
      <c r="AT27" s="31">
        <f t="shared" si="11"/>
        <v>5</v>
      </c>
      <c r="AU27" s="31">
        <f t="shared" si="12"/>
        <v>405</v>
      </c>
      <c r="AV27" s="31">
        <f t="shared" si="13"/>
        <v>577.99492543154463</v>
      </c>
      <c r="AW27" s="31">
        <f t="shared" si="14"/>
        <v>0</v>
      </c>
      <c r="AX27" s="31">
        <f t="shared" si="15"/>
        <v>0</v>
      </c>
      <c r="AY27" s="31">
        <f t="shared" si="16"/>
        <v>0</v>
      </c>
      <c r="AZ27" s="31">
        <f t="shared" si="17"/>
        <v>0</v>
      </c>
      <c r="BA27" s="31">
        <f t="shared" si="18"/>
        <v>0</v>
      </c>
      <c r="BB27" s="31">
        <f t="shared" si="19"/>
        <v>0</v>
      </c>
      <c r="BC27" s="26"/>
    </row>
    <row r="29" spans="1:55" x14ac:dyDescent="0.25">
      <c r="A29" s="27">
        <v>2017</v>
      </c>
      <c r="E29">
        <v>0</v>
      </c>
      <c r="S29" s="29">
        <v>0</v>
      </c>
      <c r="AE29" s="64"/>
    </row>
    <row r="30" spans="1:55" x14ac:dyDescent="0.25">
      <c r="A30" s="27">
        <v>2018</v>
      </c>
      <c r="E30">
        <v>0</v>
      </c>
      <c r="S30" s="29">
        <v>0</v>
      </c>
    </row>
    <row r="31" spans="1:55" x14ac:dyDescent="0.25">
      <c r="A31" s="27">
        <v>2019</v>
      </c>
      <c r="E31">
        <v>0</v>
      </c>
      <c r="S31" s="29">
        <v>0</v>
      </c>
    </row>
    <row r="32" spans="1:55" x14ac:dyDescent="0.25">
      <c r="A32" s="27">
        <v>2020</v>
      </c>
      <c r="E32">
        <v>0</v>
      </c>
      <c r="S32" s="29">
        <v>0</v>
      </c>
    </row>
    <row r="33" spans="1:19" x14ac:dyDescent="0.25">
      <c r="A33" s="27">
        <v>2021</v>
      </c>
      <c r="E33">
        <v>0</v>
      </c>
      <c r="S33" s="29">
        <v>0</v>
      </c>
    </row>
    <row r="34" spans="1:19" x14ac:dyDescent="0.25">
      <c r="A34" s="27">
        <v>2022</v>
      </c>
      <c r="E34">
        <v>0</v>
      </c>
      <c r="S34" s="29">
        <v>0</v>
      </c>
    </row>
    <row r="35" spans="1:19" x14ac:dyDescent="0.25">
      <c r="A35" s="27">
        <v>2023</v>
      </c>
      <c r="E35">
        <v>0</v>
      </c>
      <c r="S35" s="29">
        <v>0</v>
      </c>
    </row>
    <row r="36" spans="1:19" x14ac:dyDescent="0.25">
      <c r="A36" s="27">
        <v>2024</v>
      </c>
      <c r="E36">
        <v>0</v>
      </c>
      <c r="S36" s="29">
        <v>0</v>
      </c>
    </row>
    <row r="37" spans="1:19" x14ac:dyDescent="0.25">
      <c r="A37" s="27">
        <v>2025</v>
      </c>
      <c r="E37">
        <v>0</v>
      </c>
      <c r="S37" s="29">
        <v>0</v>
      </c>
    </row>
    <row r="38" spans="1:19" x14ac:dyDescent="0.25">
      <c r="A38" s="27">
        <v>2026</v>
      </c>
      <c r="E38">
        <v>0</v>
      </c>
      <c r="S38" s="29">
        <v>0</v>
      </c>
    </row>
    <row r="39" spans="1:19" x14ac:dyDescent="0.25">
      <c r="A39" s="27">
        <v>2027</v>
      </c>
      <c r="E39">
        <v>0</v>
      </c>
      <c r="S39" s="29">
        <v>0</v>
      </c>
    </row>
    <row r="40" spans="1:19" x14ac:dyDescent="0.25">
      <c r="A40" s="27">
        <v>2028</v>
      </c>
      <c r="E40">
        <v>0</v>
      </c>
      <c r="S40" s="29">
        <v>0</v>
      </c>
    </row>
    <row r="41" spans="1:19" x14ac:dyDescent="0.25">
      <c r="A41" s="27">
        <v>2029</v>
      </c>
      <c r="E41">
        <v>0</v>
      </c>
      <c r="S41" s="29">
        <v>0</v>
      </c>
    </row>
    <row r="42" spans="1:19" x14ac:dyDescent="0.25">
      <c r="A42" s="27">
        <v>2030</v>
      </c>
      <c r="E42">
        <v>3.4508402046883599</v>
      </c>
      <c r="S42" s="29">
        <v>3.4508402046883599</v>
      </c>
    </row>
    <row r="43" spans="1:19" x14ac:dyDescent="0.25">
      <c r="A43" s="27">
        <v>2031</v>
      </c>
      <c r="E43">
        <v>64.760475131825487</v>
      </c>
      <c r="S43" s="29">
        <v>64.760475131825487</v>
      </c>
    </row>
    <row r="44" spans="1:19" x14ac:dyDescent="0.25">
      <c r="A44" s="27">
        <v>2032</v>
      </c>
      <c r="E44">
        <v>142.69147616838285</v>
      </c>
      <c r="S44" s="29">
        <v>142.69147616838285</v>
      </c>
    </row>
    <row r="45" spans="1:19" x14ac:dyDescent="0.25">
      <c r="A45" s="27">
        <v>2033</v>
      </c>
      <c r="E45">
        <v>252.12524420081712</v>
      </c>
      <c r="S45" s="29">
        <v>252.12524420081712</v>
      </c>
    </row>
    <row r="46" spans="1:19" x14ac:dyDescent="0.25">
      <c r="A46" s="27">
        <v>2034</v>
      </c>
      <c r="E46">
        <v>252.12524420081712</v>
      </c>
      <c r="S46" s="29">
        <v>252.12524420081712</v>
      </c>
    </row>
    <row r="47" spans="1:19" x14ac:dyDescent="0.25">
      <c r="A47" s="27">
        <v>2035</v>
      </c>
      <c r="E47">
        <v>252.12524420081712</v>
      </c>
      <c r="S47" s="29">
        <v>252.12524420081712</v>
      </c>
    </row>
    <row r="48" spans="1:19" x14ac:dyDescent="0.25">
      <c r="A48" s="30">
        <v>2036</v>
      </c>
      <c r="E48">
        <v>252.12524420081712</v>
      </c>
      <c r="S48" s="31">
        <v>252.12524420081712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</vt:lpstr>
      <vt:lpstr>AC</vt:lpstr>
      <vt:lpstr>Displacement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2018-05-31T17:56:42Z</dcterms:created>
  <dcterms:modified xsi:type="dcterms:W3CDTF">2018-06-01T17:48:38Z</dcterms:modified>
  <cp:contentStatus/>
</cp:coreProperties>
</file>